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19320" windowHeight="10650" tabRatio="449"/>
  </bookViews>
  <sheets>
    <sheet name="Transactions Report - CPP" sheetId="18" r:id="rId1"/>
    <sheet name="AIFP.ASSP" sheetId="24" r:id="rId2"/>
    <sheet name="TIP.AGP" sheetId="25" r:id="rId3"/>
    <sheet name="CBLI.AIG" sheetId="19" r:id="rId4"/>
    <sheet name="PPIP" sheetId="22" r:id="rId5"/>
    <sheet name="HAMP" sheetId="26" r:id="rId6"/>
  </sheets>
  <externalReferences>
    <externalReference r:id="rId7"/>
  </externalReferences>
  <definedNames>
    <definedName name="_xlnm._FilterDatabase" localSheetId="5" hidden="1">HAMP!$L$1:$L$823</definedName>
    <definedName name="_xlnm._FilterDatabase" localSheetId="0" hidden="1">'Transactions Report - CPP'!$A$12:$IW$754</definedName>
    <definedName name="Column">'[1]TREASURY REPORTING MATRIX'!$A$3:$IV$3</definedName>
    <definedName name="Matrix">'[1]TREASURY REPORTING MATRIX'!$A$3:$IV$65536</definedName>
    <definedName name="_xlnm.Print_Area" localSheetId="1">AIFP.ASSP!$A$1:$W$95</definedName>
    <definedName name="_xlnm.Print_Area" localSheetId="3">CBLI.AIG!$A$1:$Q$28</definedName>
    <definedName name="_xlnm.Print_Area" localSheetId="5">HAMP!$A$1:$N$208</definedName>
    <definedName name="_xlnm.Print_Area" localSheetId="4">PPIP!$A$1:$S$32</definedName>
    <definedName name="_xlnm.Print_Area" localSheetId="2">TIP.AGP!$A$1:$V$31</definedName>
    <definedName name="_xlnm.Print_Area" localSheetId="0">'Transactions Report - CPP'!$A$1:$R$787</definedName>
    <definedName name="_xlnm.Print_Titles" localSheetId="5">HAMP!$3:$4</definedName>
    <definedName name="_xlnm.Print_Titles" localSheetId="0">'Transactions Report - CPP'!$11:$12</definedName>
    <definedName name="Row">'[1]TREASURY REPORTING MATRIX'!$A$3:$A$65536</definedName>
  </definedNames>
  <calcPr calcId="125725"/>
</workbook>
</file>

<file path=xl/calcChain.xml><?xml version="1.0" encoding="utf-8"?>
<calcChain xmlns="http://schemas.openxmlformats.org/spreadsheetml/2006/main">
  <c r="J197" i="26"/>
  <c r="K757" i="18"/>
  <c r="M756"/>
  <c r="K5" i="26"/>
  <c r="K6" s="1"/>
  <c r="K7" s="1"/>
  <c r="K8"/>
  <c r="K9" s="1"/>
  <c r="K10" s="1"/>
  <c r="K11"/>
  <c r="K12" s="1"/>
  <c r="K13" s="1"/>
  <c r="K14" s="1"/>
  <c r="K15"/>
  <c r="K16" s="1"/>
  <c r="K17" s="1"/>
  <c r="K18"/>
  <c r="K19" s="1"/>
  <c r="K20" s="1"/>
  <c r="K21"/>
  <c r="K22"/>
  <c r="K23" s="1"/>
  <c r="K24" s="1"/>
  <c r="K25"/>
  <c r="K26" s="1"/>
  <c r="K27" s="1"/>
  <c r="K28" s="1"/>
  <c r="K29"/>
  <c r="K30" s="1"/>
  <c r="K31" s="1"/>
  <c r="K32" s="1"/>
  <c r="K33"/>
  <c r="K34" s="1"/>
  <c r="K35" s="1"/>
  <c r="K36"/>
  <c r="K37"/>
  <c r="K38" s="1"/>
  <c r="K39"/>
  <c r="K40" s="1"/>
  <c r="K41" s="1"/>
  <c r="K42"/>
  <c r="K43" s="1"/>
  <c r="K44" s="1"/>
  <c r="K45"/>
  <c r="K47"/>
  <c r="K48"/>
  <c r="K49" s="1"/>
  <c r="K50" s="1"/>
  <c r="K51"/>
  <c r="K52" s="1"/>
  <c r="K53"/>
  <c r="K54" s="1"/>
  <c r="K55"/>
  <c r="K56" s="1"/>
  <c r="K58"/>
  <c r="K59" s="1"/>
  <c r="K60"/>
  <c r="K61" s="1"/>
  <c r="K63"/>
  <c r="K64" s="1"/>
  <c r="K65"/>
  <c r="K66" s="1"/>
  <c r="K67" s="1"/>
  <c r="K68"/>
  <c r="K69" s="1"/>
  <c r="K70"/>
  <c r="K71" s="1"/>
  <c r="K72"/>
  <c r="K73" s="1"/>
  <c r="K74"/>
  <c r="K75" s="1"/>
  <c r="K76"/>
  <c r="K77" s="1"/>
  <c r="K78"/>
  <c r="K79" s="1"/>
  <c r="K80"/>
  <c r="K81" s="1"/>
  <c r="K82"/>
  <c r="K83" s="1"/>
  <c r="K84"/>
  <c r="K85" s="1"/>
  <c r="K86"/>
  <c r="K87" s="1"/>
  <c r="K88"/>
  <c r="K89" s="1"/>
  <c r="K90"/>
  <c r="K91" s="1"/>
  <c r="K92"/>
  <c r="K93" s="1"/>
  <c r="K94"/>
  <c r="K95" s="1"/>
  <c r="K96"/>
  <c r="K97" s="1"/>
  <c r="K98"/>
  <c r="K99" s="1"/>
  <c r="K100"/>
  <c r="K101" s="1"/>
  <c r="K102"/>
  <c r="K103" s="1"/>
  <c r="K104"/>
  <c r="K105" s="1"/>
  <c r="K106"/>
  <c r="K107" s="1"/>
  <c r="K108"/>
  <c r="K109" s="1"/>
  <c r="K110"/>
  <c r="K111" s="1"/>
  <c r="K112"/>
  <c r="K113" s="1"/>
  <c r="K114"/>
  <c r="K115" s="1"/>
  <c r="K116"/>
  <c r="K117" s="1"/>
  <c r="K118"/>
  <c r="K119" s="1"/>
  <c r="K120"/>
  <c r="K121" s="1"/>
  <c r="K122"/>
  <c r="K123" s="1"/>
  <c r="K124"/>
  <c r="K125" s="1"/>
  <c r="K126"/>
  <c r="K127" s="1"/>
  <c r="K128"/>
  <c r="K129" s="1"/>
  <c r="K130"/>
  <c r="K131" s="1"/>
  <c r="K132"/>
  <c r="K133" s="1"/>
  <c r="K134"/>
  <c r="K135" s="1"/>
  <c r="K136"/>
  <c r="K137" s="1"/>
  <c r="K138"/>
  <c r="K139" s="1"/>
  <c r="K140"/>
  <c r="K141" s="1"/>
  <c r="K142"/>
  <c r="K143" s="1"/>
  <c r="K144"/>
  <c r="K145" s="1"/>
  <c r="K146"/>
  <c r="K147" s="1"/>
  <c r="K148"/>
  <c r="K149"/>
  <c r="K150"/>
  <c r="K151"/>
  <c r="K152"/>
  <c r="K155"/>
  <c r="K156"/>
  <c r="K157"/>
  <c r="K158"/>
  <c r="K159"/>
  <c r="K160"/>
  <c r="K162"/>
  <c r="K163"/>
  <c r="K164"/>
  <c r="K165"/>
  <c r="K166"/>
  <c r="K167"/>
  <c r="K168"/>
  <c r="K169"/>
  <c r="K170"/>
  <c r="K171"/>
  <c r="K172"/>
  <c r="K173"/>
  <c r="K174"/>
  <c r="K175"/>
  <c r="K177"/>
  <c r="K178"/>
  <c r="K179"/>
  <c r="K180"/>
  <c r="K181"/>
  <c r="K182"/>
  <c r="K183"/>
  <c r="K184"/>
  <c r="K185"/>
  <c r="K186"/>
  <c r="G197"/>
  <c r="J199" l="1"/>
  <c r="S25" i="22"/>
  <c r="O6"/>
  <c r="L13" i="18"/>
  <c r="N25" i="22"/>
  <c r="G756" i="18"/>
  <c r="K759" s="1"/>
  <c r="R756"/>
  <c r="L8" i="25"/>
  <c r="H8"/>
  <c r="W20" i="24"/>
  <c r="H25" i="22" l="1"/>
  <c r="L517" i="18" l="1"/>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J88" i="24" l="1"/>
  <c r="G22"/>
  <c r="G38" s="1"/>
  <c r="U38"/>
  <c r="P84"/>
  <c r="P86"/>
  <c r="Q88" l="1"/>
  <c r="U40"/>
  <c r="L46" i="18" l="1"/>
  <c r="H21" i="19" l="1"/>
  <c r="H7"/>
  <c r="L516" i="18"/>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6"/>
  <c r="L407" s="1"/>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7"/>
  <c r="L305"/>
  <c r="L304"/>
  <c r="L303"/>
  <c r="L302"/>
  <c r="L301"/>
  <c r="L300"/>
  <c r="L299"/>
  <c r="L298"/>
  <c r="L297"/>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5"/>
  <c r="L254"/>
  <c r="L253"/>
  <c r="L252"/>
  <c r="L251"/>
  <c r="L250"/>
  <c r="L249"/>
  <c r="L248"/>
  <c r="L247"/>
  <c r="L246"/>
  <c r="L245"/>
  <c r="L244"/>
  <c r="L243"/>
  <c r="L242"/>
  <c r="L241"/>
  <c r="L240"/>
  <c r="L239"/>
  <c r="L238"/>
  <c r="L237"/>
  <c r="L235"/>
  <c r="L234"/>
  <c r="L233"/>
  <c r="L232"/>
  <c r="L231"/>
  <c r="L230"/>
  <c r="L229"/>
  <c r="L228"/>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8"/>
  <c r="L97"/>
  <c r="L96"/>
  <c r="L95"/>
  <c r="L94"/>
  <c r="L93"/>
  <c r="L92"/>
  <c r="L91"/>
  <c r="L90"/>
  <c r="L89"/>
  <c r="L88"/>
  <c r="L87"/>
  <c r="L86"/>
  <c r="L85"/>
  <c r="L83"/>
  <c r="L82"/>
  <c r="L81"/>
  <c r="L80"/>
  <c r="L79"/>
  <c r="L78"/>
  <c r="L77"/>
  <c r="L76"/>
  <c r="L75"/>
  <c r="L74"/>
  <c r="L73"/>
  <c r="L72"/>
  <c r="L71"/>
  <c r="L70"/>
  <c r="L69"/>
  <c r="L68"/>
  <c r="L67"/>
  <c r="L66"/>
  <c r="L65"/>
  <c r="L64"/>
  <c r="L63"/>
  <c r="L62"/>
  <c r="L61"/>
  <c r="L60"/>
  <c r="L59"/>
  <c r="L58"/>
  <c r="L57"/>
  <c r="L56"/>
  <c r="L55"/>
  <c r="L54"/>
  <c r="L53"/>
  <c r="L52"/>
  <c r="L51"/>
  <c r="L50"/>
  <c r="L49"/>
  <c r="L47"/>
  <c r="L45"/>
  <c r="L44"/>
  <c r="L43"/>
  <c r="L42"/>
  <c r="L41"/>
  <c r="L40"/>
  <c r="L37"/>
  <c r="L36"/>
  <c r="L35"/>
  <c r="L34"/>
  <c r="L33"/>
  <c r="L32"/>
  <c r="L31"/>
  <c r="L30"/>
  <c r="L29"/>
  <c r="L28"/>
  <c r="L27"/>
  <c r="L26"/>
  <c r="L25"/>
  <c r="L24"/>
  <c r="L23"/>
  <c r="L22"/>
  <c r="L21"/>
  <c r="L20"/>
  <c r="L19"/>
  <c r="L18"/>
  <c r="L17"/>
  <c r="L16"/>
  <c r="L15"/>
  <c r="L14"/>
</calcChain>
</file>

<file path=xl/sharedStrings.xml><?xml version="1.0" encoding="utf-8"?>
<sst xmlns="http://schemas.openxmlformats.org/spreadsheetml/2006/main" count="5393" uniqueCount="1837">
  <si>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</si>
  <si>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</si>
  <si>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</si>
  <si>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</si>
  <si>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</si>
  <si>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</si>
  <si>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</si>
  <si>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</si>
  <si>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</si>
  <si>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</si>
  <si>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</si>
  <si>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Bank of America Corporation </t>
  </si>
  <si>
    <t xml:space="preserve">Charlotte </t>
  </si>
  <si>
    <t xml:space="preserve">NC </t>
  </si>
  <si>
    <t xml:space="preserve">Par </t>
  </si>
  <si>
    <t xml:space="preserve">New York </t>
  </si>
  <si>
    <t xml:space="preserve">NY </t>
  </si>
  <si>
    <t xml:space="preserve">Citigroup Inc. </t>
  </si>
  <si>
    <t xml:space="preserve">JPMorgan Chase &amp; Co. </t>
  </si>
  <si>
    <t xml:space="preserve">Morgan Stanley </t>
  </si>
  <si>
    <t xml:space="preserve">State Street Corporation </t>
  </si>
  <si>
    <t xml:space="preserve">Boston </t>
  </si>
  <si>
    <t xml:space="preserve">MA </t>
  </si>
  <si>
    <t xml:space="preserve">Wells Fargo &amp; Company </t>
  </si>
  <si>
    <t xml:space="preserve">San Francisco </t>
  </si>
  <si>
    <t xml:space="preserve">CA </t>
  </si>
  <si>
    <t xml:space="preserve">Bank of Commerce Holdings </t>
  </si>
  <si>
    <t xml:space="preserve">Redding </t>
  </si>
  <si>
    <t xml:space="preserve">1st FS Corporation </t>
  </si>
  <si>
    <t xml:space="preserve">Hendersonville </t>
  </si>
  <si>
    <t xml:space="preserve">UCBH Holdings, Inc. </t>
  </si>
  <si>
    <t xml:space="preserve">Northern Trust Corporation </t>
  </si>
  <si>
    <t xml:space="preserve">Chicago </t>
  </si>
  <si>
    <t xml:space="preserve">IL </t>
  </si>
  <si>
    <t xml:space="preserve">SunTrust Banks, Inc. </t>
  </si>
  <si>
    <t xml:space="preserve">Atlanta </t>
  </si>
  <si>
    <t xml:space="preserve">GA </t>
  </si>
  <si>
    <t xml:space="preserve">Broadway Financial Corporation </t>
  </si>
  <si>
    <t xml:space="preserve">Los Angeles </t>
  </si>
  <si>
    <t xml:space="preserve">Seattle </t>
  </si>
  <si>
    <t xml:space="preserve">WA </t>
  </si>
  <si>
    <t xml:space="preserve">BB&amp;T Corp. </t>
  </si>
  <si>
    <t xml:space="preserve">Winston-Salem </t>
  </si>
  <si>
    <t xml:space="preserve">Provident Bancshares Corp. </t>
  </si>
  <si>
    <t xml:space="preserve">Baltimore </t>
  </si>
  <si>
    <t xml:space="preserve">MD </t>
  </si>
  <si>
    <t xml:space="preserve">Umpqua Holdings Corp. </t>
  </si>
  <si>
    <t xml:space="preserve">Portland </t>
  </si>
  <si>
    <t xml:space="preserve">OR </t>
  </si>
  <si>
    <t xml:space="preserve">Comerica Inc. </t>
  </si>
  <si>
    <t xml:space="preserve">Dallas </t>
  </si>
  <si>
    <t xml:space="preserve">TX </t>
  </si>
  <si>
    <t xml:space="preserve">Birmingham </t>
  </si>
  <si>
    <t xml:space="preserve">AL </t>
  </si>
  <si>
    <t xml:space="preserve">Capital One Financial Corporation </t>
  </si>
  <si>
    <t xml:space="preserve">McLean </t>
  </si>
  <si>
    <t xml:space="preserve">VA </t>
  </si>
  <si>
    <t xml:space="preserve">First Horizon National Corporation </t>
  </si>
  <si>
    <t xml:space="preserve">Memphis </t>
  </si>
  <si>
    <t xml:space="preserve">TN </t>
  </si>
  <si>
    <t xml:space="preserve">Huntington Bancshares </t>
  </si>
  <si>
    <t xml:space="preserve">Columbus </t>
  </si>
  <si>
    <t xml:space="preserve">OH </t>
  </si>
  <si>
    <t xml:space="preserve">KeyCorp </t>
  </si>
  <si>
    <t xml:space="preserve">Cleveland </t>
  </si>
  <si>
    <t xml:space="preserve">Valley National Bancorp </t>
  </si>
  <si>
    <t xml:space="preserve">Wayne </t>
  </si>
  <si>
    <t xml:space="preserve">NJ </t>
  </si>
  <si>
    <t xml:space="preserve">Zions Bancorporation </t>
  </si>
  <si>
    <t xml:space="preserve">Salt Lake City </t>
  </si>
  <si>
    <t xml:space="preserve">UT </t>
  </si>
  <si>
    <t xml:space="preserve">Marshall &amp; Ilsley Corporation </t>
  </si>
  <si>
    <t xml:space="preserve">Milwaukee </t>
  </si>
  <si>
    <t xml:space="preserve">WI </t>
  </si>
  <si>
    <t xml:space="preserve">U.S. Bancorp </t>
  </si>
  <si>
    <t xml:space="preserve">Minneapolis </t>
  </si>
  <si>
    <t xml:space="preserve">MN </t>
  </si>
  <si>
    <t xml:space="preserve">TCF Financial Corporation </t>
  </si>
  <si>
    <t xml:space="preserve">Wayzata </t>
  </si>
  <si>
    <t xml:space="preserve">First Niagara Financial Group </t>
  </si>
  <si>
    <t xml:space="preserve">Lockport </t>
  </si>
  <si>
    <t xml:space="preserve">HF Financial Corp. </t>
  </si>
  <si>
    <t xml:space="preserve">Sioux Falls </t>
  </si>
  <si>
    <t xml:space="preserve">SD </t>
  </si>
  <si>
    <t xml:space="preserve">Centerstate Banks of Florida Inc. </t>
  </si>
  <si>
    <t xml:space="preserve">Davenport </t>
  </si>
  <si>
    <t xml:space="preserve">FL </t>
  </si>
  <si>
    <t xml:space="preserve">City National Corporation </t>
  </si>
  <si>
    <t xml:space="preserve">Beverly Hills </t>
  </si>
  <si>
    <t xml:space="preserve">First Community Bankshares Inc. </t>
  </si>
  <si>
    <t xml:space="preserve">Bluefield </t>
  </si>
  <si>
    <t xml:space="preserve">Western Alliance Bancorporation </t>
  </si>
  <si>
    <t xml:space="preserve">Las Vegas </t>
  </si>
  <si>
    <t xml:space="preserve">NV </t>
  </si>
  <si>
    <t xml:space="preserve">Webster Financial Corporation </t>
  </si>
  <si>
    <t xml:space="preserve">Waterbury </t>
  </si>
  <si>
    <t xml:space="preserve">CT </t>
  </si>
  <si>
    <t xml:space="preserve">Pacific Capital Bancorp </t>
  </si>
  <si>
    <t xml:space="preserve">Santa Barbara </t>
  </si>
  <si>
    <t xml:space="preserve">Heritage Commerce Corp. </t>
  </si>
  <si>
    <t xml:space="preserve">San Jose </t>
  </si>
  <si>
    <t xml:space="preserve">Ameris Bancorp </t>
  </si>
  <si>
    <t xml:space="preserve">Moultrie </t>
  </si>
  <si>
    <t xml:space="preserve">Porter Bancorp Inc. </t>
  </si>
  <si>
    <t xml:space="preserve">Louisville </t>
  </si>
  <si>
    <t xml:space="preserve">KY </t>
  </si>
  <si>
    <t xml:space="preserve">Banner Corporation </t>
  </si>
  <si>
    <t xml:space="preserve">Walla Walla </t>
  </si>
  <si>
    <t xml:space="preserve">Cascade Financial Corporation </t>
  </si>
  <si>
    <t xml:space="preserve">Everett </t>
  </si>
  <si>
    <t xml:space="preserve">Columbia Banking System, Inc. </t>
  </si>
  <si>
    <t xml:space="preserve">Tacoma </t>
  </si>
  <si>
    <t xml:space="preserve">Heritage Financial Corporation </t>
  </si>
  <si>
    <t xml:space="preserve">Olympia </t>
  </si>
  <si>
    <t xml:space="preserve">First PacTrust Bancorp, Inc. </t>
  </si>
  <si>
    <t xml:space="preserve">Chula Vista </t>
  </si>
  <si>
    <t xml:space="preserve">Severn Bancorp, Inc. </t>
  </si>
  <si>
    <t xml:space="preserve">Annapolis </t>
  </si>
  <si>
    <t xml:space="preserve">Boston Private Financial Holdings, Inc. </t>
  </si>
  <si>
    <t xml:space="preserve">Associated Banc-Corp </t>
  </si>
  <si>
    <t xml:space="preserve">Green Bay </t>
  </si>
  <si>
    <t xml:space="preserve">Trustmark Corporation </t>
  </si>
  <si>
    <t xml:space="preserve">Jackson </t>
  </si>
  <si>
    <t xml:space="preserve">MS </t>
  </si>
  <si>
    <t xml:space="preserve">First Community Corporation </t>
  </si>
  <si>
    <t xml:space="preserve">Lexington </t>
  </si>
  <si>
    <t xml:space="preserve">SC </t>
  </si>
  <si>
    <t xml:space="preserve">Taylor Capital Group </t>
  </si>
  <si>
    <t xml:space="preserve">Rosemont </t>
  </si>
  <si>
    <t xml:space="preserve">Nara Bancorp, Inc. </t>
  </si>
  <si>
    <t>TOTAL</t>
  </si>
  <si>
    <t>AIG</t>
  </si>
  <si>
    <t>New York</t>
  </si>
  <si>
    <t>NY</t>
  </si>
  <si>
    <t>Purchase</t>
  </si>
  <si>
    <t xml:space="preserve">Midwest Banc Holdings, Inc. </t>
  </si>
  <si>
    <t xml:space="preserve">Melrose Park </t>
  </si>
  <si>
    <t xml:space="preserve">MB Financial Inc. </t>
  </si>
  <si>
    <t xml:space="preserve">First Midwest Bancorp, Inc. </t>
  </si>
  <si>
    <t xml:space="preserve">Itasca </t>
  </si>
  <si>
    <t xml:space="preserve">United Community Banks, Inc. </t>
  </si>
  <si>
    <t xml:space="preserve">Blairsville </t>
  </si>
  <si>
    <t xml:space="preserve">Wheeling </t>
  </si>
  <si>
    <t xml:space="preserve">WV </t>
  </si>
  <si>
    <t xml:space="preserve">Encore Bancshares Inc. </t>
  </si>
  <si>
    <t xml:space="preserve">Houston </t>
  </si>
  <si>
    <t xml:space="preserve">Manhattan Bancorp </t>
  </si>
  <si>
    <t xml:space="preserve">El Segundo </t>
  </si>
  <si>
    <t xml:space="preserve">Iberiabank Corporation </t>
  </si>
  <si>
    <t xml:space="preserve">Lafayette </t>
  </si>
  <si>
    <t xml:space="preserve">LA </t>
  </si>
  <si>
    <t xml:space="preserve">Eagle Bancorp, Inc. </t>
  </si>
  <si>
    <t xml:space="preserve">Bethesda </t>
  </si>
  <si>
    <t xml:space="preserve">Sandy Spring Bancorp, Inc. </t>
  </si>
  <si>
    <t xml:space="preserve">Olney </t>
  </si>
  <si>
    <t xml:space="preserve">Coastal Banking Company, Inc. </t>
  </si>
  <si>
    <t xml:space="preserve">Fernandina Beach </t>
  </si>
  <si>
    <t xml:space="preserve">East West Bancorp </t>
  </si>
  <si>
    <t xml:space="preserve">Pasadena </t>
  </si>
  <si>
    <t xml:space="preserve">South Financial Group, Inc. </t>
  </si>
  <si>
    <t xml:space="preserve">Greenville </t>
  </si>
  <si>
    <t xml:space="preserve">Great Southern Bancorp </t>
  </si>
  <si>
    <t xml:space="preserve">Springfield </t>
  </si>
  <si>
    <t xml:space="preserve">MO </t>
  </si>
  <si>
    <t xml:space="preserve">Cathay General Bancorp </t>
  </si>
  <si>
    <t xml:space="preserve">Southern Community Financial Corp. </t>
  </si>
  <si>
    <t xml:space="preserve">CVB Financial Corp </t>
  </si>
  <si>
    <t xml:space="preserve">Ontario </t>
  </si>
  <si>
    <t xml:space="preserve">First Defiance Financial Corp. </t>
  </si>
  <si>
    <t xml:space="preserve">Defiance </t>
  </si>
  <si>
    <t xml:space="preserve">First Financial Holdings Inc. </t>
  </si>
  <si>
    <t xml:space="preserve">Charleston </t>
  </si>
  <si>
    <t xml:space="preserve">Superior Bancorp Inc. </t>
  </si>
  <si>
    <t xml:space="preserve">Southwest Bancorp, Inc. </t>
  </si>
  <si>
    <t xml:space="preserve">Stillwater </t>
  </si>
  <si>
    <t xml:space="preserve">OK </t>
  </si>
  <si>
    <t xml:space="preserve">Popular, Inc. </t>
  </si>
  <si>
    <t xml:space="preserve">San Juan </t>
  </si>
  <si>
    <t xml:space="preserve">PR </t>
  </si>
  <si>
    <t xml:space="preserve">Blue Valley Ban Corp </t>
  </si>
  <si>
    <t xml:space="preserve">Overland Park </t>
  </si>
  <si>
    <t xml:space="preserve">KS </t>
  </si>
  <si>
    <t xml:space="preserve">Central Federal Corporation </t>
  </si>
  <si>
    <t xml:space="preserve">Fairlawn </t>
  </si>
  <si>
    <t xml:space="preserve">Bank of Marin Bancorp </t>
  </si>
  <si>
    <t xml:space="preserve">Novato </t>
  </si>
  <si>
    <t xml:space="preserve">Thomasville </t>
  </si>
  <si>
    <t xml:space="preserve">Central Bancorp, Inc. </t>
  </si>
  <si>
    <t xml:space="preserve">Somerville </t>
  </si>
  <si>
    <t xml:space="preserve">Southern Missouri Bancorp, Inc. </t>
  </si>
  <si>
    <t xml:space="preserve">Poplar Bluff </t>
  </si>
  <si>
    <t xml:space="preserve">State Bancorp, Inc. </t>
  </si>
  <si>
    <t xml:space="preserve">Jericho </t>
  </si>
  <si>
    <t xml:space="preserve">TIB Financial Corp </t>
  </si>
  <si>
    <t xml:space="preserve">Naples </t>
  </si>
  <si>
    <t xml:space="preserve">Unity Bancorp, Inc. </t>
  </si>
  <si>
    <t xml:space="preserve">Clinton </t>
  </si>
  <si>
    <t xml:space="preserve">Old Line Bancshares, Inc. </t>
  </si>
  <si>
    <t xml:space="preserve">Bowie </t>
  </si>
  <si>
    <t xml:space="preserve">FPB Bancorp, Inc. </t>
  </si>
  <si>
    <t xml:space="preserve">Port St. Lucie </t>
  </si>
  <si>
    <t xml:space="preserve">Sterling Financial Corporation </t>
  </si>
  <si>
    <t xml:space="preserve">Spokane </t>
  </si>
  <si>
    <t xml:space="preserve">Oak Valley Bancorp </t>
  </si>
  <si>
    <t xml:space="preserve">Oakdale </t>
  </si>
  <si>
    <t xml:space="preserve">Old National Bancorp </t>
  </si>
  <si>
    <t xml:space="preserve">Evansville </t>
  </si>
  <si>
    <t xml:space="preserve">IN </t>
  </si>
  <si>
    <t xml:space="preserve">Capital Bank Corporation </t>
  </si>
  <si>
    <t xml:space="preserve">Pacific International Bancorp </t>
  </si>
  <si>
    <t xml:space="preserve">SVB Financial Group </t>
  </si>
  <si>
    <t xml:space="preserve">Santa Clara </t>
  </si>
  <si>
    <t xml:space="preserve">LNB Bancorp Inc. </t>
  </si>
  <si>
    <t xml:space="preserve">Lorain </t>
  </si>
  <si>
    <t xml:space="preserve">Wilmington Trust Corporation </t>
  </si>
  <si>
    <t xml:space="preserve">Wilmington </t>
  </si>
  <si>
    <t xml:space="preserve">DE </t>
  </si>
  <si>
    <t xml:space="preserve">Susquehanna Bancshares, Inc </t>
  </si>
  <si>
    <t xml:space="preserve">Lititz </t>
  </si>
  <si>
    <t xml:space="preserve">PA </t>
  </si>
  <si>
    <t xml:space="preserve">Signature Bank </t>
  </si>
  <si>
    <t xml:space="preserve">HopFed Bancorp </t>
  </si>
  <si>
    <t xml:space="preserve">Hopkinsville </t>
  </si>
  <si>
    <t xml:space="preserve">Citizens Republic Bancorp, Inc. </t>
  </si>
  <si>
    <t xml:space="preserve">Flint </t>
  </si>
  <si>
    <t xml:space="preserve">MI </t>
  </si>
  <si>
    <t xml:space="preserve">Indiana Community Bancorp </t>
  </si>
  <si>
    <t xml:space="preserve">Bank of the Ozarks, Inc. </t>
  </si>
  <si>
    <t xml:space="preserve">Little Rock </t>
  </si>
  <si>
    <t xml:space="preserve">AR </t>
  </si>
  <si>
    <t xml:space="preserve">Center Financial Corporation </t>
  </si>
  <si>
    <t xml:space="preserve">NewBridge Bancorp </t>
  </si>
  <si>
    <t xml:space="preserve">Greensboro </t>
  </si>
  <si>
    <t xml:space="preserve">Sterling Bancshares, Inc. </t>
  </si>
  <si>
    <t xml:space="preserve">The Bancorp, Inc. </t>
  </si>
  <si>
    <t xml:space="preserve">TowneBank </t>
  </si>
  <si>
    <t xml:space="preserve">Portsmouth </t>
  </si>
  <si>
    <t xml:space="preserve">Wilshire Bancorp, Inc. </t>
  </si>
  <si>
    <t xml:space="preserve">Valley Financial Corporation </t>
  </si>
  <si>
    <t xml:space="preserve">Roanoke </t>
  </si>
  <si>
    <t xml:space="preserve">Independent Bank Corporation </t>
  </si>
  <si>
    <t xml:space="preserve">Ionia </t>
  </si>
  <si>
    <t xml:space="preserve">Pinnacle Financial Partners, Inc. </t>
  </si>
  <si>
    <t xml:space="preserve">Nashville </t>
  </si>
  <si>
    <t xml:space="preserve">First Litchfield Financial Corporation </t>
  </si>
  <si>
    <t xml:space="preserve">Litchfield </t>
  </si>
  <si>
    <t xml:space="preserve">National Penn Bancshares, Inc. </t>
  </si>
  <si>
    <t xml:space="preserve">Boyertown </t>
  </si>
  <si>
    <t xml:space="preserve">Northeast Bancorp </t>
  </si>
  <si>
    <t xml:space="preserve">Lewiston </t>
  </si>
  <si>
    <t xml:space="preserve">ME </t>
  </si>
  <si>
    <t xml:space="preserve">Citizens South Banking Corporation </t>
  </si>
  <si>
    <t xml:space="preserve">Gastonia </t>
  </si>
  <si>
    <t xml:space="preserve">Virginia Commerce Bancorp </t>
  </si>
  <si>
    <t xml:space="preserve">Arlington </t>
  </si>
  <si>
    <t xml:space="preserve">Fidelity Bancorp, Inc. </t>
  </si>
  <si>
    <t xml:space="preserve">Pittsburgh </t>
  </si>
  <si>
    <t xml:space="preserve">LSB Corporation </t>
  </si>
  <si>
    <t xml:space="preserve">North Andover </t>
  </si>
  <si>
    <t xml:space="preserve">Intermountain Community Bancorp </t>
  </si>
  <si>
    <t xml:space="preserve">Sandpoint </t>
  </si>
  <si>
    <t xml:space="preserve">ID </t>
  </si>
  <si>
    <t xml:space="preserve">Community West Bancshares </t>
  </si>
  <si>
    <t xml:space="preserve">Goleta </t>
  </si>
  <si>
    <t xml:space="preserve">Synovus Financial Corp. </t>
  </si>
  <si>
    <t xml:space="preserve">Tennessee Commerce Bancorp, Inc. </t>
  </si>
  <si>
    <t xml:space="preserve">Franklin </t>
  </si>
  <si>
    <t xml:space="preserve">Community Bankers Trust Corporation </t>
  </si>
  <si>
    <t xml:space="preserve">Glen Allen </t>
  </si>
  <si>
    <t>Hartford Financial Services Group, Inc.</t>
  </si>
  <si>
    <t>Fidelity Resources Company</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</si>
  <si>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</si>
  <si>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</si>
  <si>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</si>
  <si>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</si>
  <si>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</si>
  <si>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</si>
  <si>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</si>
  <si>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NC Bancorp, Inc.</t>
  </si>
  <si>
    <t>Metropolitan Bank Group, Inc.</t>
  </si>
  <si>
    <t>M&amp;F Bancorp, Inc.</t>
  </si>
  <si>
    <t>Stearns Financial Services, Inc.</t>
  </si>
  <si>
    <t>Signature Bancshares, Inc.</t>
  </si>
  <si>
    <t>Alliance Financial Services Inc.</t>
  </si>
  <si>
    <t>Hartford</t>
  </si>
  <si>
    <t>Plano</t>
  </si>
  <si>
    <t xml:space="preserve">Waukesha </t>
  </si>
  <si>
    <t>Batesville</t>
  </si>
  <si>
    <t>Cordova</t>
  </si>
  <si>
    <t>Stuart</t>
  </si>
  <si>
    <t>Gold Canyon</t>
  </si>
  <si>
    <t>Durham</t>
  </si>
  <si>
    <t>Dalton</t>
  </si>
  <si>
    <t xml:space="preserve">Fremont Bancorporation </t>
  </si>
  <si>
    <t>St. Cloud</t>
  </si>
  <si>
    <t>Fremont</t>
  </si>
  <si>
    <t>Citizens First Wholesale Mortgage Company</t>
  </si>
  <si>
    <t>Technology Credit Union</t>
  </si>
  <si>
    <t>National City Bank</t>
  </si>
  <si>
    <t>The Villages</t>
  </si>
  <si>
    <t>San Jose</t>
  </si>
  <si>
    <t>Miamisburg</t>
  </si>
  <si>
    <t>Wachovia Mortgage, FSB</t>
  </si>
  <si>
    <t>Bayview Loan Servicing, LLC</t>
  </si>
  <si>
    <t>Coral Gables</t>
  </si>
  <si>
    <t>Washington Banking Company</t>
  </si>
  <si>
    <t>Bar Harbor Bankshares</t>
  </si>
  <si>
    <t>ECB Bancorp, Inc.</t>
  </si>
  <si>
    <t>Centra Financial Holdings, Inc.</t>
  </si>
  <si>
    <t xml:space="preserve">Mackinac Financial Corporation </t>
  </si>
  <si>
    <r>
      <t xml:space="preserve">Preferred Stock </t>
    </r>
    <r>
      <rPr>
        <vertAlign val="superscript"/>
        <sz val="11"/>
        <color indexed="8"/>
        <rFont val="Arial"/>
        <family val="2"/>
      </rPr>
      <t>2</t>
    </r>
  </si>
  <si>
    <t xml:space="preserve">The Bank of New York Mellon Corporation </t>
  </si>
  <si>
    <t>Adjustment Amount</t>
  </si>
  <si>
    <t>Adjusted Investment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</si>
  <si>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</si>
  <si>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</si>
  <si>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</si>
  <si>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</si>
  <si>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</si>
  <si>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</si>
  <si>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</si>
  <si>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</si>
  <si>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</si>
  <si>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Lake National Bank</t>
  </si>
  <si>
    <t>Mentor</t>
  </si>
  <si>
    <t>IBM Southeast Employees' Federal Credit Union</t>
  </si>
  <si>
    <t xml:space="preserve">Delray Beach </t>
  </si>
  <si>
    <t>General Motors Company</t>
  </si>
  <si>
    <r>
      <t xml:space="preserve">Cap of Incentive Payments on Behalf of Borrowers and to Servicers &amp; Lenders/Investors (Cap) </t>
    </r>
    <r>
      <rPr>
        <b/>
        <vertAlign val="superscript"/>
        <sz val="11"/>
        <rFont val="Arial"/>
        <family val="2"/>
      </rPr>
      <t>1</t>
    </r>
  </si>
  <si>
    <t>Total Initial Investment Amount</t>
  </si>
  <si>
    <t>AUTOMOTIVE SUPPLIER SUPPORT PROGRAM</t>
  </si>
  <si>
    <t>MorEquity, Inc.</t>
  </si>
  <si>
    <t>PNC Bank, National Association</t>
  </si>
  <si>
    <t>Farmers State Bank</t>
  </si>
  <si>
    <t>ShoreBank</t>
  </si>
  <si>
    <t xml:space="preserve">West Salem </t>
  </si>
  <si>
    <t>Brotherhood Bancshares, Inc.</t>
  </si>
  <si>
    <t>Harbor Bankshares Corporation</t>
  </si>
  <si>
    <t>First South Bancorp, Inc.</t>
  </si>
  <si>
    <t>Great River Holding Company</t>
  </si>
  <si>
    <t xml:space="preserve">Kansas City </t>
  </si>
  <si>
    <t>Lexington</t>
  </si>
  <si>
    <t>Baxter</t>
  </si>
  <si>
    <t>2,3</t>
  </si>
  <si>
    <t xml:space="preserve">Plato Holdings Inc. </t>
  </si>
  <si>
    <t xml:space="preserve">SouthCrest Financial Group, Inc. </t>
  </si>
  <si>
    <t>American Home Mortgage Servicing, Inc</t>
  </si>
  <si>
    <t>Mortgage Center, LLC</t>
  </si>
  <si>
    <t>Mission Federal Credit Union</t>
  </si>
  <si>
    <t>Coppell</t>
  </si>
  <si>
    <t>Southfield</t>
  </si>
  <si>
    <t xml:space="preserve">San Diego </t>
  </si>
  <si>
    <t xml:space="preserve">1/ The Cap of Incentive Payments represents the potential total amount allocated to each servicer and includes the maximum amount allotted for all payments on behalf of borrowers and payments to servicers and lenders/investors.   </t>
  </si>
  <si>
    <t>Florida Bank Group, Inc.</t>
  </si>
  <si>
    <t>First American Bank Corporation</t>
  </si>
  <si>
    <t>Kingman</t>
  </si>
  <si>
    <t>Elk Grove Village</t>
  </si>
  <si>
    <t xml:space="preserve">Community Bancshares, Inc. </t>
  </si>
  <si>
    <t>First Bank</t>
  </si>
  <si>
    <t>Purdue Employees Federal Credit Union</t>
  </si>
  <si>
    <t>Wachovia Bank, N.A.</t>
  </si>
  <si>
    <t>West Lafayette</t>
  </si>
  <si>
    <t xml:space="preserve">BancTrust Financial Group, Inc. </t>
  </si>
  <si>
    <t xml:space="preserve">Mobile </t>
  </si>
  <si>
    <t xml:space="preserve">Enterprise Financial Services Corp. </t>
  </si>
  <si>
    <t xml:space="preserve">St. Louis </t>
  </si>
  <si>
    <t xml:space="preserve">Mid Penn Bancorp, Inc. </t>
  </si>
  <si>
    <t xml:space="preserve">Millersburg </t>
  </si>
  <si>
    <t xml:space="preserve">Summit State Bank </t>
  </si>
  <si>
    <t xml:space="preserve">Santa Rosa </t>
  </si>
  <si>
    <t xml:space="preserve">VIST Financial Corp. </t>
  </si>
  <si>
    <t xml:space="preserve">Wyomissing </t>
  </si>
  <si>
    <t xml:space="preserve">Wainwright Bank &amp; Trust Company </t>
  </si>
  <si>
    <t xml:space="preserve">Whitney Holding Corporation </t>
  </si>
  <si>
    <t xml:space="preserve">New Orleans </t>
  </si>
  <si>
    <t xml:space="preserve">The Connecticut Bank and Trust Company </t>
  </si>
  <si>
    <t xml:space="preserve">Hartford </t>
  </si>
  <si>
    <t xml:space="preserve">CoBiz Financial Inc. </t>
  </si>
  <si>
    <t xml:space="preserve">Denver </t>
  </si>
  <si>
    <t xml:space="preserve">CO </t>
  </si>
  <si>
    <t xml:space="preserve">Santa Lucia Bancorp </t>
  </si>
  <si>
    <t xml:space="preserve">Atascadero </t>
  </si>
  <si>
    <t xml:space="preserve">Seacoast Banking Corporation of Florida </t>
  </si>
  <si>
    <t xml:space="preserve">Stuart </t>
  </si>
  <si>
    <t xml:space="preserve">Horizon Bancorp </t>
  </si>
  <si>
    <t xml:space="preserve">Michigan City </t>
  </si>
  <si>
    <t xml:space="preserve">Fidelity Southern Corporation </t>
  </si>
  <si>
    <t xml:space="preserve">Community Financial Corporation </t>
  </si>
  <si>
    <t xml:space="preserve">Staunton </t>
  </si>
  <si>
    <t xml:space="preserve">Berkshire Hills Bancorp, Inc. </t>
  </si>
  <si>
    <t xml:space="preserve">Pittsfield </t>
  </si>
  <si>
    <t xml:space="preserve">First California Financial Group, Inc </t>
  </si>
  <si>
    <t xml:space="preserve">Westlake Village </t>
  </si>
  <si>
    <t xml:space="preserve">AmeriServ Financial, Inc </t>
  </si>
  <si>
    <t xml:space="preserve">Johnstown </t>
  </si>
  <si>
    <t xml:space="preserve">Security Federal Corporation </t>
  </si>
  <si>
    <t xml:space="preserve">Aiken </t>
  </si>
  <si>
    <t xml:space="preserve">Wintrust Financial Corporation </t>
  </si>
  <si>
    <t xml:space="preserve">Lake Forest </t>
  </si>
  <si>
    <t xml:space="preserve">Flushing Financial Corporation </t>
  </si>
  <si>
    <t xml:space="preserve">Lake Success </t>
  </si>
  <si>
    <t xml:space="preserve">Monarch Financial Holdings, Inc. </t>
  </si>
  <si>
    <t xml:space="preserve">Chesapeake </t>
  </si>
  <si>
    <t xml:space="preserve">StellarOne Corporation </t>
  </si>
  <si>
    <t xml:space="preserve">Charlottesville </t>
  </si>
  <si>
    <t xml:space="preserve">Bowling Green </t>
  </si>
  <si>
    <t xml:space="preserve">Tidelands Bancshares, Inc </t>
  </si>
  <si>
    <t xml:space="preserve">Mt. Pleasant </t>
  </si>
  <si>
    <t xml:space="preserve">Bancorp Rhode Island, Inc. </t>
  </si>
  <si>
    <t xml:space="preserve">Providence </t>
  </si>
  <si>
    <t xml:space="preserve">RI </t>
  </si>
  <si>
    <t xml:space="preserve">Hawthorn Bancshares, Inc. </t>
  </si>
  <si>
    <t xml:space="preserve">Lee's Summit </t>
  </si>
  <si>
    <t xml:space="preserve">The Elmira Savings Bank, FSB </t>
  </si>
  <si>
    <t xml:space="preserve">Elmira </t>
  </si>
  <si>
    <t xml:space="preserve">Alliance Financial Corporation </t>
  </si>
  <si>
    <t xml:space="preserve">Syracuse </t>
  </si>
  <si>
    <t xml:space="preserve">Heartland Financial USA, Inc. </t>
  </si>
  <si>
    <t xml:space="preserve">Dubuque </t>
  </si>
  <si>
    <t xml:space="preserve">IA </t>
  </si>
  <si>
    <t xml:space="preserve">Citizens First Corporation </t>
  </si>
  <si>
    <t xml:space="preserve">FFW Corporation </t>
  </si>
  <si>
    <t xml:space="preserve">Wabash </t>
  </si>
  <si>
    <t xml:space="preserve">Preferred Stock w/ Exercised Warrants </t>
  </si>
  <si>
    <t xml:space="preserve">Plains Capital Corporation </t>
  </si>
  <si>
    <t xml:space="preserve">Tri-County Financial Corporation </t>
  </si>
  <si>
    <t xml:space="preserve">Waldorf </t>
  </si>
  <si>
    <t xml:space="preserve">OneUnited Bank </t>
  </si>
  <si>
    <t xml:space="preserve">Preferred Stock </t>
  </si>
  <si>
    <t xml:space="preserve">Patriot Bancshares, Inc. </t>
  </si>
  <si>
    <t xml:space="preserve">Marquette National Corporation </t>
  </si>
  <si>
    <t xml:space="preserve">Exchange Bank </t>
  </si>
  <si>
    <t>Berkshire Bancorp, Inc.</t>
  </si>
  <si>
    <t>First Vernon Bancshares, Inc.</t>
  </si>
  <si>
    <t>SouthFirst Bancshares, Inc.</t>
  </si>
  <si>
    <t>Virginia Company Bank</t>
  </si>
  <si>
    <t>Enterprise Financial Services Group, Inc.</t>
  </si>
  <si>
    <t>River Valley Bancorporation, Inc.</t>
  </si>
  <si>
    <t>Wyomissing</t>
  </si>
  <si>
    <t>Sylacauga</t>
  </si>
  <si>
    <t>Newport News</t>
  </si>
  <si>
    <t>Allison Park</t>
  </si>
  <si>
    <t>Lawrence</t>
  </si>
  <si>
    <t>Wausau</t>
  </si>
  <si>
    <t>Residential Credit Solutions</t>
  </si>
  <si>
    <t xml:space="preserve">First Financial Bancshares, Inc. </t>
  </si>
  <si>
    <t>Adjustment Details</t>
  </si>
  <si>
    <t>Cap Adjustment Amount</t>
  </si>
  <si>
    <t>Reason for Adjustment</t>
  </si>
  <si>
    <t>Adjustment Date</t>
  </si>
  <si>
    <t>Updated portfolio data from servicer</t>
  </si>
  <si>
    <t>Total Initial Cap</t>
  </si>
  <si>
    <t>Total Cap Adjustments</t>
  </si>
  <si>
    <t>2, 10</t>
  </si>
  <si>
    <t>The Cap is subject to adjustment based on the total amount allocated to the program and individual servicer usage for borrower modifications.  Each adjustment to the Cap is reflected under Adjustment Details.</t>
  </si>
  <si>
    <t>CCO Mortgage</t>
  </si>
  <si>
    <t>RG Mortgage Corporation</t>
  </si>
  <si>
    <t>San Juan</t>
  </si>
  <si>
    <t>PR</t>
  </si>
  <si>
    <t>Adjusted Cap</t>
  </si>
  <si>
    <t>GM Supplier Receivables LLC</t>
  </si>
  <si>
    <t>TOTAL CAP</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</si>
  <si>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</si>
  <si>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</si>
  <si>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</si>
  <si>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</si>
  <si>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</si>
  <si>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</si>
  <si>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</si>
  <si>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</si>
  <si>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</si>
  <si>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</si>
  <si>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</si>
  <si>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</si>
  <si>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</si>
  <si>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</si>
  <si>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</si>
  <si>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First Federal Savings and Loan</t>
  </si>
  <si>
    <t>Wescom Central Credit Union</t>
  </si>
  <si>
    <t>Port Angeles</t>
  </si>
  <si>
    <t>Anaheim</t>
  </si>
  <si>
    <t>NEMO Bancshares Inc.</t>
  </si>
  <si>
    <t xml:space="preserve">University Financial Corp, Inc. </t>
  </si>
  <si>
    <t>HOME AFFORDABLE MODIFICATION PROGRAM</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</si>
  <si>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</si>
  <si>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</si>
  <si>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</si>
  <si>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</si>
  <si>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Monadnock Bancorp, Inc. </t>
  </si>
  <si>
    <t xml:space="preserve">Peterborough </t>
  </si>
  <si>
    <t xml:space="preserve">NH </t>
  </si>
  <si>
    <t xml:space="preserve">Bridgeview Bancorp, Inc. </t>
  </si>
  <si>
    <t xml:space="preserve">Bridgeview </t>
  </si>
  <si>
    <t xml:space="preserve">Fidelity Financial Corporation </t>
  </si>
  <si>
    <t xml:space="preserve">Wichita </t>
  </si>
  <si>
    <t xml:space="preserve">Patapsco Bancorp, Inc. </t>
  </si>
  <si>
    <t xml:space="preserve">Dundalk </t>
  </si>
  <si>
    <t xml:space="preserve">NCAL Bancorp </t>
  </si>
  <si>
    <t xml:space="preserve">FCB Bancorp, Inc. </t>
  </si>
  <si>
    <t xml:space="preserve">First Financial Bancorp </t>
  </si>
  <si>
    <t xml:space="preserve">Cincinnati </t>
  </si>
  <si>
    <t xml:space="preserve">Preferred Stock w/ Warrants </t>
  </si>
  <si>
    <t xml:space="preserve">Bridge Capital Holdings </t>
  </si>
  <si>
    <t xml:space="preserve">International Bancshares Corporation </t>
  </si>
  <si>
    <t xml:space="preserve">Laredo </t>
  </si>
  <si>
    <t xml:space="preserve">First Sound Bank </t>
  </si>
  <si>
    <t xml:space="preserve">M&amp;T Bank Corporation </t>
  </si>
  <si>
    <t xml:space="preserve">Buffalo </t>
  </si>
  <si>
    <t xml:space="preserve">Emclaire Financial Corp. </t>
  </si>
  <si>
    <t xml:space="preserve">Emlenton </t>
  </si>
  <si>
    <t xml:space="preserve">Park National Corporation </t>
  </si>
  <si>
    <t xml:space="preserve">Newark </t>
  </si>
  <si>
    <t xml:space="preserve">Green Bankshares, Inc. </t>
  </si>
  <si>
    <t xml:space="preserve">Greeneville </t>
  </si>
  <si>
    <t xml:space="preserve">Cecil Bancorp, Inc. </t>
  </si>
  <si>
    <t xml:space="preserve">Elkton </t>
  </si>
  <si>
    <t xml:space="preserve">Financial Institutions, Inc. </t>
  </si>
  <si>
    <t xml:space="preserve">Warsaw </t>
  </si>
  <si>
    <t xml:space="preserve">Fulton Financial Corporation </t>
  </si>
  <si>
    <t xml:space="preserve">Lancaster </t>
  </si>
  <si>
    <t xml:space="preserve">United Bancorporation of Alabama, Inc. </t>
  </si>
  <si>
    <t xml:space="preserve">Atmore </t>
  </si>
  <si>
    <t xml:space="preserve">MutualFirst Financial, Inc. </t>
  </si>
  <si>
    <t xml:space="preserve">Muncie </t>
  </si>
  <si>
    <t xml:space="preserve">BCSB Bancorp, Inc. </t>
  </si>
  <si>
    <t xml:space="preserve">HMN Financial, Inc. </t>
  </si>
  <si>
    <t xml:space="preserve">Rochester </t>
  </si>
  <si>
    <t xml:space="preserve">First Community Bank Corporation of America </t>
  </si>
  <si>
    <t xml:space="preserve">Pinellas Park </t>
  </si>
  <si>
    <t xml:space="preserve">Sterling Bancorp </t>
  </si>
  <si>
    <t xml:space="preserve">Intervest Bancshares Corporation </t>
  </si>
  <si>
    <t xml:space="preserve">Peoples Bancorp of North Carolina, Inc. </t>
  </si>
  <si>
    <t xml:space="preserve">Newton </t>
  </si>
  <si>
    <t xml:space="preserve">Parkvale Financial Corporation </t>
  </si>
  <si>
    <t xml:space="preserve">Monroeville </t>
  </si>
  <si>
    <t xml:space="preserve">Timberland Bancorp, Inc. </t>
  </si>
  <si>
    <t xml:space="preserve">Hoquiam </t>
  </si>
  <si>
    <t xml:space="preserve">1st Constitution Bancorp </t>
  </si>
  <si>
    <t xml:space="preserve">Cranbury </t>
  </si>
  <si>
    <t xml:space="preserve">Central Jersey Bancorp </t>
  </si>
  <si>
    <t xml:space="preserve">Oakhurst </t>
  </si>
  <si>
    <t xml:space="preserve">Western Illinois Bancshares Inc. </t>
  </si>
  <si>
    <t xml:space="preserve">Monmouth </t>
  </si>
  <si>
    <t xml:space="preserve">Saigon National Bank </t>
  </si>
  <si>
    <t xml:space="preserve">Westminster </t>
  </si>
  <si>
    <t xml:space="preserve">Capital Pacific Bancorp </t>
  </si>
  <si>
    <t xml:space="preserve">Uwharrie Capital Corp </t>
  </si>
  <si>
    <t xml:space="preserve">Albemarle </t>
  </si>
  <si>
    <t xml:space="preserve">Mission Valley Bancorp </t>
  </si>
  <si>
    <t xml:space="preserve">Sun Valley </t>
  </si>
  <si>
    <t xml:space="preserve">The Little Bank, Incorporated </t>
  </si>
  <si>
    <t xml:space="preserve">Kinston </t>
  </si>
  <si>
    <t xml:space="preserve">Pacific Commerce Bank </t>
  </si>
  <si>
    <t xml:space="preserve">Citizens Community Bank </t>
  </si>
  <si>
    <t xml:space="preserve">South Hill </t>
  </si>
  <si>
    <t xml:space="preserve">Seacoast Commerce Bank </t>
  </si>
  <si>
    <t xml:space="preserve">TCNB Financial Corp. </t>
  </si>
  <si>
    <t xml:space="preserve">Dayton </t>
  </si>
  <si>
    <t xml:space="preserve">Leader Bancorp, Inc. </t>
  </si>
  <si>
    <t xml:space="preserve">Nicolet Bankshares, Inc. </t>
  </si>
  <si>
    <t xml:space="preserve">Magna Bank </t>
  </si>
  <si>
    <t xml:space="preserve">Western Community Bancshares, Inc. </t>
  </si>
  <si>
    <t xml:space="preserve">Palm Desert </t>
  </si>
  <si>
    <t xml:space="preserve">Community Investors Bancorp, Inc. </t>
  </si>
  <si>
    <t xml:space="preserve">Bucyrus </t>
  </si>
  <si>
    <t xml:space="preserve">Capital Bancorp, Inc. </t>
  </si>
  <si>
    <t xml:space="preserve">Rockville </t>
  </si>
  <si>
    <t xml:space="preserve">Cache Valley Banking Company </t>
  </si>
  <si>
    <t xml:space="preserve">Logan </t>
  </si>
  <si>
    <t xml:space="preserve">Citizens Bancorp </t>
  </si>
  <si>
    <t xml:space="preserve">Nevada City </t>
  </si>
  <si>
    <t xml:space="preserve">Tennessee Valley Financial Holdings, Inc. </t>
  </si>
  <si>
    <t xml:space="preserve">Oak Ridge </t>
  </si>
  <si>
    <t xml:space="preserve">Pacific Coast Bankers' Bancshares </t>
  </si>
  <si>
    <t xml:space="preserve">Fifth Third Bancorp </t>
  </si>
  <si>
    <t xml:space="preserve">Hampton Roads Bankshares, Inc. </t>
  </si>
  <si>
    <t xml:space="preserve">Norfolk </t>
  </si>
  <si>
    <t xml:space="preserve">CIT Group Inc. </t>
  </si>
  <si>
    <t xml:space="preserve">West Bancorporation, Inc. </t>
  </si>
  <si>
    <t xml:space="preserve">West Des Moines </t>
  </si>
  <si>
    <t xml:space="preserve">First Banks, Inc.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</si>
  <si>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</si>
  <si>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</si>
  <si>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</si>
  <si>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</si>
  <si>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</si>
  <si>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</si>
  <si>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</si>
  <si>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</si>
  <si>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</si>
  <si>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</si>
  <si>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</si>
  <si>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</si>
  <si>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</si>
  <si>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</si>
  <si>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 xml:space="preserve">The PNC Financial Services Group Inc. </t>
  </si>
  <si>
    <t>Preferred Stock w/ Exercised Warrants</t>
  </si>
  <si>
    <t xml:space="preserve">Transactions Report </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</si>
  <si>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</si>
  <si>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</si>
  <si>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</si>
  <si>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</si>
  <si>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</si>
  <si>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</si>
  <si>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</si>
  <si>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</si>
  <si>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</si>
  <si>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</si>
  <si>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</si>
  <si>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</si>
  <si>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 xml:space="preserve">Cary </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</si>
  <si>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</si>
  <si>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</si>
  <si>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</si>
  <si>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</si>
  <si>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</si>
  <si>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</si>
  <si>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</si>
  <si>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</si>
  <si>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</si>
  <si>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</si>
  <si>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</si>
  <si>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</si>
  <si>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</si>
  <si>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</si>
  <si>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</si>
  <si>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</si>
  <si>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</si>
  <si>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</si>
  <si>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</si>
  <si>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</si>
  <si>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</si>
  <si>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</si>
  <si>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</si>
  <si>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</si>
  <si>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</si>
  <si>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</si>
  <si>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</si>
  <si>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</si>
  <si>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</si>
  <si>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</si>
  <si>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</si>
  <si>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</si>
  <si>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</si>
  <si>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</si>
  <si>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</si>
  <si>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</si>
  <si>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</si>
  <si>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</si>
  <si>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</si>
  <si>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</si>
  <si>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</si>
  <si>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</si>
  <si>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</si>
  <si>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</si>
  <si>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</si>
  <si>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</si>
  <si>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</si>
  <si>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</si>
  <si>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</si>
  <si>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</si>
  <si>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</si>
  <si>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</si>
  <si>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</si>
  <si>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</si>
  <si>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</si>
  <si>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</si>
  <si>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</si>
  <si>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</si>
  <si>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</si>
  <si>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</si>
  <si>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</si>
  <si>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</si>
  <si>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</si>
  <si>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</si>
  <si>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</si>
  <si>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</si>
  <si>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</si>
  <si>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</si>
  <si>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</si>
  <si>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</si>
  <si>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</si>
  <si>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</si>
  <si>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</si>
  <si>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</si>
  <si>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</si>
  <si>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</si>
  <si>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</si>
  <si>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</si>
  <si>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</si>
  <si>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</si>
  <si>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</si>
  <si>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</si>
  <si>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</si>
  <si>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</si>
  <si>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</si>
  <si>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</si>
  <si>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</si>
  <si>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</si>
  <si>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</si>
  <si>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</si>
  <si>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</si>
  <si>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</si>
  <si>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</si>
  <si>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</si>
  <si>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</si>
  <si>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Engelhard</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</si>
  <si>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</si>
  <si>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</si>
  <si>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</si>
  <si>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</si>
  <si>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</si>
  <si>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</si>
  <si>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</si>
  <si>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</si>
  <si>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</si>
  <si>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</si>
  <si>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</si>
  <si>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</si>
  <si>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</si>
  <si>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</si>
  <si>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</si>
  <si>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</si>
  <si>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</si>
  <si>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</si>
  <si>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</si>
  <si>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</si>
  <si>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</si>
  <si>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</si>
  <si>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</si>
  <si>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</si>
  <si>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</si>
  <si>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</si>
  <si>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</si>
  <si>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</si>
  <si>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</si>
  <si>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</si>
  <si>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</si>
  <si>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</si>
  <si>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</si>
  <si>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</si>
  <si>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</si>
  <si>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</si>
  <si>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</si>
  <si>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</si>
  <si>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</si>
  <si>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</si>
  <si>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</si>
  <si>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</si>
  <si>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</si>
  <si>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</si>
  <si>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</si>
  <si>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</si>
  <si>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</si>
  <si>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</si>
  <si>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</si>
  <si>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Citigroup Inc.</t>
  </si>
  <si>
    <t>Guarantee</t>
  </si>
  <si>
    <t>Guarantee Limit</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</si>
  <si>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</si>
  <si>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</si>
  <si>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</si>
  <si>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</si>
  <si>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</si>
  <si>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</si>
  <si>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</si>
  <si>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</si>
  <si>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</si>
  <si>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</si>
  <si>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</si>
  <si>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</si>
  <si>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</si>
  <si>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</si>
  <si>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</si>
  <si>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</si>
  <si>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</si>
  <si>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</si>
  <si>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</si>
  <si>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</si>
  <si>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</si>
  <si>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</si>
  <si>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</si>
  <si>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</si>
  <si>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</si>
  <si>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</si>
  <si>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</si>
  <si>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</si>
  <si>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</si>
  <si>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</si>
  <si>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</si>
  <si>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</si>
  <si>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</si>
  <si>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</si>
  <si>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</si>
  <si>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</si>
  <si>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</si>
  <si>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</si>
  <si>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</si>
  <si>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</si>
  <si>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</si>
  <si>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</si>
  <si>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</si>
  <si>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</si>
  <si>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</si>
  <si>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</si>
  <si>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</si>
  <si>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</si>
  <si>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</si>
  <si>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</si>
  <si>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</si>
  <si>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</si>
  <si>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</si>
  <si>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</si>
  <si>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</si>
  <si>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</si>
  <si>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</si>
  <si>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</si>
  <si>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</si>
  <si>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</si>
  <si>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</si>
  <si>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</si>
  <si>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</si>
  <si>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</si>
  <si>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</si>
  <si>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</si>
  <si>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</si>
  <si>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</si>
  <si>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</si>
  <si>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</si>
  <si>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</si>
  <si>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</si>
  <si>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</si>
  <si>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</si>
  <si>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</si>
  <si>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</si>
  <si>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</si>
  <si>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</si>
  <si>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</si>
  <si>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</si>
  <si>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</si>
  <si>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</si>
  <si>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</si>
  <si>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</si>
  <si>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</si>
  <si>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</si>
  <si>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</si>
  <si>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</si>
  <si>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Nationstar Mortgage LLC</t>
  </si>
  <si>
    <t>Lewisville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</si>
  <si>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</si>
  <si>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</si>
  <si>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</si>
  <si>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</si>
  <si>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</si>
  <si>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</si>
  <si>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</si>
  <si>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</si>
  <si>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</si>
  <si>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</si>
  <si>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</si>
  <si>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</si>
  <si>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</si>
  <si>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</si>
  <si>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</si>
  <si>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</si>
  <si>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</si>
  <si>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</si>
  <si>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</si>
  <si>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</si>
  <si>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</si>
  <si>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</si>
  <si>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</si>
  <si>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</si>
  <si>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</si>
  <si>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</si>
  <si>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</si>
  <si>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</si>
  <si>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</si>
  <si>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</si>
  <si>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</si>
  <si>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</si>
  <si>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</si>
  <si>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</si>
  <si>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</si>
  <si>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</si>
  <si>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</si>
  <si>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</si>
  <si>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</si>
  <si>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</si>
  <si>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</si>
  <si>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</si>
  <si>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</si>
  <si>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</si>
  <si>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</si>
  <si>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</si>
  <si>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</si>
  <si>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</si>
  <si>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</si>
  <si>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</si>
  <si>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</si>
  <si>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</si>
  <si>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</si>
  <si>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</si>
  <si>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</si>
  <si>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</si>
  <si>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</si>
  <si>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</si>
  <si>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</si>
  <si>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Banner County Ban Corporation</t>
  </si>
  <si>
    <t>Centrix Bank &amp; Trust</t>
  </si>
  <si>
    <t>Georgia Commerce Bancshares, Inc.</t>
  </si>
  <si>
    <t>First Bank of Charleston, Inc.</t>
  </si>
  <si>
    <t>F &amp; M Financial Corporation</t>
  </si>
  <si>
    <t>The Bank of Currituck</t>
  </si>
  <si>
    <t>CedarStone Bank</t>
  </si>
  <si>
    <t>Community Holding Company of Florida, Inc.</t>
  </si>
  <si>
    <t>Hyperion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</si>
  <si>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</si>
  <si>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</si>
  <si>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</si>
  <si>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</si>
  <si>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</si>
  <si>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</si>
  <si>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</si>
  <si>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</si>
  <si>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</si>
  <si>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</si>
  <si>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</si>
  <si>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</si>
  <si>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</si>
  <si>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</si>
  <si>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</si>
  <si>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</si>
  <si>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</si>
  <si>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</si>
  <si>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</si>
  <si>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</si>
  <si>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</si>
  <si>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</si>
  <si>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</si>
  <si>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</si>
  <si>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Miramar Beach</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</si>
  <si>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</si>
  <si>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</si>
  <si>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</si>
  <si>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</si>
  <si>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</si>
  <si>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</si>
  <si>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</si>
  <si>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</si>
  <si>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</si>
  <si>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</si>
  <si>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</si>
  <si>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</si>
  <si>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</si>
  <si>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</si>
  <si>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</si>
  <si>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</si>
  <si>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</si>
  <si>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</si>
  <si>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</si>
  <si>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</si>
  <si>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</si>
  <si>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</si>
  <si>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</si>
  <si>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</si>
  <si>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</si>
  <si>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</si>
  <si>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</si>
  <si>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</si>
  <si>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</si>
  <si>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</si>
  <si>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</si>
  <si>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</si>
  <si>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</si>
  <si>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</si>
  <si>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</si>
  <si>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</si>
  <si>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</si>
  <si>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</si>
  <si>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</si>
  <si>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</si>
  <si>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</si>
  <si>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</si>
  <si>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</si>
  <si>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</si>
  <si>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</si>
  <si>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</si>
  <si>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</si>
  <si>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</si>
  <si>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</si>
  <si>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</si>
  <si>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</si>
  <si>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</si>
  <si>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</si>
  <si>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</si>
  <si>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</si>
  <si>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</si>
  <si>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</si>
  <si>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</si>
  <si>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</si>
  <si>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</si>
  <si>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</si>
  <si>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</si>
  <si>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</si>
  <si>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</si>
  <si>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</si>
  <si>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</si>
  <si>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</si>
  <si>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</si>
  <si>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</si>
  <si>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</si>
  <si>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</si>
  <si>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</si>
  <si>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</si>
  <si>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</si>
  <si>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</si>
  <si>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</si>
  <si>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</si>
  <si>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</si>
  <si>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</si>
  <si>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</si>
  <si>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</si>
  <si>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</si>
  <si>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</si>
  <si>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</si>
  <si>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</si>
  <si>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</si>
  <si>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</si>
  <si>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</si>
  <si>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</si>
  <si>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</si>
  <si>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</si>
  <si>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</si>
  <si>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</si>
  <si>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</si>
  <si>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</si>
  <si>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</si>
  <si>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</si>
  <si>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</si>
  <si>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</si>
  <si>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</si>
  <si>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</si>
  <si>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</si>
  <si>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</si>
  <si>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</si>
  <si>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</si>
  <si>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</si>
  <si>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</si>
  <si>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</si>
  <si>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</si>
  <si>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</si>
  <si>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</si>
  <si>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</si>
  <si>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</si>
  <si>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</si>
  <si>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</si>
  <si>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</si>
  <si>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</si>
  <si>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</si>
  <si>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</si>
  <si>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</si>
  <si>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</si>
  <si>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</si>
  <si>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</si>
  <si>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</si>
  <si>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</si>
  <si>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</si>
  <si>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</si>
  <si>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</si>
  <si>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</si>
  <si>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</si>
  <si>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</si>
  <si>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</si>
  <si>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</si>
  <si>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</si>
  <si>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</si>
  <si>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</si>
  <si>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</si>
  <si>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</si>
  <si>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</si>
  <si>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</si>
  <si>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</si>
  <si>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</si>
  <si>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</si>
  <si>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</si>
  <si>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</si>
  <si>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</si>
  <si>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</si>
  <si>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</si>
  <si>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</si>
  <si>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</si>
  <si>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</si>
  <si>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</si>
  <si>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</si>
  <si>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</si>
  <si>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</si>
  <si>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</si>
  <si>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</si>
  <si>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</si>
  <si>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</si>
  <si>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</si>
  <si>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</si>
  <si>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</si>
  <si>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</si>
  <si>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</si>
  <si>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</si>
  <si>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</si>
  <si>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</si>
  <si>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</si>
  <si>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</si>
  <si>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</si>
  <si>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</si>
  <si>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</si>
  <si>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</si>
  <si>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</si>
  <si>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</si>
  <si>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</si>
  <si>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</si>
  <si>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</si>
  <si>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</si>
  <si>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</si>
  <si>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</si>
  <si>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</si>
  <si>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</si>
  <si>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</si>
  <si>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</si>
  <si>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</si>
  <si>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</si>
  <si>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</si>
  <si>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</si>
  <si>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</si>
  <si>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</si>
  <si>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</si>
  <si>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</si>
  <si>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</si>
  <si>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</si>
  <si>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</si>
  <si>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</si>
  <si>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</si>
  <si>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</si>
  <si>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</si>
  <si>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</si>
  <si>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</si>
  <si>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</si>
  <si>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CONSUMER AND BUSINESS LENDING INITIATIVE INVESTMENT PROGRAM</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</si>
  <si>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</si>
  <si>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</si>
  <si>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</si>
  <si>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</si>
  <si>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</si>
  <si>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</si>
  <si>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</si>
  <si>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</si>
  <si>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</si>
  <si>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</si>
  <si>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</si>
  <si>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</si>
  <si>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</si>
  <si>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</si>
  <si>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</si>
  <si>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</si>
  <si>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</si>
  <si>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</si>
  <si>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</si>
  <si>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</si>
  <si>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</si>
  <si>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</si>
  <si>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</si>
  <si>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</si>
  <si>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</si>
  <si>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</si>
  <si>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</si>
  <si>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</si>
  <si>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</si>
  <si>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</si>
  <si>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</si>
  <si>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</si>
  <si>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</si>
  <si>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</si>
  <si>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</si>
  <si>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</si>
  <si>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</si>
  <si>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</si>
  <si>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</si>
  <si>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</si>
  <si>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</si>
  <si>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</si>
  <si>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</si>
  <si>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</si>
  <si>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</si>
  <si>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</si>
  <si>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</si>
  <si>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</si>
  <si>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</si>
  <si>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</si>
  <si>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</si>
  <si>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</si>
  <si>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</si>
  <si>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</si>
  <si>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</si>
  <si>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</si>
  <si>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</si>
  <si>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</si>
  <si>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</si>
  <si>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</si>
  <si>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</si>
  <si>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</si>
  <si>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</si>
  <si>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</si>
  <si>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</si>
  <si>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</si>
  <si>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</si>
  <si>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</si>
  <si>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</si>
  <si>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</si>
  <si>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</si>
  <si>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</si>
  <si>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</si>
  <si>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</si>
  <si>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</si>
  <si>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</si>
  <si>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</si>
  <si>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</si>
  <si>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</si>
  <si>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</si>
  <si>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</si>
  <si>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</si>
  <si>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</si>
  <si>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</si>
  <si>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</si>
  <si>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</si>
  <si>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</si>
  <si>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</si>
  <si>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</si>
  <si>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</si>
  <si>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</si>
  <si>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</si>
  <si>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</si>
  <si>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</si>
  <si>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</si>
  <si>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</si>
  <si>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</si>
  <si>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</si>
  <si>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</si>
  <si>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</si>
  <si>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</si>
  <si>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</si>
  <si>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</si>
  <si>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</si>
  <si>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</si>
  <si>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</si>
  <si>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</si>
  <si>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</si>
  <si>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</si>
  <si>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</si>
  <si>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</si>
  <si>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</si>
  <si>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</si>
  <si>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</si>
  <si>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</si>
  <si>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</si>
  <si>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</si>
  <si>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</si>
  <si>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</si>
  <si>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</si>
  <si>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</si>
  <si>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</si>
  <si>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</si>
  <si>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</si>
  <si>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</si>
  <si>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</si>
  <si>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</si>
  <si>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</si>
  <si>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</si>
  <si>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</si>
  <si>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</si>
  <si>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</si>
  <si>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</si>
  <si>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Total Purchase Amount</t>
  </si>
  <si>
    <t>TOTAL TREASURY CPP INVESTMENT AMOUNT</t>
  </si>
  <si>
    <t>Capital Repayment Details</t>
  </si>
  <si>
    <t>Capital Repayment Date</t>
  </si>
  <si>
    <t>Remaining Capital Amount</t>
  </si>
  <si>
    <t>Final Disposition</t>
  </si>
  <si>
    <t>Final Disposition Date</t>
  </si>
  <si>
    <t>1/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</si>
  <si>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</si>
  <si>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</si>
  <si>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</si>
  <si>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</si>
  <si>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</si>
  <si>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</si>
  <si>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</si>
  <si>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</si>
  <si>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</si>
  <si>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</si>
  <si>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</si>
  <si>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</si>
  <si>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</si>
  <si>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</si>
  <si>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</si>
  <si>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</si>
  <si>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</si>
  <si>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</si>
  <si>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</si>
  <si>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</si>
  <si>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</si>
  <si>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</si>
  <si>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</si>
  <si>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Glen Ellen</t>
  </si>
  <si>
    <t xml:space="preserve">Raleigh </t>
  </si>
  <si>
    <t xml:space="preserve">Pacific City Financial Corporation </t>
  </si>
  <si>
    <t>Chrysler Receivables SPV LLC</t>
  </si>
  <si>
    <t>City National Bancshares Corporation</t>
  </si>
  <si>
    <t>Newark</t>
  </si>
  <si>
    <t>NJ</t>
  </si>
  <si>
    <t>First Business Bank, N.A.</t>
  </si>
  <si>
    <t>SV Financial, Inc.</t>
  </si>
  <si>
    <t>Sterling</t>
  </si>
  <si>
    <t xml:space="preserve">Capital Commerce Bancorp, Inc. </t>
  </si>
  <si>
    <t xml:space="preserve">Metropolitan Capital Bancorp, Inc. </t>
  </si>
  <si>
    <t xml:space="preserve">Chicago  </t>
  </si>
  <si>
    <t>Select Portfolio Servicing</t>
  </si>
  <si>
    <t>Financial Instrument for Home Loan Modifications</t>
  </si>
  <si>
    <t>CitiMortgage, Inc.</t>
  </si>
  <si>
    <t>O'Fallon</t>
  </si>
  <si>
    <t>Wells Fargo Bank, NA</t>
  </si>
  <si>
    <t>Des Moines</t>
  </si>
  <si>
    <t>GMAC Mortgage, Inc.</t>
  </si>
  <si>
    <t>Ft. Washington</t>
  </si>
  <si>
    <t>Saxon Mortgage Services, Inc.</t>
  </si>
  <si>
    <t>Chase Home Finance, LLC</t>
  </si>
  <si>
    <t>Iselin</t>
  </si>
  <si>
    <t>Final Disposition Proceeds</t>
  </si>
  <si>
    <t>7/ The proceeds associated with the disposition of this investment do not include accrued and unpaid dividends.</t>
  </si>
  <si>
    <t>Ocwen Financial Corporation, Inc.</t>
  </si>
  <si>
    <t>West Palm Beach</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</si>
  <si>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</si>
  <si>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</si>
  <si>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</si>
  <si>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</si>
  <si>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</si>
  <si>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</si>
  <si>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</si>
  <si>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</si>
  <si>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</si>
  <si>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</si>
  <si>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Bank of America, N.A.</t>
  </si>
  <si>
    <t>Simi Valley</t>
  </si>
  <si>
    <t>Countrywide Home Loans Servicing LP</t>
  </si>
  <si>
    <t>Exchange Details</t>
  </si>
  <si>
    <t>Exchange</t>
  </si>
  <si>
    <t>Investment Description</t>
  </si>
  <si>
    <t xml:space="preserve"> Date</t>
  </si>
  <si>
    <t>3/ This transaction does not include AIG's commitment fee of an additional $165 million scheduled to be paid from its operating income in three equal installments over the five-year life of the facility.</t>
  </si>
  <si>
    <t>Home Loan Services, Inc.</t>
  </si>
  <si>
    <t>Wilshire Credit Corporation</t>
  </si>
  <si>
    <t>Beaverton</t>
  </si>
  <si>
    <t>2/ The investment price reflects Treasury's commitment to invest up to $30 billion less a reduction of $165 million representing retention payments AIG Financial Products made to its employees in March 2009.</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</si>
  <si>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</si>
  <si>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</si>
  <si>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</si>
  <si>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</si>
  <si>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</si>
  <si>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</si>
  <si>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</si>
  <si>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</si>
  <si>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</si>
  <si>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</si>
  <si>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</si>
  <si>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</si>
  <si>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</si>
  <si>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</si>
  <si>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</si>
  <si>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</si>
  <si>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</si>
  <si>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</si>
  <si>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Green Tree Servicing LLC</t>
  </si>
  <si>
    <t>Saint Paul</t>
  </si>
  <si>
    <t>Oregon Bancorp, Inc.</t>
  </si>
  <si>
    <t>Business Bancshares, Inc.</t>
  </si>
  <si>
    <t>Frontier Bancshares, Inc.</t>
  </si>
  <si>
    <t>Carrington Mortgage Services, LLC</t>
  </si>
  <si>
    <t>Santa Ana</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</si>
  <si>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</si>
  <si>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</si>
  <si>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</si>
  <si>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</si>
  <si>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</si>
  <si>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</si>
  <si>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</si>
  <si>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</si>
  <si>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</si>
  <si>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</si>
  <si>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Aurora Loan Services, LLC</t>
  </si>
  <si>
    <t>Littleton</t>
  </si>
  <si>
    <t>Chrysler LLC</t>
  </si>
  <si>
    <t>Highlands State Bank</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</si>
  <si>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</si>
  <si>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</si>
  <si>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</si>
  <si>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</si>
  <si>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</si>
  <si>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</si>
  <si>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</si>
  <si>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</si>
  <si>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</si>
  <si>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</si>
  <si>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</si>
  <si>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</si>
  <si>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</si>
  <si>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3, 8</t>
  </si>
  <si>
    <t>Servicer Modifying Borrowers' Loans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</si>
  <si>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</si>
  <si>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</si>
  <si>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</si>
  <si>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</si>
  <si>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</si>
  <si>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</si>
  <si>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</si>
  <si>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</si>
  <si>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 xml:space="preserve">First Community Bancshares, Inc </t>
  </si>
  <si>
    <t>Boscobel Bancorp, Inc</t>
  </si>
  <si>
    <t>Riverside Bancshares, Inc.</t>
  </si>
  <si>
    <t>Grand Rapids</t>
  </si>
  <si>
    <t>Closter</t>
  </si>
  <si>
    <t>Medina</t>
  </si>
  <si>
    <t>Glen Ellyn</t>
  </si>
  <si>
    <t>Huntsville</t>
  </si>
  <si>
    <t>Overland Park</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</si>
  <si>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</si>
  <si>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</si>
  <si>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</si>
  <si>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</si>
  <si>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</si>
  <si>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</si>
  <si>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</si>
  <si>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</si>
  <si>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</si>
  <si>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</si>
  <si>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J.P.Morgan Chase Bank, NA</t>
  </si>
  <si>
    <t xml:space="preserve">Lewisville </t>
  </si>
  <si>
    <t>EMC Mortgage Corporation</t>
  </si>
  <si>
    <t xml:space="preserve">Chicago Shore Corporation </t>
  </si>
  <si>
    <t>Financial Services of Winger, Inc.</t>
  </si>
  <si>
    <t>Winger</t>
  </si>
  <si>
    <t xml:space="preserve">Termination of SPA </t>
  </si>
  <si>
    <t xml:space="preserve">2/ On July 31, 2009, the SPA with Chase Home Finance, LLC was terminated and superseded by new SPAs with J.P. Morgan Chase Bank, NA and EMC Mortgage Corporation. </t>
  </si>
  <si>
    <t>Lake City Bank</t>
  </si>
  <si>
    <t>HomEq Servicing</t>
  </si>
  <si>
    <t>North Highlands</t>
  </si>
  <si>
    <t>1/ In consideration for the guarantee, Treasury received $4.03 billion of preferred stock, which pays 8% interest.</t>
  </si>
  <si>
    <t>Oakland Municipal Credit Union</t>
  </si>
  <si>
    <t>U.S. Century Bank</t>
  </si>
  <si>
    <t>Terrell</t>
  </si>
  <si>
    <t>Miami</t>
  </si>
  <si>
    <t>The ANB Corporation</t>
  </si>
  <si>
    <t>PennyMac Loan Services, LLC</t>
  </si>
  <si>
    <t>Calasbasa</t>
  </si>
  <si>
    <t>Titusville</t>
  </si>
  <si>
    <t>Servis One, Inc.</t>
  </si>
  <si>
    <t>Litton Loan Servicing LP</t>
  </si>
  <si>
    <t>Bank Financial Services, Inc.</t>
  </si>
  <si>
    <t>Eden Prarie</t>
  </si>
  <si>
    <t>Smithfield</t>
  </si>
  <si>
    <t>McCook</t>
  </si>
  <si>
    <t>KS Bancorp, Inc.</t>
  </si>
  <si>
    <t>AmFirst Financial Services, Inc.</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</si>
  <si>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</si>
  <si>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The Goldman Sachs Group, Inc.</t>
  </si>
  <si>
    <t>OneWest Bank</t>
  </si>
  <si>
    <t>Pasadena</t>
  </si>
  <si>
    <t>Stanford Federal Credit Union</t>
  </si>
  <si>
    <t>RoundPoint Mortgage Servicing Corporation</t>
  </si>
  <si>
    <t>First Independence Corporation</t>
  </si>
  <si>
    <t>First Guaranty Bancshares, Inc.</t>
  </si>
  <si>
    <t>CoastalSouth Bancshares, Inc.</t>
  </si>
  <si>
    <t>Hammond</t>
  </si>
  <si>
    <t>Hilton Head  Island</t>
  </si>
  <si>
    <t xml:space="preserve">Greenwood </t>
  </si>
  <si>
    <t>TCB Corporation</t>
  </si>
  <si>
    <t>Horicon Bank</t>
  </si>
  <si>
    <t>Vantium Capital, Inc.</t>
  </si>
  <si>
    <t>The State Bank of Bartley</t>
  </si>
  <si>
    <t>Bartley</t>
  </si>
  <si>
    <t>Central Florida Educators Federal Credit Union</t>
  </si>
  <si>
    <t>U.S. Bank National Association</t>
  </si>
  <si>
    <t>CUC Mortgage Corporation</t>
  </si>
  <si>
    <t>Lake Mary</t>
  </si>
  <si>
    <t>Owensboro</t>
  </si>
  <si>
    <t>Albany</t>
  </si>
  <si>
    <t>Heartland Bancshares, Inc.</t>
  </si>
  <si>
    <t>First Eagle Bancshares, Inc.</t>
  </si>
  <si>
    <t>Community Bancshares of Mississippi, Inc.</t>
  </si>
  <si>
    <t xml:space="preserve">Brandon </t>
  </si>
  <si>
    <t>Franklin</t>
  </si>
  <si>
    <t>Pigeon Falls</t>
  </si>
  <si>
    <t>Hanover Park</t>
  </si>
  <si>
    <t>ORNL Federal Credit Union</t>
  </si>
  <si>
    <t>Allstate Mortgage Loans &amp; Investments, Inc.</t>
  </si>
  <si>
    <t>Metropolitan National Bank</t>
  </si>
  <si>
    <t>Franklin Credit Management Corporation</t>
  </si>
  <si>
    <t>Jersey City</t>
  </si>
  <si>
    <t>Pathfinder Bancorp, Inc.</t>
  </si>
  <si>
    <t>PFSB Bancorporation, Inc.</t>
  </si>
  <si>
    <t>Bay Federal Credit Union</t>
  </si>
  <si>
    <t>Capitola</t>
  </si>
  <si>
    <t>HomeTown Bankshares Corporation</t>
  </si>
  <si>
    <t>IA Bancorp, Inc.</t>
  </si>
  <si>
    <t>AMS Servicing, LLC</t>
  </si>
  <si>
    <t>Schools Financial Credit Union</t>
  </si>
  <si>
    <t>Sacramento</t>
  </si>
  <si>
    <t>Maumee</t>
  </si>
  <si>
    <t>Central Jersey Federal Credit Union</t>
  </si>
  <si>
    <t>Woodbridge</t>
  </si>
  <si>
    <t>Yadkin Valley Bank</t>
  </si>
  <si>
    <t>Glass City Federal Credit Union</t>
  </si>
  <si>
    <t>Heritage Bankshares, Inc.</t>
  </si>
  <si>
    <t>Mountain Valley Bancshares, Inc.</t>
  </si>
  <si>
    <t>Grand Financial Corporation</t>
  </si>
  <si>
    <t>GulfSouth Private Bank</t>
  </si>
  <si>
    <t>Steele Street Bank Corporation</t>
  </si>
  <si>
    <t>Belzoni</t>
  </si>
  <si>
    <t>Destin</t>
  </si>
  <si>
    <t>SEFCU</t>
  </si>
  <si>
    <t>Guaranty Capital Corporation</t>
  </si>
  <si>
    <t>1/ The loan was funded through TALF LLC, a special purpose vehicle created by The Federal Reserve Bank of New York. The amount of $20,000,000,000 represents the maximum loan amount. The loan will be incrementally funded.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</si>
  <si>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has an additional obligation to Treasury of $1,604,576,000 to reflect the cumulative unpaid dividends for the Series D Preferred Shares due to Treasury through and including the exchange date.</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</si>
  <si>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</si>
  <si>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Chyrsler Group LLC assumed Chrysler Receivables SPV LLC on 6/10/2009. </t>
  </si>
  <si>
    <t>LEGACY SECURITIES PUBLIC-PRIVATE INVESTMENT PROGRAM (S-PPIP)</t>
  </si>
  <si>
    <t>Invesco Legacy Securities Master Fund, L.P.</t>
  </si>
  <si>
    <t>UST/TCW Senior Mortgage Securities Fund, L.P.</t>
  </si>
  <si>
    <t>Updated portfolio data from servicer &amp; HPDP initial cap</t>
  </si>
  <si>
    <t>Debt Obligation w/ Contingent Proceeds</t>
  </si>
  <si>
    <t>1/ The equity amount may be incrementally funded. Investment amount represents Treasury's maximum obligation if the limited partners other than Treasury fund their maximum equity capital obligations.</t>
  </si>
  <si>
    <t>Membership Interest</t>
  </si>
  <si>
    <t>2/ The loan may be incrementally funded. Investment amount represents Treasury's maximum obligation if Treasury and the limited partners other than Treasury fund 100% of their maximum equity obligations.</t>
  </si>
  <si>
    <t>Wellington Management Legacy Securities PPIF Master Fund, LP</t>
  </si>
  <si>
    <t>AllianceBernstein Legacy Securities Master Fund, L.P.</t>
  </si>
  <si>
    <t>Huntington</t>
  </si>
  <si>
    <t>WV</t>
  </si>
  <si>
    <t xml:space="preserve">Preferred Stock w/  Warrants </t>
  </si>
  <si>
    <t>Providence Bank</t>
  </si>
  <si>
    <t>Rocky Mount</t>
  </si>
  <si>
    <t>HPDP initial cap</t>
  </si>
  <si>
    <t>Premier Financial Bancorp, Inc.</t>
  </si>
  <si>
    <t>Blackrock PPIF, L.P.</t>
  </si>
  <si>
    <t>Common Stock w/ Warrants</t>
  </si>
  <si>
    <t>Trust Preferred Securities w/ Warrants</t>
  </si>
  <si>
    <t>Great Lakes Credit Union</t>
  </si>
  <si>
    <t>Mortgage Clearing Corporation</t>
  </si>
  <si>
    <t>North Chicago</t>
  </si>
  <si>
    <t>Crescent Financial Corporation</t>
  </si>
  <si>
    <t>United Bank Mortgage Corporation</t>
  </si>
  <si>
    <t>Regents Bancshares, Inc.</t>
  </si>
  <si>
    <t>Vancouver</t>
  </si>
  <si>
    <t>Bank United</t>
  </si>
  <si>
    <t>Miami Lakes</t>
  </si>
  <si>
    <t>IC Federal Credit Union</t>
  </si>
  <si>
    <t>Fitchburg</t>
  </si>
  <si>
    <t>MA</t>
  </si>
  <si>
    <t>Cardinal Bancorp II, Inc.</t>
  </si>
  <si>
    <t>Harleysville National Bank &amp; Trust Company</t>
  </si>
  <si>
    <t>Harleysville</t>
  </si>
  <si>
    <t>Members Mortgage Company, Inc</t>
  </si>
  <si>
    <t>Woburn</t>
  </si>
  <si>
    <t>20.  Under the terms of an agreement dated 7/23/2009, Treasury agreed to hold the outstanding loans of Chrysler Holding in forbearance, and Chrysler Holding agreed to pay the greater of $1.375 billion or 40% of the equity value of Chrysler FinCo in the event it receives proceeds from Chrysler FinCo.</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</si>
  <si>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</si>
  <si>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</si>
  <si>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Chrylser DIP Loan.</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</si>
  <si>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</si>
  <si>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</si>
  <si>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</si>
  <si>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</si>
  <si>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</si>
  <si>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</si>
  <si>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</si>
  <si>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6.   This transaction was a further amendment to the Old GM Loan, which brought the total loan amount to $19,760,624,198.  The $360,624,198 loan was used to capitalize GM Warranty LLC, a special purpose vehicle created by .  On 7/10/2009, the principal amount was included in the $7.07 billion of debt assumed by the new GM, as explained in footnote 10.</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</si>
  <si>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</si>
  <si>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</si>
  <si>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</si>
  <si>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</si>
  <si>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</si>
  <si>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"Old Chrysler" refers to Chrysler LLC.</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</si>
  <si>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</si>
  <si>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</si>
  <si>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</si>
  <si>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</si>
  <si>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</si>
  <si>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</si>
  <si>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</si>
  <si>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</si>
  <si>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Debt obligation</t>
  </si>
  <si>
    <t>Issuance of equity in New Chrysler</t>
  </si>
  <si>
    <t>Debt Obligation w/ Additional Note, Equity</t>
  </si>
  <si>
    <t>-</t>
  </si>
  <si>
    <t>Additional Note</t>
  </si>
  <si>
    <t>Repayment</t>
  </si>
  <si>
    <t>Chrysler Holding</t>
  </si>
  <si>
    <t>Transfer of debt to New Chrysler</t>
  </si>
  <si>
    <t>Auburn Hills, MI</t>
  </si>
  <si>
    <t>Chrylser</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</si>
  <si>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</si>
  <si>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</si>
  <si>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</si>
  <si>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</si>
  <si>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</si>
  <si>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</si>
  <si>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</si>
  <si>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</si>
  <si>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</si>
  <si>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</si>
  <si>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</si>
  <si>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10, 11</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</si>
  <si>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</si>
  <si>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</si>
  <si>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</si>
  <si>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</si>
  <si>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</si>
  <si>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</si>
  <si>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</si>
  <si>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</si>
  <si>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</si>
  <si>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</si>
  <si>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</si>
  <si>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</si>
  <si>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</si>
  <si>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</si>
  <si>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</si>
  <si>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</si>
  <si>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</si>
  <si>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</si>
  <si>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 xml:space="preserve">AG GECC PPIF Master Fund, L.P.                                               </t>
  </si>
  <si>
    <t>Randolph Bank &amp; Trust Company</t>
  </si>
  <si>
    <t>WashingtonFirst Bankshares, Inc.</t>
  </si>
  <si>
    <t>DuPage Credit Union</t>
  </si>
  <si>
    <t>Naperville</t>
  </si>
  <si>
    <t>2, 3, 10</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</si>
  <si>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</si>
  <si>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</si>
  <si>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"GMAC" refers to GMAC Inc., formerly known as GMAC LLC.</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</si>
  <si>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</si>
  <si>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</si>
  <si>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10a/ This institution received an additional investment through the expansion of CPP for small banks.</t>
  </si>
  <si>
    <t>2, 10a</t>
  </si>
  <si>
    <t>2, 13 - 10/30/2009</t>
  </si>
  <si>
    <t>RLJ Western Asset Public/Private Master Fund, L.P.</t>
  </si>
  <si>
    <t>Los Alamos National Bank</t>
  </si>
  <si>
    <t>Fidelity Federal Bancorp</t>
  </si>
  <si>
    <t>Community Pride Bank Corporation</t>
  </si>
  <si>
    <t>Ham Lake</t>
  </si>
  <si>
    <t>HPK Financial Corporation</t>
  </si>
  <si>
    <t>2, 3a - 11/13/2009</t>
  </si>
  <si>
    <t>3a/ Treasury cancelled the warrants received from this institution due to its designation as a CDFI.</t>
  </si>
  <si>
    <t xml:space="preserve">14/ As of the date of this report, this institution is in bankruptcy proceedings.   </t>
  </si>
  <si>
    <t>Quantum Servicing Corporation</t>
  </si>
  <si>
    <t>Hillsdale County National Bank</t>
  </si>
  <si>
    <t>Hillsdale</t>
  </si>
  <si>
    <t>QLending, Inc.</t>
  </si>
  <si>
    <r>
      <t>Repayment</t>
    </r>
    <r>
      <rPr>
        <b/>
        <vertAlign val="superscript"/>
        <sz val="11"/>
        <rFont val="Arial"/>
        <family val="2"/>
      </rPr>
      <t>4</t>
    </r>
  </si>
  <si>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</si>
  <si>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</si>
  <si>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</si>
  <si>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</si>
  <si>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</si>
  <si>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3a - 11/24/2009</t>
  </si>
  <si>
    <t>Marix Servicing, LLC</t>
  </si>
  <si>
    <t>Home Financing Center, Inc</t>
  </si>
  <si>
    <t>First Keystone Bank</t>
  </si>
  <si>
    <t>Pheonix</t>
  </si>
  <si>
    <t>Media</t>
  </si>
  <si>
    <t>Marathon Legacy Securities Public-Private Investment Partnership, L.P.</t>
  </si>
  <si>
    <t>R</t>
  </si>
  <si>
    <t>A</t>
  </si>
  <si>
    <t>Total Warrant Proceeds</t>
  </si>
  <si>
    <t>BNC Bancorp</t>
  </si>
  <si>
    <t>Regions Financial Corporation</t>
  </si>
  <si>
    <t xml:space="preserve">WesBanco, Inc. </t>
  </si>
  <si>
    <t xml:space="preserve">Washington Federal, Inc. </t>
  </si>
  <si>
    <t>15/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</si>
  <si>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Broadway Financial Corporation</t>
  </si>
  <si>
    <t>Delmar Bancorp</t>
  </si>
  <si>
    <t>Delmar</t>
  </si>
  <si>
    <t xml:space="preserve">Fort Worth </t>
  </si>
  <si>
    <t>Community Bank &amp; Trust Company</t>
  </si>
  <si>
    <t>Idaho Housing and Finance Association</t>
  </si>
  <si>
    <t>Clarks Summit</t>
  </si>
  <si>
    <t>3, 10a</t>
  </si>
  <si>
    <t>2, 13 - 12/4/2009</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</si>
  <si>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</si>
  <si>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</si>
  <si>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</si>
  <si>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</si>
  <si>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</si>
  <si>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Spirit of Alaska Federal Credit Union</t>
  </si>
  <si>
    <t>American Eagle Federal Credit Union</t>
  </si>
  <si>
    <t>Silver State Schools Credit Union</t>
  </si>
  <si>
    <t>Fidelity Homestead Savings Bank</t>
  </si>
  <si>
    <t>Bay Gulf Credit Union</t>
  </si>
  <si>
    <t>The Golden 1 Credit Union</t>
  </si>
  <si>
    <t>Sterling Savings Bank</t>
  </si>
  <si>
    <t>Fairbanks</t>
  </si>
  <si>
    <t>East Hartford</t>
  </si>
  <si>
    <t>Las Vegas</t>
  </si>
  <si>
    <t>Contingent Value Rights</t>
  </si>
  <si>
    <t>TOTAL TREASURY TIP INVESTMENT AMOUNT</t>
  </si>
  <si>
    <t>First Community Financial Partners, Inc.</t>
  </si>
  <si>
    <t>Wachusett Financial Services, Inc.</t>
  </si>
  <si>
    <t>Clinton</t>
  </si>
  <si>
    <t>Nationwide Bankshares, Inc.</t>
  </si>
  <si>
    <t>The Victory Bancorp, Inc.                                                (The Victory Bank)</t>
  </si>
  <si>
    <t>17/ On 12/11/2009, Treasury exchanged its Series A Preferred Stock issued by Superior Bancorp, Inc. for a like amount of non tax-deductible Trust Preferred Securities issued by Superior Capital Trust II, administrative trustee for Superior Bancorp.</t>
  </si>
  <si>
    <t>HomeStar Bank &amp; Financial Services</t>
  </si>
  <si>
    <t>Glenview State Bank</t>
  </si>
  <si>
    <t>Verity Credit Union</t>
  </si>
  <si>
    <t>Hartford Savings Bank</t>
  </si>
  <si>
    <t>The Bryn Mawr Trust Co.</t>
  </si>
  <si>
    <t>Glenview</t>
  </si>
  <si>
    <t>Seattle</t>
  </si>
  <si>
    <t>Bryn Mawr</t>
  </si>
  <si>
    <t>Manteno</t>
  </si>
  <si>
    <t>The Victory Bancorp, Inc.</t>
  </si>
  <si>
    <t>Citizens 1st National Bank</t>
  </si>
  <si>
    <t>Golden Plains Credit Union</t>
  </si>
  <si>
    <t>First Federal Savings and Loan Association of Lakewood</t>
  </si>
  <si>
    <t>Sound Community Bank</t>
  </si>
  <si>
    <t>Park View Federal Savings Bank</t>
  </si>
  <si>
    <t>Spring Valley</t>
  </si>
  <si>
    <t>Garden City</t>
  </si>
  <si>
    <t>Michigan City</t>
  </si>
  <si>
    <t>Solon</t>
  </si>
  <si>
    <t>Horizon Bank, NA</t>
  </si>
  <si>
    <t>Layton Park Financial Group</t>
  </si>
  <si>
    <t>Centric Financial Corporation</t>
  </si>
  <si>
    <t>Saginaw</t>
  </si>
  <si>
    <t>Logan</t>
  </si>
  <si>
    <t>Oaktree PPIP Fund, L.P.</t>
  </si>
  <si>
    <t>Valley Financial Group, Ltd., 1st State Bank</t>
  </si>
  <si>
    <t>First Freedom Bancshares, Inc.</t>
  </si>
  <si>
    <t>Final Disposition Description</t>
  </si>
  <si>
    <t>Treasury Investment Remaining After Capital Repayment</t>
  </si>
  <si>
    <t>Termination</t>
  </si>
  <si>
    <t>Premium</t>
  </si>
  <si>
    <t>Exchange preferred stock for trust preferred securities</t>
  </si>
  <si>
    <t>Master Agreement</t>
  </si>
  <si>
    <t>Termination Agreement</t>
  </si>
  <si>
    <t>Remaining Premium Description</t>
  </si>
  <si>
    <t>Remaining Premium Amount</t>
  </si>
  <si>
    <t>Payment or Disposition</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</si>
  <si>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</si>
  <si>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Iberiabank</t>
  </si>
  <si>
    <t>Grafton Suburban Credit Union</t>
  </si>
  <si>
    <t>Eaton National Bank &amp; Trust Company</t>
  </si>
  <si>
    <t>Tempe Schools Credit Union</t>
  </si>
  <si>
    <t>Sarasota</t>
  </si>
  <si>
    <t>North Grafton</t>
  </si>
  <si>
    <t>Eaton</t>
  </si>
  <si>
    <t>Tempe</t>
  </si>
  <si>
    <t>ASSET GUARANTEE PROGRAM</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</si>
  <si>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</si>
  <si>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11/ Treasury made three separate investments in Citigroup Inc. ("Citigroup") under CPP, TIP, and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</si>
  <si>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2/ Repayment pursuant to Title VII, Section 7001 of the American Recovery and Reinvestment Act of 2009.</t>
  </si>
  <si>
    <t>AMERICAN INTERNATIONAL GROUP, INC. (AIG) INVESTMENT PROGRAM</t>
  </si>
  <si>
    <t>TOTAL CAPITAL REPAYMENT AMOUNT</t>
  </si>
  <si>
    <t>(formerly referred to as Systemically Significant Failing Institutions)</t>
  </si>
  <si>
    <t>Partial cancellation for early termination of guarantee</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</si>
  <si>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</si>
  <si>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Atlantic Bancshares, Inc.</t>
  </si>
  <si>
    <t>Union Financial Corporation</t>
  </si>
  <si>
    <t>Mainline Bancorp, Inc.</t>
  </si>
  <si>
    <t>Albuquerque</t>
  </si>
  <si>
    <t>Ebensburg</t>
  </si>
  <si>
    <t>FBHC Holding Company</t>
  </si>
  <si>
    <t>Boulder</t>
  </si>
  <si>
    <t>Convertible Preferred Stock</t>
  </si>
  <si>
    <t>21, 22</t>
  </si>
  <si>
    <t>Exchange for convertible preferred stock</t>
  </si>
  <si>
    <t>Partial exchange for common stock</t>
  </si>
  <si>
    <t>Bluffton</t>
  </si>
  <si>
    <t xml:space="preserve">21.  Amount of the Treasury investment after exchange includes the exercised warrants from Treasury's initial investment.  </t>
  </si>
  <si>
    <t>Trust Preferred Securities w/ Exercised Warrants</t>
  </si>
  <si>
    <t xml:space="preserve">22.  Under the terms of an agreement dated 12/30/2009, the convertible preferred shares will mandatorily convert to common stock under the conditions and the conversion price as set forth in the terms of the agreement.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</si>
  <si>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</si>
  <si>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r>
      <t xml:space="preserve">Adjusted Investment </t>
    </r>
    <r>
      <rPr>
        <b/>
        <sz val="12"/>
        <rFont val="Arial"/>
        <family val="2"/>
      </rPr>
      <t xml:space="preserve"> </t>
    </r>
    <r>
      <rPr>
        <b/>
        <vertAlign val="superscript"/>
        <sz val="14"/>
        <rFont val="Arial"/>
        <family val="2"/>
      </rPr>
      <t>3</t>
    </r>
  </si>
  <si>
    <t>3/ Adjusted to show Treasury's final investment in a fund.</t>
  </si>
  <si>
    <t>4/ On 1/4/2010, Treasury and the fund manager entered into a Winding-Up and Liquidation Agreement.  The adjusted amount shows Treasury's final investments in the fund.</t>
  </si>
  <si>
    <t>Repayment Date</t>
  </si>
  <si>
    <t>Repayment Amount</t>
  </si>
  <si>
    <t>TOTAL INVESTMENT AMOUN T</t>
  </si>
  <si>
    <t>Contingent Proceeds</t>
  </si>
  <si>
    <t>Fresno County Federal Credit Union</t>
  </si>
  <si>
    <t>Roebling Bank</t>
  </si>
  <si>
    <t>First National Bank of Grant Park</t>
  </si>
  <si>
    <t>Greater Nevada Mortgage Services</t>
  </si>
  <si>
    <t>Roebling</t>
  </si>
  <si>
    <t>Grant Park</t>
  </si>
  <si>
    <t>Highlands Ranch</t>
  </si>
  <si>
    <t>Carson City</t>
  </si>
  <si>
    <t>Specialized Loan Servicing, LLC</t>
  </si>
  <si>
    <t>Digital Federal Credit Union</t>
  </si>
  <si>
    <t>Marlborough</t>
  </si>
  <si>
    <r>
      <t xml:space="preserve">Membership Interest  </t>
    </r>
    <r>
      <rPr>
        <vertAlign val="superscript"/>
        <sz val="14"/>
        <rFont val="Arial"/>
        <family val="2"/>
      </rPr>
      <t>5</t>
    </r>
  </si>
  <si>
    <t>5/ Profit after capital repayments will be paid pro rata (subject to prior distribution of Contingent Proceeds to Treasury) to the fund's partners, including Treasury, in respect of their membership interests.</t>
  </si>
  <si>
    <t>Updated portfolio data from servicer &amp; HAFA initial cap</t>
  </si>
  <si>
    <t>Updated HPDP cap &amp; HAFA initial cap</t>
  </si>
  <si>
    <t>Initial 2MP cap</t>
  </si>
  <si>
    <t>4/17/2009 as amended on 1/26/2010</t>
  </si>
  <si>
    <t>As used in this table:</t>
  </si>
  <si>
    <t>"HPDP" means the Home Price Decline Protection program.</t>
  </si>
  <si>
    <t>"HAFA" means the Home Affordable foreclosure Alternatives program.</t>
  </si>
  <si>
    <t>"2MP" means the Second Lien Modification Program.</t>
  </si>
  <si>
    <t xml:space="preserve">iServe Residential Lending, LLC </t>
  </si>
  <si>
    <t>United Bank</t>
  </si>
  <si>
    <t>Griffin</t>
  </si>
  <si>
    <t>TOTAL PROCEEDS</t>
  </si>
  <si>
    <t>Distribution or Disposition</t>
  </si>
  <si>
    <t xml:space="preserve"> Proceeds</t>
  </si>
  <si>
    <r>
      <t xml:space="preserve">Distribution </t>
    </r>
    <r>
      <rPr>
        <vertAlign val="superscript"/>
        <sz val="14"/>
        <rFont val="Arial"/>
        <family val="2"/>
      </rPr>
      <t>5</t>
    </r>
  </si>
  <si>
    <r>
      <t>MidWest</t>
    </r>
    <r>
      <rPr>
        <sz val="11"/>
        <color indexed="8"/>
        <rFont val="Arial"/>
        <family val="2"/>
      </rPr>
      <t>One</t>
    </r>
    <r>
      <rPr>
        <i/>
        <sz val="11"/>
        <color indexed="8"/>
        <rFont val="Arial"/>
        <family val="2"/>
      </rPr>
      <t xml:space="preserve"> </t>
    </r>
    <r>
      <rPr>
        <sz val="11"/>
        <color indexed="8"/>
        <rFont val="Arial"/>
        <family val="2"/>
      </rPr>
      <t>Financial Group, Inc.</t>
    </r>
  </si>
  <si>
    <t>Bowling Green</t>
  </si>
  <si>
    <t xml:space="preserve">Union First Market Bankshares Corporation                 (Union Bankshares Corporation) </t>
  </si>
  <si>
    <t>Union First Market Bankshares Corporation                          (First Market Bank, FSB)</t>
  </si>
  <si>
    <t>18/ 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</si>
  <si>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 xml:space="preserve">16/ 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 </t>
  </si>
  <si>
    <t>2, 13 - 2/10/2010</t>
  </si>
  <si>
    <t>Pascack Bancorp, Inc.                                  (Pascack Community Bank)</t>
  </si>
  <si>
    <t>2, 19</t>
  </si>
  <si>
    <r>
      <t xml:space="preserve">Capital Repayment Amount (Loss) </t>
    </r>
    <r>
      <rPr>
        <b/>
        <vertAlign val="superscript"/>
        <sz val="11"/>
        <color indexed="8"/>
        <rFont val="Arial"/>
        <family val="2"/>
      </rPr>
      <t>6</t>
    </r>
  </si>
  <si>
    <t>Total Capital Repayment Amount</t>
  </si>
  <si>
    <t>Total Losses</t>
  </si>
  <si>
    <t>19/ On 2/11/2010, Pacific Coast National Bancorp dismissed its bankruptcy proceedings with no recovery to any creditors or investors, including Treasury, and the investment was extinguished.</t>
  </si>
  <si>
    <t>For Period Ending February 17, 2010</t>
  </si>
  <si>
    <t>Transfer of cap (to Wells Fargo Bank) due to merger</t>
  </si>
  <si>
    <t>Transfer of cap (from Wachovia) due to merger</t>
  </si>
  <si>
    <t>This copy of the Transactions Report is subject to the terms and conditions of download as stated at http://www.financialstability.gov/latest/reportsanddocs.html.  The official version from the U.S. Department of the Treasury, Office of Financial Stability is available as a PDF file at http://www.financialstability.gov/latest/reportsanddocs.html</t>
  </si>
</sst>
</file>

<file path=xl/styles.xml><?xml version="1.0" encoding="utf-8"?>
<styleSheet xmlns="http://schemas.openxmlformats.org/spreadsheetml/2006/main">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s>
  <fonts count="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font>
    <font>
      <i/>
      <sz val="11"/>
      <name val="Arial"/>
      <family val="2"/>
    </font>
    <font>
      <sz val="11"/>
      <color rgb="FF000000"/>
      <name val="Arial"/>
      <family val="2"/>
    </font>
    <font>
      <sz val="10"/>
      <color indexed="8"/>
      <name val="Arial"/>
      <family val="2"/>
    </font>
    <font>
      <b/>
      <sz val="12"/>
      <name val="Arial"/>
      <family val="2"/>
    </font>
    <font>
      <b/>
      <vertAlign val="superscript"/>
      <sz val="14"/>
      <name val="Arial"/>
      <family val="2"/>
    </font>
    <font>
      <vertAlign val="superscript"/>
      <sz val="14"/>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s>
  <borders count="1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style="medium">
        <color indexed="64"/>
      </top>
      <bottom style="double">
        <color indexed="64"/>
      </bottom>
      <diagonal/>
    </border>
    <border>
      <left/>
      <right/>
      <top/>
      <bottom style="medium">
        <color indexed="64"/>
      </bottom>
      <diagonal/>
    </border>
    <border>
      <left style="thin">
        <color indexed="64"/>
      </left>
      <right/>
      <top style="thin">
        <color indexed="64"/>
      </top>
      <bottom style="thick">
        <color theme="6"/>
      </bottom>
      <diagonal/>
    </border>
    <border>
      <left style="thin">
        <color indexed="64"/>
      </left>
      <right style="thin">
        <color indexed="64"/>
      </right>
      <top style="thin">
        <color indexed="64"/>
      </top>
      <bottom style="thick">
        <color theme="6"/>
      </bottom>
      <diagonal/>
    </border>
    <border>
      <left style="medium">
        <color indexed="64"/>
      </left>
      <right style="thin">
        <color indexed="64"/>
      </right>
      <top style="thin">
        <color indexed="64"/>
      </top>
      <bottom style="thick">
        <color theme="6"/>
      </bottom>
      <diagonal/>
    </border>
    <border>
      <left style="thin">
        <color indexed="64"/>
      </left>
      <right style="medium">
        <color indexed="64"/>
      </right>
      <top style="thick">
        <color theme="6"/>
      </top>
      <bottom style="thin">
        <color indexed="64"/>
      </bottom>
      <diagonal/>
    </border>
    <border>
      <left style="thin">
        <color indexed="64"/>
      </left>
      <right style="thin">
        <color indexed="64"/>
      </right>
      <top style="thick">
        <color theme="6"/>
      </top>
      <bottom style="thin">
        <color indexed="64"/>
      </bottom>
      <diagonal/>
    </border>
    <border>
      <left style="medium">
        <color indexed="64"/>
      </left>
      <right/>
      <top style="thick">
        <color theme="6"/>
      </top>
      <bottom style="thin">
        <color indexed="64"/>
      </bottom>
      <diagonal/>
    </border>
    <border>
      <left/>
      <right style="thin">
        <color indexed="64"/>
      </right>
      <top style="thick">
        <color theme="6"/>
      </top>
      <bottom style="thin">
        <color indexed="64"/>
      </bottom>
      <diagonal/>
    </border>
    <border>
      <left/>
      <right style="thick">
        <color theme="6"/>
      </right>
      <top/>
      <bottom style="thin">
        <color indexed="64"/>
      </bottom>
      <diagonal/>
    </border>
    <border>
      <left style="thin">
        <color indexed="64"/>
      </left>
      <right/>
      <top style="medium">
        <color indexed="64"/>
      </top>
      <bottom style="medium">
        <color theme="9"/>
      </bottom>
      <diagonal/>
    </border>
    <border>
      <left style="medium">
        <color indexed="64"/>
      </left>
      <right style="thin">
        <color indexed="64"/>
      </right>
      <top style="medium">
        <color indexed="64"/>
      </top>
      <bottom style="medium">
        <color theme="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ck">
        <color theme="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theme="9"/>
      </bottom>
      <diagonal/>
    </border>
    <border>
      <left style="thin">
        <color indexed="64"/>
      </left>
      <right/>
      <top style="medium">
        <color indexed="64"/>
      </top>
      <bottom style="medium">
        <color indexed="64"/>
      </bottom>
      <diagonal/>
    </border>
    <border>
      <left/>
      <right/>
      <top style="double">
        <color auto="1"/>
      </top>
      <bottom style="double">
        <color indexed="64"/>
      </bottom>
      <diagonal/>
    </border>
  </borders>
  <cellStyleXfs count="3919">
    <xf numFmtId="0" fontId="0" fillId="0" borderId="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15" fillId="2"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15" fillId="3"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15" fillId="4"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15" fillId="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15" fillId="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15"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15"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15"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15" fillId="1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15" fillId="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15" fillId="8"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15" fillId="11"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7" fillId="36"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57" fillId="3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57" fillId="38"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57" fillId="3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57" fillId="4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57" fillId="4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57" fillId="4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57" fillId="4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57" fillId="4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57" fillId="45"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57" fillId="46"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57" fillId="47"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58" fillId="48"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59" fillId="49" borderId="76"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60" fillId="50" borderId="77"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0" fontId="33" fillId="21" borderId="2" applyNumberFormat="0" applyAlignment="0" applyProtection="0"/>
    <xf numFmtId="43" fontId="24" fillId="0" borderId="0" applyFont="0" applyFill="0" applyBorder="0" applyAlignment="0" applyProtection="0"/>
    <xf numFmtId="44" fontId="24" fillId="0" borderId="0" applyFon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alignment vertical="top"/>
      <protection locked="0"/>
    </xf>
    <xf numFmtId="0" fontId="62" fillId="51"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3" fillId="0" borderId="78"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64" fillId="0" borderId="79"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65" fillId="0" borderId="80"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6" fillId="52" borderId="76"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39" fillId="7" borderId="1" applyNumberFormat="0" applyAlignment="0" applyProtection="0"/>
    <xf numFmtId="0" fontId="67" fillId="0" borderId="81"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68" fillId="53"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5" fillId="0" borderId="0"/>
    <xf numFmtId="0" fontId="15" fillId="0" borderId="0"/>
    <xf numFmtId="0" fontId="15" fillId="0" borderId="0"/>
    <xf numFmtId="0" fontId="15" fillId="0" borderId="0"/>
    <xf numFmtId="0" fontId="15" fillId="0" borderId="0"/>
    <xf numFmtId="0" fontId="56"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56" fillId="0" borderId="0"/>
    <xf numFmtId="0" fontId="56"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56" fillId="0" borderId="0"/>
    <xf numFmtId="0" fontId="56" fillId="0" borderId="0"/>
    <xf numFmtId="0" fontId="56" fillId="0" borderId="0"/>
    <xf numFmtId="0" fontId="56" fillId="0" borderId="0"/>
    <xf numFmtId="0" fontId="15" fillId="0" borderId="0"/>
    <xf numFmtId="0" fontId="10" fillId="0" borderId="0"/>
    <xf numFmtId="0" fontId="10" fillId="0" borderId="0"/>
    <xf numFmtId="0" fontId="10" fillId="0" borderId="0"/>
    <xf numFmtId="0" fontId="10" fillId="0" borderId="0"/>
    <xf numFmtId="0" fontId="1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5" fillId="0" borderId="0"/>
    <xf numFmtId="0" fontId="15" fillId="0" borderId="0"/>
    <xf numFmtId="0" fontId="15"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27" fillId="0" borderId="0"/>
    <xf numFmtId="0" fontId="24" fillId="0" borderId="0"/>
    <xf numFmtId="0" fontId="24" fillId="0" borderId="0"/>
    <xf numFmtId="0" fontId="24"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56" fillId="0" borderId="0"/>
    <xf numFmtId="0" fontId="56" fillId="0" borderId="0"/>
    <xf numFmtId="0" fontId="56" fillId="0" borderId="0"/>
    <xf numFmtId="0" fontId="15" fillId="0" borderId="0"/>
    <xf numFmtId="0" fontId="22" fillId="54" borderId="82" applyNumberFormat="0" applyFont="0" applyAlignment="0" applyProtection="0"/>
    <xf numFmtId="0" fontId="18" fillId="54" borderId="82"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22" fillId="54" borderId="82" applyNumberFormat="0" applyFont="0" applyAlignment="0" applyProtection="0"/>
    <xf numFmtId="0" fontId="18" fillId="54" borderId="82" applyNumberFormat="0" applyFont="0" applyAlignment="0" applyProtection="0"/>
    <xf numFmtId="0" fontId="21" fillId="54" borderId="82" applyNumberFormat="0" applyFont="0" applyAlignment="0" applyProtection="0"/>
    <xf numFmtId="0" fontId="18" fillId="54" borderId="82" applyNumberFormat="0" applyFont="0" applyAlignment="0" applyProtection="0"/>
    <xf numFmtId="0" fontId="26"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1" fillId="54" borderId="82" applyNumberFormat="0" applyFont="0" applyAlignment="0" applyProtection="0"/>
    <xf numFmtId="0" fontId="18" fillId="54" borderId="82" applyNumberFormat="0" applyFont="0" applyAlignment="0" applyProtection="0"/>
    <xf numFmtId="0" fontId="21" fillId="54" borderId="82" applyNumberFormat="0" applyFont="0" applyAlignment="0" applyProtection="0"/>
    <xf numFmtId="0" fontId="18" fillId="54" borderId="82" applyNumberFormat="0" applyFont="0" applyAlignment="0" applyProtection="0"/>
    <xf numFmtId="0" fontId="21" fillId="54" borderId="82" applyNumberFormat="0" applyFont="0" applyAlignment="0" applyProtection="0"/>
    <xf numFmtId="0" fontId="18" fillId="54" borderId="82" applyNumberFormat="0" applyFont="0" applyAlignment="0" applyProtection="0"/>
    <xf numFmtId="0" fontId="21" fillId="54" borderId="82" applyNumberFormat="0" applyFont="0" applyAlignment="0" applyProtection="0"/>
    <xf numFmtId="0" fontId="18" fillId="54" borderId="82" applyNumberFormat="0" applyFont="0" applyAlignment="0" applyProtection="0"/>
    <xf numFmtId="0" fontId="21" fillId="54" borderId="82" applyNumberFormat="0" applyFont="0" applyAlignment="0" applyProtection="0"/>
    <xf numFmtId="0" fontId="18" fillId="54" borderId="82" applyNumberFormat="0" applyFont="0" applyAlignment="0" applyProtection="0"/>
    <xf numFmtId="0" fontId="20" fillId="54" borderId="82" applyNumberFormat="0" applyFont="0" applyAlignment="0" applyProtection="0"/>
    <xf numFmtId="0" fontId="18" fillId="54" borderId="82" applyNumberFormat="0" applyFont="0" applyAlignment="0" applyProtection="0"/>
    <xf numFmtId="0" fontId="20" fillId="54" borderId="82" applyNumberFormat="0" applyFont="0" applyAlignment="0" applyProtection="0"/>
    <xf numFmtId="0" fontId="18" fillId="54" borderId="82" applyNumberFormat="0" applyFont="0" applyAlignment="0" applyProtection="0"/>
    <xf numFmtId="0" fontId="20" fillId="54" borderId="82" applyNumberFormat="0" applyFont="0" applyAlignment="0" applyProtection="0"/>
    <xf numFmtId="0" fontId="18" fillId="54" borderId="82" applyNumberFormat="0" applyFont="0" applyAlignment="0" applyProtection="0"/>
    <xf numFmtId="0" fontId="20" fillId="54" borderId="82" applyNumberFormat="0" applyFont="0" applyAlignment="0" applyProtection="0"/>
    <xf numFmtId="0" fontId="18" fillId="54" borderId="82" applyNumberFormat="0" applyFont="0" applyAlignment="0" applyProtection="0"/>
    <xf numFmtId="0" fontId="20" fillId="54" borderId="82" applyNumberFormat="0" applyFont="0" applyAlignment="0" applyProtection="0"/>
    <xf numFmtId="0" fontId="18" fillId="54" borderId="82" applyNumberFormat="0" applyFont="0" applyAlignment="0" applyProtection="0"/>
    <xf numFmtId="0" fontId="23" fillId="54" borderId="82" applyNumberFormat="0" applyFont="0" applyAlignment="0" applyProtection="0"/>
    <xf numFmtId="0" fontId="20" fillId="54" borderId="82" applyNumberFormat="0" applyFont="0" applyAlignment="0" applyProtection="0"/>
    <xf numFmtId="0" fontId="18" fillId="54" borderId="82" applyNumberFormat="0" applyFont="0" applyAlignment="0" applyProtection="0"/>
    <xf numFmtId="0" fontId="19" fillId="54" borderId="82" applyNumberFormat="0" applyFont="0" applyAlignment="0" applyProtection="0"/>
    <xf numFmtId="0" fontId="18" fillId="54" borderId="82" applyNumberFormat="0" applyFont="0" applyAlignment="0" applyProtection="0"/>
    <xf numFmtId="0" fontId="19" fillId="54" borderId="82" applyNumberFormat="0" applyFont="0" applyAlignment="0" applyProtection="0"/>
    <xf numFmtId="0" fontId="18" fillId="54" borderId="82" applyNumberFormat="0" applyFont="0" applyAlignment="0" applyProtection="0"/>
    <xf numFmtId="0" fontId="19"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23"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23"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4" fillId="54" borderId="82" applyNumberFormat="0" applyFont="0" applyAlignment="0" applyProtection="0"/>
    <xf numFmtId="0" fontId="14" fillId="54" borderId="82" applyNumberFormat="0" applyFont="0" applyAlignment="0" applyProtection="0"/>
    <xf numFmtId="0" fontId="14" fillId="54" borderId="82" applyNumberFormat="0" applyFont="0" applyAlignment="0" applyProtection="0"/>
    <xf numFmtId="0" fontId="14" fillId="54" borderId="82" applyNumberFormat="0" applyFont="0" applyAlignment="0" applyProtection="0"/>
    <xf numFmtId="0" fontId="14" fillId="54" borderId="82" applyNumberFormat="0" applyFont="0" applyAlignment="0" applyProtection="0"/>
    <xf numFmtId="0" fontId="23" fillId="54" borderId="82" applyNumberFormat="0" applyFont="0" applyAlignment="0" applyProtection="0"/>
    <xf numFmtId="0" fontId="14"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23"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23"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23" fillId="54" borderId="82" applyNumberFormat="0" applyFont="0" applyAlignment="0" applyProtection="0"/>
    <xf numFmtId="0" fontId="10"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69" fillId="49" borderId="83"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42" fillId="20" borderId="8" applyNumberFormat="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84"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6" fillId="28" borderId="0" applyNumberFormat="0" applyBorder="0" applyAlignment="0" applyProtection="0"/>
    <xf numFmtId="0" fontId="6" fillId="27" borderId="0" applyNumberFormat="0" applyBorder="0" applyAlignment="0" applyProtection="0"/>
    <xf numFmtId="0" fontId="6" fillId="54" borderId="82" applyNumberFormat="0" applyFont="0" applyAlignment="0" applyProtection="0"/>
    <xf numFmtId="0" fontId="6" fillId="26"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35"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6" fillId="32" borderId="0" applyNumberFormat="0" applyBorder="0" applyAlignment="0" applyProtection="0"/>
    <xf numFmtId="0" fontId="6"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6" fillId="28" borderId="0" applyNumberFormat="0" applyBorder="0" applyAlignment="0" applyProtection="0"/>
    <xf numFmtId="0" fontId="6" fillId="27" borderId="0" applyNumberFormat="0" applyBorder="0" applyAlignment="0" applyProtection="0"/>
    <xf numFmtId="0" fontId="6" fillId="54" borderId="82" applyNumberFormat="0" applyFont="0" applyAlignment="0" applyProtection="0"/>
    <xf numFmtId="0" fontId="6" fillId="26"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54" borderId="82" applyNumberFormat="0" applyFont="0" applyAlignment="0" applyProtection="0"/>
    <xf numFmtId="0" fontId="8" fillId="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3" borderId="0" applyNumberFormat="0" applyBorder="0" applyAlignment="0" applyProtection="0"/>
    <xf numFmtId="0" fontId="8" fillId="2"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7" borderId="0" applyNumberFormat="0" applyBorder="0" applyAlignment="0" applyProtection="0"/>
    <xf numFmtId="0" fontId="8" fillId="6"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5" borderId="0" applyNumberFormat="0" applyBorder="0" applyAlignment="0" applyProtection="0"/>
    <xf numFmtId="0" fontId="8" fillId="4" borderId="0" applyNumberFormat="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 borderId="0" applyNumberFormat="0" applyBorder="0" applyAlignment="0" applyProtection="0"/>
    <xf numFmtId="0" fontId="8" fillId="3" borderId="0" applyNumberFormat="0" applyBorder="0" applyAlignment="0" applyProtection="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7" borderId="0" applyNumberFormat="0" applyBorder="0" applyAlignment="0" applyProtection="0"/>
    <xf numFmtId="0" fontId="8" fillId="6"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5" borderId="0" applyNumberFormat="0" applyBorder="0" applyAlignment="0" applyProtection="0"/>
    <xf numFmtId="0" fontId="8" fillId="4" borderId="0" applyNumberFormat="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 borderId="0" applyNumberFormat="0" applyBorder="0" applyAlignment="0" applyProtection="0"/>
    <xf numFmtId="0" fontId="8" fillId="3" borderId="0" applyNumberFormat="0" applyBorder="0" applyAlignment="0" applyProtection="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7" borderId="0" applyNumberFormat="0" applyBorder="0" applyAlignment="0" applyProtection="0"/>
    <xf numFmtId="0" fontId="8" fillId="6"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5" borderId="0" applyNumberFormat="0" applyBorder="0" applyAlignment="0" applyProtection="0"/>
    <xf numFmtId="0" fontId="8" fillId="4" borderId="0" applyNumberFormat="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 borderId="0" applyNumberFormat="0" applyBorder="0" applyAlignment="0" applyProtection="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54" borderId="82"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54" borderId="82" applyNumberFormat="0" applyFont="0" applyAlignment="0" applyProtection="0"/>
    <xf numFmtId="0" fontId="8" fillId="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3" borderId="0" applyNumberFormat="0" applyBorder="0" applyAlignment="0" applyProtection="0"/>
    <xf numFmtId="0" fontId="8" fillId="2"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7" borderId="0" applyNumberFormat="0" applyBorder="0" applyAlignment="0" applyProtection="0"/>
    <xf numFmtId="0" fontId="8" fillId="6"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5" borderId="0" applyNumberFormat="0" applyBorder="0" applyAlignment="0" applyProtection="0"/>
    <xf numFmtId="0" fontId="8" fillId="4" borderId="0" applyNumberFormat="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 borderId="0" applyNumberFormat="0" applyBorder="0" applyAlignment="0" applyProtection="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0" fillId="1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0" fillId="9"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54" borderId="82" applyNumberFormat="0" applyFont="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3" borderId="0" applyNumberFormat="0" applyBorder="0" applyAlignment="0" applyProtection="0"/>
    <xf numFmtId="0" fontId="8" fillId="2"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7" borderId="0" applyNumberFormat="0" applyBorder="0" applyAlignment="0" applyProtection="0"/>
    <xf numFmtId="0" fontId="8" fillId="6"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5" borderId="0" applyNumberFormat="0" applyBorder="0" applyAlignment="0" applyProtection="0"/>
    <xf numFmtId="0" fontId="8" fillId="4" borderId="0" applyNumberFormat="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 borderId="0" applyNumberFormat="0" applyBorder="0" applyAlignment="0" applyProtection="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8" fillId="2" borderId="0" applyNumberFormat="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8" fillId="0" borderId="0"/>
    <xf numFmtId="0" fontId="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2" fillId="0" borderId="0"/>
    <xf numFmtId="0" fontId="2" fillId="0" borderId="0"/>
    <xf numFmtId="0" fontId="8" fillId="0" borderId="0"/>
    <xf numFmtId="0" fontId="2" fillId="0" borderId="0"/>
    <xf numFmtId="0" fontId="1" fillId="0" borderId="0"/>
  </cellStyleXfs>
  <cellXfs count="1483">
    <xf numFmtId="0" fontId="0" fillId="0" borderId="0" xfId="0"/>
    <xf numFmtId="0" fontId="28" fillId="0" borderId="11" xfId="2858" applyNumberFormat="1" applyFont="1" applyFill="1" applyBorder="1" applyAlignment="1">
      <alignment horizontal="center"/>
    </xf>
    <xf numFmtId="0" fontId="28" fillId="0" borderId="15" xfId="2858" applyFont="1" applyFill="1" applyBorder="1" applyAlignment="1">
      <alignment horizontal="center"/>
    </xf>
    <xf numFmtId="0" fontId="28" fillId="0" borderId="15" xfId="2858" applyFont="1" applyFill="1" applyBorder="1"/>
    <xf numFmtId="14" fontId="28" fillId="0" borderId="14" xfId="2858" applyNumberFormat="1" applyFont="1" applyFill="1" applyBorder="1" applyAlignment="1">
      <alignment horizontal="center"/>
    </xf>
    <xf numFmtId="14" fontId="28" fillId="0" borderId="18" xfId="2858" applyNumberFormat="1" applyFont="1" applyFill="1" applyBorder="1" applyAlignment="1">
      <alignment horizontal="center"/>
    </xf>
    <xf numFmtId="0" fontId="28" fillId="0" borderId="10" xfId="2858" applyFont="1" applyFill="1" applyBorder="1"/>
    <xf numFmtId="0" fontId="28" fillId="0" borderId="0" xfId="2858" applyFont="1" applyFill="1" applyBorder="1" applyAlignment="1"/>
    <xf numFmtId="0" fontId="28" fillId="0" borderId="24" xfId="2858" applyNumberFormat="1" applyFont="1" applyFill="1" applyBorder="1" applyAlignment="1">
      <alignment horizontal="center"/>
    </xf>
    <xf numFmtId="0" fontId="28" fillId="0" borderId="25" xfId="2858" applyFont="1" applyFill="1" applyBorder="1"/>
    <xf numFmtId="0" fontId="28" fillId="0" borderId="25" xfId="2858" applyFont="1" applyFill="1" applyBorder="1" applyAlignment="1">
      <alignment horizontal="center"/>
    </xf>
    <xf numFmtId="0" fontId="28" fillId="0" borderId="0" xfId="2858" applyFont="1" applyFill="1" applyBorder="1" applyAlignment="1">
      <alignment horizontal="center" wrapText="1"/>
    </xf>
    <xf numFmtId="14" fontId="28" fillId="0" borderId="25" xfId="2858" applyNumberFormat="1" applyFont="1" applyFill="1" applyBorder="1" applyAlignment="1">
      <alignment horizontal="center"/>
    </xf>
    <xf numFmtId="0" fontId="28" fillId="0" borderId="43" xfId="2858" applyFont="1" applyFill="1" applyBorder="1" applyAlignment="1">
      <alignment horizontal="center"/>
    </xf>
    <xf numFmtId="0" fontId="28" fillId="0" borderId="44" xfId="2858" applyNumberFormat="1" applyFont="1" applyFill="1" applyBorder="1" applyAlignment="1">
      <alignment horizontal="center"/>
    </xf>
    <xf numFmtId="0" fontId="28" fillId="0" borderId="45" xfId="2858" applyFont="1" applyFill="1" applyBorder="1" applyAlignment="1">
      <alignment horizontal="center"/>
    </xf>
    <xf numFmtId="0" fontId="28" fillId="0" borderId="45" xfId="2858" applyFont="1" applyFill="1" applyBorder="1" applyAlignment="1">
      <alignment horizontal="center" wrapText="1"/>
    </xf>
    <xf numFmtId="0" fontId="28" fillId="0" borderId="45" xfId="2858" applyFont="1" applyFill="1" applyBorder="1" applyAlignment="1">
      <alignment wrapText="1"/>
    </xf>
    <xf numFmtId="0" fontId="28" fillId="0" borderId="0" xfId="2858" applyFont="1" applyFill="1" applyAlignment="1">
      <alignment horizontal="center"/>
    </xf>
    <xf numFmtId="14" fontId="28" fillId="0" borderId="14" xfId="2858" applyNumberFormat="1" applyFont="1" applyFill="1" applyBorder="1" applyAlignment="1">
      <alignment horizontal="center" wrapText="1"/>
    </xf>
    <xf numFmtId="42" fontId="25" fillId="0" borderId="53" xfId="2858" applyNumberFormat="1" applyFont="1" applyFill="1" applyBorder="1"/>
    <xf numFmtId="164" fontId="25" fillId="0" borderId="0" xfId="2858" applyNumberFormat="1" applyFont="1" applyFill="1" applyBorder="1"/>
    <xf numFmtId="42" fontId="28" fillId="0" borderId="0" xfId="2858" applyNumberFormat="1" applyFont="1" applyFill="1" applyBorder="1" applyAlignment="1"/>
    <xf numFmtId="0" fontId="28" fillId="0" borderId="48" xfId="2858" applyNumberFormat="1" applyFont="1" applyFill="1" applyBorder="1" applyAlignment="1" applyProtection="1">
      <alignment horizontal="center" wrapText="1"/>
      <protection locked="0"/>
    </xf>
    <xf numFmtId="0" fontId="28" fillId="0" borderId="43" xfId="2858" applyFont="1" applyFill="1" applyBorder="1" applyAlignment="1"/>
    <xf numFmtId="42" fontId="28" fillId="0" borderId="43" xfId="2858" applyNumberFormat="1" applyFont="1" applyFill="1" applyBorder="1" applyAlignment="1"/>
    <xf numFmtId="0" fontId="28" fillId="0" borderId="0" xfId="2858" applyFont="1" applyFill="1" applyBorder="1" applyAlignment="1">
      <alignment horizontal="right" wrapText="1"/>
    </xf>
    <xf numFmtId="164" fontId="28" fillId="0" borderId="0" xfId="2858" applyNumberFormat="1" applyFont="1" applyFill="1" applyBorder="1"/>
    <xf numFmtId="0" fontId="28" fillId="0" borderId="12" xfId="2858" applyFont="1" applyFill="1" applyBorder="1"/>
    <xf numFmtId="14" fontId="28" fillId="0" borderId="45" xfId="2858" applyNumberFormat="1" applyFont="1" applyFill="1" applyBorder="1" applyAlignment="1">
      <alignment horizontal="center"/>
    </xf>
    <xf numFmtId="0" fontId="28" fillId="0" borderId="45" xfId="2858" applyFont="1" applyFill="1" applyBorder="1" applyAlignment="1"/>
    <xf numFmtId="42" fontId="28" fillId="0" borderId="45" xfId="2858" applyNumberFormat="1" applyFont="1" applyFill="1" applyBorder="1" applyAlignment="1"/>
    <xf numFmtId="14" fontId="28" fillId="0" borderId="0" xfId="2858" applyNumberFormat="1" applyFont="1" applyFill="1" applyBorder="1" applyAlignment="1"/>
    <xf numFmtId="0" fontId="52" fillId="0" borderId="47" xfId="2858" applyFont="1" applyFill="1" applyBorder="1" applyAlignment="1">
      <alignment horizontal="center"/>
    </xf>
    <xf numFmtId="0" fontId="28" fillId="0" borderId="28" xfId="2858" applyFont="1" applyFill="1" applyBorder="1"/>
    <xf numFmtId="0" fontId="28" fillId="0" borderId="56" xfId="2858" applyFont="1" applyFill="1" applyBorder="1"/>
    <xf numFmtId="14" fontId="28" fillId="0" borderId="50" xfId="2858" applyNumberFormat="1" applyFont="1" applyFill="1" applyBorder="1" applyAlignment="1">
      <alignment horizontal="center"/>
    </xf>
    <xf numFmtId="0" fontId="28" fillId="0" borderId="32" xfId="2858" applyFont="1" applyFill="1" applyBorder="1" applyAlignment="1">
      <alignment horizontal="left" wrapText="1"/>
    </xf>
    <xf numFmtId="14" fontId="49" fillId="0" borderId="47" xfId="2846" applyNumberFormat="1" applyFont="1" applyFill="1" applyBorder="1" applyAlignment="1">
      <alignment horizontal="center"/>
    </xf>
    <xf numFmtId="14" fontId="49" fillId="0" borderId="12" xfId="2846" applyNumberFormat="1" applyFont="1" applyFill="1" applyBorder="1" applyAlignment="1">
      <alignment horizontal="center"/>
    </xf>
    <xf numFmtId="0" fontId="49" fillId="0" borderId="13" xfId="2846" applyFont="1" applyFill="1" applyBorder="1" applyAlignment="1">
      <alignment horizontal="center"/>
    </xf>
    <xf numFmtId="14" fontId="49" fillId="0" borderId="0" xfId="2846" applyNumberFormat="1" applyFont="1" applyFill="1" applyBorder="1" applyAlignment="1">
      <alignment horizontal="center"/>
    </xf>
    <xf numFmtId="0" fontId="49" fillId="0" borderId="0" xfId="2846" applyFont="1" applyFill="1" applyBorder="1" applyAlignment="1">
      <alignment horizontal="center"/>
    </xf>
    <xf numFmtId="6" fontId="49" fillId="0" borderId="0" xfId="2846" applyNumberFormat="1" applyFont="1" applyFill="1" applyBorder="1"/>
    <xf numFmtId="0" fontId="47" fillId="0" borderId="0" xfId="2846" applyFont="1" applyFill="1" applyAlignment="1">
      <alignment horizontal="centerContinuous"/>
    </xf>
    <xf numFmtId="0" fontId="47" fillId="0" borderId="0" xfId="2846" applyFont="1" applyFill="1" applyAlignment="1">
      <alignment horizontal="center" wrapText="1"/>
    </xf>
    <xf numFmtId="0" fontId="47" fillId="0" borderId="0" xfId="2846" applyFont="1" applyFill="1" applyBorder="1" applyAlignment="1">
      <alignment horizontal="center" wrapText="1"/>
    </xf>
    <xf numFmtId="0" fontId="47" fillId="0" borderId="42" xfId="2846" applyFont="1" applyFill="1" applyBorder="1" applyAlignment="1">
      <alignment horizontal="center" wrapText="1"/>
    </xf>
    <xf numFmtId="0" fontId="47" fillId="0" borderId="25" xfId="2846" applyFont="1" applyFill="1" applyBorder="1" applyAlignment="1">
      <alignment horizontal="center"/>
    </xf>
    <xf numFmtId="0" fontId="49" fillId="0" borderId="12" xfId="2846" applyFont="1" applyFill="1" applyBorder="1"/>
    <xf numFmtId="0" fontId="49" fillId="0" borderId="25" xfId="2846" applyFont="1" applyFill="1" applyBorder="1"/>
    <xf numFmtId="0" fontId="49" fillId="0" borderId="0" xfId="2846" applyFont="1" applyFill="1" applyBorder="1"/>
    <xf numFmtId="0" fontId="49" fillId="0" borderId="66" xfId="2846" applyFont="1" applyFill="1" applyBorder="1" applyAlignment="1">
      <alignment horizontal="center" wrapText="1"/>
    </xf>
    <xf numFmtId="0" fontId="49" fillId="0" borderId="0" xfId="2846" applyFont="1" applyFill="1" applyBorder="1" applyAlignment="1">
      <alignment horizontal="center" wrapText="1"/>
    </xf>
    <xf numFmtId="0" fontId="47" fillId="0" borderId="31" xfId="2846" applyFont="1" applyFill="1" applyBorder="1" applyAlignment="1">
      <alignment horizontal="centerContinuous"/>
    </xf>
    <xf numFmtId="0" fontId="47" fillId="0" borderId="46" xfId="2846" applyFont="1" applyFill="1" applyBorder="1" applyAlignment="1">
      <alignment horizontal="centerContinuous"/>
    </xf>
    <xf numFmtId="0" fontId="47" fillId="0" borderId="47" xfId="2846" applyFont="1" applyFill="1" applyBorder="1" applyAlignment="1">
      <alignment horizontal="centerContinuous"/>
    </xf>
    <xf numFmtId="0" fontId="47" fillId="0" borderId="40" xfId="2846" applyFont="1" applyFill="1" applyBorder="1" applyAlignment="1">
      <alignment horizontal="center" wrapText="1"/>
    </xf>
    <xf numFmtId="0" fontId="49" fillId="0" borderId="12" xfId="2846" applyFont="1" applyFill="1" applyBorder="1" applyAlignment="1">
      <alignment horizontal="center"/>
    </xf>
    <xf numFmtId="0" fontId="49" fillId="0" borderId="12" xfId="2846" applyFont="1" applyFill="1" applyBorder="1" applyAlignment="1">
      <alignment horizontal="center" wrapText="1"/>
    </xf>
    <xf numFmtId="42" fontId="49" fillId="0" borderId="12" xfId="2846" applyNumberFormat="1" applyFont="1" applyFill="1" applyBorder="1"/>
    <xf numFmtId="0" fontId="49" fillId="0" borderId="31" xfId="2846" applyFont="1" applyFill="1" applyBorder="1" applyAlignment="1">
      <alignment horizontal="center"/>
    </xf>
    <xf numFmtId="0" fontId="49" fillId="0" borderId="46" xfId="2846" applyFont="1" applyFill="1" applyBorder="1" applyAlignment="1">
      <alignment horizontal="center"/>
    </xf>
    <xf numFmtId="14" fontId="49" fillId="0" borderId="59" xfId="2846" applyNumberFormat="1" applyFont="1" applyFill="1" applyBorder="1" applyAlignment="1">
      <alignment horizontal="center"/>
    </xf>
    <xf numFmtId="14" fontId="49" fillId="0" borderId="34" xfId="2846" applyNumberFormat="1" applyFont="1" applyFill="1" applyBorder="1" applyAlignment="1">
      <alignment horizontal="center"/>
    </xf>
    <xf numFmtId="0" fontId="49" fillId="0" borderId="34" xfId="2846" applyFont="1" applyFill="1" applyBorder="1"/>
    <xf numFmtId="0" fontId="49" fillId="0" borderId="25" xfId="2846" applyFont="1" applyFill="1" applyBorder="1" applyAlignment="1">
      <alignment horizontal="center"/>
    </xf>
    <xf numFmtId="0" fontId="49" fillId="0" borderId="58" xfId="2846" applyFont="1" applyFill="1" applyBorder="1" applyAlignment="1">
      <alignment horizontal="center" wrapText="1"/>
    </xf>
    <xf numFmtId="42" fontId="49" fillId="0" borderId="34" xfId="2846" applyNumberFormat="1" applyFont="1" applyFill="1" applyBorder="1"/>
    <xf numFmtId="0" fontId="49" fillId="0" borderId="34" xfId="2846" applyFont="1" applyFill="1" applyBorder="1" applyAlignment="1">
      <alignment horizontal="center"/>
    </xf>
    <xf numFmtId="0" fontId="50" fillId="0" borderId="58" xfId="2846" applyFont="1" applyFill="1" applyBorder="1" applyAlignment="1">
      <alignment horizontal="center"/>
    </xf>
    <xf numFmtId="14" fontId="49" fillId="0" borderId="0" xfId="2846" applyNumberFormat="1" applyFont="1" applyFill="1" applyBorder="1"/>
    <xf numFmtId="0" fontId="28" fillId="0" borderId="31" xfId="2858" applyFont="1" applyFill="1" applyBorder="1" applyAlignment="1">
      <alignment horizontal="left" wrapText="1"/>
    </xf>
    <xf numFmtId="0" fontId="28" fillId="0" borderId="32" xfId="2858" applyFont="1" applyFill="1" applyBorder="1" applyAlignment="1">
      <alignment wrapText="1"/>
    </xf>
    <xf numFmtId="0" fontId="28" fillId="0" borderId="72" xfId="2858" applyFont="1" applyFill="1" applyBorder="1"/>
    <xf numFmtId="0" fontId="28" fillId="0" borderId="26" xfId="2858" applyFont="1" applyFill="1" applyBorder="1"/>
    <xf numFmtId="0" fontId="28" fillId="0" borderId="60" xfId="2858" applyFont="1" applyFill="1" applyBorder="1"/>
    <xf numFmtId="0" fontId="28" fillId="0" borderId="30" xfId="2858" applyFont="1" applyFill="1" applyBorder="1" applyAlignment="1">
      <alignment wrapText="1"/>
    </xf>
    <xf numFmtId="0" fontId="47" fillId="0" borderId="10" xfId="2846" applyFont="1" applyFill="1" applyBorder="1" applyAlignment="1" applyProtection="1">
      <alignment horizontal="center" wrapText="1"/>
      <protection locked="0"/>
    </xf>
    <xf numFmtId="0" fontId="25" fillId="0" borderId="62" xfId="2858" applyFont="1" applyFill="1" applyBorder="1" applyAlignment="1">
      <alignment horizontal="center"/>
    </xf>
    <xf numFmtId="0" fontId="47" fillId="0" borderId="40" xfId="2846" applyFont="1" applyFill="1" applyBorder="1" applyAlignment="1">
      <alignment horizontal="center"/>
    </xf>
    <xf numFmtId="0" fontId="47" fillId="0" borderId="36" xfId="2846" applyFont="1" applyFill="1" applyBorder="1" applyAlignment="1">
      <alignment horizontal="center" wrapText="1"/>
    </xf>
    <xf numFmtId="0" fontId="28" fillId="0" borderId="0" xfId="2858" applyFont="1" applyFill="1" applyBorder="1" applyAlignment="1">
      <alignment horizontal="center"/>
    </xf>
    <xf numFmtId="0" fontId="28" fillId="0" borderId="27" xfId="2858" applyFont="1" applyFill="1" applyBorder="1"/>
    <xf numFmtId="0" fontId="28" fillId="0" borderId="31" xfId="2858" applyFont="1" applyFill="1" applyBorder="1" applyAlignment="1">
      <alignment horizontal="left"/>
    </xf>
    <xf numFmtId="0" fontId="28" fillId="0" borderId="41" xfId="2858" applyFont="1" applyFill="1" applyBorder="1"/>
    <xf numFmtId="0" fontId="28" fillId="0" borderId="30" xfId="2858" applyFont="1" applyFill="1" applyBorder="1"/>
    <xf numFmtId="0" fontId="28" fillId="0" borderId="26" xfId="2858" applyFont="1" applyFill="1" applyBorder="1" applyAlignment="1"/>
    <xf numFmtId="0" fontId="49" fillId="0" borderId="10" xfId="3103" applyFont="1" applyFill="1" applyBorder="1" applyAlignment="1">
      <alignment horizontal="left" wrapText="1"/>
    </xf>
    <xf numFmtId="0" fontId="49" fillId="0" borderId="15" xfId="3103" applyFont="1" applyFill="1" applyBorder="1" applyAlignment="1">
      <alignment horizontal="left" wrapText="1"/>
    </xf>
    <xf numFmtId="0" fontId="28" fillId="0" borderId="38" xfId="2858" applyFont="1" applyFill="1" applyBorder="1" applyAlignment="1"/>
    <xf numFmtId="0" fontId="49" fillId="0" borderId="15" xfId="3104" applyFont="1" applyFill="1" applyBorder="1" applyAlignment="1">
      <alignment horizontal="center"/>
    </xf>
    <xf numFmtId="0" fontId="49" fillId="0" borderId="25" xfId="3104" applyFont="1" applyFill="1" applyBorder="1" applyAlignment="1">
      <alignment horizontal="center"/>
    </xf>
    <xf numFmtId="14" fontId="28" fillId="0" borderId="11" xfId="2858" applyNumberFormat="1" applyFont="1" applyFill="1" applyBorder="1" applyAlignment="1">
      <alignment horizontal="center" wrapText="1"/>
    </xf>
    <xf numFmtId="42" fontId="25" fillId="0" borderId="88" xfId="2858" applyNumberFormat="1" applyFont="1" applyFill="1" applyBorder="1"/>
    <xf numFmtId="14" fontId="28" fillId="0" borderId="19" xfId="2858" applyNumberFormat="1" applyFont="1" applyFill="1" applyBorder="1" applyAlignment="1">
      <alignment horizontal="center" wrapText="1"/>
    </xf>
    <xf numFmtId="0" fontId="28" fillId="0" borderId="33" xfId="2858" applyFont="1" applyFill="1" applyBorder="1" applyAlignment="1">
      <alignment horizontal="left" wrapText="1"/>
    </xf>
    <xf numFmtId="42" fontId="28" fillId="0" borderId="0" xfId="2858" applyNumberFormat="1" applyFont="1" applyFill="1"/>
    <xf numFmtId="0" fontId="28" fillId="0" borderId="0" xfId="2858" applyFont="1" applyFill="1" applyAlignment="1">
      <alignment horizontal="center" wrapText="1"/>
    </xf>
    <xf numFmtId="0" fontId="49" fillId="0" borderId="15" xfId="3103" applyFont="1" applyFill="1" applyBorder="1" applyAlignment="1">
      <alignment horizontal="center"/>
    </xf>
    <xf numFmtId="42" fontId="28" fillId="0" borderId="15" xfId="2858" applyNumberFormat="1" applyFont="1" applyFill="1" applyBorder="1"/>
    <xf numFmtId="0" fontId="49" fillId="0" borderId="10" xfId="3103" applyFont="1" applyFill="1" applyBorder="1" applyAlignment="1">
      <alignment horizontal="center"/>
    </xf>
    <xf numFmtId="0" fontId="49" fillId="0" borderId="10" xfId="3104" applyFont="1" applyFill="1" applyBorder="1" applyAlignment="1">
      <alignment horizontal="center"/>
    </xf>
    <xf numFmtId="14" fontId="28" fillId="0" borderId="14" xfId="2858" applyNumberFormat="1" applyFont="1" applyFill="1" applyBorder="1"/>
    <xf numFmtId="14" fontId="28" fillId="0" borderId="24" xfId="2858" applyNumberFormat="1" applyFont="1" applyFill="1" applyBorder="1"/>
    <xf numFmtId="0" fontId="28" fillId="0" borderId="32" xfId="2858" applyFont="1" applyFill="1" applyBorder="1"/>
    <xf numFmtId="0" fontId="28" fillId="0" borderId="43" xfId="2858" applyFont="1" applyFill="1" applyBorder="1" applyAlignment="1">
      <alignment horizontal="center" wrapText="1"/>
    </xf>
    <xf numFmtId="42" fontId="25" fillId="0" borderId="0" xfId="2858" applyNumberFormat="1" applyFont="1" applyFill="1" applyAlignment="1">
      <alignment horizontal="left"/>
    </xf>
    <xf numFmtId="0" fontId="25" fillId="0" borderId="0" xfId="2858" applyFont="1" applyFill="1" applyAlignment="1">
      <alignment horizontal="left"/>
    </xf>
    <xf numFmtId="42" fontId="49" fillId="0" borderId="0" xfId="3914" applyNumberFormat="1" applyFont="1" applyFill="1" applyBorder="1"/>
    <xf numFmtId="6" fontId="49" fillId="0" borderId="0" xfId="3915" applyNumberFormat="1" applyFont="1" applyFill="1" applyBorder="1"/>
    <xf numFmtId="14" fontId="49" fillId="0" borderId="0" xfId="3915" applyNumberFormat="1" applyFont="1" applyFill="1" applyBorder="1"/>
    <xf numFmtId="0" fontId="47" fillId="0" borderId="0" xfId="3914" applyFont="1" applyFill="1" applyAlignment="1">
      <alignment horizontal="centerContinuous"/>
    </xf>
    <xf numFmtId="0" fontId="47" fillId="0" borderId="0" xfId="3914" applyFont="1" applyFill="1" applyAlignment="1">
      <alignment horizontal="center" wrapText="1"/>
    </xf>
    <xf numFmtId="42" fontId="25" fillId="0" borderId="0" xfId="2858" applyNumberFormat="1" applyFont="1" applyFill="1" applyBorder="1"/>
    <xf numFmtId="166" fontId="25" fillId="0" borderId="0" xfId="2858" applyNumberFormat="1" applyFont="1" applyFill="1" applyBorder="1"/>
    <xf numFmtId="166" fontId="25" fillId="0" borderId="0" xfId="2858" applyNumberFormat="1" applyFont="1" applyFill="1" applyBorder="1" applyAlignment="1">
      <alignment horizontal="center" wrapText="1"/>
    </xf>
    <xf numFmtId="166" fontId="25" fillId="0" borderId="89" xfId="2858" applyNumberFormat="1" applyFont="1" applyFill="1" applyBorder="1"/>
    <xf numFmtId="0" fontId="28" fillId="0" borderId="56" xfId="2858" quotePrefix="1" applyFont="1" applyFill="1" applyBorder="1" applyAlignment="1">
      <alignment horizontal="center" vertical="center" wrapText="1"/>
    </xf>
    <xf numFmtId="166" fontId="49" fillId="0" borderId="34" xfId="2660" quotePrefix="1" applyNumberFormat="1" applyFont="1" applyFill="1" applyBorder="1" applyAlignment="1">
      <alignment horizontal="left" vertical="center"/>
    </xf>
    <xf numFmtId="166" fontId="49" fillId="0" borderId="25" xfId="2660" quotePrefix="1" applyNumberFormat="1" applyFont="1" applyFill="1" applyBorder="1" applyAlignment="1">
      <alignment horizontal="center" vertical="center"/>
    </xf>
    <xf numFmtId="0" fontId="28" fillId="0" borderId="21" xfId="2858" quotePrefix="1" applyFont="1" applyFill="1" applyBorder="1" applyAlignment="1">
      <alignment horizontal="center" vertical="center" wrapText="1"/>
    </xf>
    <xf numFmtId="166" fontId="49" fillId="0" borderId="33" xfId="2660" quotePrefix="1" applyNumberFormat="1" applyFont="1" applyFill="1" applyBorder="1" applyAlignment="1">
      <alignment horizontal="left" vertical="center"/>
    </xf>
    <xf numFmtId="166" fontId="49" fillId="0" borderId="55" xfId="2660" quotePrefix="1" applyNumberFormat="1" applyFont="1" applyFill="1" applyBorder="1" applyAlignment="1">
      <alignment horizontal="center" vertical="center"/>
    </xf>
    <xf numFmtId="166" fontId="28" fillId="0" borderId="56" xfId="2858" quotePrefix="1" applyNumberFormat="1" applyFont="1" applyFill="1" applyBorder="1" applyAlignment="1">
      <alignment horizontal="center" vertical="center" wrapText="1"/>
    </xf>
    <xf numFmtId="14" fontId="49" fillId="0" borderId="34" xfId="2660" applyNumberFormat="1" applyFont="1" applyFill="1" applyBorder="1" applyAlignment="1">
      <alignment horizontal="left" vertical="center"/>
    </xf>
    <xf numFmtId="166" fontId="49" fillId="0" borderId="34" xfId="2660" applyNumberFormat="1" applyFont="1" applyFill="1" applyBorder="1" applyAlignment="1">
      <alignment horizontal="center" vertical="center"/>
    </xf>
    <xf numFmtId="14" fontId="28" fillId="0" borderId="42" xfId="2858" applyNumberFormat="1" applyFont="1" applyFill="1" applyBorder="1" applyAlignment="1">
      <alignment horizontal="left" vertical="center" wrapText="1"/>
    </xf>
    <xf numFmtId="166" fontId="28" fillId="0" borderId="10" xfId="2858" applyNumberFormat="1" applyFont="1" applyFill="1" applyBorder="1" applyAlignment="1"/>
    <xf numFmtId="166" fontId="28" fillId="0" borderId="21" xfId="2858" quotePrefix="1" applyNumberFormat="1" applyFont="1" applyFill="1" applyBorder="1" applyAlignment="1">
      <alignment horizontal="center" vertical="center" wrapText="1"/>
    </xf>
    <xf numFmtId="14" fontId="28" fillId="0" borderId="33" xfId="2858" applyNumberFormat="1" applyFont="1" applyFill="1" applyBorder="1" applyAlignment="1">
      <alignment horizontal="left" vertical="center" wrapText="1"/>
    </xf>
    <xf numFmtId="166" fontId="28" fillId="0" borderId="15" xfId="2858" applyNumberFormat="1" applyFont="1" applyFill="1" applyBorder="1" applyAlignment="1"/>
    <xf numFmtId="14" fontId="28" fillId="0" borderId="15" xfId="2858" applyNumberFormat="1" applyFont="1" applyFill="1" applyBorder="1" applyAlignment="1">
      <alignment horizontal="left" vertical="center" wrapText="1"/>
    </xf>
    <xf numFmtId="166" fontId="28" fillId="0" borderId="39" xfId="2858" applyNumberFormat="1" applyFont="1" applyFill="1" applyBorder="1" applyAlignment="1"/>
    <xf numFmtId="14" fontId="28" fillId="0" borderId="55" xfId="2858" applyNumberFormat="1" applyFont="1" applyFill="1" applyBorder="1" applyAlignment="1">
      <alignment horizontal="left" wrapText="1"/>
    </xf>
    <xf numFmtId="166" fontId="28" fillId="0" borderId="42" xfId="2858" applyNumberFormat="1" applyFont="1" applyFill="1" applyBorder="1" applyAlignment="1"/>
    <xf numFmtId="0" fontId="28" fillId="0" borderId="49" xfId="2858" quotePrefix="1" applyFont="1" applyFill="1" applyBorder="1" applyAlignment="1">
      <alignment horizontal="center" vertical="center" wrapText="1"/>
    </xf>
    <xf numFmtId="166" fontId="49" fillId="0" borderId="62" xfId="2660" quotePrefix="1" applyNumberFormat="1" applyFont="1" applyFill="1" applyBorder="1" applyAlignment="1">
      <alignment horizontal="left" vertical="center"/>
    </xf>
    <xf numFmtId="166" fontId="49" fillId="0" borderId="62" xfId="2660" quotePrefix="1" applyNumberFormat="1" applyFont="1" applyFill="1" applyBorder="1" applyAlignment="1">
      <alignment horizontal="center" vertical="center"/>
    </xf>
    <xf numFmtId="42" fontId="28" fillId="0" borderId="32" xfId="2858" applyNumberFormat="1" applyFont="1" applyFill="1" applyBorder="1" applyAlignment="1">
      <alignment vertical="center"/>
    </xf>
    <xf numFmtId="166" fontId="28" fillId="0" borderId="16" xfId="2858" quotePrefix="1" applyNumberFormat="1" applyFont="1" applyFill="1" applyBorder="1" applyAlignment="1">
      <alignment horizontal="center" vertical="center" wrapText="1"/>
    </xf>
    <xf numFmtId="166" fontId="49" fillId="0" borderId="15" xfId="2660" quotePrefix="1" applyNumberFormat="1" applyFont="1" applyFill="1" applyBorder="1" applyAlignment="1">
      <alignment horizontal="center" vertical="center"/>
    </xf>
    <xf numFmtId="42" fontId="28" fillId="0" borderId="33" xfId="2858" applyNumberFormat="1" applyFont="1" applyFill="1" applyBorder="1" applyAlignment="1">
      <alignment vertical="center"/>
    </xf>
    <xf numFmtId="0" fontId="28" fillId="0" borderId="16" xfId="2858" applyFont="1" applyFill="1" applyBorder="1"/>
    <xf numFmtId="0" fontId="28" fillId="0" borderId="32" xfId="2858" applyFont="1" applyFill="1" applyBorder="1" applyAlignment="1">
      <alignment horizontal="left"/>
    </xf>
    <xf numFmtId="166" fontId="28" fillId="0" borderId="32" xfId="2858" applyNumberFormat="1" applyFont="1" applyFill="1" applyBorder="1" applyAlignment="1">
      <alignment horizontal="left"/>
    </xf>
    <xf numFmtId="0" fontId="28" fillId="0" borderId="13" xfId="2858" applyFont="1" applyFill="1" applyBorder="1"/>
    <xf numFmtId="0" fontId="74" fillId="0" borderId="31" xfId="2858" applyFont="1" applyFill="1" applyBorder="1" applyAlignment="1">
      <alignment horizontal="left"/>
    </xf>
    <xf numFmtId="166" fontId="28" fillId="0" borderId="31" xfId="2858" applyNumberFormat="1" applyFont="1" applyFill="1" applyBorder="1" applyAlignment="1">
      <alignment horizontal="left"/>
    </xf>
    <xf numFmtId="0" fontId="28" fillId="0" borderId="59" xfId="2858" applyFont="1" applyFill="1" applyBorder="1"/>
    <xf numFmtId="42" fontId="25" fillId="0" borderId="88" xfId="2858" applyNumberFormat="1" applyFont="1" applyFill="1" applyBorder="1" applyAlignment="1"/>
    <xf numFmtId="42" fontId="25" fillId="0" borderId="0" xfId="2858" applyNumberFormat="1" applyFont="1" applyFill="1" applyBorder="1" applyAlignment="1"/>
    <xf numFmtId="0" fontId="25" fillId="0" borderId="0" xfId="2858" applyFont="1" applyFill="1" applyBorder="1" applyAlignment="1"/>
    <xf numFmtId="166" fontId="28" fillId="0" borderId="22" xfId="2858" applyNumberFormat="1" applyFont="1" applyFill="1" applyBorder="1" applyAlignment="1">
      <alignment horizontal="center" vertical="center" wrapText="1"/>
    </xf>
    <xf numFmtId="166" fontId="28" fillId="0" borderId="56" xfId="2858" applyNumberFormat="1" applyFont="1" applyFill="1" applyBorder="1" applyAlignment="1">
      <alignment horizontal="center" vertical="center" wrapText="1"/>
    </xf>
    <xf numFmtId="14" fontId="28" fillId="0" borderId="0" xfId="2858" applyNumberFormat="1" applyFont="1" applyFill="1" applyBorder="1"/>
    <xf numFmtId="0" fontId="49" fillId="0" borderId="0" xfId="3104" applyFont="1" applyFill="1" applyBorder="1" applyAlignment="1">
      <alignment horizontal="center"/>
    </xf>
    <xf numFmtId="0" fontId="47" fillId="0" borderId="64" xfId="3914" applyFont="1" applyFill="1" applyBorder="1" applyAlignment="1">
      <alignment horizontal="center" wrapText="1"/>
    </xf>
    <xf numFmtId="0" fontId="47" fillId="0" borderId="64" xfId="3917" applyFont="1" applyFill="1" applyBorder="1" applyAlignment="1" applyProtection="1">
      <alignment horizontal="center" wrapText="1"/>
      <protection locked="0"/>
    </xf>
    <xf numFmtId="0" fontId="47" fillId="0" borderId="0" xfId="3917" applyFont="1" applyFill="1" applyBorder="1" applyAlignment="1" applyProtection="1">
      <alignment horizontal="center" wrapText="1"/>
      <protection locked="0"/>
    </xf>
    <xf numFmtId="0" fontId="25" fillId="0" borderId="24" xfId="2858" applyFont="1" applyFill="1" applyBorder="1" applyAlignment="1">
      <alignment horizontal="center" vertical="center" wrapText="1"/>
    </xf>
    <xf numFmtId="0" fontId="25" fillId="0" borderId="25" xfId="2858" applyFont="1" applyFill="1" applyBorder="1" applyAlignment="1">
      <alignment horizontal="center" vertical="center" wrapText="1"/>
    </xf>
    <xf numFmtId="0" fontId="25" fillId="0" borderId="56" xfId="2858" applyFont="1" applyFill="1" applyBorder="1" applyAlignment="1">
      <alignment horizontal="center" vertical="center" wrapText="1"/>
    </xf>
    <xf numFmtId="14" fontId="49" fillId="0" borderId="11" xfId="3914" applyNumberFormat="1" applyFont="1" applyFill="1" applyBorder="1" applyAlignment="1">
      <alignment horizontal="center" wrapText="1"/>
    </xf>
    <xf numFmtId="0" fontId="49" fillId="0" borderId="12" xfId="3914" applyFont="1" applyFill="1" applyBorder="1" applyAlignment="1">
      <alignment horizontal="center" wrapText="1"/>
    </xf>
    <xf numFmtId="42" fontId="49" fillId="0" borderId="13" xfId="3917" applyNumberFormat="1" applyFont="1" applyFill="1" applyBorder="1" applyAlignment="1" applyProtection="1">
      <alignment horizontal="center" wrapText="1"/>
      <protection locked="0"/>
    </xf>
    <xf numFmtId="0" fontId="49" fillId="0" borderId="24" xfId="3914" applyFont="1" applyFill="1" applyBorder="1" applyAlignment="1">
      <alignment horizontal="center" wrapText="1"/>
    </xf>
    <xf numFmtId="0" fontId="49" fillId="0" borderId="25" xfId="3914" applyFont="1" applyFill="1" applyBorder="1" applyAlignment="1">
      <alignment horizontal="center" wrapText="1"/>
    </xf>
    <xf numFmtId="42" fontId="49" fillId="0" borderId="56" xfId="3917" applyNumberFormat="1" applyFont="1" applyFill="1" applyBorder="1" applyAlignment="1" applyProtection="1">
      <alignment horizontal="center" wrapText="1"/>
      <protection locked="0"/>
    </xf>
    <xf numFmtId="0" fontId="76" fillId="0" borderId="0" xfId="3103" applyFont="1" applyFill="1" applyBorder="1" applyAlignment="1">
      <alignment vertical="top" wrapText="1"/>
    </xf>
    <xf numFmtId="0" fontId="49" fillId="0" borderId="15" xfId="3103" applyFont="1" applyFill="1" applyBorder="1" applyAlignment="1">
      <alignment wrapText="1"/>
    </xf>
    <xf numFmtId="0" fontId="49" fillId="0" borderId="25" xfId="3103" applyFont="1" applyFill="1" applyBorder="1" applyAlignment="1">
      <alignment wrapText="1"/>
    </xf>
    <xf numFmtId="0" fontId="28" fillId="0" borderId="0" xfId="2858" applyNumberFormat="1" applyFont="1" applyFill="1" applyBorder="1" applyAlignment="1">
      <alignment horizontal="center"/>
    </xf>
    <xf numFmtId="0" fontId="28" fillId="0" borderId="0" xfId="2858" applyFont="1" applyFill="1" applyBorder="1" applyAlignment="1">
      <alignment horizontal="left"/>
    </xf>
    <xf numFmtId="0" fontId="28" fillId="0" borderId="0" xfId="2858" applyFont="1" applyFill="1"/>
    <xf numFmtId="0" fontId="25" fillId="0" borderId="0" xfId="2858" applyFont="1" applyFill="1" applyBorder="1" applyAlignment="1">
      <alignment horizontal="center" wrapText="1"/>
    </xf>
    <xf numFmtId="0" fontId="28" fillId="0" borderId="0" xfId="2858" applyFont="1" applyFill="1" applyBorder="1"/>
    <xf numFmtId="0" fontId="28" fillId="0" borderId="0" xfId="2858" applyFont="1" applyFill="1" applyBorder="1" applyAlignment="1">
      <alignment wrapText="1"/>
    </xf>
    <xf numFmtId="0" fontId="28" fillId="0" borderId="34" xfId="2858" applyFont="1" applyFill="1" applyBorder="1"/>
    <xf numFmtId="0" fontId="28" fillId="0" borderId="57" xfId="2858" applyFont="1" applyFill="1" applyBorder="1"/>
    <xf numFmtId="0" fontId="25" fillId="0" borderId="0" xfId="2858" applyFont="1" applyFill="1" applyBorder="1" applyAlignment="1">
      <alignment horizontal="center"/>
    </xf>
    <xf numFmtId="0" fontId="47" fillId="0" borderId="0" xfId="2846" applyFont="1" applyFill="1" applyAlignment="1">
      <alignment horizontal="center"/>
    </xf>
    <xf numFmtId="166" fontId="28" fillId="0" borderId="39" xfId="2858" applyNumberFormat="1" applyFont="1" applyFill="1" applyBorder="1" applyAlignment="1">
      <alignment horizontal="left"/>
    </xf>
    <xf numFmtId="0" fontId="28" fillId="0" borderId="39" xfId="2858" applyFont="1" applyFill="1" applyBorder="1" applyAlignment="1">
      <alignment horizontal="left"/>
    </xf>
    <xf numFmtId="0" fontId="28" fillId="0" borderId="36" xfId="2858" applyFont="1" applyFill="1" applyBorder="1"/>
    <xf numFmtId="166" fontId="49" fillId="0" borderId="15" xfId="2660" applyNumberFormat="1" applyFont="1" applyFill="1" applyBorder="1" applyAlignment="1">
      <alignment horizontal="left" vertical="center"/>
    </xf>
    <xf numFmtId="0" fontId="28" fillId="0" borderId="51" xfId="2858" applyFont="1" applyFill="1" applyBorder="1"/>
    <xf numFmtId="14" fontId="49" fillId="0" borderId="15" xfId="2660" applyNumberFormat="1" applyFont="1" applyFill="1" applyBorder="1" applyAlignment="1">
      <alignment horizontal="left" vertical="center"/>
    </xf>
    <xf numFmtId="0" fontId="25" fillId="0" borderId="0" xfId="2858" applyFont="1" applyFill="1" applyBorder="1" applyAlignment="1">
      <alignment horizontal="center"/>
    </xf>
    <xf numFmtId="0" fontId="28" fillId="0" borderId="0" xfId="2858" applyFont="1" applyFill="1" applyBorder="1"/>
    <xf numFmtId="0" fontId="28" fillId="0" borderId="0" xfId="2858" applyFont="1" applyFill="1" applyBorder="1" applyAlignment="1">
      <alignment wrapText="1"/>
    </xf>
    <xf numFmtId="0" fontId="25" fillId="0" borderId="0" xfId="2858" applyFont="1" applyFill="1" applyBorder="1" applyAlignment="1">
      <alignment horizontal="center" wrapText="1"/>
    </xf>
    <xf numFmtId="0" fontId="28" fillId="0" borderId="0" xfId="2858" applyFont="1" applyFill="1"/>
    <xf numFmtId="0" fontId="47" fillId="0" borderId="42" xfId="3914" applyFont="1" applyFill="1" applyBorder="1" applyAlignment="1">
      <alignment horizontal="center" wrapText="1"/>
    </xf>
    <xf numFmtId="0" fontId="28" fillId="0" borderId="0" xfId="2858" applyFont="1" applyFill="1" applyBorder="1" applyAlignment="1">
      <alignment horizontal="left"/>
    </xf>
    <xf numFmtId="0" fontId="47" fillId="0" borderId="0" xfId="3914" applyFont="1" applyFill="1" applyAlignment="1">
      <alignment horizontal="center"/>
    </xf>
    <xf numFmtId="0" fontId="28" fillId="0" borderId="0" xfId="2858" applyFont="1" applyFill="1" applyBorder="1" applyAlignment="1">
      <alignment horizontal="left" wrapText="1"/>
    </xf>
    <xf numFmtId="0" fontId="28" fillId="0" borderId="0" xfId="2858" applyFont="1" applyFill="1" applyAlignment="1"/>
    <xf numFmtId="0" fontId="28" fillId="0" borderId="0" xfId="2858" applyFont="1" applyFill="1" applyBorder="1" applyAlignment="1">
      <alignment horizontal="left" vertical="top" wrapText="1"/>
    </xf>
    <xf numFmtId="0" fontId="28" fillId="0" borderId="0" xfId="2858" applyFont="1" applyFill="1" applyBorder="1" applyAlignment="1">
      <alignment horizontal="left" vertical="top"/>
    </xf>
    <xf numFmtId="0" fontId="28" fillId="0" borderId="0" xfId="0" applyFont="1" applyFill="1" applyAlignment="1"/>
    <xf numFmtId="0" fontId="0" fillId="0" borderId="0" xfId="0" applyFill="1"/>
    <xf numFmtId="164" fontId="0" fillId="0" borderId="0" xfId="0" applyNumberFormat="1" applyFill="1"/>
    <xf numFmtId="0" fontId="28" fillId="0" borderId="0" xfId="0" applyFont="1" applyFill="1"/>
    <xf numFmtId="0" fontId="28" fillId="0" borderId="0" xfId="2858" applyFont="1" applyFill="1" applyAlignment="1"/>
    <xf numFmtId="0" fontId="28" fillId="0" borderId="34" xfId="2858" applyFont="1" applyFill="1" applyBorder="1"/>
    <xf numFmtId="0" fontId="28" fillId="0" borderId="57" xfId="2858" applyFont="1" applyFill="1" applyBorder="1"/>
    <xf numFmtId="0" fontId="28" fillId="0" borderId="34" xfId="2858" applyFont="1" applyFill="1" applyBorder="1" applyAlignment="1">
      <alignment horizontal="center" vertical="center" wrapText="1"/>
    </xf>
    <xf numFmtId="166" fontId="49" fillId="0" borderId="88" xfId="2660" applyNumberFormat="1" applyFont="1" applyFill="1" applyBorder="1"/>
    <xf numFmtId="0" fontId="28" fillId="0" borderId="0" xfId="2858" applyFont="1" applyFill="1"/>
    <xf numFmtId="166" fontId="49" fillId="0" borderId="48" xfId="2660" applyNumberFormat="1" applyFont="1" applyFill="1" applyBorder="1"/>
    <xf numFmtId="166" fontId="49" fillId="0" borderId="11" xfId="2660" applyNumberFormat="1" applyFont="1" applyFill="1" applyBorder="1"/>
    <xf numFmtId="0" fontId="28" fillId="0" borderId="0" xfId="2858" applyFont="1" applyFill="1" applyAlignment="1">
      <alignment wrapText="1"/>
    </xf>
    <xf numFmtId="0" fontId="28" fillId="0" borderId="0" xfId="2858" applyFont="1" applyFill="1"/>
    <xf numFmtId="0" fontId="28" fillId="0" borderId="0" xfId="0" applyFont="1" applyFill="1" applyAlignment="1">
      <alignment wrapText="1"/>
    </xf>
    <xf numFmtId="0" fontId="28" fillId="0" borderId="0" xfId="0" applyFont="1" applyFill="1" applyAlignment="1">
      <alignment horizontal="center" wrapText="1"/>
    </xf>
    <xf numFmtId="0" fontId="25" fillId="0" borderId="73" xfId="0" applyFont="1" applyFill="1" applyBorder="1" applyAlignment="1">
      <alignment horizontal="center" wrapText="1"/>
    </xf>
    <xf numFmtId="0" fontId="25" fillId="0" borderId="43" xfId="0" applyFont="1" applyFill="1" applyBorder="1" applyAlignment="1">
      <alignment horizontal="center" wrapText="1"/>
    </xf>
    <xf numFmtId="0" fontId="25" fillId="0" borderId="49" xfId="0" applyFont="1" applyFill="1" applyBorder="1" applyAlignment="1">
      <alignment horizontal="center" wrapText="1"/>
    </xf>
    <xf numFmtId="0" fontId="25" fillId="0" borderId="101" xfId="0" applyFont="1" applyFill="1" applyBorder="1" applyAlignment="1">
      <alignment horizontal="center" wrapText="1"/>
    </xf>
    <xf numFmtId="0" fontId="25" fillId="0" borderId="73" xfId="0" applyFont="1" applyFill="1" applyBorder="1" applyAlignment="1">
      <alignment wrapText="1"/>
    </xf>
    <xf numFmtId="0" fontId="25" fillId="0" borderId="48" xfId="0" applyFont="1" applyFill="1" applyBorder="1" applyAlignment="1">
      <alignment horizontal="center" wrapText="1"/>
    </xf>
    <xf numFmtId="0" fontId="25" fillId="0" borderId="71" xfId="0" applyFont="1" applyFill="1" applyBorder="1" applyAlignment="1">
      <alignment horizontal="center" wrapText="1"/>
    </xf>
    <xf numFmtId="0" fontId="25" fillId="0" borderId="62" xfId="0" applyFont="1" applyFill="1" applyBorder="1" applyAlignment="1">
      <alignment horizontal="center" wrapText="1"/>
    </xf>
    <xf numFmtId="0" fontId="28" fillId="0" borderId="19" xfId="0" applyFont="1" applyFill="1" applyBorder="1" applyAlignment="1">
      <alignment horizontal="center" wrapText="1"/>
    </xf>
    <xf numFmtId="14" fontId="28" fillId="0" borderId="55" xfId="0" applyNumberFormat="1" applyFont="1" applyFill="1" applyBorder="1" applyAlignment="1">
      <alignment horizontal="center" wrapText="1"/>
    </xf>
    <xf numFmtId="0" fontId="28" fillId="0" borderId="55" xfId="0" applyFont="1" applyFill="1" applyBorder="1" applyAlignment="1">
      <alignment wrapText="1"/>
    </xf>
    <xf numFmtId="0" fontId="28" fillId="0" borderId="55" xfId="0" applyFont="1" applyFill="1" applyBorder="1" applyAlignment="1">
      <alignment horizontal="left" wrapText="1"/>
    </xf>
    <xf numFmtId="0" fontId="28" fillId="0" borderId="21" xfId="0" applyFont="1" applyFill="1" applyBorder="1" applyAlignment="1">
      <alignment horizontal="center" wrapText="1"/>
    </xf>
    <xf numFmtId="0" fontId="28" fillId="0" borderId="23" xfId="0" applyFont="1" applyFill="1" applyBorder="1" applyAlignment="1">
      <alignment horizontal="center" wrapText="1"/>
    </xf>
    <xf numFmtId="42" fontId="28" fillId="0" borderId="55" xfId="0" applyNumberFormat="1" applyFont="1" applyFill="1" applyBorder="1" applyAlignment="1">
      <alignment wrapText="1"/>
    </xf>
    <xf numFmtId="14" fontId="28" fillId="0" borderId="20" xfId="0" applyNumberFormat="1" applyFont="1" applyFill="1" applyBorder="1" applyAlignment="1">
      <alignment horizontal="center" wrapText="1"/>
    </xf>
    <xf numFmtId="0" fontId="52" fillId="0" borderId="23" xfId="0" applyFont="1" applyFill="1" applyBorder="1" applyAlignment="1">
      <alignment wrapText="1"/>
    </xf>
    <xf numFmtId="42" fontId="28" fillId="0" borderId="21" xfId="0" applyNumberFormat="1" applyFont="1" applyFill="1" applyBorder="1" applyAlignment="1">
      <alignment wrapText="1"/>
    </xf>
    <xf numFmtId="0" fontId="28" fillId="0" borderId="60" xfId="0" applyFont="1" applyFill="1" applyBorder="1" applyAlignment="1">
      <alignment horizontal="center" wrapText="1"/>
    </xf>
    <xf numFmtId="0" fontId="28" fillId="0" borderId="23" xfId="0" applyFont="1" applyFill="1" applyBorder="1" applyAlignment="1">
      <alignment wrapText="1"/>
    </xf>
    <xf numFmtId="0" fontId="28" fillId="0" borderId="33" xfId="0" applyFont="1" applyFill="1" applyBorder="1" applyAlignment="1">
      <alignment wrapText="1"/>
    </xf>
    <xf numFmtId="0" fontId="28" fillId="0" borderId="21" xfId="0" applyFont="1" applyFill="1" applyBorder="1" applyAlignment="1">
      <alignment wrapText="1"/>
    </xf>
    <xf numFmtId="0" fontId="28" fillId="0" borderId="24" xfId="0" applyFont="1" applyFill="1" applyBorder="1" applyAlignment="1">
      <alignment horizontal="center" wrapText="1"/>
    </xf>
    <xf numFmtId="14" fontId="28" fillId="0" borderId="25" xfId="0" applyNumberFormat="1" applyFont="1" applyFill="1" applyBorder="1" applyAlignment="1">
      <alignment horizontal="center" wrapText="1"/>
    </xf>
    <xf numFmtId="0" fontId="28" fillId="0" borderId="25" xfId="0" applyFont="1" applyFill="1" applyBorder="1" applyAlignment="1">
      <alignment wrapText="1"/>
    </xf>
    <xf numFmtId="0" fontId="28" fillId="0" borderId="25" xfId="0" applyFont="1" applyFill="1" applyBorder="1" applyAlignment="1">
      <alignment horizontal="left" wrapText="1"/>
    </xf>
    <xf numFmtId="0" fontId="28" fillId="0" borderId="56" xfId="0" applyFont="1" applyFill="1" applyBorder="1" applyAlignment="1">
      <alignment horizontal="center" wrapText="1"/>
    </xf>
    <xf numFmtId="0" fontId="28" fillId="0" borderId="57" xfId="0" applyFont="1" applyFill="1" applyBorder="1" applyAlignment="1">
      <alignment horizontal="center" wrapText="1"/>
    </xf>
    <xf numFmtId="42" fontId="28" fillId="0" borderId="25" xfId="0" applyNumberFormat="1" applyFont="1" applyFill="1" applyBorder="1" applyAlignment="1">
      <alignment wrapText="1"/>
    </xf>
    <xf numFmtId="14" fontId="28" fillId="0" borderId="28" xfId="0" applyNumberFormat="1" applyFont="1" applyFill="1" applyBorder="1" applyAlignment="1">
      <alignment horizontal="center" wrapText="1"/>
    </xf>
    <xf numFmtId="0" fontId="52" fillId="0" borderId="57" xfId="0" applyNumberFormat="1" applyFont="1" applyFill="1" applyBorder="1" applyAlignment="1">
      <alignment vertical="top" wrapText="1"/>
    </xf>
    <xf numFmtId="42" fontId="28" fillId="0" borderId="56" xfId="0" applyNumberFormat="1" applyFont="1" applyFill="1" applyBorder="1" applyAlignment="1">
      <alignment wrapText="1"/>
    </xf>
    <xf numFmtId="0" fontId="28" fillId="0" borderId="71" xfId="0" applyFont="1" applyFill="1" applyBorder="1" applyAlignment="1">
      <alignment horizontal="center" wrapText="1"/>
    </xf>
    <xf numFmtId="0" fontId="28" fillId="0" borderId="57" xfId="0" applyFont="1" applyFill="1" applyBorder="1" applyAlignment="1">
      <alignment wrapText="1"/>
    </xf>
    <xf numFmtId="0" fontId="28" fillId="0" borderId="34" xfId="0" applyFont="1" applyFill="1" applyBorder="1" applyAlignment="1">
      <alignment wrapText="1"/>
    </xf>
    <xf numFmtId="0" fontId="28" fillId="0" borderId="56" xfId="0" applyFont="1" applyFill="1" applyBorder="1" applyAlignment="1">
      <alignment wrapText="1"/>
    </xf>
    <xf numFmtId="42" fontId="28" fillId="0" borderId="0" xfId="0" applyNumberFormat="1" applyFont="1" applyFill="1" applyAlignment="1">
      <alignment wrapText="1"/>
    </xf>
    <xf numFmtId="0" fontId="25" fillId="0" borderId="0" xfId="0" applyFont="1" applyFill="1" applyAlignment="1">
      <alignment horizontal="center" wrapText="1"/>
    </xf>
    <xf numFmtId="42" fontId="25" fillId="0" borderId="88" xfId="0" applyNumberFormat="1" applyFont="1" applyFill="1" applyBorder="1" applyAlignment="1">
      <alignment wrapText="1"/>
    </xf>
    <xf numFmtId="0" fontId="25" fillId="0" borderId="88" xfId="0" applyFont="1" applyFill="1" applyBorder="1" applyAlignment="1">
      <alignment wrapText="1"/>
    </xf>
    <xf numFmtId="166" fontId="47" fillId="0" borderId="88" xfId="2660" applyNumberFormat="1" applyFont="1" applyFill="1" applyBorder="1"/>
    <xf numFmtId="0" fontId="25" fillId="0" borderId="45" xfId="0" applyFont="1" applyFill="1" applyBorder="1" applyAlignment="1">
      <alignment horizontal="center" wrapText="1"/>
    </xf>
    <xf numFmtId="0" fontId="28" fillId="0" borderId="86" xfId="0" applyFont="1" applyFill="1" applyBorder="1" applyAlignment="1">
      <alignment horizontal="center" wrapText="1"/>
    </xf>
    <xf numFmtId="14" fontId="28" fillId="0" borderId="23" xfId="0" applyNumberFormat="1" applyFont="1" applyFill="1" applyBorder="1" applyAlignment="1">
      <alignment horizontal="center" wrapText="1"/>
    </xf>
    <xf numFmtId="0" fontId="28" fillId="0" borderId="55" xfId="0" applyFont="1" applyFill="1" applyBorder="1" applyAlignment="1">
      <alignment horizontal="center" wrapText="1"/>
    </xf>
    <xf numFmtId="42" fontId="28" fillId="0" borderId="33" xfId="0" applyNumberFormat="1" applyFont="1" applyFill="1" applyBorder="1" applyAlignment="1">
      <alignment wrapText="1"/>
    </xf>
    <xf numFmtId="0" fontId="28" fillId="0" borderId="11" xfId="0" applyFont="1" applyFill="1" applyBorder="1" applyAlignment="1">
      <alignment horizontal="center" wrapText="1"/>
    </xf>
    <xf numFmtId="14" fontId="28" fillId="0" borderId="12" xfId="0" applyNumberFormat="1" applyFont="1" applyFill="1" applyBorder="1" applyAlignment="1">
      <alignment horizontal="center" wrapText="1"/>
    </xf>
    <xf numFmtId="0" fontId="28" fillId="0" borderId="12" xfId="0" applyFont="1" applyFill="1" applyBorder="1" applyAlignment="1">
      <alignment wrapText="1"/>
    </xf>
    <xf numFmtId="42" fontId="28" fillId="0" borderId="31" xfId="0" applyNumberFormat="1" applyFont="1" applyFill="1" applyBorder="1" applyAlignment="1">
      <alignment wrapText="1"/>
    </xf>
    <xf numFmtId="42" fontId="28" fillId="0" borderId="12" xfId="0" applyNumberFormat="1" applyFont="1" applyFill="1" applyBorder="1" applyAlignment="1">
      <alignment wrapText="1"/>
    </xf>
    <xf numFmtId="42" fontId="28" fillId="0" borderId="13" xfId="0" applyNumberFormat="1" applyFont="1" applyFill="1" applyBorder="1" applyAlignment="1">
      <alignment wrapText="1"/>
    </xf>
    <xf numFmtId="0" fontId="28" fillId="0" borderId="106" xfId="0" applyFont="1" applyFill="1" applyBorder="1" applyAlignment="1">
      <alignment horizontal="center" wrapText="1"/>
    </xf>
    <xf numFmtId="14" fontId="28" fillId="0" borderId="57" xfId="0" applyNumberFormat="1" applyFont="1" applyFill="1" applyBorder="1" applyAlignment="1">
      <alignment horizontal="center" wrapText="1"/>
    </xf>
    <xf numFmtId="0" fontId="28" fillId="0" borderId="25" xfId="0" applyFont="1" applyFill="1" applyBorder="1" applyAlignment="1">
      <alignment horizontal="center" wrapText="1"/>
    </xf>
    <xf numFmtId="42" fontId="28" fillId="0" borderId="34" xfId="0" applyNumberFormat="1" applyFont="1" applyFill="1" applyBorder="1" applyAlignment="1">
      <alignment wrapText="1"/>
    </xf>
    <xf numFmtId="0" fontId="28" fillId="0" borderId="24" xfId="0" applyFont="1" applyFill="1" applyBorder="1" applyAlignment="1">
      <alignment wrapText="1"/>
    </xf>
    <xf numFmtId="0" fontId="28" fillId="0" borderId="40" xfId="2858" applyFont="1" applyFill="1" applyBorder="1" applyAlignment="1">
      <alignment horizontal="left" vertical="center" wrapText="1"/>
    </xf>
    <xf numFmtId="0" fontId="28" fillId="0" borderId="0" xfId="2858" applyFont="1" applyFill="1"/>
    <xf numFmtId="42" fontId="28" fillId="0" borderId="42" xfId="2858" applyNumberFormat="1" applyFont="1" applyFill="1" applyBorder="1" applyAlignment="1">
      <alignment vertical="center"/>
    </xf>
    <xf numFmtId="14" fontId="49" fillId="0" borderId="52" xfId="3914" applyNumberFormat="1" applyFont="1" applyFill="1" applyBorder="1" applyAlignment="1">
      <alignment horizontal="right" vertical="center"/>
    </xf>
    <xf numFmtId="14" fontId="49" fillId="0" borderId="42" xfId="3914" applyNumberFormat="1" applyFont="1" applyFill="1" applyBorder="1" applyAlignment="1">
      <alignment horizontal="center" vertical="center"/>
    </xf>
    <xf numFmtId="0" fontId="28" fillId="0" borderId="32" xfId="2858" applyFont="1" applyFill="1" applyBorder="1" applyAlignment="1">
      <alignment horizontal="left" vertical="center" wrapText="1"/>
    </xf>
    <xf numFmtId="14" fontId="49" fillId="0" borderId="14" xfId="3914" applyNumberFormat="1" applyFont="1" applyFill="1" applyBorder="1" applyAlignment="1">
      <alignment horizontal="right" vertical="center"/>
    </xf>
    <xf numFmtId="14" fontId="49" fillId="0" borderId="32" xfId="3914" applyNumberFormat="1" applyFont="1" applyFill="1" applyBorder="1" applyAlignment="1">
      <alignment horizontal="center" vertical="center"/>
    </xf>
    <xf numFmtId="14" fontId="28" fillId="0" borderId="55" xfId="2858" applyNumberFormat="1" applyFont="1" applyFill="1" applyBorder="1" applyAlignment="1" applyProtection="1">
      <alignment horizontal="center" vertical="center" wrapText="1"/>
      <protection locked="0"/>
    </xf>
    <xf numFmtId="0" fontId="28" fillId="0" borderId="40" xfId="2858" applyFont="1" applyFill="1" applyBorder="1" applyAlignment="1">
      <alignment horizontal="center" vertical="center" wrapText="1"/>
    </xf>
    <xf numFmtId="0" fontId="28" fillId="0" borderId="55" xfId="2858" applyFont="1" applyFill="1" applyBorder="1" applyAlignment="1">
      <alignment horizontal="left" wrapText="1"/>
    </xf>
    <xf numFmtId="0" fontId="49" fillId="55" borderId="32" xfId="3914" applyFont="1" applyFill="1" applyBorder="1" applyAlignment="1">
      <alignment horizontal="center" vertical="center"/>
    </xf>
    <xf numFmtId="0" fontId="49" fillId="55" borderId="26" xfId="3914" applyFont="1" applyFill="1" applyBorder="1" applyAlignment="1">
      <alignment horizontal="center" vertical="center"/>
    </xf>
    <xf numFmtId="0" fontId="28" fillId="55" borderId="41" xfId="2858" applyFont="1" applyFill="1" applyBorder="1" applyAlignment="1">
      <alignment horizontal="left" vertical="center"/>
    </xf>
    <xf numFmtId="0" fontId="28" fillId="55" borderId="41" xfId="2858" applyFont="1" applyFill="1" applyBorder="1" applyAlignment="1">
      <alignment horizontal="center" vertical="top"/>
    </xf>
    <xf numFmtId="0" fontId="49" fillId="55" borderId="42" xfId="3914" applyFont="1" applyFill="1" applyBorder="1" applyAlignment="1">
      <alignment horizontal="center" vertical="center"/>
    </xf>
    <xf numFmtId="0" fontId="49" fillId="55" borderId="29" xfId="3914" applyFont="1" applyFill="1" applyBorder="1" applyAlignment="1">
      <alignment horizontal="center" vertical="center"/>
    </xf>
    <xf numFmtId="0" fontId="49" fillId="55" borderId="96" xfId="3914" applyFont="1" applyFill="1" applyBorder="1" applyAlignment="1">
      <alignment horizontal="left" vertical="top" wrapText="1"/>
    </xf>
    <xf numFmtId="0" fontId="49" fillId="55" borderId="97" xfId="3914" applyFont="1" applyFill="1" applyBorder="1" applyAlignment="1">
      <alignment horizontal="center" vertical="top" wrapText="1"/>
    </xf>
    <xf numFmtId="0" fontId="28" fillId="55" borderId="95" xfId="2858" applyFont="1" applyFill="1" applyBorder="1" applyAlignment="1">
      <alignment horizontal="left" vertical="center" wrapText="1"/>
    </xf>
    <xf numFmtId="166" fontId="49" fillId="55" borderId="94" xfId="2660" quotePrefix="1" applyNumberFormat="1" applyFont="1" applyFill="1" applyBorder="1" applyAlignment="1">
      <alignment horizontal="center" vertical="center"/>
    </xf>
    <xf numFmtId="0" fontId="28" fillId="55" borderId="18" xfId="2858" applyFont="1" applyFill="1" applyBorder="1"/>
    <xf numFmtId="0" fontId="28" fillId="55" borderId="15" xfId="2858" applyFont="1" applyFill="1" applyBorder="1"/>
    <xf numFmtId="0" fontId="49" fillId="55" borderId="41" xfId="3914" applyFont="1" applyFill="1" applyBorder="1" applyAlignment="1">
      <alignment horizontal="left" vertical="top" wrapText="1"/>
    </xf>
    <xf numFmtId="0" fontId="49" fillId="55" borderId="18" xfId="3914" applyFont="1" applyFill="1" applyBorder="1" applyAlignment="1">
      <alignment horizontal="center" vertical="top" wrapText="1"/>
    </xf>
    <xf numFmtId="0" fontId="28" fillId="55" borderId="15" xfId="2858" quotePrefix="1" applyFont="1" applyFill="1" applyBorder="1" applyAlignment="1">
      <alignment horizontal="left" vertical="center" wrapText="1"/>
    </xf>
    <xf numFmtId="167" fontId="49" fillId="55" borderId="16" xfId="2660" quotePrefix="1" applyNumberFormat="1" applyFont="1" applyFill="1" applyBorder="1" applyAlignment="1">
      <alignment horizontal="center" vertical="center"/>
    </xf>
    <xf numFmtId="14" fontId="28" fillId="55" borderId="18" xfId="2858" quotePrefix="1" applyNumberFormat="1" applyFont="1" applyFill="1" applyBorder="1" applyAlignment="1">
      <alignment horizontal="center" vertical="center" wrapText="1"/>
    </xf>
    <xf numFmtId="166" fontId="28" fillId="55" borderId="15" xfId="2858" applyNumberFormat="1" applyFont="1" applyFill="1" applyBorder="1" applyAlignment="1">
      <alignment vertical="center" wrapText="1"/>
    </xf>
    <xf numFmtId="14" fontId="28" fillId="55" borderId="17" xfId="2858" quotePrefix="1" applyNumberFormat="1" applyFont="1" applyFill="1" applyBorder="1" applyAlignment="1">
      <alignment horizontal="center" vertical="center" wrapText="1"/>
    </xf>
    <xf numFmtId="14" fontId="28" fillId="55" borderId="32" xfId="2858" applyNumberFormat="1" applyFont="1" applyFill="1" applyBorder="1" applyAlignment="1">
      <alignment vertical="center" wrapText="1"/>
    </xf>
    <xf numFmtId="14" fontId="28" fillId="55" borderId="61" xfId="2858" quotePrefix="1" applyNumberFormat="1" applyFont="1" applyFill="1" applyBorder="1" applyAlignment="1">
      <alignment horizontal="center" vertical="center" wrapText="1"/>
    </xf>
    <xf numFmtId="166" fontId="28" fillId="55" borderId="33" xfId="2858" applyNumberFormat="1" applyFont="1" applyFill="1" applyBorder="1" applyAlignment="1">
      <alignment horizontal="left" vertical="center" wrapText="1"/>
    </xf>
    <xf numFmtId="166" fontId="49" fillId="55" borderId="21" xfId="2660" quotePrefix="1" applyNumberFormat="1" applyFont="1" applyFill="1" applyBorder="1" applyAlignment="1">
      <alignment horizontal="center" vertical="center"/>
    </xf>
    <xf numFmtId="166" fontId="28" fillId="55" borderId="33" xfId="2858" quotePrefix="1" applyNumberFormat="1" applyFont="1" applyFill="1" applyBorder="1" applyAlignment="1">
      <alignment horizontal="left" vertical="center" wrapText="1"/>
    </xf>
    <xf numFmtId="0" fontId="49" fillId="55" borderId="90" xfId="3914" applyFont="1" applyFill="1" applyBorder="1" applyAlignment="1">
      <alignment horizontal="left" vertical="center" wrapText="1"/>
    </xf>
    <xf numFmtId="0" fontId="49" fillId="55" borderId="73" xfId="3914" applyFont="1" applyFill="1" applyBorder="1" applyAlignment="1">
      <alignment horizontal="center" vertical="top" wrapText="1"/>
    </xf>
    <xf numFmtId="0" fontId="28" fillId="55" borderId="43" xfId="2858" quotePrefix="1" applyFont="1" applyFill="1" applyBorder="1" applyAlignment="1">
      <alignment horizontal="left" vertical="center" wrapText="1"/>
    </xf>
    <xf numFmtId="166" fontId="49" fillId="55" borderId="49" xfId="2660" quotePrefix="1" applyNumberFormat="1" applyFont="1" applyFill="1" applyBorder="1" applyAlignment="1">
      <alignment horizontal="center" vertical="center"/>
    </xf>
    <xf numFmtId="0" fontId="28" fillId="55" borderId="90" xfId="2858" quotePrefix="1" applyFont="1" applyFill="1" applyBorder="1" applyAlignment="1">
      <alignment horizontal="center" vertical="center" wrapText="1"/>
    </xf>
    <xf numFmtId="166" fontId="28" fillId="55" borderId="62" xfId="2858" quotePrefix="1" applyNumberFormat="1" applyFont="1" applyFill="1" applyBorder="1" applyAlignment="1">
      <alignment horizontal="left" vertical="center" wrapText="1"/>
    </xf>
    <xf numFmtId="0" fontId="49" fillId="55" borderId="20" xfId="3914" applyFont="1" applyFill="1" applyBorder="1" applyAlignment="1">
      <alignment horizontal="center" vertical="center" wrapText="1"/>
    </xf>
    <xf numFmtId="0" fontId="49" fillId="55" borderId="23" xfId="3914" applyFont="1" applyFill="1" applyBorder="1" applyAlignment="1">
      <alignment horizontal="center" vertical="center" wrapText="1"/>
    </xf>
    <xf numFmtId="0" fontId="28" fillId="55" borderId="55" xfId="2858" quotePrefix="1" applyFont="1" applyFill="1" applyBorder="1" applyAlignment="1">
      <alignment horizontal="center" vertical="center" wrapText="1"/>
    </xf>
    <xf numFmtId="14" fontId="49" fillId="55" borderId="61" xfId="3914" applyNumberFormat="1" applyFont="1" applyFill="1" applyBorder="1" applyAlignment="1">
      <alignment horizontal="center" vertical="center"/>
    </xf>
    <xf numFmtId="14" fontId="49" fillId="55" borderId="33" xfId="3914" applyNumberFormat="1" applyFont="1" applyFill="1" applyBorder="1" applyAlignment="1">
      <alignment horizontal="left" vertical="center" wrapText="1"/>
    </xf>
    <xf numFmtId="14" fontId="49" fillId="55" borderId="41" xfId="3914" applyNumberFormat="1" applyFont="1" applyFill="1" applyBorder="1" applyAlignment="1">
      <alignment horizontal="center" vertical="center"/>
    </xf>
    <xf numFmtId="14" fontId="49" fillId="55" borderId="32" xfId="3914" applyNumberFormat="1" applyFont="1" applyFill="1" applyBorder="1" applyAlignment="1">
      <alignment horizontal="left" vertical="center" wrapText="1"/>
    </xf>
    <xf numFmtId="14" fontId="49" fillId="55" borderId="51" xfId="3914" applyNumberFormat="1" applyFont="1" applyFill="1" applyBorder="1" applyAlignment="1">
      <alignment horizontal="center" vertical="center"/>
    </xf>
    <xf numFmtId="14" fontId="49" fillId="55" borderId="39" xfId="3914" applyNumberFormat="1" applyFont="1" applyFill="1" applyBorder="1" applyAlignment="1">
      <alignment horizontal="left" vertical="center" wrapText="1"/>
    </xf>
    <xf numFmtId="0" fontId="28" fillId="55" borderId="25" xfId="2858" quotePrefix="1" applyFont="1" applyFill="1" applyBorder="1" applyAlignment="1">
      <alignment horizontal="center" vertical="center" wrapText="1"/>
    </xf>
    <xf numFmtId="166" fontId="49" fillId="55" borderId="56" xfId="2660" quotePrefix="1" applyNumberFormat="1" applyFont="1" applyFill="1" applyBorder="1" applyAlignment="1">
      <alignment horizontal="center" vertical="center"/>
    </xf>
    <xf numFmtId="14" fontId="28" fillId="55" borderId="28" xfId="2858" quotePrefix="1" applyNumberFormat="1" applyFont="1" applyFill="1" applyBorder="1" applyAlignment="1">
      <alignment horizontal="center" vertical="center" wrapText="1"/>
    </xf>
    <xf numFmtId="14" fontId="28" fillId="55" borderId="34" xfId="2858" applyNumberFormat="1" applyFont="1" applyFill="1" applyBorder="1" applyAlignment="1">
      <alignment horizontal="left" vertical="center" wrapText="1"/>
    </xf>
    <xf numFmtId="0" fontId="49" fillId="55" borderId="20" xfId="3914" applyFont="1" applyFill="1" applyBorder="1" applyAlignment="1">
      <alignment horizontal="left" vertical="center" wrapText="1"/>
    </xf>
    <xf numFmtId="0" fontId="49" fillId="55" borderId="23" xfId="3914" applyFont="1" applyFill="1" applyBorder="1" applyAlignment="1">
      <alignment horizontal="center" vertical="top" wrapText="1"/>
    </xf>
    <xf numFmtId="0" fontId="28" fillId="55" borderId="55" xfId="2858" applyFont="1" applyFill="1" applyBorder="1" applyAlignment="1">
      <alignment horizontal="left" vertical="center" wrapText="1"/>
    </xf>
    <xf numFmtId="0" fontId="28" fillId="55" borderId="20" xfId="2858" quotePrefix="1" applyFont="1" applyFill="1" applyBorder="1" applyAlignment="1">
      <alignment horizontal="center" vertical="center" wrapText="1"/>
    </xf>
    <xf numFmtId="0" fontId="49" fillId="55" borderId="28" xfId="3914" applyFont="1" applyFill="1" applyBorder="1" applyAlignment="1">
      <alignment horizontal="center" vertical="center" wrapText="1"/>
    </xf>
    <xf numFmtId="0" fontId="49" fillId="55" borderId="57" xfId="3914" applyFont="1" applyFill="1" applyBorder="1" applyAlignment="1">
      <alignment horizontal="center" vertical="center" wrapText="1"/>
    </xf>
    <xf numFmtId="0" fontId="28" fillId="55" borderId="28" xfId="2858" quotePrefix="1" applyFont="1" applyFill="1" applyBorder="1" applyAlignment="1">
      <alignment horizontal="center" vertical="center" wrapText="1"/>
    </xf>
    <xf numFmtId="166" fontId="28" fillId="55" borderId="34" xfId="2858" quotePrefix="1" applyNumberFormat="1" applyFont="1" applyFill="1" applyBorder="1" applyAlignment="1">
      <alignment horizontal="left" vertical="center" wrapText="1"/>
    </xf>
    <xf numFmtId="14" fontId="49" fillId="55" borderId="28" xfId="3914" applyNumberFormat="1" applyFont="1" applyFill="1" applyBorder="1" applyAlignment="1">
      <alignment horizontal="left" vertical="center" wrapText="1"/>
    </xf>
    <xf numFmtId="0" fontId="28" fillId="55" borderId="25" xfId="2858" applyFont="1" applyFill="1" applyBorder="1" applyAlignment="1">
      <alignment horizontal="left" vertical="center" wrapText="1"/>
    </xf>
    <xf numFmtId="167" fontId="49" fillId="55" borderId="56" xfId="2660" quotePrefix="1" applyNumberFormat="1" applyFont="1" applyFill="1" applyBorder="1" applyAlignment="1">
      <alignment horizontal="center" vertical="center"/>
    </xf>
    <xf numFmtId="14" fontId="49" fillId="55" borderId="55" xfId="3915" applyNumberFormat="1" applyFont="1" applyFill="1" applyBorder="1" applyAlignment="1">
      <alignment horizontal="center" vertical="center"/>
    </xf>
    <xf numFmtId="0" fontId="28" fillId="55" borderId="23" xfId="2858" applyFont="1" applyFill="1" applyBorder="1" applyAlignment="1">
      <alignment horizontal="center" vertical="center" wrapText="1"/>
    </xf>
    <xf numFmtId="42" fontId="28" fillId="55" borderId="33" xfId="2858" applyNumberFormat="1" applyFont="1" applyFill="1" applyBorder="1" applyAlignment="1">
      <alignment vertical="center"/>
    </xf>
    <xf numFmtId="0" fontId="28" fillId="55" borderId="33" xfId="2858" applyFont="1" applyFill="1" applyBorder="1" applyAlignment="1">
      <alignment horizontal="center" vertical="center"/>
    </xf>
    <xf numFmtId="0" fontId="28" fillId="55" borderId="72" xfId="2858" applyFont="1" applyFill="1" applyBorder="1" applyAlignment="1">
      <alignment horizontal="center" vertical="top"/>
    </xf>
    <xf numFmtId="14" fontId="28" fillId="55" borderId="100" xfId="2858" applyNumberFormat="1" applyFont="1" applyFill="1" applyBorder="1" applyAlignment="1">
      <alignment horizontal="center" vertical="center"/>
    </xf>
    <xf numFmtId="0" fontId="28" fillId="55" borderId="99" xfId="2858" applyFont="1" applyFill="1" applyBorder="1" applyAlignment="1">
      <alignment horizontal="left" vertical="center" wrapText="1"/>
    </xf>
    <xf numFmtId="42" fontId="28" fillId="55" borderId="99" xfId="2858" applyNumberFormat="1" applyFont="1" applyFill="1" applyBorder="1" applyAlignment="1">
      <alignment vertical="center"/>
    </xf>
    <xf numFmtId="0" fontId="28" fillId="55" borderId="99" xfId="2858" applyFont="1" applyFill="1" applyBorder="1" applyAlignment="1">
      <alignment horizontal="center" vertical="center"/>
    </xf>
    <xf numFmtId="0" fontId="28" fillId="55" borderId="109" xfId="2858" applyFont="1" applyFill="1" applyBorder="1" applyAlignment="1">
      <alignment horizontal="center" vertical="top"/>
    </xf>
    <xf numFmtId="14" fontId="28" fillId="55" borderId="15" xfId="2858" applyNumberFormat="1" applyFont="1" applyFill="1" applyBorder="1" applyAlignment="1">
      <alignment horizontal="center" vertical="center"/>
    </xf>
    <xf numFmtId="0" fontId="28" fillId="55" borderId="15" xfId="2858" applyFont="1" applyFill="1" applyBorder="1" applyAlignment="1">
      <alignment horizontal="center" vertical="center" wrapText="1"/>
    </xf>
    <xf numFmtId="0" fontId="28" fillId="55" borderId="15" xfId="2858" applyFont="1" applyFill="1" applyBorder="1" applyAlignment="1">
      <alignment horizontal="left" vertical="center" wrapText="1"/>
    </xf>
    <xf numFmtId="0" fontId="28" fillId="55" borderId="32" xfId="2858" applyFont="1" applyFill="1" applyBorder="1" applyAlignment="1">
      <alignment horizontal="center" vertical="center"/>
    </xf>
    <xf numFmtId="0" fontId="28" fillId="55" borderId="26" xfId="2858" applyFont="1" applyFill="1" applyBorder="1" applyAlignment="1">
      <alignment horizontal="center" vertical="top"/>
    </xf>
    <xf numFmtId="14" fontId="49" fillId="55" borderId="19" xfId="3914" applyNumberFormat="1" applyFont="1" applyFill="1" applyBorder="1" applyAlignment="1">
      <alignment horizontal="center" vertical="center"/>
    </xf>
    <xf numFmtId="14" fontId="49" fillId="55" borderId="55" xfId="3914" applyNumberFormat="1" applyFont="1" applyFill="1" applyBorder="1" applyAlignment="1">
      <alignment horizontal="left" vertical="center" wrapText="1"/>
    </xf>
    <xf numFmtId="42" fontId="28" fillId="55" borderId="55" xfId="2858" applyNumberFormat="1" applyFont="1" applyFill="1" applyBorder="1" applyAlignment="1">
      <alignment horizontal="center" vertical="center" wrapText="1"/>
    </xf>
    <xf numFmtId="0" fontId="49" fillId="55" borderId="33" xfId="3914" applyFont="1" applyFill="1" applyBorder="1" applyAlignment="1">
      <alignment horizontal="center" vertical="center"/>
    </xf>
    <xf numFmtId="0" fontId="49" fillId="55" borderId="98" xfId="3914" applyFont="1" applyFill="1" applyBorder="1" applyAlignment="1">
      <alignment horizontal="center" vertical="top" wrapText="1"/>
    </xf>
    <xf numFmtId="14" fontId="49" fillId="55" borderId="15" xfId="3915" applyNumberFormat="1" applyFont="1" applyFill="1" applyBorder="1" applyAlignment="1">
      <alignment horizontal="center" vertical="center"/>
    </xf>
    <xf numFmtId="42" fontId="28" fillId="55" borderId="39" xfId="2858" applyNumberFormat="1" applyFont="1" applyFill="1" applyBorder="1" applyAlignment="1">
      <alignment vertical="center"/>
    </xf>
    <xf numFmtId="0" fontId="28" fillId="55" borderId="39" xfId="2858" applyFont="1" applyFill="1" applyBorder="1" applyAlignment="1">
      <alignment horizontal="center" vertical="center"/>
    </xf>
    <xf numFmtId="0" fontId="28" fillId="55" borderId="38" xfId="2858" applyFont="1" applyFill="1" applyBorder="1" applyAlignment="1">
      <alignment horizontal="center" vertical="top"/>
    </xf>
    <xf numFmtId="14" fontId="49" fillId="55" borderId="14" xfId="3914" applyNumberFormat="1" applyFont="1" applyFill="1" applyBorder="1" applyAlignment="1">
      <alignment horizontal="center" vertical="center"/>
    </xf>
    <xf numFmtId="14" fontId="49" fillId="55" borderId="15" xfId="3914" applyNumberFormat="1" applyFont="1" applyFill="1" applyBorder="1" applyAlignment="1">
      <alignment horizontal="left" vertical="center" wrapText="1"/>
    </xf>
    <xf numFmtId="42" fontId="28" fillId="55" borderId="15" xfId="2858" applyNumberFormat="1" applyFont="1" applyFill="1" applyBorder="1" applyAlignment="1">
      <alignment horizontal="center" vertical="center" wrapText="1"/>
    </xf>
    <xf numFmtId="0" fontId="49" fillId="55" borderId="41" xfId="3914" applyFont="1" applyFill="1" applyBorder="1" applyAlignment="1">
      <alignment horizontal="center" vertical="top" wrapText="1"/>
    </xf>
    <xf numFmtId="14" fontId="49" fillId="55" borderId="10" xfId="3915" applyNumberFormat="1" applyFont="1" applyFill="1" applyBorder="1" applyAlignment="1">
      <alignment horizontal="center" vertical="center"/>
    </xf>
    <xf numFmtId="0" fontId="49" fillId="55" borderId="26" xfId="3914" applyFont="1" applyFill="1" applyBorder="1" applyAlignment="1">
      <alignment horizontal="center" vertical="top" wrapText="1"/>
    </xf>
    <xf numFmtId="14" fontId="28" fillId="55" borderId="55" xfId="2858" applyNumberFormat="1" applyFont="1" applyFill="1" applyBorder="1" applyAlignment="1">
      <alignment horizontal="center" vertical="center"/>
    </xf>
    <xf numFmtId="14" fontId="28" fillId="55" borderId="55" xfId="2858" applyNumberFormat="1" applyFont="1" applyFill="1" applyBorder="1" applyAlignment="1">
      <alignment horizontal="left" vertical="center" wrapText="1"/>
    </xf>
    <xf numFmtId="42" fontId="28" fillId="55" borderId="55" xfId="2858" applyNumberFormat="1" applyFont="1" applyFill="1" applyBorder="1" applyAlignment="1">
      <alignment vertical="center"/>
    </xf>
    <xf numFmtId="0" fontId="28" fillId="55" borderId="33" xfId="2858" applyFont="1" applyFill="1" applyBorder="1" applyAlignment="1">
      <alignment horizontal="center" vertical="center" wrapText="1"/>
    </xf>
    <xf numFmtId="0" fontId="28" fillId="55" borderId="72" xfId="2858" applyFont="1" applyFill="1" applyBorder="1" applyAlignment="1">
      <alignment horizontal="center" vertical="top" wrapText="1"/>
    </xf>
    <xf numFmtId="42" fontId="28" fillId="55" borderId="33" xfId="2858" applyNumberFormat="1" applyFont="1" applyFill="1" applyBorder="1" applyAlignment="1">
      <alignment vertical="center" wrapText="1"/>
    </xf>
    <xf numFmtId="14" fontId="49" fillId="55" borderId="93" xfId="3914" applyNumberFormat="1" applyFont="1" applyFill="1" applyBorder="1" applyAlignment="1">
      <alignment horizontal="center" vertical="center"/>
    </xf>
    <xf numFmtId="14" fontId="49" fillId="55" borderId="92" xfId="3914" applyNumberFormat="1" applyFont="1" applyFill="1" applyBorder="1" applyAlignment="1">
      <alignment horizontal="left" vertical="center" wrapText="1"/>
    </xf>
    <xf numFmtId="42" fontId="28" fillId="55" borderId="92" xfId="2858" applyNumberFormat="1" applyFont="1" applyFill="1" applyBorder="1" applyAlignment="1">
      <alignment vertical="center"/>
    </xf>
    <xf numFmtId="0" fontId="49" fillId="55" borderId="91" xfId="3914" applyFont="1" applyFill="1" applyBorder="1" applyAlignment="1">
      <alignment horizontal="center" vertical="center"/>
    </xf>
    <xf numFmtId="0" fontId="49" fillId="55" borderId="104" xfId="3914" applyFont="1" applyFill="1" applyBorder="1" applyAlignment="1">
      <alignment horizontal="center" vertical="top" wrapText="1"/>
    </xf>
    <xf numFmtId="14" fontId="49" fillId="55" borderId="25" xfId="3915" applyNumberFormat="1" applyFont="1" applyFill="1" applyBorder="1" applyAlignment="1">
      <alignment horizontal="center" vertical="center"/>
    </xf>
    <xf numFmtId="14" fontId="28" fillId="55" borderId="25" xfId="2858" applyNumberFormat="1" applyFont="1" applyFill="1" applyBorder="1" applyAlignment="1">
      <alignment horizontal="center" vertical="center"/>
    </xf>
    <xf numFmtId="0" fontId="28" fillId="55" borderId="25" xfId="2858" applyFont="1" applyFill="1" applyBorder="1" applyAlignment="1">
      <alignment vertical="center" wrapText="1"/>
    </xf>
    <xf numFmtId="42" fontId="28" fillId="55" borderId="25" xfId="2858" applyNumberFormat="1" applyFont="1" applyFill="1" applyBorder="1" applyAlignment="1">
      <alignment vertical="center"/>
    </xf>
    <xf numFmtId="14" fontId="49" fillId="55" borderId="48" xfId="3914" applyNumberFormat="1" applyFont="1" applyFill="1" applyBorder="1" applyAlignment="1">
      <alignment horizontal="center" vertical="center"/>
    </xf>
    <xf numFmtId="14" fontId="49" fillId="55" borderId="43" xfId="3914" applyNumberFormat="1" applyFont="1" applyFill="1" applyBorder="1" applyAlignment="1">
      <alignment horizontal="left" vertical="center" wrapText="1"/>
    </xf>
    <xf numFmtId="42" fontId="28" fillId="55" borderId="43" xfId="2858" applyNumberFormat="1" applyFont="1" applyFill="1" applyBorder="1" applyAlignment="1">
      <alignment vertical="center"/>
    </xf>
    <xf numFmtId="0" fontId="49" fillId="55" borderId="62" xfId="3914" applyFont="1" applyFill="1" applyBorder="1" applyAlignment="1">
      <alignment horizontal="center" vertical="center"/>
    </xf>
    <xf numFmtId="0" fontId="49" fillId="55" borderId="71" xfId="3914" applyFont="1" applyFill="1" applyBorder="1" applyAlignment="1">
      <alignment horizontal="center" vertical="top" wrapText="1"/>
    </xf>
    <xf numFmtId="0" fontId="28" fillId="55" borderId="55" xfId="2858" applyFont="1" applyFill="1" applyBorder="1" applyAlignment="1">
      <alignment vertical="top" wrapText="1"/>
    </xf>
    <xf numFmtId="14" fontId="28" fillId="55" borderId="55" xfId="2858" applyNumberFormat="1" applyFont="1" applyFill="1" applyBorder="1" applyAlignment="1">
      <alignment vertical="center" wrapText="1"/>
    </xf>
    <xf numFmtId="14" fontId="49" fillId="55" borderId="55" xfId="3914" applyNumberFormat="1" applyFont="1" applyFill="1" applyBorder="1" applyAlignment="1">
      <alignment horizontal="center" vertical="center" wrapText="1"/>
    </xf>
    <xf numFmtId="0" fontId="49" fillId="55" borderId="72" xfId="3914" applyFont="1" applyFill="1" applyBorder="1" applyAlignment="1">
      <alignment horizontal="center" vertical="center" wrapText="1"/>
    </xf>
    <xf numFmtId="0" fontId="28" fillId="55" borderId="55" xfId="2858" applyFont="1" applyFill="1" applyBorder="1" applyAlignment="1">
      <alignment vertical="center" wrapText="1"/>
    </xf>
    <xf numFmtId="14" fontId="28" fillId="55" borderId="25" xfId="2858" applyNumberFormat="1" applyFont="1" applyFill="1" applyBorder="1" applyAlignment="1">
      <alignment vertical="center" wrapText="1"/>
    </xf>
    <xf numFmtId="14" fontId="49" fillId="55" borderId="24" xfId="3914" applyNumberFormat="1" applyFont="1" applyFill="1" applyBorder="1" applyAlignment="1">
      <alignment horizontal="center" vertical="center"/>
    </xf>
    <xf numFmtId="14" fontId="49" fillId="55" borderId="25" xfId="3914" applyNumberFormat="1" applyFont="1" applyFill="1" applyBorder="1" applyAlignment="1">
      <alignment horizontal="center" vertical="center" wrapText="1"/>
    </xf>
    <xf numFmtId="0" fontId="49" fillId="55" borderId="72" xfId="3914" applyFont="1" applyFill="1" applyBorder="1" applyAlignment="1">
      <alignment horizontal="center" vertical="top" wrapText="1"/>
    </xf>
    <xf numFmtId="14" fontId="49" fillId="55" borderId="15" xfId="3915" applyNumberFormat="1" applyFont="1" applyFill="1" applyBorder="1" applyAlignment="1">
      <alignment horizontal="center"/>
    </xf>
    <xf numFmtId="42" fontId="28" fillId="55" borderId="55" xfId="2858" quotePrefix="1" applyNumberFormat="1" applyFont="1" applyFill="1" applyBorder="1" applyAlignment="1">
      <alignment horizontal="right" vertical="center"/>
    </xf>
    <xf numFmtId="0" fontId="28" fillId="55" borderId="33" xfId="2858" quotePrefix="1" applyFont="1" applyFill="1" applyBorder="1" applyAlignment="1">
      <alignment horizontal="center" vertical="center" wrapText="1"/>
    </xf>
    <xf numFmtId="14" fontId="28" fillId="55" borderId="25" xfId="2858" applyNumberFormat="1" applyFont="1" applyFill="1" applyBorder="1" applyAlignment="1">
      <alignment horizontal="center"/>
    </xf>
    <xf numFmtId="0" fontId="28" fillId="55" borderId="34" xfId="2858" applyFont="1" applyFill="1" applyBorder="1" applyAlignment="1">
      <alignment horizontal="center" vertical="center" wrapText="1"/>
    </xf>
    <xf numFmtId="0" fontId="28" fillId="55" borderId="30" xfId="2858" applyFont="1" applyFill="1" applyBorder="1" applyAlignment="1">
      <alignment horizontal="center" vertical="top" wrapText="1"/>
    </xf>
    <xf numFmtId="0" fontId="49" fillId="55" borderId="34" xfId="3914" applyFont="1" applyFill="1" applyBorder="1" applyAlignment="1">
      <alignment horizontal="center" vertical="center"/>
    </xf>
    <xf numFmtId="0" fontId="49" fillId="55" borderId="30" xfId="3914" applyFont="1" applyFill="1" applyBorder="1" applyAlignment="1">
      <alignment horizontal="center" vertical="center" wrapText="1"/>
    </xf>
    <xf numFmtId="0" fontId="49" fillId="55" borderId="33" xfId="3914" applyFont="1" applyFill="1" applyBorder="1" applyAlignment="1">
      <alignment horizontal="center" vertical="center" wrapText="1"/>
    </xf>
    <xf numFmtId="0" fontId="28" fillId="56" borderId="0" xfId="2858" applyFont="1" applyFill="1"/>
    <xf numFmtId="14" fontId="49" fillId="56" borderId="14" xfId="3914" applyNumberFormat="1" applyFont="1" applyFill="1" applyBorder="1" applyAlignment="1">
      <alignment horizontal="right" vertical="center"/>
    </xf>
    <xf numFmtId="14" fontId="49" fillId="56" borderId="32" xfId="3914" applyNumberFormat="1" applyFont="1" applyFill="1" applyBorder="1" applyAlignment="1">
      <alignment horizontal="center" vertical="center"/>
    </xf>
    <xf numFmtId="42" fontId="28" fillId="56" borderId="32" xfId="2858" applyNumberFormat="1" applyFont="1" applyFill="1" applyBorder="1" applyAlignment="1">
      <alignment vertical="center"/>
    </xf>
    <xf numFmtId="0" fontId="28" fillId="56" borderId="15" xfId="2858" applyFont="1" applyFill="1" applyBorder="1"/>
    <xf numFmtId="14" fontId="49" fillId="56" borderId="15" xfId="3915" applyNumberFormat="1" applyFont="1" applyFill="1" applyBorder="1" applyAlignment="1">
      <alignment horizontal="center" vertical="center"/>
    </xf>
    <xf numFmtId="14" fontId="28" fillId="56" borderId="15" xfId="2858" applyNumberFormat="1" applyFont="1" applyFill="1" applyBorder="1" applyAlignment="1">
      <alignment horizontal="center" vertical="center"/>
    </xf>
    <xf numFmtId="0" fontId="28" fillId="56" borderId="15" xfId="2858" applyFont="1" applyFill="1" applyBorder="1" applyAlignment="1">
      <alignment vertical="center" wrapText="1"/>
    </xf>
    <xf numFmtId="14" fontId="28" fillId="56" borderId="15" xfId="2858" applyNumberFormat="1" applyFont="1" applyFill="1" applyBorder="1" applyAlignment="1">
      <alignment horizontal="left" vertical="center" wrapText="1"/>
    </xf>
    <xf numFmtId="42" fontId="28" fillId="56" borderId="15" xfId="2858" applyNumberFormat="1" applyFont="1" applyFill="1" applyBorder="1" applyAlignment="1">
      <alignment vertical="center"/>
    </xf>
    <xf numFmtId="14" fontId="49" fillId="56" borderId="25" xfId="3915" applyNumberFormat="1" applyFont="1" applyFill="1" applyBorder="1" applyAlignment="1">
      <alignment horizontal="center" vertical="center"/>
    </xf>
    <xf numFmtId="14" fontId="28" fillId="56" borderId="25" xfId="2858" applyNumberFormat="1" applyFont="1" applyFill="1" applyBorder="1" applyAlignment="1">
      <alignment horizontal="center" vertical="center"/>
    </xf>
    <xf numFmtId="0" fontId="28" fillId="56" borderId="25" xfId="2858" applyFont="1" applyFill="1" applyBorder="1" applyAlignment="1">
      <alignment vertical="center" wrapText="1"/>
    </xf>
    <xf numFmtId="14" fontId="28" fillId="56" borderId="25" xfId="2858" applyNumberFormat="1" applyFont="1" applyFill="1" applyBorder="1" applyAlignment="1">
      <alignment horizontal="left" vertical="center" wrapText="1"/>
    </xf>
    <xf numFmtId="42" fontId="28" fillId="56" borderId="25" xfId="2858" applyNumberFormat="1" applyFont="1" applyFill="1" applyBorder="1" applyAlignment="1">
      <alignment vertical="center"/>
    </xf>
    <xf numFmtId="0" fontId="28" fillId="56" borderId="41" xfId="2858" applyFont="1" applyFill="1" applyBorder="1" applyAlignment="1">
      <alignment horizontal="left" vertical="center"/>
    </xf>
    <xf numFmtId="0" fontId="28" fillId="56" borderId="41" xfId="2858" applyFont="1" applyFill="1" applyBorder="1" applyAlignment="1">
      <alignment horizontal="center" vertical="top"/>
    </xf>
    <xf numFmtId="0" fontId="28" fillId="56" borderId="32" xfId="2858" applyFont="1" applyFill="1" applyBorder="1" applyAlignment="1">
      <alignment horizontal="left" vertical="center" wrapText="1"/>
    </xf>
    <xf numFmtId="167" fontId="49" fillId="56" borderId="16" xfId="2660" quotePrefix="1" applyNumberFormat="1" applyFont="1" applyFill="1" applyBorder="1" applyAlignment="1">
      <alignment horizontal="center" vertical="center"/>
    </xf>
    <xf numFmtId="0" fontId="28" fillId="56" borderId="41" xfId="2858" applyFont="1" applyFill="1" applyBorder="1"/>
    <xf numFmtId="166" fontId="28" fillId="56" borderId="32" xfId="2858" applyNumberFormat="1" applyFont="1" applyFill="1" applyBorder="1" applyAlignment="1">
      <alignment horizontal="left"/>
    </xf>
    <xf numFmtId="0" fontId="28" fillId="56" borderId="32" xfId="2858" applyFont="1" applyFill="1" applyBorder="1" applyAlignment="1">
      <alignment horizontal="left"/>
    </xf>
    <xf numFmtId="0" fontId="28" fillId="56" borderId="16" xfId="2858" applyFont="1" applyFill="1" applyBorder="1"/>
    <xf numFmtId="0" fontId="28" fillId="56" borderId="17" xfId="2858" applyFont="1" applyFill="1" applyBorder="1" applyAlignment="1">
      <alignment horizontal="left" vertical="center"/>
    </xf>
    <xf numFmtId="0" fontId="28" fillId="56" borderId="0" xfId="2858" applyFont="1" applyFill="1" applyBorder="1"/>
    <xf numFmtId="166" fontId="28" fillId="56" borderId="42" xfId="2858" applyNumberFormat="1" applyFont="1" applyFill="1" applyBorder="1" applyAlignment="1">
      <alignment horizontal="left"/>
    </xf>
    <xf numFmtId="0" fontId="28" fillId="56" borderId="40" xfId="2858" applyFont="1" applyFill="1" applyBorder="1"/>
    <xf numFmtId="0" fontId="28" fillId="56" borderId="42" xfId="2858" applyFont="1" applyFill="1" applyBorder="1" applyAlignment="1">
      <alignment horizontal="left"/>
    </xf>
    <xf numFmtId="0" fontId="28" fillId="56" borderId="22" xfId="2858" applyFont="1" applyFill="1" applyBorder="1"/>
    <xf numFmtId="0" fontId="28" fillId="56" borderId="33" xfId="2858" applyFont="1" applyFill="1" applyBorder="1" applyAlignment="1">
      <alignment horizontal="left" vertical="center" wrapText="1"/>
    </xf>
    <xf numFmtId="167" fontId="49" fillId="56" borderId="21" xfId="2660" quotePrefix="1" applyNumberFormat="1" applyFont="1" applyFill="1" applyBorder="1" applyAlignment="1">
      <alignment horizontal="center" vertical="center"/>
    </xf>
    <xf numFmtId="0" fontId="28" fillId="56" borderId="18" xfId="2858" quotePrefix="1" applyFont="1" applyFill="1" applyBorder="1" applyAlignment="1">
      <alignment horizontal="center" vertical="center" wrapText="1"/>
    </xf>
    <xf numFmtId="166" fontId="28" fillId="56" borderId="15" xfId="2858" quotePrefix="1" applyNumberFormat="1" applyFont="1" applyFill="1" applyBorder="1" applyAlignment="1">
      <alignment horizontal="left" vertical="center" wrapText="1"/>
    </xf>
    <xf numFmtId="166" fontId="49" fillId="56" borderId="15" xfId="2660" quotePrefix="1" applyNumberFormat="1" applyFont="1" applyFill="1" applyBorder="1" applyAlignment="1">
      <alignment horizontal="center" vertical="center"/>
    </xf>
    <xf numFmtId="166" fontId="49" fillId="56" borderId="15" xfId="2660" quotePrefix="1" applyNumberFormat="1" applyFont="1" applyFill="1" applyBorder="1" applyAlignment="1">
      <alignment horizontal="left" vertical="center"/>
    </xf>
    <xf numFmtId="0" fontId="28" fillId="56" borderId="16" xfId="2858" applyFont="1" applyFill="1" applyBorder="1" applyAlignment="1">
      <alignment horizontal="center" vertical="center" wrapText="1"/>
    </xf>
    <xf numFmtId="0" fontId="28" fillId="56" borderId="10" xfId="2858" applyFont="1" applyFill="1" applyBorder="1" applyAlignment="1">
      <alignment horizontal="left" vertical="center" wrapText="1"/>
    </xf>
    <xf numFmtId="166" fontId="49" fillId="56" borderId="36" xfId="2660" quotePrefix="1" applyNumberFormat="1" applyFont="1" applyFill="1" applyBorder="1" applyAlignment="1">
      <alignment horizontal="center" vertical="center"/>
    </xf>
    <xf numFmtId="0" fontId="28" fillId="56" borderId="55" xfId="2858" quotePrefix="1" applyFont="1" applyFill="1" applyBorder="1" applyAlignment="1">
      <alignment horizontal="left" vertical="center" wrapText="1"/>
    </xf>
    <xf numFmtId="166" fontId="49" fillId="56" borderId="21" xfId="2660" quotePrefix="1" applyNumberFormat="1" applyFont="1" applyFill="1" applyBorder="1" applyAlignment="1">
      <alignment horizontal="center" vertical="center"/>
    </xf>
    <xf numFmtId="0" fontId="28" fillId="56" borderId="61" xfId="2858" quotePrefix="1" applyFont="1" applyFill="1" applyBorder="1" applyAlignment="1">
      <alignment horizontal="center" vertical="center" wrapText="1"/>
    </xf>
    <xf numFmtId="166" fontId="28" fillId="56" borderId="33" xfId="2858" quotePrefix="1" applyNumberFormat="1" applyFont="1" applyFill="1" applyBorder="1" applyAlignment="1">
      <alignment horizontal="left" vertical="center" wrapText="1"/>
    </xf>
    <xf numFmtId="166" fontId="49" fillId="56" borderId="55" xfId="2660" quotePrefix="1" applyNumberFormat="1" applyFont="1" applyFill="1" applyBorder="1" applyAlignment="1">
      <alignment horizontal="center" vertical="center"/>
    </xf>
    <xf numFmtId="166" fontId="49" fillId="56" borderId="33" xfId="2660" quotePrefix="1" applyNumberFormat="1" applyFont="1" applyFill="1" applyBorder="1" applyAlignment="1">
      <alignment horizontal="left" vertical="center"/>
    </xf>
    <xf numFmtId="0" fontId="28" fillId="56" borderId="21" xfId="2858" applyFont="1" applyFill="1" applyBorder="1" applyAlignment="1">
      <alignment horizontal="center" vertical="center" wrapText="1"/>
    </xf>
    <xf numFmtId="166" fontId="28" fillId="56" borderId="32" xfId="2858" quotePrefix="1" applyNumberFormat="1" applyFont="1" applyFill="1" applyBorder="1" applyAlignment="1">
      <alignment horizontal="left" vertical="center" wrapText="1"/>
    </xf>
    <xf numFmtId="0" fontId="28" fillId="56" borderId="15" xfId="2858" applyFont="1" applyFill="1" applyBorder="1" applyAlignment="1">
      <alignment vertical="top" wrapText="1"/>
    </xf>
    <xf numFmtId="14" fontId="28" fillId="56" borderId="15" xfId="2858" applyNumberFormat="1" applyFont="1" applyFill="1" applyBorder="1" applyAlignment="1">
      <alignment vertical="center" wrapText="1"/>
    </xf>
    <xf numFmtId="14" fontId="49" fillId="56" borderId="14" xfId="3914" applyNumberFormat="1" applyFont="1" applyFill="1" applyBorder="1" applyAlignment="1">
      <alignment horizontal="center" vertical="center"/>
    </xf>
    <xf numFmtId="14" fontId="49" fillId="56" borderId="15" xfId="3914" applyNumberFormat="1" applyFont="1" applyFill="1" applyBorder="1" applyAlignment="1">
      <alignment horizontal="center" vertical="center" wrapText="1"/>
    </xf>
    <xf numFmtId="0" fontId="28" fillId="56" borderId="15" xfId="2858" quotePrefix="1" applyFont="1" applyFill="1" applyBorder="1" applyAlignment="1">
      <alignment horizontal="center" vertical="center" wrapText="1"/>
    </xf>
    <xf numFmtId="166" fontId="49" fillId="56" borderId="16" xfId="2660" quotePrefix="1" applyNumberFormat="1" applyFont="1" applyFill="1" applyBorder="1" applyAlignment="1">
      <alignment horizontal="center" vertical="center"/>
    </xf>
    <xf numFmtId="14" fontId="49" fillId="56" borderId="55" xfId="3915" applyNumberFormat="1" applyFont="1" applyFill="1" applyBorder="1" applyAlignment="1">
      <alignment horizontal="center" vertical="center"/>
    </xf>
    <xf numFmtId="14" fontId="28" fillId="56" borderId="55" xfId="2858" applyNumberFormat="1" applyFont="1" applyFill="1" applyBorder="1" applyAlignment="1">
      <alignment horizontal="center" vertical="center"/>
    </xf>
    <xf numFmtId="0" fontId="28" fillId="56" borderId="55" xfId="2858" applyFont="1" applyFill="1" applyBorder="1" applyAlignment="1">
      <alignment vertical="center" wrapText="1"/>
    </xf>
    <xf numFmtId="14" fontId="28" fillId="56" borderId="55" xfId="2858" applyNumberFormat="1" applyFont="1" applyFill="1" applyBorder="1" applyAlignment="1">
      <alignment vertical="center" wrapText="1"/>
    </xf>
    <xf numFmtId="42" fontId="28" fillId="56" borderId="55" xfId="2858" applyNumberFormat="1" applyFont="1" applyFill="1" applyBorder="1" applyAlignment="1">
      <alignment vertical="center"/>
    </xf>
    <xf numFmtId="0" fontId="28" fillId="56" borderId="14" xfId="2858" applyFont="1" applyFill="1" applyBorder="1" applyAlignment="1">
      <alignment horizontal="center" vertical="center" wrapText="1"/>
    </xf>
    <xf numFmtId="0" fontId="28" fillId="56" borderId="55" xfId="2858" quotePrefix="1" applyFont="1" applyFill="1" applyBorder="1" applyAlignment="1">
      <alignment horizontal="center" vertical="center" wrapText="1"/>
    </xf>
    <xf numFmtId="14" fontId="49" fillId="56" borderId="40" xfId="3915" applyNumberFormat="1" applyFont="1" applyFill="1" applyBorder="1" applyAlignment="1">
      <alignment horizontal="center" vertical="center"/>
    </xf>
    <xf numFmtId="14" fontId="28" fillId="56" borderId="40" xfId="2858" applyNumberFormat="1" applyFont="1" applyFill="1" applyBorder="1" applyAlignment="1">
      <alignment horizontal="center" vertical="center"/>
    </xf>
    <xf numFmtId="0" fontId="28" fillId="56" borderId="40" xfId="2858" applyFont="1" applyFill="1" applyBorder="1" applyAlignment="1">
      <alignment vertical="center" wrapText="1"/>
    </xf>
    <xf numFmtId="14" fontId="28" fillId="56" borderId="40" xfId="2858" applyNumberFormat="1" applyFont="1" applyFill="1" applyBorder="1" applyAlignment="1">
      <alignment vertical="center" wrapText="1"/>
    </xf>
    <xf numFmtId="42" fontId="28" fillId="56" borderId="40" xfId="2858" applyNumberFormat="1" applyFont="1" applyFill="1" applyBorder="1" applyAlignment="1">
      <alignment vertical="center"/>
    </xf>
    <xf numFmtId="0" fontId="28" fillId="56" borderId="39" xfId="2858" applyFont="1" applyFill="1" applyBorder="1" applyAlignment="1">
      <alignment horizontal="center" vertical="center" wrapText="1"/>
    </xf>
    <xf numFmtId="0" fontId="28" fillId="56" borderId="38" xfId="2858" applyFont="1" applyFill="1" applyBorder="1" applyAlignment="1">
      <alignment horizontal="center" vertical="center" wrapText="1"/>
    </xf>
    <xf numFmtId="14" fontId="49" fillId="56" borderId="50" xfId="3914" applyNumberFormat="1" applyFont="1" applyFill="1" applyBorder="1" applyAlignment="1">
      <alignment horizontal="center" vertical="center"/>
    </xf>
    <xf numFmtId="14" fontId="49" fillId="56" borderId="10" xfId="3914" applyNumberFormat="1" applyFont="1" applyFill="1" applyBorder="1" applyAlignment="1">
      <alignment horizontal="center" vertical="center" wrapText="1"/>
    </xf>
    <xf numFmtId="42" fontId="28" fillId="56" borderId="10" xfId="2858" applyNumberFormat="1" applyFont="1" applyFill="1" applyBorder="1" applyAlignment="1">
      <alignment vertical="center"/>
    </xf>
    <xf numFmtId="0" fontId="49" fillId="56" borderId="39" xfId="3914" applyFont="1" applyFill="1" applyBorder="1" applyAlignment="1">
      <alignment horizontal="center" vertical="center"/>
    </xf>
    <xf numFmtId="0" fontId="49" fillId="56" borderId="38" xfId="3914" applyFont="1" applyFill="1" applyBorder="1" applyAlignment="1">
      <alignment horizontal="center" vertical="center"/>
    </xf>
    <xf numFmtId="0" fontId="49" fillId="56" borderId="37" xfId="3914" applyFont="1" applyFill="1" applyBorder="1" applyAlignment="1">
      <alignment horizontal="center" vertical="center" wrapText="1"/>
    </xf>
    <xf numFmtId="0" fontId="49" fillId="56" borderId="35" xfId="3914" applyFont="1" applyFill="1" applyBorder="1" applyAlignment="1">
      <alignment horizontal="center" vertical="center" wrapText="1"/>
    </xf>
    <xf numFmtId="0" fontId="28" fillId="56" borderId="40" xfId="2858" quotePrefix="1" applyFont="1" applyFill="1" applyBorder="1" applyAlignment="1">
      <alignment horizontal="center" vertical="center" wrapText="1"/>
    </xf>
    <xf numFmtId="166" fontId="49" fillId="56" borderId="22" xfId="2660" quotePrefix="1" applyNumberFormat="1" applyFont="1" applyFill="1" applyBorder="1" applyAlignment="1">
      <alignment horizontal="center" vertical="center"/>
    </xf>
    <xf numFmtId="14" fontId="28" fillId="56" borderId="25" xfId="2858" applyNumberFormat="1" applyFont="1" applyFill="1" applyBorder="1" applyAlignment="1">
      <alignment vertical="center" wrapText="1"/>
    </xf>
    <xf numFmtId="14" fontId="49" fillId="56" borderId="24" xfId="3914" applyNumberFormat="1" applyFont="1" applyFill="1" applyBorder="1" applyAlignment="1">
      <alignment horizontal="center" vertical="center"/>
    </xf>
    <xf numFmtId="14" fontId="49" fillId="56" borderId="25" xfId="3914" applyNumberFormat="1" applyFont="1" applyFill="1" applyBorder="1" applyAlignment="1">
      <alignment horizontal="center" vertical="center" wrapText="1"/>
    </xf>
    <xf numFmtId="0" fontId="28" fillId="56" borderId="25" xfId="2858" quotePrefix="1" applyFont="1" applyFill="1" applyBorder="1" applyAlignment="1">
      <alignment horizontal="center" vertical="center" wrapText="1"/>
    </xf>
    <xf numFmtId="166" fontId="49" fillId="56" borderId="56" xfId="2660" quotePrefix="1" applyNumberFormat="1" applyFont="1" applyFill="1" applyBorder="1" applyAlignment="1">
      <alignment horizontal="center" vertical="center"/>
    </xf>
    <xf numFmtId="0" fontId="49" fillId="56" borderId="32" xfId="3914" applyFont="1" applyFill="1" applyBorder="1" applyAlignment="1">
      <alignment horizontal="center" vertical="center"/>
    </xf>
    <xf numFmtId="0" fontId="49" fillId="56" borderId="26" xfId="3914" applyFont="1" applyFill="1" applyBorder="1" applyAlignment="1">
      <alignment horizontal="center" vertical="center" wrapText="1"/>
    </xf>
    <xf numFmtId="0" fontId="28" fillId="56" borderId="17" xfId="2858" quotePrefix="1" applyFont="1" applyFill="1" applyBorder="1" applyAlignment="1">
      <alignment horizontal="center" vertical="center" wrapText="1"/>
    </xf>
    <xf numFmtId="166" fontId="49" fillId="56" borderId="32" xfId="2660" quotePrefix="1" applyNumberFormat="1" applyFont="1" applyFill="1" applyBorder="1" applyAlignment="1">
      <alignment horizontal="left" vertical="center"/>
    </xf>
    <xf numFmtId="166" fontId="28" fillId="56" borderId="16" xfId="2858" applyNumberFormat="1" applyFont="1" applyFill="1" applyBorder="1" applyAlignment="1">
      <alignment horizontal="center" vertical="center" wrapText="1"/>
    </xf>
    <xf numFmtId="0" fontId="28" fillId="56" borderId="28" xfId="2858" quotePrefix="1" applyFont="1" applyFill="1" applyBorder="1" applyAlignment="1">
      <alignment horizontal="center" vertical="center" wrapText="1"/>
    </xf>
    <xf numFmtId="166" fontId="28" fillId="56" borderId="34" xfId="2858" quotePrefix="1" applyNumberFormat="1" applyFont="1" applyFill="1" applyBorder="1" applyAlignment="1">
      <alignment horizontal="left" vertical="center" wrapText="1"/>
    </xf>
    <xf numFmtId="166" fontId="49" fillId="56" borderId="25" xfId="2660" quotePrefix="1" applyNumberFormat="1" applyFont="1" applyFill="1" applyBorder="1" applyAlignment="1">
      <alignment horizontal="center" vertical="center"/>
    </xf>
    <xf numFmtId="166" fontId="49" fillId="56" borderId="34" xfId="2660" quotePrefix="1" applyNumberFormat="1" applyFont="1" applyFill="1" applyBorder="1" applyAlignment="1">
      <alignment horizontal="left" vertical="center"/>
    </xf>
    <xf numFmtId="166" fontId="28" fillId="56" borderId="56" xfId="2858" applyNumberFormat="1" applyFont="1" applyFill="1" applyBorder="1" applyAlignment="1">
      <alignment horizontal="center" vertical="center" wrapText="1"/>
    </xf>
    <xf numFmtId="14" fontId="49" fillId="56" borderId="25" xfId="3914" applyNumberFormat="1" applyFont="1" applyFill="1" applyBorder="1" applyAlignment="1">
      <alignment horizontal="left" vertical="center" wrapText="1"/>
    </xf>
    <xf numFmtId="14" fontId="28" fillId="0" borderId="10" xfId="2858" applyNumberFormat="1" applyFont="1" applyFill="1" applyBorder="1" applyAlignment="1">
      <alignment horizontal="center" vertical="center"/>
    </xf>
    <xf numFmtId="0" fontId="28" fillId="0" borderId="39" xfId="2858" applyFont="1" applyFill="1" applyBorder="1" applyAlignment="1">
      <alignment horizontal="center" vertical="center" wrapText="1"/>
    </xf>
    <xf numFmtId="0" fontId="28" fillId="0" borderId="35" xfId="2858" applyFont="1" applyFill="1" applyBorder="1" applyAlignment="1">
      <alignment horizontal="center" vertical="center" wrapText="1"/>
    </xf>
    <xf numFmtId="0" fontId="28" fillId="0" borderId="10" xfId="2858" applyFont="1" applyFill="1" applyBorder="1" applyAlignment="1">
      <alignment horizontal="left" vertical="center" wrapText="1"/>
    </xf>
    <xf numFmtId="14" fontId="28" fillId="0" borderId="10" xfId="2858" applyNumberFormat="1" applyFont="1" applyFill="1" applyBorder="1" applyAlignment="1">
      <alignment horizontal="left" wrapText="1"/>
    </xf>
    <xf numFmtId="42" fontId="28" fillId="0" borderId="39" xfId="2858" applyNumberFormat="1" applyFont="1" applyFill="1" applyBorder="1" applyAlignment="1">
      <alignment vertical="center"/>
    </xf>
    <xf numFmtId="0" fontId="28" fillId="0" borderId="38" xfId="2858" applyFont="1" applyFill="1" applyBorder="1" applyAlignment="1">
      <alignment vertical="center" wrapText="1"/>
    </xf>
    <xf numFmtId="14" fontId="28" fillId="0" borderId="25" xfId="2858" applyNumberFormat="1" applyFont="1" applyFill="1" applyBorder="1" applyAlignment="1">
      <alignment horizontal="center" vertical="center"/>
    </xf>
    <xf numFmtId="0" fontId="28" fillId="0" borderId="57" xfId="2858" applyFont="1" applyFill="1" applyBorder="1" applyAlignment="1">
      <alignment horizontal="center" vertical="center" wrapText="1"/>
    </xf>
    <xf numFmtId="0" fontId="28" fillId="0" borderId="25" xfId="2858" applyFont="1" applyFill="1" applyBorder="1" applyAlignment="1">
      <alignment horizontal="left" vertical="center" wrapText="1"/>
    </xf>
    <xf numFmtId="14" fontId="28" fillId="0" borderId="25" xfId="2858" applyNumberFormat="1" applyFont="1" applyFill="1" applyBorder="1" applyAlignment="1">
      <alignment horizontal="left" wrapText="1"/>
    </xf>
    <xf numFmtId="42" fontId="28" fillId="0" borderId="34" xfId="2858" applyNumberFormat="1" applyFont="1" applyFill="1" applyBorder="1" applyAlignment="1">
      <alignment vertical="center"/>
    </xf>
    <xf numFmtId="0" fontId="28" fillId="0" borderId="30" xfId="2858" applyFont="1" applyFill="1" applyBorder="1" applyAlignment="1">
      <alignment vertical="center" wrapText="1"/>
    </xf>
    <xf numFmtId="0" fontId="49" fillId="0" borderId="72" xfId="3914" applyFont="1" applyFill="1" applyBorder="1" applyAlignment="1">
      <alignment horizontal="center" wrapText="1"/>
    </xf>
    <xf numFmtId="14" fontId="49" fillId="0" borderId="11" xfId="3914" applyNumberFormat="1" applyFont="1" applyFill="1" applyBorder="1" applyAlignment="1">
      <alignment horizontal="center" vertical="center"/>
    </xf>
    <xf numFmtId="14" fontId="49" fillId="0" borderId="31" xfId="3914" applyNumberFormat="1" applyFont="1" applyFill="1" applyBorder="1" applyAlignment="1">
      <alignment horizontal="left" vertical="center" wrapText="1"/>
    </xf>
    <xf numFmtId="42" fontId="28" fillId="0" borderId="31" xfId="2858" applyNumberFormat="1" applyFont="1" applyFill="1" applyBorder="1" applyAlignment="1">
      <alignment vertical="center"/>
    </xf>
    <xf numFmtId="0" fontId="49" fillId="0" borderId="31" xfId="3914" applyFont="1" applyFill="1" applyBorder="1" applyAlignment="1">
      <alignment horizontal="center" vertical="center"/>
    </xf>
    <xf numFmtId="0" fontId="49" fillId="0" borderId="60" xfId="3914" applyFont="1" applyFill="1" applyBorder="1" applyAlignment="1">
      <alignment horizontal="center" vertical="center"/>
    </xf>
    <xf numFmtId="0" fontId="49" fillId="0" borderId="59" xfId="3914" applyFont="1" applyFill="1" applyBorder="1" applyAlignment="1">
      <alignment horizontal="left" vertical="center"/>
    </xf>
    <xf numFmtId="0" fontId="49" fillId="0" borderId="46" xfId="3914" applyFont="1" applyFill="1" applyBorder="1" applyAlignment="1">
      <alignment horizontal="center" vertical="center"/>
    </xf>
    <xf numFmtId="0" fontId="28" fillId="0" borderId="31" xfId="2858" applyFont="1" applyFill="1" applyBorder="1" applyAlignment="1">
      <alignment horizontal="left" vertical="center" wrapText="1"/>
    </xf>
    <xf numFmtId="0" fontId="49" fillId="0" borderId="17" xfId="3914" applyFont="1" applyFill="1" applyBorder="1" applyAlignment="1">
      <alignment horizontal="left" vertical="center"/>
    </xf>
    <xf numFmtId="0" fontId="49" fillId="0" borderId="41" xfId="3914" applyFont="1" applyFill="1" applyBorder="1" applyAlignment="1">
      <alignment horizontal="center" vertical="center"/>
    </xf>
    <xf numFmtId="0" fontId="49" fillId="0" borderId="41" xfId="3914" applyFont="1" applyFill="1" applyBorder="1" applyAlignment="1">
      <alignment horizontal="left" vertical="center"/>
    </xf>
    <xf numFmtId="42" fontId="28" fillId="0" borderId="13" xfId="2858" applyNumberFormat="1" applyFont="1" applyFill="1" applyBorder="1" applyAlignment="1">
      <alignment horizontal="center"/>
    </xf>
    <xf numFmtId="42" fontId="28" fillId="0" borderId="16" xfId="2858" applyNumberFormat="1" applyFont="1" applyFill="1" applyBorder="1" applyAlignment="1">
      <alignment horizontal="center"/>
    </xf>
    <xf numFmtId="0" fontId="25" fillId="0" borderId="0" xfId="2858" applyFont="1" applyFill="1" applyBorder="1" applyAlignment="1">
      <alignment horizontal="right" wrapText="1"/>
    </xf>
    <xf numFmtId="42" fontId="25" fillId="0" borderId="88" xfId="2858" applyNumberFormat="1" applyFont="1" applyFill="1" applyBorder="1" applyAlignment="1">
      <alignment wrapText="1"/>
    </xf>
    <xf numFmtId="41" fontId="0" fillId="0" borderId="0" xfId="0" applyNumberFormat="1" applyFill="1"/>
    <xf numFmtId="14" fontId="28" fillId="0" borderId="35" xfId="2858" applyNumberFormat="1" applyFont="1" applyFill="1" applyBorder="1" applyAlignment="1"/>
    <xf numFmtId="42" fontId="28" fillId="0" borderId="25" xfId="2858" applyNumberFormat="1" applyFont="1" applyFill="1" applyBorder="1"/>
    <xf numFmtId="14" fontId="28" fillId="0" borderId="18" xfId="2858" applyNumberFormat="1" applyFont="1" applyFill="1" applyBorder="1" applyAlignment="1"/>
    <xf numFmtId="0" fontId="28" fillId="0" borderId="39" xfId="2858" applyFont="1" applyFill="1" applyBorder="1" applyAlignment="1">
      <alignment wrapText="1"/>
    </xf>
    <xf numFmtId="0" fontId="28" fillId="0" borderId="0" xfId="2858" applyFont="1" applyFill="1"/>
    <xf numFmtId="0" fontId="28" fillId="0" borderId="38" xfId="2858" applyFont="1" applyFill="1" applyBorder="1"/>
    <xf numFmtId="14" fontId="28" fillId="0" borderId="61" xfId="2858" quotePrefix="1" applyNumberFormat="1" applyFont="1" applyFill="1" applyBorder="1" applyAlignment="1">
      <alignment horizontal="center" vertical="center" wrapText="1"/>
    </xf>
    <xf numFmtId="0" fontId="28" fillId="0" borderId="18" xfId="2858" applyFont="1" applyFill="1" applyBorder="1"/>
    <xf numFmtId="0" fontId="28" fillId="0" borderId="14" xfId="2858" applyFont="1" applyFill="1" applyBorder="1"/>
    <xf numFmtId="0" fontId="28" fillId="0" borderId="24" xfId="2858" applyFont="1" applyFill="1" applyBorder="1"/>
    <xf numFmtId="14" fontId="28" fillId="0" borderId="14" xfId="2858" applyNumberFormat="1" applyFont="1" applyFill="1" applyBorder="1" applyAlignment="1">
      <alignment horizontal="center" vertical="center"/>
    </xf>
    <xf numFmtId="0" fontId="28" fillId="0" borderId="15" xfId="2858" applyFont="1" applyFill="1" applyBorder="1" applyAlignment="1">
      <alignment horizontal="center" vertical="center"/>
    </xf>
    <xf numFmtId="42" fontId="28" fillId="0" borderId="16" xfId="2858" applyNumberFormat="1" applyFont="1" applyFill="1" applyBorder="1" applyAlignment="1">
      <alignment vertical="center"/>
    </xf>
    <xf numFmtId="0" fontId="28" fillId="0" borderId="0" xfId="2858" applyFont="1" applyFill="1"/>
    <xf numFmtId="14" fontId="28" fillId="0" borderId="19" xfId="2858" applyNumberFormat="1" applyFont="1" applyFill="1" applyBorder="1" applyAlignment="1">
      <alignment horizontal="center" vertical="center"/>
    </xf>
    <xf numFmtId="0" fontId="28" fillId="0" borderId="55" xfId="2858" applyFont="1" applyFill="1" applyBorder="1" applyAlignment="1">
      <alignment vertical="center"/>
    </xf>
    <xf numFmtId="0" fontId="47" fillId="0" borderId="10" xfId="2818" applyFont="1" applyFill="1" applyBorder="1" applyAlignment="1" applyProtection="1">
      <alignment horizontal="center" wrapText="1"/>
      <protection locked="0"/>
    </xf>
    <xf numFmtId="0" fontId="47" fillId="0" borderId="36" xfId="2818" applyFont="1" applyFill="1" applyBorder="1" applyAlignment="1" applyProtection="1">
      <alignment horizontal="center" wrapText="1"/>
      <protection locked="0"/>
    </xf>
    <xf numFmtId="0" fontId="47" fillId="0" borderId="50" xfId="2818" applyFont="1" applyFill="1" applyBorder="1" applyAlignment="1" applyProtection="1">
      <alignment horizontal="center" wrapText="1"/>
      <protection locked="0"/>
    </xf>
    <xf numFmtId="165" fontId="47" fillId="0" borderId="10" xfId="2660" applyNumberFormat="1" applyFont="1" applyFill="1" applyBorder="1" applyAlignment="1" applyProtection="1">
      <alignment horizontal="center" wrapText="1"/>
      <protection locked="0"/>
    </xf>
    <xf numFmtId="0" fontId="48" fillId="0" borderId="30" xfId="2818" applyFont="1" applyFill="1" applyBorder="1" applyAlignment="1" applyProtection="1">
      <alignment horizontal="center" wrapText="1"/>
      <protection locked="0"/>
    </xf>
    <xf numFmtId="42" fontId="47" fillId="0" borderId="36" xfId="2818" applyNumberFormat="1" applyFont="1" applyFill="1" applyBorder="1" applyAlignment="1" applyProtection="1">
      <alignment horizontal="center" wrapText="1"/>
      <protection locked="0"/>
    </xf>
    <xf numFmtId="0" fontId="28" fillId="0" borderId="0" xfId="2858" applyFont="1" applyFill="1" applyBorder="1" applyAlignment="1" applyProtection="1">
      <alignment wrapText="1"/>
      <protection locked="0"/>
    </xf>
    <xf numFmtId="14" fontId="49" fillId="0" borderId="12" xfId="2818" applyNumberFormat="1" applyFont="1" applyFill="1" applyBorder="1" applyAlignment="1">
      <alignment horizontal="center"/>
    </xf>
    <xf numFmtId="0" fontId="49" fillId="0" borderId="12" xfId="2818" applyFont="1" applyFill="1" applyBorder="1"/>
    <xf numFmtId="0" fontId="49" fillId="0" borderId="12" xfId="2818" applyFont="1" applyFill="1" applyBorder="1" applyAlignment="1">
      <alignment wrapText="1"/>
    </xf>
    <xf numFmtId="0" fontId="49" fillId="0" borderId="13" xfId="2818" applyFont="1" applyFill="1" applyBorder="1" applyAlignment="1">
      <alignment horizontal="center"/>
    </xf>
    <xf numFmtId="0" fontId="49" fillId="0" borderId="11" xfId="2818" applyFont="1" applyFill="1" applyBorder="1"/>
    <xf numFmtId="165" fontId="49" fillId="0" borderId="12" xfId="2660" applyNumberFormat="1" applyFont="1" applyFill="1" applyBorder="1"/>
    <xf numFmtId="165" fontId="49" fillId="0" borderId="13" xfId="2660" applyNumberFormat="1" applyFont="1" applyFill="1" applyBorder="1" applyAlignment="1">
      <alignment horizontal="center"/>
    </xf>
    <xf numFmtId="14" fontId="49" fillId="0" borderId="59" xfId="2818" applyNumberFormat="1" applyFont="1" applyFill="1" applyBorder="1" applyAlignment="1">
      <alignment horizontal="right"/>
    </xf>
    <xf numFmtId="1" fontId="50" fillId="0" borderId="60" xfId="2818" applyNumberFormat="1" applyFont="1" applyFill="1" applyBorder="1" applyAlignment="1">
      <alignment horizontal="center"/>
    </xf>
    <xf numFmtId="165" fontId="49" fillId="0" borderId="18" xfId="2660" applyNumberFormat="1" applyFont="1" applyFill="1" applyBorder="1"/>
    <xf numFmtId="166" fontId="49" fillId="0" borderId="14" xfId="2660" applyNumberFormat="1" applyFont="1" applyFill="1" applyBorder="1"/>
    <xf numFmtId="0" fontId="49" fillId="0" borderId="13" xfId="2818" applyFont="1" applyFill="1" applyBorder="1" applyAlignment="1" applyProtection="1">
      <alignment horizontal="center" wrapText="1"/>
      <protection locked="0"/>
    </xf>
    <xf numFmtId="14" fontId="49" fillId="0" borderId="11" xfId="2818" applyNumberFormat="1" applyFont="1" applyFill="1" applyBorder="1" applyAlignment="1">
      <alignment horizontal="center"/>
    </xf>
    <xf numFmtId="0" fontId="28" fillId="0" borderId="31" xfId="2858" applyFont="1" applyFill="1" applyBorder="1" applyAlignment="1">
      <alignment horizontal="center" wrapText="1"/>
    </xf>
    <xf numFmtId="1" fontId="50" fillId="0" borderId="47" xfId="2818" applyNumberFormat="1" applyFont="1" applyFill="1" applyBorder="1" applyAlignment="1">
      <alignment horizontal="center"/>
    </xf>
    <xf numFmtId="0" fontId="28" fillId="0" borderId="72" xfId="2858" applyFont="1" applyFill="1" applyBorder="1" applyAlignment="1">
      <alignment horizontal="center"/>
    </xf>
    <xf numFmtId="42" fontId="49" fillId="0" borderId="13" xfId="2660" applyNumberFormat="1" applyFont="1" applyFill="1" applyBorder="1" applyAlignment="1" applyProtection="1">
      <alignment horizontal="center" wrapText="1"/>
      <protection locked="0"/>
    </xf>
    <xf numFmtId="0" fontId="28" fillId="0" borderId="14" xfId="2858" applyNumberFormat="1" applyFont="1" applyFill="1" applyBorder="1" applyAlignment="1">
      <alignment horizontal="center"/>
    </xf>
    <xf numFmtId="14" fontId="49" fillId="0" borderId="15" xfId="2818" applyNumberFormat="1" applyFont="1" applyFill="1" applyBorder="1" applyAlignment="1">
      <alignment horizontal="center"/>
    </xf>
    <xf numFmtId="0" fontId="49" fillId="0" borderId="15" xfId="2818" applyFont="1" applyFill="1" applyBorder="1"/>
    <xf numFmtId="0" fontId="49" fillId="0" borderId="15" xfId="2818" applyFont="1" applyFill="1" applyBorder="1" applyAlignment="1">
      <alignment wrapText="1"/>
    </xf>
    <xf numFmtId="0" fontId="49" fillId="0" borderId="16" xfId="2818" applyFont="1" applyFill="1" applyBorder="1" applyAlignment="1">
      <alignment horizontal="center"/>
    </xf>
    <xf numFmtId="0" fontId="49" fillId="0" borderId="14" xfId="2818" applyFont="1" applyFill="1" applyBorder="1"/>
    <xf numFmtId="165" fontId="49" fillId="0" borderId="15" xfId="2660" applyNumberFormat="1" applyFont="1" applyFill="1" applyBorder="1"/>
    <xf numFmtId="14" fontId="49" fillId="0" borderId="17" xfId="2867" applyNumberFormat="1" applyFont="1" applyFill="1" applyBorder="1" applyAlignment="1">
      <alignment horizontal="right"/>
    </xf>
    <xf numFmtId="1" fontId="50" fillId="0" borderId="26" xfId="2867" applyNumberFormat="1" applyFont="1" applyFill="1" applyBorder="1" applyAlignment="1">
      <alignment horizontal="center"/>
    </xf>
    <xf numFmtId="0" fontId="49" fillId="0" borderId="16" xfId="2818" applyFont="1" applyFill="1" applyBorder="1" applyAlignment="1" applyProtection="1">
      <alignment horizontal="center" wrapText="1"/>
      <protection locked="0"/>
    </xf>
    <xf numFmtId="14" fontId="49" fillId="0" borderId="14" xfId="2818" applyNumberFormat="1" applyFont="1" applyFill="1" applyBorder="1" applyAlignment="1">
      <alignment horizontal="center"/>
    </xf>
    <xf numFmtId="14" fontId="49" fillId="0" borderId="32" xfId="2867" applyNumberFormat="1" applyFont="1" applyFill="1" applyBorder="1" applyAlignment="1">
      <alignment horizontal="center" wrapText="1"/>
    </xf>
    <xf numFmtId="1" fontId="50" fillId="0" borderId="18" xfId="2867" applyNumberFormat="1" applyFont="1" applyFill="1" applyBorder="1" applyAlignment="1">
      <alignment horizontal="center"/>
    </xf>
    <xf numFmtId="0" fontId="28" fillId="0" borderId="26" xfId="2858" applyFont="1" applyFill="1" applyBorder="1" applyAlignment="1">
      <alignment horizontal="center"/>
    </xf>
    <xf numFmtId="42" fontId="49" fillId="0" borderId="16" xfId="2660" applyNumberFormat="1" applyFont="1" applyFill="1" applyBorder="1" applyAlignment="1" applyProtection="1">
      <alignment horizontal="center" wrapText="1"/>
      <protection locked="0"/>
    </xf>
    <xf numFmtId="0" fontId="28" fillId="0" borderId="50" xfId="2858" applyNumberFormat="1" applyFont="1" applyFill="1" applyBorder="1" applyAlignment="1">
      <alignment horizontal="center"/>
    </xf>
    <xf numFmtId="14" fontId="49" fillId="0" borderId="10" xfId="2818" applyNumberFormat="1" applyFont="1" applyFill="1" applyBorder="1" applyAlignment="1">
      <alignment horizontal="center"/>
    </xf>
    <xf numFmtId="0" fontId="49" fillId="0" borderId="10" xfId="2818" applyFont="1" applyFill="1" applyBorder="1" applyAlignment="1"/>
    <xf numFmtId="0" fontId="49" fillId="0" borderId="10" xfId="2818" applyFont="1" applyFill="1" applyBorder="1" applyAlignment="1">
      <alignment wrapText="1"/>
    </xf>
    <xf numFmtId="0" fontId="49" fillId="0" borderId="36" xfId="2818" applyFont="1" applyFill="1" applyBorder="1" applyAlignment="1">
      <alignment horizontal="center"/>
    </xf>
    <xf numFmtId="0" fontId="49" fillId="0" borderId="50" xfId="2818" applyFont="1" applyFill="1" applyBorder="1" applyAlignment="1"/>
    <xf numFmtId="14" fontId="49" fillId="0" borderId="17" xfId="2818" applyNumberFormat="1" applyFont="1" applyFill="1" applyBorder="1" applyAlignment="1">
      <alignment horizontal="center"/>
    </xf>
    <xf numFmtId="1" fontId="50" fillId="0" borderId="26" xfId="2818" applyNumberFormat="1" applyFont="1" applyFill="1" applyBorder="1" applyAlignment="1">
      <alignment horizontal="center"/>
    </xf>
    <xf numFmtId="165" fontId="49" fillId="0" borderId="26" xfId="2660" applyNumberFormat="1" applyFont="1" applyFill="1" applyBorder="1"/>
    <xf numFmtId="0" fontId="28" fillId="0" borderId="32" xfId="2858" applyFont="1" applyFill="1" applyBorder="1" applyAlignment="1">
      <alignment horizontal="center" wrapText="1"/>
    </xf>
    <xf numFmtId="1" fontId="50" fillId="0" borderId="18" xfId="2818" applyNumberFormat="1" applyFont="1" applyFill="1" applyBorder="1" applyAlignment="1">
      <alignment horizontal="center"/>
    </xf>
    <xf numFmtId="0" fontId="28" fillId="0" borderId="14" xfId="2858" applyNumberFormat="1" applyFont="1" applyFill="1" applyBorder="1" applyAlignment="1">
      <alignment horizontal="center" wrapText="1"/>
    </xf>
    <xf numFmtId="14" fontId="49" fillId="0" borderId="15" xfId="2818" applyNumberFormat="1" applyFont="1" applyFill="1" applyBorder="1" applyAlignment="1">
      <alignment horizontal="center" vertical="center"/>
    </xf>
    <xf numFmtId="0" fontId="49" fillId="0" borderId="15" xfId="2818" applyFont="1" applyFill="1" applyBorder="1" applyAlignment="1">
      <alignment vertical="center"/>
    </xf>
    <xf numFmtId="0" fontId="49" fillId="0" borderId="15" xfId="2818" applyFont="1" applyFill="1" applyBorder="1" applyAlignment="1">
      <alignment vertical="center" wrapText="1"/>
    </xf>
    <xf numFmtId="0" fontId="49" fillId="0" borderId="16" xfId="2818" applyFont="1" applyFill="1" applyBorder="1" applyAlignment="1">
      <alignment horizontal="center" vertical="center"/>
    </xf>
    <xf numFmtId="0" fontId="49" fillId="0" borderId="14" xfId="2818" applyFont="1" applyFill="1" applyBorder="1" applyAlignment="1">
      <alignment vertical="center"/>
    </xf>
    <xf numFmtId="165" fontId="49" fillId="0" borderId="15" xfId="2660" applyNumberFormat="1" applyFont="1" applyFill="1" applyBorder="1" applyAlignment="1">
      <alignment vertical="center"/>
    </xf>
    <xf numFmtId="6" fontId="49" fillId="0" borderId="16" xfId="2660" applyNumberFormat="1" applyFont="1" applyFill="1" applyBorder="1" applyAlignment="1" applyProtection="1">
      <alignment horizontal="center" wrapText="1"/>
      <protection locked="0"/>
    </xf>
    <xf numFmtId="14" fontId="49" fillId="0" borderId="17" xfId="2867" applyNumberFormat="1" applyFont="1" applyFill="1" applyBorder="1" applyAlignment="1">
      <alignment horizontal="right" vertical="center"/>
    </xf>
    <xf numFmtId="1" fontId="50" fillId="0" borderId="26" xfId="2867" applyNumberFormat="1" applyFont="1" applyFill="1" applyBorder="1" applyAlignment="1">
      <alignment horizontal="center" vertical="center"/>
    </xf>
    <xf numFmtId="165" fontId="49" fillId="0" borderId="26" xfId="2660" applyNumberFormat="1" applyFont="1" applyFill="1" applyBorder="1" applyAlignment="1">
      <alignment vertical="center"/>
    </xf>
    <xf numFmtId="166" fontId="49" fillId="0" borderId="17" xfId="2660" applyNumberFormat="1" applyFont="1" applyFill="1" applyBorder="1" applyAlignment="1">
      <alignment vertical="center"/>
    </xf>
    <xf numFmtId="0" fontId="49" fillId="0" borderId="16" xfId="2818" applyFont="1" applyFill="1" applyBorder="1" applyAlignment="1">
      <alignment horizontal="center" vertical="center" wrapText="1"/>
    </xf>
    <xf numFmtId="14" fontId="49" fillId="0" borderId="14" xfId="2818" applyNumberFormat="1" applyFont="1" applyFill="1" applyBorder="1" applyAlignment="1">
      <alignment horizontal="center" vertical="center"/>
    </xf>
    <xf numFmtId="0" fontId="28" fillId="0" borderId="32" xfId="2858" applyFont="1" applyFill="1" applyBorder="1" applyAlignment="1">
      <alignment horizontal="center" vertical="center" wrapText="1"/>
    </xf>
    <xf numFmtId="1" fontId="50" fillId="0" borderId="18" xfId="2867" applyNumberFormat="1" applyFont="1" applyFill="1" applyBorder="1" applyAlignment="1">
      <alignment horizontal="center" vertical="center"/>
    </xf>
    <xf numFmtId="42" fontId="49" fillId="0" borderId="16" xfId="2660" applyNumberFormat="1" applyFont="1" applyFill="1" applyBorder="1" applyAlignment="1" applyProtection="1">
      <alignment horizontal="center" vertical="center" wrapText="1"/>
      <protection locked="0"/>
    </xf>
    <xf numFmtId="0" fontId="28" fillId="0" borderId="14" xfId="2858" applyNumberFormat="1" applyFont="1" applyFill="1" applyBorder="1" applyAlignment="1">
      <alignment horizontal="center" vertical="center"/>
    </xf>
    <xf numFmtId="1" fontId="50" fillId="0" borderId="26" xfId="2818" applyNumberFormat="1" applyFont="1" applyFill="1" applyBorder="1" applyAlignment="1">
      <alignment horizontal="center" vertical="top"/>
    </xf>
    <xf numFmtId="166" fontId="49" fillId="0" borderId="14" xfId="2660" applyNumberFormat="1" applyFont="1" applyFill="1" applyBorder="1" applyAlignment="1">
      <alignment vertical="center"/>
    </xf>
    <xf numFmtId="1" fontId="50" fillId="0" borderId="26" xfId="2818" applyNumberFormat="1" applyFont="1" applyFill="1" applyBorder="1" applyAlignment="1">
      <alignment horizontal="center" vertical="center"/>
    </xf>
    <xf numFmtId="14" fontId="49" fillId="0" borderId="15" xfId="2867" applyNumberFormat="1" applyFont="1" applyFill="1" applyBorder="1" applyAlignment="1">
      <alignment horizontal="center"/>
    </xf>
    <xf numFmtId="0" fontId="49" fillId="0" borderId="15" xfId="2867" applyFont="1" applyFill="1" applyBorder="1"/>
    <xf numFmtId="0" fontId="49" fillId="0" borderId="15" xfId="2867" applyFont="1" applyFill="1" applyBorder="1" applyAlignment="1">
      <alignment wrapText="1"/>
    </xf>
    <xf numFmtId="0" fontId="49" fillId="0" borderId="14" xfId="2867" applyFont="1" applyFill="1" applyBorder="1"/>
    <xf numFmtId="0" fontId="49" fillId="0" borderId="16" xfId="2867" applyFont="1" applyFill="1" applyBorder="1" applyAlignment="1">
      <alignment horizontal="center"/>
    </xf>
    <xf numFmtId="14" fontId="49" fillId="0" borderId="14" xfId="2867" applyNumberFormat="1" applyFont="1" applyFill="1" applyBorder="1" applyAlignment="1">
      <alignment horizontal="center"/>
    </xf>
    <xf numFmtId="14" fontId="49" fillId="0" borderId="15" xfId="2867" applyNumberFormat="1" applyFont="1" applyFill="1" applyBorder="1" applyAlignment="1">
      <alignment horizontal="center" vertical="center"/>
    </xf>
    <xf numFmtId="0" fontId="49" fillId="0" borderId="15" xfId="2867" applyFont="1" applyFill="1" applyBorder="1" applyAlignment="1">
      <alignment vertical="center"/>
    </xf>
    <xf numFmtId="0" fontId="49" fillId="0" borderId="15" xfId="2867" applyFont="1" applyFill="1" applyBorder="1" applyAlignment="1">
      <alignment vertical="center" wrapText="1"/>
    </xf>
    <xf numFmtId="0" fontId="49" fillId="0" borderId="14" xfId="2867" applyFont="1" applyFill="1" applyBorder="1" applyAlignment="1">
      <alignment vertical="center"/>
    </xf>
    <xf numFmtId="0" fontId="49" fillId="0" borderId="16" xfId="2867" applyFont="1" applyFill="1" applyBorder="1" applyAlignment="1">
      <alignment horizontal="center" vertical="center"/>
    </xf>
    <xf numFmtId="14" fontId="49" fillId="0" borderId="37" xfId="2867" applyNumberFormat="1" applyFont="1" applyFill="1" applyBorder="1" applyAlignment="1">
      <alignment horizontal="right"/>
    </xf>
    <xf numFmtId="1" fontId="50" fillId="0" borderId="38" xfId="2867" applyNumberFormat="1" applyFont="1" applyFill="1" applyBorder="1" applyAlignment="1">
      <alignment horizontal="center"/>
    </xf>
    <xf numFmtId="0" fontId="49" fillId="0" borderId="32" xfId="2867" applyFont="1" applyFill="1" applyBorder="1" applyAlignment="1">
      <alignment horizontal="center"/>
    </xf>
    <xf numFmtId="1" fontId="50" fillId="0" borderId="26" xfId="2867" applyNumberFormat="1" applyFont="1" applyFill="1" applyBorder="1" applyAlignment="1">
      <alignment horizontal="center" vertical="top"/>
    </xf>
    <xf numFmtId="0" fontId="49" fillId="0" borderId="16" xfId="2818" applyFont="1" applyFill="1" applyBorder="1" applyAlignment="1">
      <alignment horizontal="center" wrapText="1"/>
    </xf>
    <xf numFmtId="165" fontId="49" fillId="0" borderId="26" xfId="2660" applyNumberFormat="1" applyFont="1" applyFill="1" applyBorder="1" applyAlignment="1" applyProtection="1">
      <alignment horizontal="center" wrapText="1"/>
      <protection locked="0"/>
    </xf>
    <xf numFmtId="14" fontId="49" fillId="0" borderId="20" xfId="2867" applyNumberFormat="1" applyFont="1" applyFill="1" applyBorder="1" applyAlignment="1">
      <alignment horizontal="right"/>
    </xf>
    <xf numFmtId="1" fontId="50" fillId="0" borderId="72" xfId="2867" applyNumberFormat="1" applyFont="1" applyFill="1" applyBorder="1" applyAlignment="1">
      <alignment horizontal="center"/>
    </xf>
    <xf numFmtId="14" fontId="49" fillId="0" borderId="15" xfId="2875" applyNumberFormat="1" applyFont="1" applyFill="1" applyBorder="1" applyAlignment="1">
      <alignment horizontal="center"/>
    </xf>
    <xf numFmtId="0" fontId="49" fillId="0" borderId="15" xfId="2875" applyFont="1" applyFill="1" applyBorder="1"/>
    <xf numFmtId="0" fontId="49" fillId="0" borderId="15" xfId="2875" applyFont="1" applyFill="1" applyBorder="1" applyAlignment="1">
      <alignment wrapText="1"/>
    </xf>
    <xf numFmtId="0" fontId="49" fillId="0" borderId="16" xfId="2875" applyFont="1" applyFill="1" applyBorder="1" applyAlignment="1">
      <alignment horizontal="center"/>
    </xf>
    <xf numFmtId="0" fontId="49" fillId="0" borderId="14" xfId="2875" applyFont="1" applyFill="1" applyBorder="1"/>
    <xf numFmtId="14" fontId="49" fillId="0" borderId="14" xfId="2893" applyNumberFormat="1" applyFont="1" applyFill="1" applyBorder="1" applyAlignment="1">
      <alignment horizontal="center"/>
    </xf>
    <xf numFmtId="3" fontId="28" fillId="0" borderId="32" xfId="2858" applyNumberFormat="1" applyFont="1" applyFill="1" applyBorder="1" applyAlignment="1">
      <alignment horizontal="center" wrapText="1"/>
    </xf>
    <xf numFmtId="1" fontId="50" fillId="0" borderId="26" xfId="2875" applyNumberFormat="1" applyFont="1" applyFill="1" applyBorder="1" applyAlignment="1">
      <alignment horizontal="center"/>
    </xf>
    <xf numFmtId="14" fontId="49" fillId="0" borderId="14" xfId="2875" applyNumberFormat="1" applyFont="1" applyFill="1" applyBorder="1" applyAlignment="1">
      <alignment horizontal="center"/>
    </xf>
    <xf numFmtId="1" fontId="50" fillId="0" borderId="18" xfId="2875" applyNumberFormat="1" applyFont="1" applyFill="1" applyBorder="1" applyAlignment="1">
      <alignment horizontal="center"/>
    </xf>
    <xf numFmtId="14" fontId="49" fillId="0" borderId="15" xfId="2885" applyNumberFormat="1" applyFont="1" applyFill="1" applyBorder="1" applyAlignment="1">
      <alignment horizontal="center"/>
    </xf>
    <xf numFmtId="0" fontId="49" fillId="0" borderId="15" xfId="2885" applyFont="1" applyFill="1" applyBorder="1"/>
    <xf numFmtId="0" fontId="49" fillId="0" borderId="15" xfId="2885" applyFont="1" applyFill="1" applyBorder="1" applyAlignment="1">
      <alignment wrapText="1"/>
    </xf>
    <xf numFmtId="0" fontId="49" fillId="0" borderId="16" xfId="2885" applyFont="1" applyFill="1" applyBorder="1" applyAlignment="1">
      <alignment horizontal="center"/>
    </xf>
    <xf numFmtId="0" fontId="49" fillId="0" borderId="14" xfId="2885" applyFont="1" applyFill="1" applyBorder="1"/>
    <xf numFmtId="1" fontId="50" fillId="0" borderId="26" xfId="2885" applyNumberFormat="1" applyFont="1" applyFill="1" applyBorder="1" applyAlignment="1">
      <alignment horizontal="center"/>
    </xf>
    <xf numFmtId="14" fontId="49" fillId="0" borderId="14" xfId="2885" applyNumberFormat="1" applyFont="1" applyFill="1" applyBorder="1" applyAlignment="1">
      <alignment horizontal="center"/>
    </xf>
    <xf numFmtId="1" fontId="50" fillId="0" borderId="18" xfId="2885" applyNumberFormat="1" applyFont="1" applyFill="1" applyBorder="1" applyAlignment="1">
      <alignment horizontal="center"/>
    </xf>
    <xf numFmtId="14" fontId="49" fillId="0" borderId="15" xfId="2885" applyNumberFormat="1" applyFont="1" applyFill="1" applyBorder="1" applyAlignment="1">
      <alignment horizontal="center" vertical="center"/>
    </xf>
    <xf numFmtId="0" fontId="49" fillId="0" borderId="15" xfId="2885" applyFont="1" applyFill="1" applyBorder="1" applyAlignment="1">
      <alignment vertical="center" wrapText="1"/>
    </xf>
    <xf numFmtId="0" fontId="49" fillId="0" borderId="14" xfId="2885" applyFont="1" applyFill="1" applyBorder="1" applyAlignment="1">
      <alignment vertical="center"/>
    </xf>
    <xf numFmtId="0" fontId="49" fillId="0" borderId="16" xfId="2885" applyFont="1" applyFill="1" applyBorder="1" applyAlignment="1">
      <alignment horizontal="center" vertical="center"/>
    </xf>
    <xf numFmtId="1" fontId="50" fillId="0" borderId="26" xfId="2885" applyNumberFormat="1" applyFont="1" applyFill="1" applyBorder="1" applyAlignment="1">
      <alignment horizontal="center" vertical="center"/>
    </xf>
    <xf numFmtId="0" fontId="49" fillId="0" borderId="16" xfId="2818" applyFont="1" applyFill="1" applyBorder="1" applyAlignment="1" applyProtection="1">
      <alignment horizontal="center" vertical="center" wrapText="1"/>
      <protection locked="0"/>
    </xf>
    <xf numFmtId="14" fontId="49" fillId="0" borderId="14" xfId="2885" applyNumberFormat="1" applyFont="1" applyFill="1" applyBorder="1" applyAlignment="1">
      <alignment horizontal="center" vertical="center"/>
    </xf>
    <xf numFmtId="1" fontId="50" fillId="0" borderId="18" xfId="2885" applyNumberFormat="1" applyFont="1" applyFill="1" applyBorder="1" applyAlignment="1">
      <alignment horizontal="center" vertical="center"/>
    </xf>
    <xf numFmtId="0" fontId="28" fillId="0" borderId="26" xfId="2858" applyFont="1" applyFill="1" applyBorder="1" applyAlignment="1">
      <alignment horizontal="center" vertical="center"/>
    </xf>
    <xf numFmtId="0" fontId="51" fillId="0" borderId="26" xfId="2858" applyFont="1" applyFill="1" applyBorder="1" applyAlignment="1">
      <alignment horizontal="center"/>
    </xf>
    <xf numFmtId="0" fontId="51" fillId="0" borderId="0" xfId="2858" applyFont="1" applyFill="1" applyBorder="1"/>
    <xf numFmtId="14" fontId="49" fillId="0" borderId="15" xfId="2893" applyNumberFormat="1" applyFont="1" applyFill="1" applyBorder="1" applyAlignment="1">
      <alignment horizontal="center"/>
    </xf>
    <xf numFmtId="0" fontId="49" fillId="0" borderId="15" xfId="2893" applyFont="1" applyFill="1" applyBorder="1"/>
    <xf numFmtId="0" fontId="49" fillId="0" borderId="15" xfId="2893" applyFont="1" applyFill="1" applyBorder="1" applyAlignment="1">
      <alignment wrapText="1"/>
    </xf>
    <xf numFmtId="0" fontId="49" fillId="0" borderId="14" xfId="2893" applyFont="1" applyFill="1" applyBorder="1"/>
    <xf numFmtId="0" fontId="49" fillId="0" borderId="16" xfId="2893" applyFont="1" applyFill="1" applyBorder="1" applyAlignment="1">
      <alignment horizontal="center"/>
    </xf>
    <xf numFmtId="1" fontId="50" fillId="0" borderId="26" xfId="2893" applyNumberFormat="1" applyFont="1" applyFill="1" applyBorder="1" applyAlignment="1">
      <alignment horizontal="center"/>
    </xf>
    <xf numFmtId="1" fontId="50" fillId="0" borderId="18" xfId="2893" applyNumberFormat="1" applyFont="1" applyFill="1" applyBorder="1" applyAlignment="1">
      <alignment horizontal="center"/>
    </xf>
    <xf numFmtId="14" fontId="49" fillId="0" borderId="18" xfId="2867" applyNumberFormat="1" applyFont="1" applyFill="1" applyBorder="1" applyAlignment="1">
      <alignment horizontal="center" wrapText="1"/>
    </xf>
    <xf numFmtId="0" fontId="49" fillId="0" borderId="15" xfId="2901" applyFont="1" applyFill="1" applyBorder="1"/>
    <xf numFmtId="0" fontId="49" fillId="0" borderId="15" xfId="2901" applyFont="1" applyFill="1" applyBorder="1" applyAlignment="1">
      <alignment wrapText="1"/>
    </xf>
    <xf numFmtId="0" fontId="28" fillId="0" borderId="15" xfId="2858" applyFont="1" applyFill="1" applyBorder="1" applyAlignment="1">
      <alignment wrapText="1"/>
    </xf>
    <xf numFmtId="165" fontId="28" fillId="0" borderId="15" xfId="2660" applyNumberFormat="1" applyFont="1" applyFill="1" applyBorder="1"/>
    <xf numFmtId="14" fontId="49" fillId="0" borderId="15" xfId="2893" applyNumberFormat="1" applyFont="1" applyFill="1" applyBorder="1" applyAlignment="1">
      <alignment horizontal="center" vertical="center"/>
    </xf>
    <xf numFmtId="0" fontId="49" fillId="0" borderId="15" xfId="2901" applyFont="1" applyFill="1" applyBorder="1" applyAlignment="1">
      <alignment vertical="center"/>
    </xf>
    <xf numFmtId="0" fontId="49" fillId="0" borderId="15" xfId="2901" applyFont="1" applyFill="1" applyBorder="1" applyAlignment="1">
      <alignment vertical="center" wrapText="1"/>
    </xf>
    <xf numFmtId="165" fontId="28" fillId="0" borderId="15" xfId="2660" applyNumberFormat="1" applyFont="1" applyFill="1" applyBorder="1" applyAlignment="1">
      <alignment vertical="center"/>
    </xf>
    <xf numFmtId="0" fontId="49" fillId="0" borderId="16" xfId="2893" applyFont="1" applyFill="1" applyBorder="1" applyAlignment="1">
      <alignment horizontal="center" vertical="center"/>
    </xf>
    <xf numFmtId="1" fontId="50" fillId="0" borderId="26" xfId="2893" applyNumberFormat="1" applyFont="1" applyFill="1" applyBorder="1" applyAlignment="1">
      <alignment horizontal="center" vertical="top"/>
    </xf>
    <xf numFmtId="14" fontId="49" fillId="0" borderId="14" xfId="2818" applyNumberFormat="1" applyFont="1" applyFill="1" applyBorder="1" applyAlignment="1" applyProtection="1">
      <alignment horizontal="center" wrapText="1"/>
      <protection locked="0"/>
    </xf>
    <xf numFmtId="165" fontId="28" fillId="0" borderId="18" xfId="2660" applyNumberFormat="1" applyFont="1" applyFill="1" applyBorder="1"/>
    <xf numFmtId="0" fontId="49" fillId="0" borderId="16" xfId="2901" applyFont="1" applyFill="1" applyBorder="1" applyAlignment="1">
      <alignment horizontal="center"/>
    </xf>
    <xf numFmtId="1" fontId="50" fillId="0" borderId="18" xfId="2867" applyNumberFormat="1" applyFont="1" applyFill="1" applyBorder="1" applyAlignment="1">
      <alignment horizontal="center" wrapText="1"/>
    </xf>
    <xf numFmtId="15" fontId="28" fillId="0" borderId="15" xfId="2858" applyNumberFormat="1" applyFont="1" applyFill="1" applyBorder="1"/>
    <xf numFmtId="15" fontId="28" fillId="0" borderId="15" xfId="2858" applyNumberFormat="1" applyFont="1" applyFill="1" applyBorder="1" applyAlignment="1">
      <alignment wrapText="1"/>
    </xf>
    <xf numFmtId="15" fontId="28" fillId="0" borderId="14" xfId="2858" applyNumberFormat="1" applyFont="1" applyFill="1" applyBorder="1"/>
    <xf numFmtId="15" fontId="28" fillId="0" borderId="16" xfId="2858" applyNumberFormat="1" applyFont="1" applyFill="1" applyBorder="1" applyAlignment="1">
      <alignment horizontal="center"/>
    </xf>
    <xf numFmtId="15" fontId="28" fillId="0" borderId="26" xfId="2858" applyNumberFormat="1" applyFont="1" applyFill="1" applyBorder="1" applyAlignment="1">
      <alignment horizontal="center"/>
    </xf>
    <xf numFmtId="15" fontId="28" fillId="0" borderId="0" xfId="2858" applyNumberFormat="1" applyFont="1" applyFill="1" applyBorder="1"/>
    <xf numFmtId="0" fontId="28" fillId="0" borderId="50" xfId="2858" applyNumberFormat="1" applyFont="1" applyFill="1" applyBorder="1" applyAlignment="1">
      <alignment horizontal="center" wrapText="1"/>
    </xf>
    <xf numFmtId="14" fontId="49" fillId="0" borderId="10" xfId="2893" applyNumberFormat="1" applyFont="1" applyFill="1" applyBorder="1" applyAlignment="1">
      <alignment horizontal="center" vertical="center"/>
    </xf>
    <xf numFmtId="15" fontId="28" fillId="0" borderId="50" xfId="2858" applyNumberFormat="1" applyFont="1" applyFill="1" applyBorder="1" applyAlignment="1">
      <alignment vertical="center"/>
    </xf>
    <xf numFmtId="14" fontId="49" fillId="0" borderId="37" xfId="2867" applyNumberFormat="1" applyFont="1" applyFill="1" applyBorder="1" applyAlignment="1"/>
    <xf numFmtId="1" fontId="50" fillId="0" borderId="38" xfId="2893" applyNumberFormat="1" applyFont="1" applyFill="1" applyBorder="1" applyAlignment="1"/>
    <xf numFmtId="165" fontId="49" fillId="0" borderId="85" xfId="2660" applyNumberFormat="1" applyFont="1" applyFill="1" applyBorder="1" applyAlignment="1"/>
    <xf numFmtId="166" fontId="49" fillId="0" borderId="50" xfId="2660" applyNumberFormat="1" applyFont="1" applyFill="1" applyBorder="1" applyAlignment="1"/>
    <xf numFmtId="0" fontId="49" fillId="0" borderId="36" xfId="2818" applyFont="1" applyFill="1" applyBorder="1" applyAlignment="1" applyProtection="1">
      <alignment wrapText="1"/>
      <protection locked="0"/>
    </xf>
    <xf numFmtId="14" fontId="49" fillId="0" borderId="50" xfId="2893" applyNumberFormat="1" applyFont="1" applyFill="1" applyBorder="1" applyAlignment="1"/>
    <xf numFmtId="1" fontId="50" fillId="0" borderId="35" xfId="2893" applyNumberFormat="1" applyFont="1" applyFill="1" applyBorder="1" applyAlignment="1"/>
    <xf numFmtId="42" fontId="49" fillId="0" borderId="85" xfId="2660" applyNumberFormat="1" applyFont="1" applyFill="1" applyBorder="1" applyAlignment="1" applyProtection="1">
      <alignment wrapText="1"/>
      <protection locked="0"/>
    </xf>
    <xf numFmtId="14" fontId="28" fillId="0" borderId="15" xfId="2858" applyNumberFormat="1" applyFont="1" applyFill="1" applyBorder="1" applyAlignment="1">
      <alignment horizontal="center"/>
    </xf>
    <xf numFmtId="1" fontId="52" fillId="0" borderId="26" xfId="2858" applyNumberFormat="1" applyFont="1" applyFill="1" applyBorder="1" applyAlignment="1">
      <alignment horizontal="center"/>
    </xf>
    <xf numFmtId="1" fontId="52" fillId="0" borderId="18" xfId="2858" applyNumberFormat="1" applyFont="1" applyFill="1" applyBorder="1" applyAlignment="1">
      <alignment horizontal="center"/>
    </xf>
    <xf numFmtId="15" fontId="28" fillId="0" borderId="15" xfId="2858" applyNumberFormat="1" applyFont="1" applyFill="1" applyBorder="1" applyAlignment="1">
      <alignment vertical="center" wrapText="1"/>
    </xf>
    <xf numFmtId="15" fontId="28" fillId="0" borderId="14" xfId="2858" applyNumberFormat="1" applyFont="1" applyFill="1" applyBorder="1" applyAlignment="1">
      <alignment vertical="center"/>
    </xf>
    <xf numFmtId="15" fontId="28" fillId="0" borderId="16" xfId="2858" applyNumberFormat="1" applyFont="1" applyFill="1" applyBorder="1" applyAlignment="1">
      <alignment horizontal="center" vertical="center"/>
    </xf>
    <xf numFmtId="1" fontId="52" fillId="0" borderId="26" xfId="2858" applyNumberFormat="1" applyFont="1" applyFill="1" applyBorder="1" applyAlignment="1">
      <alignment horizontal="center" vertical="center"/>
    </xf>
    <xf numFmtId="1" fontId="52" fillId="0" borderId="18" xfId="2858" applyNumberFormat="1" applyFont="1" applyFill="1" applyBorder="1" applyAlignment="1">
      <alignment horizontal="center" vertical="center"/>
    </xf>
    <xf numFmtId="15" fontId="28" fillId="0" borderId="26" xfId="2858" applyNumberFormat="1" applyFont="1" applyFill="1" applyBorder="1" applyAlignment="1">
      <alignment horizontal="center" vertical="center"/>
    </xf>
    <xf numFmtId="1" fontId="52" fillId="0" borderId="26" xfId="2858" applyNumberFormat="1" applyFont="1" applyFill="1" applyBorder="1" applyAlignment="1">
      <alignment horizontal="center" vertical="top"/>
    </xf>
    <xf numFmtId="0" fontId="49" fillId="0" borderId="16" xfId="2881" applyFont="1" applyFill="1" applyBorder="1" applyAlignment="1">
      <alignment horizontal="center"/>
    </xf>
    <xf numFmtId="0" fontId="49" fillId="0" borderId="14" xfId="2831" applyFont="1" applyFill="1" applyBorder="1"/>
    <xf numFmtId="49" fontId="49" fillId="0" borderId="15" xfId="2808" applyNumberFormat="1" applyFont="1" applyFill="1" applyBorder="1" applyAlignment="1">
      <alignment wrapText="1"/>
    </xf>
    <xf numFmtId="49" fontId="49" fillId="0" borderId="15" xfId="2813" applyNumberFormat="1" applyFont="1" applyFill="1" applyBorder="1" applyAlignment="1">
      <alignment wrapText="1"/>
    </xf>
    <xf numFmtId="49" fontId="49" fillId="0" borderId="16" xfId="2813" applyNumberFormat="1" applyFont="1" applyFill="1" applyBorder="1" applyAlignment="1">
      <alignment horizontal="center"/>
    </xf>
    <xf numFmtId="49" fontId="49" fillId="0" borderId="14" xfId="2813" applyNumberFormat="1" applyFont="1" applyFill="1" applyBorder="1" applyAlignment="1"/>
    <xf numFmtId="49" fontId="49" fillId="0" borderId="15" xfId="2808" applyNumberFormat="1" applyFont="1" applyFill="1" applyBorder="1" applyAlignment="1">
      <alignment vertical="center" wrapText="1"/>
    </xf>
    <xf numFmtId="49" fontId="49" fillId="0" borderId="15" xfId="2813" applyNumberFormat="1" applyFont="1" applyFill="1" applyBorder="1" applyAlignment="1">
      <alignment vertical="center" wrapText="1"/>
    </xf>
    <xf numFmtId="49" fontId="49" fillId="0" borderId="16" xfId="2813" applyNumberFormat="1" applyFont="1" applyFill="1" applyBorder="1" applyAlignment="1">
      <alignment horizontal="center" vertical="center"/>
    </xf>
    <xf numFmtId="49" fontId="49" fillId="0" borderId="14" xfId="2813" applyNumberFormat="1" applyFont="1" applyFill="1" applyBorder="1" applyAlignment="1">
      <alignment vertical="center"/>
    </xf>
    <xf numFmtId="0" fontId="28" fillId="0" borderId="16" xfId="2858" applyFont="1" applyFill="1" applyBorder="1" applyAlignment="1">
      <alignment horizontal="center"/>
    </xf>
    <xf numFmtId="0" fontId="28" fillId="0" borderId="15" xfId="2858" applyFont="1" applyFill="1" applyBorder="1" applyAlignment="1">
      <alignment vertical="center"/>
    </xf>
    <xf numFmtId="0" fontId="28" fillId="0" borderId="15" xfId="2858" applyFont="1" applyFill="1" applyBorder="1" applyAlignment="1">
      <alignment vertical="center" wrapText="1"/>
    </xf>
    <xf numFmtId="0" fontId="28" fillId="0" borderId="16" xfId="2858" applyFont="1" applyFill="1" applyBorder="1" applyAlignment="1">
      <alignment horizontal="center" vertical="center"/>
    </xf>
    <xf numFmtId="0" fontId="28" fillId="0" borderId="0" xfId="2858" applyFont="1" applyFill="1" applyBorder="1" applyAlignment="1">
      <alignment vertical="center"/>
    </xf>
    <xf numFmtId="49" fontId="49" fillId="0" borderId="14" xfId="2813" applyNumberFormat="1" applyFont="1" applyFill="1" applyBorder="1" applyAlignment="1">
      <alignment horizontal="left"/>
    </xf>
    <xf numFmtId="0" fontId="28" fillId="0" borderId="16" xfId="2858" applyFont="1" applyFill="1" applyBorder="1" applyAlignment="1">
      <alignment horizontal="center" wrapText="1"/>
    </xf>
    <xf numFmtId="14" fontId="28" fillId="0" borderId="17" xfId="2858" applyNumberFormat="1" applyFont="1" applyFill="1" applyBorder="1" applyAlignment="1">
      <alignment horizontal="center"/>
    </xf>
    <xf numFmtId="0" fontId="28" fillId="0" borderId="27" xfId="2858" applyFont="1" applyFill="1" applyBorder="1" applyAlignment="1">
      <alignment horizontal="center"/>
    </xf>
    <xf numFmtId="1" fontId="52" fillId="0" borderId="29" xfId="2858" applyNumberFormat="1" applyFont="1" applyFill="1" applyBorder="1" applyAlignment="1">
      <alignment horizontal="center"/>
    </xf>
    <xf numFmtId="1" fontId="52" fillId="0" borderId="75" xfId="2858" applyNumberFormat="1" applyFont="1" applyFill="1" applyBorder="1" applyAlignment="1">
      <alignment horizontal="center"/>
    </xf>
    <xf numFmtId="0" fontId="28" fillId="0" borderId="16" xfId="2858" applyFont="1" applyFill="1" applyBorder="1" applyAlignment="1">
      <alignment horizontal="center" vertical="center" wrapText="1"/>
    </xf>
    <xf numFmtId="49" fontId="49" fillId="0" borderId="14" xfId="2813" applyNumberFormat="1" applyFont="1" applyFill="1" applyBorder="1" applyAlignment="1">
      <alignment horizontal="left" vertical="center" wrapText="1"/>
    </xf>
    <xf numFmtId="14" fontId="28" fillId="0" borderId="17" xfId="2858" applyNumberFormat="1" applyFont="1" applyFill="1" applyBorder="1" applyAlignment="1">
      <alignment horizontal="center" vertical="center"/>
    </xf>
    <xf numFmtId="14" fontId="28" fillId="0" borderId="18" xfId="2858" applyNumberFormat="1" applyFont="1" applyFill="1" applyBorder="1" applyAlignment="1">
      <alignment horizontal="center" vertical="center" wrapText="1"/>
    </xf>
    <xf numFmtId="49" fontId="49" fillId="0" borderId="19" xfId="2813" applyNumberFormat="1" applyFont="1" applyFill="1" applyBorder="1" applyAlignment="1">
      <alignment horizontal="left"/>
    </xf>
    <xf numFmtId="14" fontId="28" fillId="0" borderId="26" xfId="2858" applyNumberFormat="1" applyFont="1" applyFill="1" applyBorder="1" applyAlignment="1">
      <alignment horizontal="center" vertical="center"/>
    </xf>
    <xf numFmtId="14" fontId="28" fillId="0" borderId="26" xfId="2858" applyNumberFormat="1" applyFont="1" applyFill="1" applyBorder="1" applyAlignment="1">
      <alignment horizontal="center"/>
    </xf>
    <xf numFmtId="0" fontId="49" fillId="0" borderId="19" xfId="2893" applyFont="1" applyFill="1" applyBorder="1" applyAlignment="1">
      <alignment horizontal="left"/>
    </xf>
    <xf numFmtId="0" fontId="28" fillId="0" borderId="18" xfId="2858" applyFont="1" applyFill="1" applyBorder="1" applyAlignment="1">
      <alignment horizontal="left"/>
    </xf>
    <xf numFmtId="0" fontId="49" fillId="0" borderId="21" xfId="2818" applyFont="1" applyFill="1" applyBorder="1" applyAlignment="1" applyProtection="1">
      <alignment horizontal="center" vertical="center" wrapText="1"/>
      <protection locked="0"/>
    </xf>
    <xf numFmtId="14" fontId="28" fillId="0" borderId="20" xfId="2858" applyNumberFormat="1" applyFont="1" applyFill="1" applyBorder="1" applyAlignment="1">
      <alignment horizontal="center" vertical="center"/>
    </xf>
    <xf numFmtId="42" fontId="49" fillId="0" borderId="21" xfId="2660" applyNumberFormat="1" applyFont="1" applyFill="1" applyBorder="1" applyAlignment="1" applyProtection="1">
      <alignment horizontal="center" vertical="center" wrapText="1"/>
      <protection locked="0"/>
    </xf>
    <xf numFmtId="49" fontId="49" fillId="0" borderId="14" xfId="2813" applyNumberFormat="1" applyFont="1" applyFill="1" applyBorder="1" applyAlignment="1">
      <alignment horizontal="left" wrapText="1"/>
    </xf>
    <xf numFmtId="15" fontId="28" fillId="0" borderId="21" xfId="2858" applyNumberFormat="1" applyFont="1" applyFill="1" applyBorder="1" applyAlignment="1">
      <alignment horizontal="center"/>
    </xf>
    <xf numFmtId="15" fontId="28" fillId="0" borderId="22" xfId="2858" applyNumberFormat="1" applyFont="1" applyFill="1" applyBorder="1" applyAlignment="1">
      <alignment horizontal="center"/>
    </xf>
    <xf numFmtId="0" fontId="49" fillId="0" borderId="14" xfId="2818" applyFont="1" applyFill="1" applyBorder="1" applyAlignment="1" applyProtection="1">
      <alignment horizontal="center" vertical="center" wrapText="1"/>
      <protection locked="0"/>
    </xf>
    <xf numFmtId="0" fontId="49" fillId="0" borderId="26" xfId="2818" applyFont="1" applyFill="1" applyBorder="1" applyAlignment="1" applyProtection="1">
      <alignment horizontal="center" vertical="center" wrapText="1"/>
      <protection locked="0"/>
    </xf>
    <xf numFmtId="14" fontId="28" fillId="0" borderId="18" xfId="2858" applyNumberFormat="1" applyFont="1" applyFill="1" applyBorder="1" applyAlignment="1">
      <alignment horizontal="center" vertical="center"/>
    </xf>
    <xf numFmtId="0" fontId="49" fillId="0" borderId="14" xfId="2818" applyFont="1" applyFill="1" applyBorder="1" applyAlignment="1" applyProtection="1">
      <alignment horizontal="center" wrapText="1"/>
      <protection locked="0"/>
    </xf>
    <xf numFmtId="0" fontId="49" fillId="0" borderId="26" xfId="2818" applyFont="1" applyFill="1" applyBorder="1" applyAlignment="1" applyProtection="1">
      <alignment horizontal="center" wrapText="1"/>
      <protection locked="0"/>
    </xf>
    <xf numFmtId="14" fontId="28" fillId="0" borderId="23" xfId="2858" applyNumberFormat="1" applyFont="1" applyFill="1" applyBorder="1" applyAlignment="1">
      <alignment horizontal="center" vertical="center"/>
    </xf>
    <xf numFmtId="0" fontId="28" fillId="0" borderId="19" xfId="2858" applyNumberFormat="1" applyFont="1" applyFill="1" applyBorder="1" applyAlignment="1">
      <alignment horizontal="center"/>
    </xf>
    <xf numFmtId="14" fontId="28" fillId="0" borderId="23" xfId="2858" applyNumberFormat="1" applyFont="1" applyFill="1" applyBorder="1" applyAlignment="1">
      <alignment horizontal="center"/>
    </xf>
    <xf numFmtId="0" fontId="28" fillId="0" borderId="26" xfId="2858" applyNumberFormat="1" applyFont="1" applyFill="1" applyBorder="1" applyAlignment="1">
      <alignment horizontal="center"/>
    </xf>
    <xf numFmtId="0" fontId="28" fillId="0" borderId="0" xfId="2858" applyNumberFormat="1" applyFont="1" applyFill="1" applyBorder="1" applyAlignment="1"/>
    <xf numFmtId="0" fontId="28" fillId="0" borderId="26" xfId="2858" applyNumberFormat="1" applyFont="1" applyFill="1" applyBorder="1" applyAlignment="1">
      <alignment horizontal="center" vertical="center"/>
    </xf>
    <xf numFmtId="0" fontId="28" fillId="0" borderId="0" xfId="2858" applyNumberFormat="1" applyFont="1" applyFill="1" applyBorder="1" applyAlignment="1">
      <alignment vertical="center"/>
    </xf>
    <xf numFmtId="0" fontId="28" fillId="0" borderId="40" xfId="2858" applyFont="1" applyFill="1" applyBorder="1" applyAlignment="1">
      <alignment vertical="center"/>
    </xf>
    <xf numFmtId="0" fontId="28" fillId="0" borderId="40" xfId="2858" applyFont="1" applyFill="1" applyBorder="1" applyAlignment="1">
      <alignment horizontal="center" vertical="center"/>
    </xf>
    <xf numFmtId="49" fontId="49" fillId="0" borderId="19" xfId="2813" applyNumberFormat="1" applyFont="1" applyFill="1" applyBorder="1" applyAlignment="1">
      <alignment horizontal="left" vertical="center" wrapText="1"/>
    </xf>
    <xf numFmtId="15" fontId="28" fillId="0" borderId="22" xfId="2858" applyNumberFormat="1" applyFont="1" applyFill="1" applyBorder="1" applyAlignment="1">
      <alignment horizontal="center" vertical="center"/>
    </xf>
    <xf numFmtId="14" fontId="28" fillId="0" borderId="27" xfId="2858" applyNumberFormat="1" applyFont="1" applyFill="1" applyBorder="1" applyAlignment="1">
      <alignment horizontal="center" vertical="center"/>
    </xf>
    <xf numFmtId="1" fontId="52" fillId="0" borderId="29" xfId="2858" applyNumberFormat="1" applyFont="1" applyFill="1" applyBorder="1" applyAlignment="1">
      <alignment horizontal="center" vertical="center"/>
    </xf>
    <xf numFmtId="14" fontId="28" fillId="0" borderId="29" xfId="2858" applyNumberFormat="1" applyFont="1" applyFill="1" applyBorder="1" applyAlignment="1">
      <alignment horizontal="center" vertical="center"/>
    </xf>
    <xf numFmtId="0" fontId="49" fillId="0" borderId="52" xfId="2818" applyFont="1" applyFill="1" applyBorder="1" applyAlignment="1" applyProtection="1">
      <alignment horizontal="center" vertical="center" wrapText="1"/>
      <protection locked="0"/>
    </xf>
    <xf numFmtId="0" fontId="49" fillId="0" borderId="29" xfId="2818" applyFont="1" applyFill="1" applyBorder="1" applyAlignment="1" applyProtection="1">
      <alignment horizontal="center" vertical="center" wrapText="1"/>
      <protection locked="0"/>
    </xf>
    <xf numFmtId="14" fontId="28" fillId="0" borderId="75" xfId="2858" applyNumberFormat="1" applyFont="1" applyFill="1" applyBorder="1" applyAlignment="1">
      <alignment horizontal="center" vertical="center"/>
    </xf>
    <xf numFmtId="0" fontId="28" fillId="0" borderId="42" xfId="2858" applyFont="1" applyFill="1" applyBorder="1" applyAlignment="1">
      <alignment horizontal="center" vertical="center" wrapText="1"/>
    </xf>
    <xf numFmtId="1" fontId="52" fillId="0" borderId="75" xfId="2858" applyNumberFormat="1" applyFont="1" applyFill="1" applyBorder="1" applyAlignment="1">
      <alignment horizontal="center" vertical="center"/>
    </xf>
    <xf numFmtId="0" fontId="28" fillId="0" borderId="72" xfId="2858" applyNumberFormat="1" applyFont="1" applyFill="1" applyBorder="1" applyAlignment="1">
      <alignment horizontal="center" vertical="center"/>
    </xf>
    <xf numFmtId="42" fontId="49" fillId="0" borderId="22" xfId="2660" applyNumberFormat="1" applyFont="1" applyFill="1" applyBorder="1" applyAlignment="1" applyProtection="1">
      <alignment horizontal="center" vertical="center" wrapText="1"/>
      <protection locked="0"/>
    </xf>
    <xf numFmtId="0" fontId="28" fillId="0" borderId="10" xfId="2858" applyFont="1" applyFill="1" applyBorder="1" applyAlignment="1">
      <alignment horizontal="center"/>
    </xf>
    <xf numFmtId="15" fontId="28" fillId="0" borderId="36" xfId="2858" applyNumberFormat="1" applyFont="1" applyFill="1" applyBorder="1" applyAlignment="1">
      <alignment horizontal="center"/>
    </xf>
    <xf numFmtId="14" fontId="28" fillId="0" borderId="37" xfId="2858" applyNumberFormat="1" applyFont="1" applyFill="1" applyBorder="1" applyAlignment="1">
      <alignment horizontal="center"/>
    </xf>
    <xf numFmtId="1" fontId="52" fillId="0" borderId="38" xfId="2858" applyNumberFormat="1" applyFont="1" applyFill="1" applyBorder="1" applyAlignment="1">
      <alignment horizontal="center"/>
    </xf>
    <xf numFmtId="14" fontId="28" fillId="0" borderId="38" xfId="2858" applyNumberFormat="1" applyFont="1" applyFill="1" applyBorder="1" applyAlignment="1">
      <alignment horizontal="center"/>
    </xf>
    <xf numFmtId="0" fontId="49" fillId="0" borderId="50" xfId="2818" applyFont="1" applyFill="1" applyBorder="1" applyAlignment="1" applyProtection="1">
      <alignment horizontal="center" wrapText="1"/>
      <protection locked="0"/>
    </xf>
    <xf numFmtId="0" fontId="49" fillId="0" borderId="38" xfId="2818" applyFont="1" applyFill="1" applyBorder="1" applyAlignment="1" applyProtection="1">
      <alignment horizontal="center" wrapText="1"/>
      <protection locked="0"/>
    </xf>
    <xf numFmtId="14" fontId="28" fillId="0" borderId="35" xfId="2858" applyNumberFormat="1" applyFont="1" applyFill="1" applyBorder="1" applyAlignment="1">
      <alignment horizontal="center"/>
    </xf>
    <xf numFmtId="0" fontId="28" fillId="0" borderId="39" xfId="2858" applyFont="1" applyFill="1" applyBorder="1" applyAlignment="1">
      <alignment horizontal="center" wrapText="1"/>
    </xf>
    <xf numFmtId="1" fontId="52" fillId="0" borderId="35" xfId="2858" applyNumberFormat="1" applyFont="1" applyFill="1" applyBorder="1" applyAlignment="1">
      <alignment horizontal="center"/>
    </xf>
    <xf numFmtId="42" fontId="49" fillId="0" borderId="36" xfId="2660" applyNumberFormat="1" applyFont="1" applyFill="1" applyBorder="1" applyAlignment="1" applyProtection="1">
      <alignment horizontal="center" wrapText="1"/>
      <protection locked="0"/>
    </xf>
    <xf numFmtId="14" fontId="28" fillId="0" borderId="37" xfId="2858" applyNumberFormat="1" applyFont="1" applyFill="1" applyBorder="1" applyAlignment="1">
      <alignment horizontal="center" vertical="center"/>
    </xf>
    <xf numFmtId="1" fontId="52" fillId="0" borderId="38" xfId="2858" applyNumberFormat="1" applyFont="1" applyFill="1" applyBorder="1" applyAlignment="1">
      <alignment horizontal="center" vertical="center"/>
    </xf>
    <xf numFmtId="14" fontId="28" fillId="0" borderId="38" xfId="2858" applyNumberFormat="1" applyFont="1" applyFill="1" applyBorder="1" applyAlignment="1">
      <alignment horizontal="center" vertical="center"/>
    </xf>
    <xf numFmtId="0" fontId="49" fillId="0" borderId="50" xfId="2818" applyFont="1" applyFill="1" applyBorder="1" applyAlignment="1" applyProtection="1">
      <alignment horizontal="center" vertical="center" wrapText="1"/>
      <protection locked="0"/>
    </xf>
    <xf numFmtId="0" fontId="49" fillId="0" borderId="38" xfId="2818" applyFont="1" applyFill="1" applyBorder="1" applyAlignment="1" applyProtection="1">
      <alignment horizontal="center" vertical="center" wrapText="1"/>
      <protection locked="0"/>
    </xf>
    <xf numFmtId="14" fontId="28" fillId="0" borderId="35" xfId="2858" applyNumberFormat="1" applyFont="1" applyFill="1" applyBorder="1" applyAlignment="1">
      <alignment horizontal="center" vertical="center"/>
    </xf>
    <xf numFmtId="1" fontId="52" fillId="0" borderId="35" xfId="2858" applyNumberFormat="1" applyFont="1" applyFill="1" applyBorder="1" applyAlignment="1">
      <alignment horizontal="center" vertical="center"/>
    </xf>
    <xf numFmtId="42" fontId="49" fillId="0" borderId="36" xfId="2660" applyNumberFormat="1" applyFont="1" applyFill="1" applyBorder="1" applyAlignment="1" applyProtection="1">
      <alignment horizontal="center" vertical="center" wrapText="1"/>
      <protection locked="0"/>
    </xf>
    <xf numFmtId="49" fontId="49" fillId="0" borderId="50" xfId="2813" applyNumberFormat="1" applyFont="1" applyFill="1" applyBorder="1" applyAlignment="1">
      <alignment horizontal="left" vertical="center" wrapText="1"/>
    </xf>
    <xf numFmtId="0" fontId="28" fillId="0" borderId="36" xfId="2858" applyFont="1" applyFill="1" applyBorder="1" applyAlignment="1">
      <alignment horizontal="center"/>
    </xf>
    <xf numFmtId="49" fontId="49" fillId="0" borderId="18" xfId="2813" applyNumberFormat="1" applyFont="1" applyFill="1" applyBorder="1" applyAlignment="1">
      <alignment horizontal="left" wrapText="1"/>
    </xf>
    <xf numFmtId="165" fontId="28" fillId="0" borderId="10" xfId="2660" applyNumberFormat="1" applyFont="1" applyFill="1" applyBorder="1"/>
    <xf numFmtId="49" fontId="49" fillId="0" borderId="18" xfId="2813" applyNumberFormat="1" applyFont="1" applyFill="1" applyBorder="1" applyAlignment="1">
      <alignment horizontal="left" vertical="center" wrapText="1"/>
    </xf>
    <xf numFmtId="14" fontId="28" fillId="0" borderId="55" xfId="2858" applyNumberFormat="1" applyFont="1" applyFill="1" applyBorder="1" applyAlignment="1">
      <alignment horizontal="center"/>
    </xf>
    <xf numFmtId="0" fontId="28" fillId="0" borderId="40" xfId="2858" applyFont="1" applyFill="1" applyBorder="1"/>
    <xf numFmtId="0" fontId="28" fillId="0" borderId="21" xfId="2858" applyFont="1" applyFill="1" applyBorder="1" applyAlignment="1">
      <alignment horizontal="center"/>
    </xf>
    <xf numFmtId="49" fontId="49" fillId="0" borderId="23" xfId="2813" applyNumberFormat="1" applyFont="1" applyFill="1" applyBorder="1" applyAlignment="1">
      <alignment horizontal="left" wrapText="1"/>
    </xf>
    <xf numFmtId="14" fontId="28" fillId="0" borderId="27" xfId="2858" applyNumberFormat="1" applyFont="1" applyFill="1" applyBorder="1" applyAlignment="1">
      <alignment horizontal="center"/>
    </xf>
    <xf numFmtId="14" fontId="28" fillId="0" borderId="29" xfId="2858" applyNumberFormat="1" applyFont="1" applyFill="1" applyBorder="1" applyAlignment="1">
      <alignment horizontal="center"/>
    </xf>
    <xf numFmtId="0" fontId="49" fillId="0" borderId="52" xfId="2818" applyFont="1" applyFill="1" applyBorder="1" applyAlignment="1" applyProtection="1">
      <alignment horizontal="center" wrapText="1"/>
      <protection locked="0"/>
    </xf>
    <xf numFmtId="0" fontId="49" fillId="0" borderId="29" xfId="2818" applyFont="1" applyFill="1" applyBorder="1" applyAlignment="1" applyProtection="1">
      <alignment horizontal="center" wrapText="1"/>
      <protection locked="0"/>
    </xf>
    <xf numFmtId="14" fontId="28" fillId="0" borderId="75" xfId="2858" applyNumberFormat="1" applyFont="1" applyFill="1" applyBorder="1" applyAlignment="1">
      <alignment horizontal="center"/>
    </xf>
    <xf numFmtId="0" fontId="28" fillId="0" borderId="42" xfId="2858" applyFont="1" applyFill="1" applyBorder="1" applyAlignment="1">
      <alignment horizontal="center" wrapText="1"/>
    </xf>
    <xf numFmtId="42" fontId="49" fillId="0" borderId="22" xfId="2660" applyNumberFormat="1" applyFont="1" applyFill="1" applyBorder="1" applyAlignment="1" applyProtection="1">
      <alignment horizontal="center" wrapText="1"/>
      <protection locked="0"/>
    </xf>
    <xf numFmtId="14" fontId="28" fillId="0" borderId="10" xfId="2858" applyNumberFormat="1" applyFont="1" applyFill="1" applyBorder="1" applyAlignment="1">
      <alignment horizontal="center"/>
    </xf>
    <xf numFmtId="0" fontId="28" fillId="0" borderId="17" xfId="2858" applyNumberFormat="1" applyFont="1" applyFill="1" applyBorder="1" applyAlignment="1">
      <alignment horizontal="center" vertical="center"/>
    </xf>
    <xf numFmtId="0" fontId="28" fillId="0" borderId="41" xfId="2858" applyFont="1" applyFill="1" applyBorder="1" applyAlignment="1">
      <alignment vertical="center"/>
    </xf>
    <xf numFmtId="49" fontId="49" fillId="0" borderId="23" xfId="2813" applyNumberFormat="1" applyFont="1" applyFill="1" applyBorder="1" applyAlignment="1">
      <alignment horizontal="left" vertical="center" wrapText="1"/>
    </xf>
    <xf numFmtId="42" fontId="28" fillId="0" borderId="15" xfId="2660" applyNumberFormat="1" applyFont="1" applyFill="1" applyBorder="1" applyAlignment="1">
      <alignment vertical="center"/>
    </xf>
    <xf numFmtId="0" fontId="28" fillId="0" borderId="17" xfId="2858" applyNumberFormat="1" applyFont="1" applyFill="1" applyBorder="1" applyAlignment="1">
      <alignment horizontal="center"/>
    </xf>
    <xf numFmtId="42" fontId="28" fillId="0" borderId="15" xfId="2660" applyNumberFormat="1" applyFont="1" applyFill="1" applyBorder="1"/>
    <xf numFmtId="15" fontId="28" fillId="0" borderId="32" xfId="2858" applyNumberFormat="1" applyFont="1" applyFill="1" applyBorder="1" applyAlignment="1">
      <alignment horizontal="center" vertical="center"/>
    </xf>
    <xf numFmtId="0" fontId="49" fillId="0" borderId="18" xfId="2818" applyFont="1" applyFill="1" applyBorder="1" applyAlignment="1" applyProtection="1">
      <alignment horizontal="center" vertical="center" wrapText="1"/>
      <protection locked="0"/>
    </xf>
    <xf numFmtId="42" fontId="49" fillId="0" borderId="26" xfId="2660" applyNumberFormat="1" applyFont="1" applyFill="1" applyBorder="1" applyAlignment="1" applyProtection="1">
      <alignment horizontal="center" vertical="center" wrapText="1"/>
      <protection locked="0"/>
    </xf>
    <xf numFmtId="1" fontId="52" fillId="0" borderId="17" xfId="2858" applyNumberFormat="1" applyFont="1" applyFill="1" applyBorder="1" applyAlignment="1">
      <alignment horizontal="center"/>
    </xf>
    <xf numFmtId="164" fontId="28" fillId="0" borderId="26" xfId="2659" applyNumberFormat="1" applyFont="1" applyFill="1" applyBorder="1"/>
    <xf numFmtId="164" fontId="28" fillId="0" borderId="87" xfId="2659" applyNumberFormat="1" applyFont="1" applyFill="1" applyBorder="1"/>
    <xf numFmtId="0" fontId="28" fillId="0" borderId="18" xfId="2858" applyFont="1" applyFill="1" applyBorder="1" applyAlignment="1">
      <alignment horizontal="center" wrapText="1"/>
    </xf>
    <xf numFmtId="1" fontId="52" fillId="0" borderId="32" xfId="2858" applyNumberFormat="1" applyFont="1" applyFill="1" applyBorder="1" applyAlignment="1">
      <alignment horizontal="center"/>
    </xf>
    <xf numFmtId="3" fontId="28" fillId="0" borderId="18" xfId="2858" applyNumberFormat="1" applyFont="1" applyFill="1" applyBorder="1"/>
    <xf numFmtId="42" fontId="28" fillId="0" borderId="26" xfId="2858" applyNumberFormat="1" applyFont="1" applyFill="1" applyBorder="1"/>
    <xf numFmtId="49" fontId="28" fillId="0" borderId="15" xfId="0" applyNumberFormat="1" applyFont="1" applyFill="1" applyBorder="1" applyAlignment="1"/>
    <xf numFmtId="0" fontId="28" fillId="0" borderId="17" xfId="2858" applyFont="1" applyFill="1" applyBorder="1" applyAlignment="1">
      <alignment horizontal="center"/>
    </xf>
    <xf numFmtId="164" fontId="28" fillId="0" borderId="18" xfId="2659" applyNumberFormat="1" applyFont="1" applyFill="1" applyBorder="1"/>
    <xf numFmtId="0" fontId="28" fillId="0" borderId="18" xfId="2858" applyFont="1" applyFill="1" applyBorder="1" applyAlignment="1">
      <alignment horizontal="center"/>
    </xf>
    <xf numFmtId="49" fontId="28" fillId="0" borderId="15" xfId="0" applyNumberFormat="1" applyFont="1" applyFill="1" applyBorder="1" applyAlignment="1">
      <alignment vertical="center"/>
    </xf>
    <xf numFmtId="49" fontId="28" fillId="0" borderId="55" xfId="0" applyNumberFormat="1" applyFont="1" applyFill="1" applyBorder="1" applyAlignment="1"/>
    <xf numFmtId="49" fontId="28" fillId="0" borderId="21" xfId="0" applyNumberFormat="1" applyFont="1" applyFill="1" applyBorder="1" applyAlignment="1">
      <alignment horizontal="center"/>
    </xf>
    <xf numFmtId="0" fontId="28" fillId="0" borderId="23" xfId="2858" applyFont="1" applyFill="1" applyBorder="1"/>
    <xf numFmtId="42" fontId="28" fillId="0" borderId="55" xfId="2660" applyNumberFormat="1" applyFont="1" applyFill="1" applyBorder="1"/>
    <xf numFmtId="0" fontId="28" fillId="0" borderId="20" xfId="2858" applyFont="1" applyFill="1" applyBorder="1" applyAlignment="1">
      <alignment horizontal="center"/>
    </xf>
    <xf numFmtId="1" fontId="52" fillId="0" borderId="72" xfId="2858" applyNumberFormat="1" applyFont="1" applyFill="1" applyBorder="1" applyAlignment="1">
      <alignment horizontal="center"/>
    </xf>
    <xf numFmtId="164" fontId="28" fillId="0" borderId="72" xfId="2659" applyNumberFormat="1" applyFont="1" applyFill="1" applyBorder="1"/>
    <xf numFmtId="164" fontId="28" fillId="0" borderId="23" xfId="2659" applyNumberFormat="1" applyFont="1" applyFill="1" applyBorder="1"/>
    <xf numFmtId="0" fontId="28" fillId="0" borderId="21" xfId="2858" applyFont="1" applyFill="1" applyBorder="1" applyAlignment="1">
      <alignment horizontal="center" wrapText="1"/>
    </xf>
    <xf numFmtId="0" fontId="28" fillId="0" borderId="23" xfId="2858" applyFont="1" applyFill="1" applyBorder="1" applyAlignment="1">
      <alignment horizontal="center"/>
    </xf>
    <xf numFmtId="0" fontId="28" fillId="0" borderId="33" xfId="2858" applyFont="1" applyFill="1" applyBorder="1" applyAlignment="1">
      <alignment horizontal="center" wrapText="1"/>
    </xf>
    <xf numFmtId="1" fontId="52" fillId="0" borderId="23" xfId="2858" applyNumberFormat="1" applyFont="1" applyFill="1" applyBorder="1" applyAlignment="1">
      <alignment horizontal="center"/>
    </xf>
    <xf numFmtId="42" fontId="28" fillId="0" borderId="72" xfId="2858" applyNumberFormat="1" applyFont="1" applyFill="1" applyBorder="1"/>
    <xf numFmtId="49" fontId="28" fillId="0" borderId="10" xfId="0" applyNumberFormat="1" applyFont="1" applyFill="1" applyBorder="1" applyAlignment="1"/>
    <xf numFmtId="49" fontId="28" fillId="0" borderId="36" xfId="0" applyNumberFormat="1" applyFont="1" applyFill="1" applyBorder="1" applyAlignment="1">
      <alignment horizontal="center"/>
    </xf>
    <xf numFmtId="0" fontId="28" fillId="0" borderId="35" xfId="2858" applyFont="1" applyFill="1" applyBorder="1"/>
    <xf numFmtId="42" fontId="28" fillId="0" borderId="10" xfId="2660" applyNumberFormat="1" applyFont="1" applyFill="1" applyBorder="1"/>
    <xf numFmtId="0" fontId="28" fillId="0" borderId="37" xfId="2858" applyFont="1" applyFill="1" applyBorder="1" applyAlignment="1">
      <alignment horizontal="center"/>
    </xf>
    <xf numFmtId="164" fontId="28" fillId="0" borderId="38" xfId="2659" applyNumberFormat="1" applyFont="1" applyFill="1" applyBorder="1"/>
    <xf numFmtId="164" fontId="28" fillId="0" borderId="35" xfId="2659" applyNumberFormat="1" applyFont="1" applyFill="1" applyBorder="1"/>
    <xf numFmtId="0" fontId="28" fillId="0" borderId="36" xfId="2858" applyFont="1" applyFill="1" applyBorder="1" applyAlignment="1">
      <alignment horizontal="center" wrapText="1"/>
    </xf>
    <xf numFmtId="0" fontId="28" fillId="0" borderId="35" xfId="2858" applyFont="1" applyFill="1" applyBorder="1" applyAlignment="1">
      <alignment horizontal="center"/>
    </xf>
    <xf numFmtId="42" fontId="28" fillId="0" borderId="38" xfId="2858" applyNumberFormat="1" applyFont="1" applyFill="1" applyBorder="1"/>
    <xf numFmtId="49" fontId="28" fillId="0" borderId="15" xfId="0" applyNumberFormat="1" applyFont="1" applyFill="1" applyBorder="1" applyAlignment="1" applyProtection="1"/>
    <xf numFmtId="49" fontId="28" fillId="0" borderId="16" xfId="0" applyNumberFormat="1" applyFont="1" applyFill="1" applyBorder="1" applyAlignment="1" applyProtection="1">
      <alignment horizontal="center"/>
    </xf>
    <xf numFmtId="0" fontId="28" fillId="0" borderId="18" xfId="2858" applyFont="1" applyFill="1" applyBorder="1" applyProtection="1"/>
    <xf numFmtId="0" fontId="28" fillId="0" borderId="16" xfId="2858" applyFont="1" applyFill="1" applyBorder="1" applyAlignment="1" applyProtection="1">
      <alignment horizontal="center"/>
    </xf>
    <xf numFmtId="0" fontId="28" fillId="0" borderId="41" xfId="2858" applyFont="1" applyFill="1" applyBorder="1" applyAlignment="1">
      <alignment horizontal="center"/>
    </xf>
    <xf numFmtId="49" fontId="24" fillId="0" borderId="16" xfId="0" applyNumberFormat="1" applyFont="1" applyFill="1" applyBorder="1" applyAlignment="1" applyProtection="1">
      <alignment horizontal="center"/>
    </xf>
    <xf numFmtId="164" fontId="28" fillId="0" borderId="16" xfId="2659" applyNumberFormat="1" applyFont="1" applyFill="1" applyBorder="1"/>
    <xf numFmtId="42" fontId="28" fillId="0" borderId="16" xfId="2858" applyNumberFormat="1" applyFont="1" applyFill="1" applyBorder="1"/>
    <xf numFmtId="49" fontId="28" fillId="0" borderId="16" xfId="0" applyNumberFormat="1" applyFont="1" applyFill="1" applyBorder="1" applyAlignment="1">
      <alignment horizontal="center"/>
    </xf>
    <xf numFmtId="165" fontId="28" fillId="0" borderId="55" xfId="2660" applyNumberFormat="1" applyFont="1" applyFill="1" applyBorder="1"/>
    <xf numFmtId="0" fontId="28" fillId="0" borderId="21" xfId="2858" applyFont="1" applyFill="1" applyBorder="1" applyAlignment="1" applyProtection="1">
      <alignment horizontal="center"/>
    </xf>
    <xf numFmtId="0" fontId="28" fillId="0" borderId="61" xfId="2858" applyFont="1" applyFill="1" applyBorder="1" applyAlignment="1">
      <alignment horizontal="center"/>
    </xf>
    <xf numFmtId="164" fontId="28" fillId="0" borderId="21" xfId="2659" applyNumberFormat="1" applyFont="1" applyFill="1" applyBorder="1"/>
    <xf numFmtId="0" fontId="28" fillId="0" borderId="14" xfId="2858" applyFont="1" applyFill="1" applyBorder="1" applyAlignment="1">
      <alignment horizontal="center" vertical="center"/>
    </xf>
    <xf numFmtId="49" fontId="28" fillId="0" borderId="16" xfId="0" applyNumberFormat="1" applyFont="1" applyFill="1" applyBorder="1" applyAlignment="1">
      <alignment horizontal="center" vertical="center"/>
    </xf>
    <xf numFmtId="0" fontId="28" fillId="0" borderId="16" xfId="2858" applyFont="1" applyFill="1" applyBorder="1" applyAlignment="1" applyProtection="1">
      <alignment horizontal="center" vertical="center"/>
    </xf>
    <xf numFmtId="49" fontId="28" fillId="0" borderId="15" xfId="0" applyNumberFormat="1" applyFont="1" applyFill="1" applyBorder="1" applyAlignment="1">
      <alignment wrapText="1"/>
    </xf>
    <xf numFmtId="165" fontId="28" fillId="0" borderId="15" xfId="2660" applyNumberFormat="1" applyFont="1" applyFill="1" applyBorder="1" applyAlignment="1"/>
    <xf numFmtId="1" fontId="52" fillId="0" borderId="16" xfId="2858" applyNumberFormat="1" applyFont="1" applyFill="1" applyBorder="1" applyAlignment="1">
      <alignment horizontal="center"/>
    </xf>
    <xf numFmtId="49" fontId="28" fillId="0" borderId="25" xfId="0" applyNumberFormat="1" applyFont="1" applyFill="1" applyBorder="1" applyAlignment="1"/>
    <xf numFmtId="0" fontId="28" fillId="0" borderId="25" xfId="2858" applyFont="1" applyFill="1" applyBorder="1" applyAlignment="1">
      <alignment wrapText="1"/>
    </xf>
    <xf numFmtId="0" fontId="28" fillId="0" borderId="56" xfId="2858" applyFont="1" applyFill="1" applyBorder="1" applyAlignment="1">
      <alignment horizontal="center"/>
    </xf>
    <xf numFmtId="49" fontId="49" fillId="0" borderId="57" xfId="2813" applyNumberFormat="1" applyFont="1" applyFill="1" applyBorder="1" applyAlignment="1">
      <alignment horizontal="left" vertical="center" wrapText="1"/>
    </xf>
    <xf numFmtId="165" fontId="28" fillId="0" borderId="25" xfId="2660" applyNumberFormat="1" applyFont="1" applyFill="1" applyBorder="1"/>
    <xf numFmtId="0" fontId="28" fillId="0" borderId="56" xfId="2858" applyFont="1" applyFill="1" applyBorder="1" applyAlignment="1" applyProtection="1">
      <alignment horizontal="center"/>
    </xf>
    <xf numFmtId="0" fontId="28" fillId="0" borderId="58" xfId="2858" applyFont="1" applyFill="1" applyBorder="1" applyAlignment="1">
      <alignment horizontal="center"/>
    </xf>
    <xf numFmtId="1" fontId="52" fillId="0" borderId="30" xfId="2858" applyNumberFormat="1" applyFont="1" applyFill="1" applyBorder="1" applyAlignment="1">
      <alignment horizontal="center"/>
    </xf>
    <xf numFmtId="164" fontId="28" fillId="0" borderId="30" xfId="2659" applyNumberFormat="1" applyFont="1" applyFill="1" applyBorder="1"/>
    <xf numFmtId="164" fontId="28" fillId="0" borderId="57" xfId="2659" applyNumberFormat="1" applyFont="1" applyFill="1" applyBorder="1"/>
    <xf numFmtId="0" fontId="28" fillId="0" borderId="56" xfId="2858" applyFont="1" applyFill="1" applyBorder="1" applyAlignment="1">
      <alignment horizontal="center" wrapText="1"/>
    </xf>
    <xf numFmtId="0" fontId="28" fillId="0" borderId="57" xfId="2858" applyFont="1" applyFill="1" applyBorder="1" applyAlignment="1">
      <alignment horizontal="center"/>
    </xf>
    <xf numFmtId="0" fontId="28" fillId="0" borderId="34" xfId="2858" applyFont="1" applyFill="1" applyBorder="1" applyAlignment="1">
      <alignment horizontal="center" wrapText="1"/>
    </xf>
    <xf numFmtId="1" fontId="52" fillId="0" borderId="57" xfId="2858" applyNumberFormat="1" applyFont="1" applyFill="1" applyBorder="1" applyAlignment="1">
      <alignment horizontal="center"/>
    </xf>
    <xf numFmtId="1" fontId="52" fillId="0" borderId="56" xfId="2858" applyNumberFormat="1" applyFont="1" applyFill="1" applyBorder="1" applyAlignment="1">
      <alignment horizontal="center"/>
    </xf>
    <xf numFmtId="42" fontId="28" fillId="0" borderId="30" xfId="2858" applyNumberFormat="1" applyFont="1" applyFill="1" applyBorder="1"/>
    <xf numFmtId="14" fontId="28" fillId="0" borderId="0" xfId="2858" applyNumberFormat="1" applyFont="1" applyFill="1" applyBorder="1" applyAlignment="1">
      <alignment horizontal="center"/>
    </xf>
    <xf numFmtId="49" fontId="28" fillId="0" borderId="0" xfId="0" applyNumberFormat="1" applyFont="1" applyFill="1" applyBorder="1" applyAlignment="1"/>
    <xf numFmtId="165" fontId="28" fillId="0" borderId="0" xfId="2660" applyNumberFormat="1" applyFont="1" applyFill="1" applyBorder="1"/>
    <xf numFmtId="1" fontId="52" fillId="0" borderId="0" xfId="2858" applyNumberFormat="1" applyFont="1" applyFill="1" applyBorder="1" applyAlignment="1">
      <alignment horizontal="center"/>
    </xf>
    <xf numFmtId="164" fontId="28" fillId="0" borderId="0" xfId="2659" applyNumberFormat="1" applyFont="1" applyFill="1" applyBorder="1"/>
    <xf numFmtId="42" fontId="28" fillId="0" borderId="0" xfId="2858" applyNumberFormat="1" applyFont="1" applyFill="1" applyBorder="1"/>
    <xf numFmtId="0" fontId="25" fillId="0" borderId="0" xfId="2858" applyFont="1" applyFill="1" applyBorder="1" applyAlignment="1">
      <alignment horizontal="left"/>
    </xf>
    <xf numFmtId="165" fontId="25" fillId="0" borderId="88" xfId="2660" applyNumberFormat="1" applyFont="1" applyFill="1" applyBorder="1"/>
    <xf numFmtId="0" fontId="28" fillId="0" borderId="0" xfId="2858" applyFont="1" applyFill="1" applyBorder="1" applyAlignment="1">
      <alignment horizontal="right"/>
    </xf>
    <xf numFmtId="0" fontId="25" fillId="0" borderId="53" xfId="2858" applyFont="1" applyFill="1" applyBorder="1" applyAlignment="1">
      <alignment horizontal="left"/>
    </xf>
    <xf numFmtId="165" fontId="25" fillId="0" borderId="53" xfId="2858" applyNumberFormat="1" applyFont="1" applyFill="1" applyBorder="1" applyAlignment="1">
      <alignment horizontal="left"/>
    </xf>
    <xf numFmtId="164" fontId="28" fillId="0" borderId="0" xfId="2858" applyNumberFormat="1" applyFont="1" applyFill="1"/>
    <xf numFmtId="41" fontId="28" fillId="0" borderId="0" xfId="2858" applyNumberFormat="1" applyFont="1" applyFill="1"/>
    <xf numFmtId="0" fontId="25" fillId="0" borderId="25" xfId="2858" applyFont="1" applyFill="1" applyBorder="1"/>
    <xf numFmtId="0" fontId="25" fillId="0" borderId="25" xfId="2858" applyFont="1" applyFill="1" applyBorder="1" applyAlignment="1">
      <alignment horizontal="center"/>
    </xf>
    <xf numFmtId="0" fontId="25" fillId="0" borderId="24" xfId="2858" applyFont="1" applyFill="1" applyBorder="1" applyAlignment="1">
      <alignment horizontal="center"/>
    </xf>
    <xf numFmtId="0" fontId="25" fillId="0" borderId="58" xfId="2858" applyFont="1" applyFill="1" applyBorder="1" applyAlignment="1">
      <alignment horizontal="center"/>
    </xf>
    <xf numFmtId="0" fontId="25" fillId="0" borderId="56" xfId="2858" applyFont="1" applyFill="1" applyBorder="1" applyAlignment="1">
      <alignment horizontal="center"/>
    </xf>
    <xf numFmtId="0" fontId="47" fillId="0" borderId="44" xfId="2818" applyFont="1" applyFill="1" applyBorder="1" applyAlignment="1" applyProtection="1">
      <alignment horizontal="center" wrapText="1"/>
      <protection locked="0"/>
    </xf>
    <xf numFmtId="41" fontId="47" fillId="0" borderId="103" xfId="2818" applyNumberFormat="1" applyFont="1" applyFill="1" applyBorder="1" applyAlignment="1" applyProtection="1">
      <alignment horizontal="center" wrapText="1"/>
      <protection locked="0"/>
    </xf>
    <xf numFmtId="0" fontId="47" fillId="0" borderId="110" xfId="2818" applyFont="1" applyFill="1" applyBorder="1" applyAlignment="1" applyProtection="1">
      <alignment horizontal="center" wrapText="1"/>
      <protection locked="0"/>
    </xf>
    <xf numFmtId="0" fontId="47" fillId="0" borderId="45" xfId="2818" applyFont="1" applyFill="1" applyBorder="1" applyAlignment="1" applyProtection="1">
      <alignment horizontal="center" wrapText="1"/>
      <protection locked="0"/>
    </xf>
    <xf numFmtId="42" fontId="47" fillId="0" borderId="66" xfId="2818" applyNumberFormat="1" applyFont="1" applyFill="1" applyBorder="1" applyAlignment="1" applyProtection="1">
      <alignment horizontal="center" wrapText="1"/>
      <protection locked="0"/>
    </xf>
    <xf numFmtId="0" fontId="28" fillId="0" borderId="19" xfId="2858" applyFont="1" applyFill="1" applyBorder="1" applyAlignment="1">
      <alignment horizontal="center"/>
    </xf>
    <xf numFmtId="0" fontId="28" fillId="0" borderId="55" xfId="2858" applyFont="1" applyFill="1" applyBorder="1"/>
    <xf numFmtId="0" fontId="28" fillId="0" borderId="55" xfId="2858" applyFont="1" applyFill="1" applyBorder="1" applyAlignment="1">
      <alignment horizontal="center"/>
    </xf>
    <xf numFmtId="0" fontId="28" fillId="0" borderId="55" xfId="2858" applyFont="1" applyFill="1" applyBorder="1" applyAlignment="1">
      <alignment horizontal="center" wrapText="1"/>
    </xf>
    <xf numFmtId="42" fontId="28" fillId="0" borderId="33" xfId="2858" applyNumberFormat="1" applyFont="1" applyFill="1" applyBorder="1"/>
    <xf numFmtId="0" fontId="28" fillId="0" borderId="33" xfId="2858" applyFont="1" applyFill="1" applyBorder="1" applyAlignment="1">
      <alignment horizontal="center"/>
    </xf>
    <xf numFmtId="14" fontId="28" fillId="0" borderId="19" xfId="2858" applyNumberFormat="1" applyFont="1" applyFill="1" applyBorder="1" applyAlignment="1">
      <alignment horizontal="center"/>
    </xf>
    <xf numFmtId="0" fontId="28" fillId="0" borderId="61" xfId="2858" applyNumberFormat="1" applyFont="1" applyFill="1" applyBorder="1" applyAlignment="1">
      <alignment horizontal="center" vertical="top"/>
    </xf>
    <xf numFmtId="42" fontId="28" fillId="0" borderId="21" xfId="2858" applyNumberFormat="1" applyFont="1" applyFill="1" applyBorder="1"/>
    <xf numFmtId="14" fontId="28" fillId="0" borderId="59" xfId="2858" applyNumberFormat="1" applyFont="1" applyFill="1" applyBorder="1" applyAlignment="1">
      <alignment horizontal="center"/>
    </xf>
    <xf numFmtId="42" fontId="28" fillId="0" borderId="13" xfId="2858" applyNumberFormat="1" applyFont="1" applyFill="1" applyBorder="1"/>
    <xf numFmtId="42" fontId="28" fillId="0" borderId="21" xfId="2858" applyNumberFormat="1" applyFont="1" applyFill="1" applyBorder="1" applyAlignment="1">
      <alignment vertical="center"/>
    </xf>
    <xf numFmtId="0" fontId="28" fillId="0" borderId="32" xfId="2858" applyFont="1" applyFill="1" applyBorder="1" applyAlignment="1">
      <alignment horizontal="center"/>
    </xf>
    <xf numFmtId="0" fontId="28" fillId="0" borderId="14" xfId="2858" applyFont="1" applyFill="1" applyBorder="1" applyAlignment="1">
      <alignment horizontal="center"/>
    </xf>
    <xf numFmtId="0" fontId="28" fillId="0" borderId="17" xfId="2858" applyFont="1" applyFill="1" applyBorder="1"/>
    <xf numFmtId="0" fontId="28" fillId="0" borderId="15" xfId="2858" applyFont="1" applyFill="1" applyBorder="1" applyAlignment="1">
      <alignment horizontal="center" wrapText="1"/>
    </xf>
    <xf numFmtId="42" fontId="28" fillId="0" borderId="32" xfId="2858" applyNumberFormat="1" applyFont="1" applyFill="1" applyBorder="1"/>
    <xf numFmtId="0" fontId="28" fillId="0" borderId="55" xfId="0" applyFont="1" applyFill="1" applyBorder="1" applyAlignment="1">
      <alignment horizontal="left"/>
    </xf>
    <xf numFmtId="0" fontId="28" fillId="0" borderId="15" xfId="0" applyFont="1" applyFill="1" applyBorder="1" applyAlignment="1">
      <alignment horizontal="left"/>
    </xf>
    <xf numFmtId="0" fontId="75" fillId="0" borderId="15" xfId="0" applyFont="1" applyFill="1" applyBorder="1"/>
    <xf numFmtId="0" fontId="28" fillId="0" borderId="15" xfId="0" applyFont="1" applyFill="1" applyBorder="1"/>
    <xf numFmtId="0" fontId="28" fillId="0" borderId="24" xfId="2858" applyFont="1" applyFill="1" applyBorder="1" applyAlignment="1">
      <alignment horizontal="center"/>
    </xf>
    <xf numFmtId="0" fontId="28" fillId="0" borderId="25" xfId="0" applyFont="1" applyFill="1" applyBorder="1"/>
    <xf numFmtId="0" fontId="28" fillId="0" borderId="25" xfId="2858" applyFont="1" applyFill="1" applyBorder="1" applyAlignment="1">
      <alignment horizontal="center" wrapText="1"/>
    </xf>
    <xf numFmtId="42" fontId="28" fillId="0" borderId="34" xfId="2858" applyNumberFormat="1" applyFont="1" applyFill="1" applyBorder="1"/>
    <xf numFmtId="0" fontId="28" fillId="0" borderId="34" xfId="2858" applyFont="1" applyFill="1" applyBorder="1" applyAlignment="1">
      <alignment horizontal="center"/>
    </xf>
    <xf numFmtId="42" fontId="28" fillId="0" borderId="56" xfId="2858" applyNumberFormat="1" applyFont="1" applyFill="1" applyBorder="1"/>
    <xf numFmtId="0" fontId="25" fillId="0" borderId="0" xfId="2858" applyFont="1" applyFill="1"/>
    <xf numFmtId="42" fontId="28" fillId="0" borderId="88" xfId="2858" applyNumberFormat="1" applyFont="1" applyFill="1" applyBorder="1"/>
    <xf numFmtId="42" fontId="25" fillId="0" borderId="88" xfId="2858" applyNumberFormat="1" applyFont="1" applyFill="1" applyBorder="1" applyAlignment="1">
      <alignment horizontal="center"/>
    </xf>
    <xf numFmtId="0" fontId="28" fillId="0" borderId="88" xfId="2858" applyFont="1" applyFill="1" applyBorder="1"/>
    <xf numFmtId="0" fontId="25" fillId="0" borderId="88" xfId="2858" applyFont="1" applyFill="1" applyBorder="1" applyAlignment="1">
      <alignment horizontal="center"/>
    </xf>
    <xf numFmtId="0" fontId="25" fillId="0" borderId="88" xfId="2858" applyFont="1" applyFill="1" applyBorder="1" applyAlignment="1">
      <alignment horizontal="right"/>
    </xf>
    <xf numFmtId="0" fontId="28" fillId="0" borderId="0" xfId="3918" applyFont="1" applyFill="1" applyBorder="1" applyAlignment="1">
      <alignment horizontal="center"/>
    </xf>
    <xf numFmtId="42" fontId="28" fillId="0" borderId="0" xfId="3918" applyNumberFormat="1" applyFont="1" applyFill="1" applyBorder="1" applyAlignment="1"/>
    <xf numFmtId="0" fontId="49" fillId="0" borderId="0" xfId="3918" applyFont="1" applyFill="1" applyBorder="1" applyAlignment="1"/>
    <xf numFmtId="42" fontId="28" fillId="0" borderId="25" xfId="3918" applyNumberFormat="1" applyFont="1" applyFill="1" applyBorder="1" applyAlignment="1">
      <alignment wrapText="1"/>
    </xf>
    <xf numFmtId="0" fontId="28" fillId="0" borderId="56" xfId="3918" applyFont="1" applyFill="1" applyBorder="1" applyAlignment="1">
      <alignment horizontal="center"/>
    </xf>
    <xf numFmtId="42" fontId="28" fillId="0" borderId="25" xfId="3918" applyNumberFormat="1" applyFont="1" applyFill="1" applyBorder="1" applyAlignment="1"/>
    <xf numFmtId="0" fontId="49" fillId="0" borderId="25" xfId="3918" applyFont="1" applyFill="1" applyBorder="1" applyAlignment="1"/>
    <xf numFmtId="42" fontId="28" fillId="0" borderId="15" xfId="3918" applyNumberFormat="1" applyFont="1" applyFill="1" applyBorder="1" applyAlignment="1">
      <alignment wrapText="1"/>
    </xf>
    <xf numFmtId="0" fontId="28" fillId="0" borderId="16" xfId="3918" applyFont="1" applyFill="1" applyBorder="1" applyAlignment="1">
      <alignment horizontal="center"/>
    </xf>
    <xf numFmtId="42" fontId="28" fillId="0" borderId="15" xfId="3918" applyNumberFormat="1" applyFont="1" applyFill="1" applyBorder="1" applyAlignment="1"/>
    <xf numFmtId="0" fontId="49" fillId="0" borderId="15" xfId="3918" applyFont="1" applyFill="1" applyBorder="1" applyAlignment="1"/>
    <xf numFmtId="0" fontId="28" fillId="0" borderId="36" xfId="3918" applyFont="1" applyFill="1" applyBorder="1" applyAlignment="1">
      <alignment horizontal="center"/>
    </xf>
    <xf numFmtId="42" fontId="28" fillId="0" borderId="10" xfId="3918" applyNumberFormat="1" applyFont="1" applyFill="1" applyBorder="1" applyAlignment="1"/>
    <xf numFmtId="0" fontId="49" fillId="0" borderId="10" xfId="3918" applyFont="1" applyFill="1" applyBorder="1" applyAlignment="1"/>
    <xf numFmtId="42" fontId="49" fillId="0" borderId="15" xfId="3918" applyNumberFormat="1" applyFont="1" applyFill="1" applyBorder="1" applyAlignment="1">
      <alignment wrapText="1"/>
    </xf>
    <xf numFmtId="42" fontId="28" fillId="0" borderId="35" xfId="3918" applyNumberFormat="1" applyFont="1" applyFill="1" applyBorder="1" applyAlignment="1"/>
    <xf numFmtId="14" fontId="28" fillId="0" borderId="14" xfId="3918" applyNumberFormat="1" applyFont="1" applyFill="1" applyBorder="1" applyAlignment="1">
      <alignment horizontal="center"/>
    </xf>
    <xf numFmtId="42" fontId="28" fillId="0" borderId="18" xfId="3918" applyNumberFormat="1" applyFont="1" applyFill="1" applyBorder="1" applyAlignment="1"/>
    <xf numFmtId="42" fontId="28" fillId="0" borderId="0" xfId="3918" applyNumberFormat="1" applyFont="1" applyFill="1" applyBorder="1"/>
    <xf numFmtId="0" fontId="28" fillId="0" borderId="41" xfId="3918" applyFont="1" applyFill="1" applyBorder="1" applyAlignment="1">
      <alignment horizontal="center"/>
    </xf>
    <xf numFmtId="0" fontId="49" fillId="0" borderId="32" xfId="3918" applyFont="1" applyFill="1" applyBorder="1" applyAlignment="1"/>
    <xf numFmtId="0" fontId="49" fillId="0" borderId="15" xfId="3918" applyFont="1" applyFill="1" applyBorder="1" applyAlignment="1">
      <alignment horizontal="center"/>
    </xf>
    <xf numFmtId="0" fontId="28" fillId="0" borderId="15" xfId="3918" applyFont="1" applyFill="1" applyBorder="1" applyAlignment="1">
      <alignment horizontal="center"/>
    </xf>
    <xf numFmtId="0" fontId="28" fillId="0" borderId="15" xfId="3918" applyFont="1" applyFill="1" applyBorder="1" applyAlignment="1"/>
    <xf numFmtId="0" fontId="28" fillId="0" borderId="18" xfId="3918" applyFont="1" applyFill="1" applyBorder="1" applyAlignment="1"/>
    <xf numFmtId="42" fontId="49" fillId="0" borderId="10" xfId="3918" applyNumberFormat="1" applyFont="1" applyFill="1" applyBorder="1"/>
    <xf numFmtId="42" fontId="49" fillId="0" borderId="15" xfId="3918" applyNumberFormat="1" applyFont="1" applyFill="1" applyBorder="1"/>
    <xf numFmtId="0" fontId="28" fillId="0" borderId="32" xfId="3918" applyFont="1" applyFill="1" applyBorder="1" applyAlignment="1">
      <alignment horizontal="center"/>
    </xf>
    <xf numFmtId="0" fontId="28" fillId="0" borderId="15" xfId="3918" applyFont="1" applyFill="1" applyBorder="1"/>
    <xf numFmtId="0" fontId="28" fillId="0" borderId="18" xfId="3918" applyFont="1" applyFill="1" applyBorder="1"/>
    <xf numFmtId="42" fontId="28" fillId="0" borderId="55" xfId="3918" applyNumberFormat="1" applyFont="1" applyFill="1" applyBorder="1" applyAlignment="1">
      <alignment wrapText="1"/>
    </xf>
    <xf numFmtId="42" fontId="49" fillId="0" borderId="55" xfId="3918" applyNumberFormat="1" applyFont="1" applyFill="1" applyBorder="1" applyAlignment="1">
      <alignment wrapText="1"/>
    </xf>
    <xf numFmtId="42" fontId="28" fillId="0" borderId="12" xfId="3918" applyNumberFormat="1" applyFont="1" applyFill="1" applyBorder="1" applyAlignment="1">
      <alignment wrapText="1"/>
    </xf>
    <xf numFmtId="42" fontId="49" fillId="0" borderId="12" xfId="3918" applyNumberFormat="1" applyFont="1" applyFill="1" applyBorder="1" applyAlignment="1">
      <alignment wrapText="1"/>
    </xf>
    <xf numFmtId="0" fontId="25" fillId="0" borderId="10" xfId="3918" applyFont="1" applyFill="1" applyBorder="1" applyAlignment="1">
      <alignment horizontal="center" wrapText="1"/>
    </xf>
    <xf numFmtId="0" fontId="25" fillId="0" borderId="35" xfId="3918" applyFont="1" applyFill="1" applyBorder="1" applyAlignment="1">
      <alignment horizontal="center" wrapText="1"/>
    </xf>
    <xf numFmtId="0" fontId="25" fillId="0" borderId="47" xfId="3918" applyFont="1" applyFill="1" applyBorder="1" applyAlignment="1">
      <alignment horizontal="center"/>
    </xf>
    <xf numFmtId="0" fontId="25" fillId="0" borderId="46" xfId="3918" applyFont="1" applyFill="1" applyBorder="1" applyAlignment="1">
      <alignment horizontal="centerContinuous"/>
    </xf>
    <xf numFmtId="165" fontId="25" fillId="0" borderId="53" xfId="2858" applyNumberFormat="1" applyFont="1" applyFill="1" applyBorder="1" applyAlignment="1">
      <alignment horizontal="center"/>
    </xf>
    <xf numFmtId="42" fontId="25" fillId="0" borderId="0" xfId="2659" applyNumberFormat="1" applyFont="1" applyFill="1" applyBorder="1"/>
    <xf numFmtId="0" fontId="47" fillId="0" borderId="38" xfId="2818" applyFont="1" applyFill="1" applyBorder="1" applyAlignment="1" applyProtection="1">
      <alignment horizontal="center" wrapText="1"/>
      <protection locked="0"/>
    </xf>
    <xf numFmtId="42" fontId="25" fillId="0" borderId="88" xfId="2659" applyNumberFormat="1" applyFont="1" applyFill="1" applyBorder="1"/>
    <xf numFmtId="165" fontId="25" fillId="0" borderId="111" xfId="2660" applyNumberFormat="1" applyFont="1" applyFill="1" applyBorder="1"/>
    <xf numFmtId="0" fontId="28" fillId="0" borderId="0" xfId="2858" applyFont="1" applyFill="1"/>
    <xf numFmtId="14" fontId="28" fillId="0" borderId="43" xfId="2858" applyNumberFormat="1" applyFont="1" applyFill="1" applyBorder="1" applyAlignment="1">
      <alignment horizontal="center"/>
    </xf>
    <xf numFmtId="14" fontId="49" fillId="0" borderId="74" xfId="3914" applyNumberFormat="1" applyFont="1" applyFill="1" applyBorder="1" applyAlignment="1">
      <alignment horizontal="right" wrapText="1"/>
    </xf>
    <xf numFmtId="1" fontId="50" fillId="0" borderId="73" xfId="3914" applyNumberFormat="1" applyFont="1" applyFill="1" applyBorder="1" applyAlignment="1">
      <alignment horizontal="center" wrapText="1"/>
    </xf>
    <xf numFmtId="14" fontId="49" fillId="0" borderId="52" xfId="3914" applyNumberFormat="1" applyFont="1" applyFill="1" applyBorder="1" applyAlignment="1">
      <alignment horizontal="center" wrapText="1"/>
    </xf>
    <xf numFmtId="0" fontId="49" fillId="0" borderId="40" xfId="3914" applyFont="1" applyFill="1" applyBorder="1" applyAlignment="1">
      <alignment horizontal="center" wrapText="1"/>
    </xf>
    <xf numFmtId="42" fontId="49" fillId="0" borderId="22" xfId="3917" applyNumberFormat="1" applyFont="1" applyFill="1" applyBorder="1" applyAlignment="1" applyProtection="1">
      <alignment horizontal="center" wrapText="1"/>
      <protection locked="0"/>
    </xf>
    <xf numFmtId="0" fontId="24" fillId="0" borderId="26" xfId="2858" applyFont="1" applyFill="1" applyBorder="1" applyAlignment="1">
      <alignment horizontal="center" vertical="top"/>
    </xf>
    <xf numFmtId="0" fontId="28" fillId="0" borderId="0" xfId="2858" applyFont="1" applyFill="1" applyBorder="1" applyAlignment="1">
      <alignment horizontal="center"/>
    </xf>
    <xf numFmtId="0" fontId="25" fillId="0" borderId="0" xfId="2858" applyFont="1" applyFill="1" applyBorder="1" applyAlignment="1">
      <alignment horizontal="center"/>
    </xf>
    <xf numFmtId="0" fontId="28" fillId="0" borderId="39" xfId="2858" applyFont="1" applyFill="1" applyBorder="1" applyAlignment="1">
      <alignment horizontal="center" vertical="center" wrapText="1"/>
    </xf>
    <xf numFmtId="0" fontId="28" fillId="0" borderId="33" xfId="2858" applyFont="1" applyFill="1" applyBorder="1" applyAlignment="1">
      <alignment horizontal="center" vertical="center" wrapText="1"/>
    </xf>
    <xf numFmtId="0" fontId="49" fillId="0" borderId="36" xfId="2818" applyFont="1" applyFill="1" applyBorder="1" applyAlignment="1">
      <alignment horizontal="center" vertical="center"/>
    </xf>
    <xf numFmtId="0" fontId="28" fillId="0" borderId="50" xfId="2858" applyNumberFormat="1" applyFont="1" applyFill="1" applyBorder="1" applyAlignment="1">
      <alignment horizontal="center" vertical="center"/>
    </xf>
    <xf numFmtId="0" fontId="28" fillId="0" borderId="19" xfId="2858" applyNumberFormat="1" applyFont="1" applyFill="1" applyBorder="1" applyAlignment="1">
      <alignment horizontal="center" vertical="center"/>
    </xf>
    <xf numFmtId="0" fontId="28" fillId="0" borderId="0" xfId="2858" applyNumberFormat="1" applyFont="1" applyFill="1" applyBorder="1" applyAlignment="1">
      <alignment horizontal="center"/>
    </xf>
    <xf numFmtId="14" fontId="28" fillId="0" borderId="10" xfId="2858" applyNumberFormat="1" applyFont="1" applyFill="1" applyBorder="1" applyAlignment="1">
      <alignment horizontal="center" vertical="center"/>
    </xf>
    <xf numFmtId="14" fontId="28" fillId="0" borderId="55" xfId="2858" applyNumberFormat="1" applyFont="1" applyFill="1" applyBorder="1" applyAlignment="1">
      <alignment horizontal="center" vertical="center"/>
    </xf>
    <xf numFmtId="15" fontId="28" fillId="0" borderId="36" xfId="2858" applyNumberFormat="1" applyFont="1" applyFill="1" applyBorder="1" applyAlignment="1">
      <alignment horizontal="center" vertical="center"/>
    </xf>
    <xf numFmtId="165" fontId="28" fillId="0" borderId="10" xfId="2660" applyNumberFormat="1" applyFont="1" applyFill="1" applyBorder="1" applyAlignment="1">
      <alignment vertical="center"/>
    </xf>
    <xf numFmtId="165" fontId="28" fillId="0" borderId="55" xfId="2660" applyNumberFormat="1" applyFont="1" applyFill="1" applyBorder="1" applyAlignment="1">
      <alignment vertical="center"/>
    </xf>
    <xf numFmtId="15" fontId="28" fillId="0" borderId="10" xfId="2858" applyNumberFormat="1" applyFont="1" applyFill="1" applyBorder="1" applyAlignment="1">
      <alignment vertical="center" wrapText="1"/>
    </xf>
    <xf numFmtId="0" fontId="25" fillId="0" borderId="43" xfId="2858" applyFont="1" applyFill="1" applyBorder="1" applyAlignment="1">
      <alignment horizontal="center" wrapText="1"/>
    </xf>
    <xf numFmtId="14" fontId="28" fillId="0" borderId="15" xfId="2858" applyNumberFormat="1" applyFont="1" applyFill="1" applyBorder="1" applyAlignment="1">
      <alignment horizontal="center" vertical="center"/>
    </xf>
    <xf numFmtId="0" fontId="28" fillId="0" borderId="0" xfId="2858" applyFont="1" applyFill="1" applyAlignment="1">
      <alignment wrapText="1"/>
    </xf>
    <xf numFmtId="0" fontId="28" fillId="0" borderId="0" xfId="2858" applyFont="1" applyFill="1" applyBorder="1" applyAlignment="1">
      <alignment horizontal="left"/>
    </xf>
    <xf numFmtId="0" fontId="25" fillId="0" borderId="62" xfId="2858" applyFont="1" applyFill="1" applyBorder="1" applyAlignment="1">
      <alignment horizontal="center" wrapText="1"/>
    </xf>
    <xf numFmtId="14" fontId="28" fillId="0" borderId="55" xfId="2858" applyNumberFormat="1" applyFont="1" applyFill="1" applyBorder="1" applyAlignment="1">
      <alignment horizontal="center"/>
    </xf>
    <xf numFmtId="0" fontId="28" fillId="0" borderId="0" xfId="2858" applyFont="1" applyFill="1"/>
    <xf numFmtId="0" fontId="28" fillId="0" borderId="0" xfId="2858" applyFont="1" applyFill="1" applyAlignment="1"/>
    <xf numFmtId="0" fontId="28" fillId="0" borderId="0" xfId="2858" applyFont="1" applyFill="1" applyBorder="1"/>
    <xf numFmtId="0" fontId="28" fillId="0" borderId="0" xfId="2858" applyFont="1" applyFill="1" applyBorder="1" applyAlignment="1">
      <alignment wrapText="1"/>
    </xf>
    <xf numFmtId="14" fontId="28" fillId="0" borderId="19" xfId="2858" applyNumberFormat="1" applyFont="1" applyFill="1" applyBorder="1" applyAlignment="1">
      <alignment horizontal="center" vertical="center"/>
    </xf>
    <xf numFmtId="0" fontId="28" fillId="0" borderId="10" xfId="2858" applyFont="1" applyFill="1" applyBorder="1" applyAlignment="1">
      <alignment horizontal="center" vertical="center"/>
    </xf>
    <xf numFmtId="0" fontId="28" fillId="0" borderId="10" xfId="2858" applyFont="1" applyFill="1" applyBorder="1" applyAlignment="1">
      <alignment vertical="center"/>
    </xf>
    <xf numFmtId="0" fontId="28" fillId="0" borderId="36" xfId="2858" applyFont="1" applyFill="1" applyBorder="1" applyAlignment="1">
      <alignment horizontal="center" vertical="center"/>
    </xf>
    <xf numFmtId="0" fontId="25" fillId="0" borderId="48" xfId="2858" applyFont="1" applyFill="1" applyBorder="1" applyAlignment="1">
      <alignment horizontal="center" wrapText="1"/>
    </xf>
    <xf numFmtId="42" fontId="49" fillId="0" borderId="35" xfId="3918" applyNumberFormat="1" applyFont="1" applyFill="1" applyBorder="1" applyAlignment="1">
      <alignment wrapText="1"/>
    </xf>
    <xf numFmtId="0" fontId="24" fillId="0" borderId="26" xfId="2858" applyFont="1" applyFill="1" applyBorder="1" applyAlignment="1">
      <alignment horizontal="center" vertical="top" wrapText="1"/>
    </xf>
    <xf numFmtId="0" fontId="28" fillId="0" borderId="26" xfId="2858" applyFont="1" applyFill="1" applyBorder="1" applyAlignment="1">
      <alignment horizontal="center" vertical="top" wrapText="1"/>
    </xf>
    <xf numFmtId="0" fontId="28" fillId="0" borderId="0" xfId="2858" applyFont="1" applyFill="1" applyBorder="1" applyAlignment="1">
      <alignment horizontal="center"/>
    </xf>
    <xf numFmtId="0" fontId="25" fillId="0" borderId="0" xfId="2858" applyFont="1" applyFill="1" applyBorder="1" applyAlignment="1">
      <alignment horizontal="center"/>
    </xf>
    <xf numFmtId="0" fontId="28" fillId="0" borderId="0" xfId="2858" applyNumberFormat="1" applyFont="1" applyFill="1" applyBorder="1" applyAlignment="1">
      <alignment horizontal="left"/>
    </xf>
    <xf numFmtId="0" fontId="28" fillId="0" borderId="0" xfId="2858" applyNumberFormat="1" applyFont="1" applyFill="1" applyBorder="1" applyAlignment="1">
      <alignment horizontal="left" wrapText="1"/>
    </xf>
    <xf numFmtId="0" fontId="28" fillId="0" borderId="0" xfId="2858" applyNumberFormat="1" applyFont="1" applyFill="1" applyBorder="1" applyAlignment="1">
      <alignment vertical="top" wrapText="1"/>
    </xf>
    <xf numFmtId="14" fontId="28" fillId="0" borderId="50" xfId="2858" applyNumberFormat="1" applyFont="1" applyFill="1" applyBorder="1" applyAlignment="1">
      <alignment horizontal="center" vertical="center"/>
    </xf>
    <xf numFmtId="0" fontId="28" fillId="0" borderId="19" xfId="2858" applyFont="1" applyFill="1" applyBorder="1" applyAlignment="1">
      <alignment horizontal="center" vertical="center"/>
    </xf>
    <xf numFmtId="0" fontId="28" fillId="0" borderId="39" xfId="2858" applyFont="1" applyFill="1" applyBorder="1" applyAlignment="1">
      <alignment horizontal="center" vertical="center" wrapText="1"/>
    </xf>
    <xf numFmtId="0" fontId="28" fillId="0" borderId="33" xfId="2858" applyFont="1" applyFill="1" applyBorder="1" applyAlignment="1">
      <alignment horizontal="center" vertical="center" wrapText="1"/>
    </xf>
    <xf numFmtId="0" fontId="49" fillId="0" borderId="10" xfId="2867" applyFont="1" applyFill="1" applyBorder="1" applyAlignment="1">
      <alignment horizontal="left" vertical="center"/>
    </xf>
    <xf numFmtId="0" fontId="49" fillId="0" borderId="55" xfId="2867" applyFont="1" applyFill="1" applyBorder="1" applyAlignment="1">
      <alignment horizontal="left" vertical="center"/>
    </xf>
    <xf numFmtId="0" fontId="49" fillId="0" borderId="36" xfId="2818" applyFont="1" applyFill="1" applyBorder="1" applyAlignment="1">
      <alignment horizontal="center" vertical="center"/>
    </xf>
    <xf numFmtId="0" fontId="49" fillId="0" borderId="21" xfId="2818" applyFont="1" applyFill="1" applyBorder="1" applyAlignment="1">
      <alignment horizontal="center" vertical="center"/>
    </xf>
    <xf numFmtId="0" fontId="49" fillId="0" borderId="50" xfId="2867" applyFont="1" applyFill="1" applyBorder="1" applyAlignment="1">
      <alignment horizontal="left" vertical="center"/>
    </xf>
    <xf numFmtId="0" fontId="49" fillId="0" borderId="19" xfId="2867" applyFont="1" applyFill="1" applyBorder="1" applyAlignment="1">
      <alignment horizontal="left" vertical="center"/>
    </xf>
    <xf numFmtId="14" fontId="25" fillId="0" borderId="0" xfId="2818" applyNumberFormat="1" applyFont="1" applyFill="1" applyBorder="1" applyAlignment="1">
      <alignment horizontal="center"/>
    </xf>
    <xf numFmtId="42" fontId="49" fillId="0" borderId="85" xfId="2660" applyNumberFormat="1" applyFont="1" applyFill="1" applyBorder="1" applyAlignment="1" applyProtection="1">
      <alignment horizontal="center" vertical="center" wrapText="1"/>
      <protection locked="0"/>
    </xf>
    <xf numFmtId="42" fontId="49" fillId="0" borderId="86" xfId="2660" applyNumberFormat="1" applyFont="1" applyFill="1" applyBorder="1" applyAlignment="1" applyProtection="1">
      <alignment horizontal="center" vertical="center" wrapText="1"/>
      <protection locked="0"/>
    </xf>
    <xf numFmtId="0" fontId="28" fillId="0" borderId="50" xfId="2858" applyNumberFormat="1" applyFont="1" applyFill="1" applyBorder="1" applyAlignment="1">
      <alignment horizontal="center" vertical="center"/>
    </xf>
    <xf numFmtId="0" fontId="28" fillId="0" borderId="19" xfId="2858" applyNumberFormat="1" applyFont="1" applyFill="1" applyBorder="1" applyAlignment="1">
      <alignment horizontal="center" vertical="center"/>
    </xf>
    <xf numFmtId="165" fontId="49" fillId="0" borderId="10" xfId="2660" applyNumberFormat="1" applyFont="1" applyFill="1" applyBorder="1" applyAlignment="1">
      <alignment horizontal="center" vertical="center"/>
    </xf>
    <xf numFmtId="165" fontId="49" fillId="0" borderId="55" xfId="2660" applyNumberFormat="1" applyFont="1" applyFill="1" applyBorder="1" applyAlignment="1">
      <alignment horizontal="center" vertical="center"/>
    </xf>
    <xf numFmtId="0" fontId="28" fillId="0" borderId="38" xfId="2858" applyFont="1" applyFill="1" applyBorder="1" applyAlignment="1">
      <alignment horizontal="center" vertical="center"/>
    </xf>
    <xf numFmtId="0" fontId="28" fillId="0" borderId="72" xfId="2858" applyFont="1" applyFill="1" applyBorder="1" applyAlignment="1">
      <alignment horizontal="center" vertical="center"/>
    </xf>
    <xf numFmtId="0" fontId="28" fillId="0" borderId="0" xfId="2858" applyNumberFormat="1" applyFont="1" applyFill="1" applyBorder="1" applyAlignment="1">
      <alignment horizontal="center"/>
    </xf>
    <xf numFmtId="0" fontId="25" fillId="0" borderId="0" xfId="2818" applyFont="1" applyFill="1" applyBorder="1" applyAlignment="1">
      <alignment horizontal="center"/>
    </xf>
    <xf numFmtId="0" fontId="25" fillId="0" borderId="11" xfId="2858" applyFont="1" applyFill="1" applyBorder="1" applyAlignment="1">
      <alignment horizontal="center" wrapText="1"/>
    </xf>
    <xf numFmtId="0" fontId="25" fillId="0" borderId="12" xfId="2858" applyFont="1" applyFill="1" applyBorder="1" applyAlignment="1">
      <alignment horizontal="center" wrapText="1"/>
    </xf>
    <xf numFmtId="0" fontId="25" fillId="0" borderId="31" xfId="2858" applyFont="1" applyFill="1" applyBorder="1" applyAlignment="1">
      <alignment horizontal="center" wrapText="1"/>
    </xf>
    <xf numFmtId="0" fontId="25" fillId="0" borderId="13" xfId="2858" applyFont="1" applyFill="1" applyBorder="1" applyAlignment="1">
      <alignment horizontal="center" wrapText="1"/>
    </xf>
    <xf numFmtId="14" fontId="47" fillId="0" borderId="0" xfId="2818" applyNumberFormat="1" applyFont="1" applyFill="1" applyBorder="1" applyAlignment="1">
      <alignment horizontal="center"/>
    </xf>
    <xf numFmtId="0" fontId="25" fillId="0" borderId="11" xfId="2858" applyNumberFormat="1" applyFont="1" applyFill="1" applyBorder="1" applyAlignment="1" applyProtection="1">
      <alignment horizontal="center" wrapText="1"/>
      <protection locked="0"/>
    </xf>
    <xf numFmtId="0" fontId="25" fillId="0" borderId="24" xfId="2858" applyNumberFormat="1" applyFont="1" applyFill="1" applyBorder="1" applyAlignment="1" applyProtection="1">
      <alignment horizontal="center" wrapText="1"/>
      <protection locked="0"/>
    </xf>
    <xf numFmtId="1" fontId="50" fillId="0" borderId="35" xfId="2867" applyNumberFormat="1" applyFont="1" applyFill="1" applyBorder="1" applyAlignment="1">
      <alignment horizontal="center" vertical="top"/>
    </xf>
    <xf numFmtId="1" fontId="50" fillId="0" borderId="23" xfId="2867" applyNumberFormat="1" applyFont="1" applyFill="1" applyBorder="1" applyAlignment="1">
      <alignment horizontal="center" vertical="top"/>
    </xf>
    <xf numFmtId="0" fontId="49" fillId="0" borderId="10" xfId="2867" applyFont="1" applyFill="1" applyBorder="1" applyAlignment="1">
      <alignment horizontal="left" vertical="center" wrapText="1"/>
    </xf>
    <xf numFmtId="0" fontId="49" fillId="0" borderId="55" xfId="2867" applyFont="1" applyFill="1" applyBorder="1" applyAlignment="1">
      <alignment horizontal="left" vertical="center" wrapText="1"/>
    </xf>
    <xf numFmtId="14" fontId="49" fillId="0" borderId="10" xfId="2867" applyNumberFormat="1" applyFont="1" applyFill="1" applyBorder="1" applyAlignment="1">
      <alignment horizontal="center" vertical="center"/>
    </xf>
    <xf numFmtId="14" fontId="49" fillId="0" borderId="55" xfId="2867" applyNumberFormat="1" applyFont="1" applyFill="1" applyBorder="1" applyAlignment="1">
      <alignment horizontal="center" vertical="center"/>
    </xf>
    <xf numFmtId="0" fontId="49" fillId="0" borderId="39" xfId="2867" applyFont="1" applyFill="1" applyBorder="1" applyAlignment="1">
      <alignment horizontal="center" vertical="center"/>
    </xf>
    <xf numFmtId="0" fontId="49" fillId="0" borderId="33" xfId="2867" applyFont="1" applyFill="1" applyBorder="1" applyAlignment="1">
      <alignment horizontal="center" vertical="center"/>
    </xf>
    <xf numFmtId="0" fontId="49" fillId="0" borderId="10" xfId="2818" applyFont="1" applyFill="1" applyBorder="1" applyAlignment="1">
      <alignment vertical="center"/>
    </xf>
    <xf numFmtId="0" fontId="49" fillId="0" borderId="40" xfId="2818" applyFont="1" applyFill="1" applyBorder="1" applyAlignment="1">
      <alignment vertical="center"/>
    </xf>
    <xf numFmtId="0" fontId="49" fillId="0" borderId="55" xfId="2818" applyFont="1" applyFill="1" applyBorder="1" applyAlignment="1">
      <alignment vertical="center"/>
    </xf>
    <xf numFmtId="14" fontId="49" fillId="0" borderId="10" xfId="2818" applyNumberFormat="1" applyFont="1" applyFill="1" applyBorder="1" applyAlignment="1">
      <alignment horizontal="center" vertical="center"/>
    </xf>
    <xf numFmtId="14" fontId="49" fillId="0" borderId="40" xfId="2818" applyNumberFormat="1" applyFont="1" applyFill="1" applyBorder="1" applyAlignment="1">
      <alignment horizontal="center" vertical="center"/>
    </xf>
    <xf numFmtId="14" fontId="49" fillId="0" borderId="55" xfId="2818" applyNumberFormat="1" applyFont="1" applyFill="1" applyBorder="1" applyAlignment="1">
      <alignment horizontal="center" vertical="center"/>
    </xf>
    <xf numFmtId="0" fontId="28" fillId="0" borderId="52" xfId="2858" applyNumberFormat="1" applyFont="1" applyFill="1" applyBorder="1" applyAlignment="1">
      <alignment horizontal="center" vertical="center"/>
    </xf>
    <xf numFmtId="0" fontId="49" fillId="0" borderId="22" xfId="2818" applyFont="1" applyFill="1" applyBorder="1" applyAlignment="1">
      <alignment horizontal="center" vertical="center"/>
    </xf>
    <xf numFmtId="165" fontId="49" fillId="0" borderId="10" xfId="2660" applyNumberFormat="1" applyFont="1" applyFill="1" applyBorder="1" applyAlignment="1">
      <alignment vertical="center"/>
    </xf>
    <xf numFmtId="165" fontId="49" fillId="0" borderId="40" xfId="2660" applyNumberFormat="1" applyFont="1" applyFill="1" applyBorder="1" applyAlignment="1">
      <alignment vertical="center"/>
    </xf>
    <xf numFmtId="165" fontId="49" fillId="0" borderId="55" xfId="2660" applyNumberFormat="1" applyFont="1" applyFill="1" applyBorder="1" applyAlignment="1">
      <alignment vertical="center"/>
    </xf>
    <xf numFmtId="0" fontId="49" fillId="0" borderId="50" xfId="2818" applyFont="1" applyFill="1" applyBorder="1" applyAlignment="1">
      <alignment vertical="center"/>
    </xf>
    <xf numFmtId="0" fontId="49" fillId="0" borderId="52" xfId="2818" applyFont="1" applyFill="1" applyBorder="1" applyAlignment="1">
      <alignment vertical="center"/>
    </xf>
    <xf numFmtId="0" fontId="49" fillId="0" borderId="19" xfId="2818" applyFont="1" applyFill="1" applyBorder="1" applyAlignment="1">
      <alignment vertical="center"/>
    </xf>
    <xf numFmtId="0" fontId="49" fillId="0" borderId="10" xfId="2818" applyFont="1" applyFill="1" applyBorder="1" applyAlignment="1">
      <alignment vertical="center" wrapText="1"/>
    </xf>
    <xf numFmtId="0" fontId="49" fillId="0" borderId="40" xfId="2818" applyFont="1" applyFill="1" applyBorder="1" applyAlignment="1">
      <alignment vertical="center" wrapText="1"/>
    </xf>
    <xf numFmtId="0" fontId="49" fillId="0" borderId="55" xfId="2818" applyFont="1" applyFill="1" applyBorder="1" applyAlignment="1">
      <alignment vertical="center" wrapText="1"/>
    </xf>
    <xf numFmtId="0" fontId="25" fillId="0" borderId="59" xfId="2858" applyFont="1" applyFill="1" applyBorder="1" applyAlignment="1">
      <alignment horizontal="center" wrapText="1"/>
    </xf>
    <xf numFmtId="0" fontId="25" fillId="0" borderId="60" xfId="2858" applyFont="1" applyFill="1" applyBorder="1" applyAlignment="1">
      <alignment horizontal="center" wrapText="1"/>
    </xf>
    <xf numFmtId="14" fontId="47" fillId="0" borderId="12" xfId="2818" applyNumberFormat="1" applyFont="1" applyFill="1" applyBorder="1" applyAlignment="1" applyProtection="1">
      <alignment horizontal="center" wrapText="1"/>
      <protection locked="0"/>
    </xf>
    <xf numFmtId="14" fontId="47" fillId="0" borderId="10" xfId="2818" applyNumberFormat="1" applyFont="1" applyFill="1" applyBorder="1" applyAlignment="1" applyProtection="1">
      <alignment horizontal="center" wrapText="1"/>
      <protection locked="0"/>
    </xf>
    <xf numFmtId="0" fontId="47" fillId="0" borderId="12" xfId="2818" applyFont="1" applyFill="1" applyBorder="1" applyAlignment="1">
      <alignment horizontal="center" wrapText="1"/>
    </xf>
    <xf numFmtId="0" fontId="47" fillId="0" borderId="13" xfId="2818" applyFont="1" applyFill="1" applyBorder="1" applyAlignment="1">
      <alignment horizontal="center" wrapText="1"/>
    </xf>
    <xf numFmtId="0" fontId="25" fillId="0" borderId="64" xfId="2858" applyFont="1" applyFill="1" applyBorder="1" applyAlignment="1">
      <alignment horizontal="center" wrapText="1"/>
    </xf>
    <xf numFmtId="0" fontId="47" fillId="0" borderId="28" xfId="2818" applyFont="1" applyFill="1" applyBorder="1" applyAlignment="1" applyProtection="1">
      <alignment horizontal="center" wrapText="1"/>
      <protection locked="0"/>
    </xf>
    <xf numFmtId="0" fontId="47" fillId="0" borderId="30" xfId="2818" applyFont="1" applyFill="1" applyBorder="1" applyAlignment="1" applyProtection="1">
      <alignment horizontal="center" wrapText="1"/>
      <protection locked="0"/>
    </xf>
    <xf numFmtId="0" fontId="47" fillId="0" borderId="34" xfId="2818" applyFont="1" applyFill="1" applyBorder="1" applyAlignment="1" applyProtection="1">
      <alignment horizontal="center" wrapText="1"/>
      <protection locked="0"/>
    </xf>
    <xf numFmtId="0" fontId="47" fillId="0" borderId="57" xfId="2818" applyFont="1" applyFill="1" applyBorder="1" applyAlignment="1" applyProtection="1">
      <alignment horizontal="center" wrapText="1"/>
      <protection locked="0"/>
    </xf>
    <xf numFmtId="15" fontId="28" fillId="0" borderId="10" xfId="2858" applyNumberFormat="1" applyFont="1" applyFill="1" applyBorder="1" applyAlignment="1">
      <alignment vertical="center"/>
    </xf>
    <xf numFmtId="15" fontId="28" fillId="0" borderId="55" xfId="2858" applyNumberFormat="1" applyFont="1" applyFill="1" applyBorder="1" applyAlignment="1">
      <alignment vertical="center"/>
    </xf>
    <xf numFmtId="14" fontId="28" fillId="0" borderId="10" xfId="2858" applyNumberFormat="1" applyFont="1" applyFill="1" applyBorder="1" applyAlignment="1">
      <alignment horizontal="center" vertical="center"/>
    </xf>
    <xf numFmtId="14" fontId="28" fillId="0" borderId="55" xfId="2858" applyNumberFormat="1" applyFont="1" applyFill="1" applyBorder="1" applyAlignment="1">
      <alignment horizontal="center" vertical="center"/>
    </xf>
    <xf numFmtId="15" fontId="28" fillId="0" borderId="36" xfId="2858" applyNumberFormat="1" applyFont="1" applyFill="1" applyBorder="1" applyAlignment="1">
      <alignment horizontal="center" vertical="center"/>
    </xf>
    <xf numFmtId="15" fontId="28" fillId="0" borderId="21" xfId="2858" applyNumberFormat="1" applyFont="1" applyFill="1" applyBorder="1" applyAlignment="1">
      <alignment horizontal="center" vertical="center"/>
    </xf>
    <xf numFmtId="165" fontId="28" fillId="0" borderId="10" xfId="2660" applyNumberFormat="1" applyFont="1" applyFill="1" applyBorder="1" applyAlignment="1">
      <alignment vertical="center"/>
    </xf>
    <xf numFmtId="165" fontId="28" fillId="0" borderId="55" xfId="2660" applyNumberFormat="1" applyFont="1" applyFill="1" applyBorder="1" applyAlignment="1">
      <alignment vertical="center"/>
    </xf>
    <xf numFmtId="0" fontId="49" fillId="0" borderId="36" xfId="2885" applyFont="1" applyFill="1" applyBorder="1" applyAlignment="1">
      <alignment horizontal="center" vertical="center"/>
    </xf>
    <xf numFmtId="0" fontId="49" fillId="0" borderId="21" xfId="2885" applyFont="1" applyFill="1" applyBorder="1" applyAlignment="1">
      <alignment horizontal="center" vertical="center"/>
    </xf>
    <xf numFmtId="15" fontId="28" fillId="0" borderId="10" xfId="2858" applyNumberFormat="1" applyFont="1" applyFill="1" applyBorder="1" applyAlignment="1">
      <alignment vertical="center" wrapText="1"/>
    </xf>
    <xf numFmtId="15" fontId="28" fillId="0" borderId="55" xfId="2858" applyNumberFormat="1" applyFont="1" applyFill="1" applyBorder="1" applyAlignment="1">
      <alignment vertical="center" wrapText="1"/>
    </xf>
    <xf numFmtId="0" fontId="28" fillId="0" borderId="0" xfId="2858" applyNumberFormat="1" applyFont="1" applyFill="1" applyBorder="1" applyAlignment="1">
      <alignment horizontal="left" vertical="top" wrapText="1"/>
    </xf>
    <xf numFmtId="0" fontId="47" fillId="0" borderId="0" xfId="3914" applyFont="1" applyFill="1" applyAlignment="1">
      <alignment horizontal="center"/>
    </xf>
    <xf numFmtId="0" fontId="28" fillId="0" borderId="62" xfId="2858" applyFont="1" applyFill="1" applyBorder="1" applyAlignment="1">
      <alignment wrapText="1"/>
    </xf>
    <xf numFmtId="0" fontId="28" fillId="0" borderId="73" xfId="2858" applyFont="1" applyFill="1" applyBorder="1" applyAlignment="1">
      <alignment wrapText="1"/>
    </xf>
    <xf numFmtId="0" fontId="47" fillId="0" borderId="54" xfId="3914" applyFont="1" applyFill="1" applyBorder="1" applyAlignment="1">
      <alignment horizontal="center" wrapText="1"/>
    </xf>
    <xf numFmtId="0" fontId="47" fillId="0" borderId="65" xfId="3914" applyFont="1" applyFill="1" applyBorder="1" applyAlignment="1">
      <alignment horizontal="center" wrapText="1"/>
    </xf>
    <xf numFmtId="0" fontId="47" fillId="0" borderId="62" xfId="3914" applyFont="1" applyFill="1" applyBorder="1" applyAlignment="1">
      <alignment horizontal="center" wrapText="1"/>
    </xf>
    <xf numFmtId="0" fontId="47" fillId="0" borderId="73" xfId="3914" applyFont="1" applyFill="1" applyBorder="1" applyAlignment="1">
      <alignment horizontal="center" wrapText="1"/>
    </xf>
    <xf numFmtId="0" fontId="25" fillId="0" borderId="68" xfId="2858" applyFont="1" applyFill="1" applyBorder="1" applyAlignment="1">
      <alignment horizontal="center" wrapText="1"/>
    </xf>
    <xf numFmtId="0" fontId="25" fillId="0" borderId="43" xfId="2858" applyFont="1" applyFill="1" applyBorder="1" applyAlignment="1">
      <alignment horizontal="center" wrapText="1"/>
    </xf>
    <xf numFmtId="0" fontId="49" fillId="0" borderId="39" xfId="3914" applyFont="1" applyFill="1" applyBorder="1" applyAlignment="1">
      <alignment horizontal="center" vertical="center"/>
    </xf>
    <xf numFmtId="0" fontId="49" fillId="0" borderId="33" xfId="3914" applyFont="1" applyFill="1" applyBorder="1" applyAlignment="1">
      <alignment horizontal="center" vertical="center"/>
    </xf>
    <xf numFmtId="42" fontId="28" fillId="0" borderId="10" xfId="2858" applyNumberFormat="1" applyFont="1" applyFill="1" applyBorder="1" applyAlignment="1">
      <alignment vertical="center"/>
    </xf>
    <xf numFmtId="42" fontId="28" fillId="0" borderId="55" xfId="2858" applyNumberFormat="1" applyFont="1" applyFill="1" applyBorder="1" applyAlignment="1">
      <alignment vertical="center"/>
    </xf>
    <xf numFmtId="14" fontId="49" fillId="0" borderId="10" xfId="3914" applyNumberFormat="1" applyFont="1" applyFill="1" applyBorder="1" applyAlignment="1">
      <alignment horizontal="left" vertical="center" wrapText="1"/>
    </xf>
    <xf numFmtId="14" fontId="49" fillId="0" borderId="55" xfId="3914" applyNumberFormat="1" applyFont="1" applyFill="1" applyBorder="1" applyAlignment="1">
      <alignment horizontal="left" vertical="center" wrapText="1"/>
    </xf>
    <xf numFmtId="14" fontId="49" fillId="0" borderId="50" xfId="3914" applyNumberFormat="1" applyFont="1" applyFill="1" applyBorder="1" applyAlignment="1">
      <alignment horizontal="center" vertical="center"/>
    </xf>
    <xf numFmtId="14" fontId="49" fillId="0" borderId="19" xfId="3914" applyNumberFormat="1" applyFont="1" applyFill="1" applyBorder="1" applyAlignment="1">
      <alignment horizontal="center" vertical="center"/>
    </xf>
    <xf numFmtId="0" fontId="28" fillId="0" borderId="38" xfId="2858" applyFont="1" applyFill="1" applyBorder="1" applyAlignment="1">
      <alignment horizontal="center" vertical="center" wrapText="1"/>
    </xf>
    <xf numFmtId="0" fontId="28" fillId="0" borderId="72" xfId="2858" applyFont="1" applyFill="1" applyBorder="1" applyAlignment="1">
      <alignment horizontal="center" vertical="center" wrapText="1"/>
    </xf>
    <xf numFmtId="0" fontId="28" fillId="55" borderId="32" xfId="2858" applyFont="1" applyFill="1" applyBorder="1" applyAlignment="1">
      <alignment horizontal="center" vertical="center" wrapText="1"/>
    </xf>
    <xf numFmtId="42" fontId="28" fillId="0" borderId="15" xfId="2858" applyNumberFormat="1" applyFont="1" applyFill="1" applyBorder="1" applyAlignment="1">
      <alignment vertical="center"/>
    </xf>
    <xf numFmtId="14" fontId="28" fillId="0" borderId="15" xfId="2858" applyNumberFormat="1" applyFont="1" applyFill="1" applyBorder="1" applyAlignment="1">
      <alignment horizontal="left" vertical="center" wrapText="1"/>
    </xf>
    <xf numFmtId="0" fontId="28" fillId="0" borderId="15" xfId="2858" applyFont="1" applyFill="1" applyBorder="1" applyAlignment="1">
      <alignment horizontal="left" vertical="center" wrapText="1"/>
    </xf>
    <xf numFmtId="0" fontId="28" fillId="0" borderId="15" xfId="2858" applyFont="1" applyFill="1" applyBorder="1" applyAlignment="1">
      <alignment horizontal="center" vertical="center" wrapText="1"/>
    </xf>
    <xf numFmtId="14" fontId="28" fillId="0" borderId="15" xfId="2858" applyNumberFormat="1" applyFont="1" applyFill="1" applyBorder="1" applyAlignment="1">
      <alignment horizontal="center" vertical="center"/>
    </xf>
    <xf numFmtId="0" fontId="49" fillId="56" borderId="32" xfId="3914" applyFont="1" applyFill="1" applyBorder="1" applyAlignment="1">
      <alignment horizontal="center" vertical="center"/>
    </xf>
    <xf numFmtId="0" fontId="49" fillId="56" borderId="26" xfId="3914" applyFont="1" applyFill="1" applyBorder="1" applyAlignment="1">
      <alignment horizontal="center" vertical="center"/>
    </xf>
    <xf numFmtId="0" fontId="49" fillId="56" borderId="17" xfId="3914" applyFont="1" applyFill="1" applyBorder="1" applyAlignment="1">
      <alignment horizontal="center" vertical="center" wrapText="1"/>
    </xf>
    <xf numFmtId="0" fontId="49" fillId="56" borderId="18" xfId="3914" applyFont="1" applyFill="1" applyBorder="1" applyAlignment="1">
      <alignment horizontal="center" vertical="center" wrapText="1"/>
    </xf>
    <xf numFmtId="42" fontId="28" fillId="0" borderId="62" xfId="2858" applyNumberFormat="1" applyFont="1" applyFill="1" applyBorder="1" applyAlignment="1"/>
    <xf numFmtId="42" fontId="28" fillId="0" borderId="90" xfId="2858" applyNumberFormat="1" applyFont="1" applyFill="1" applyBorder="1" applyAlignment="1"/>
    <xf numFmtId="0" fontId="28" fillId="0" borderId="0" xfId="2858" applyFont="1" applyFill="1" applyAlignment="1">
      <alignment wrapText="1"/>
    </xf>
    <xf numFmtId="0" fontId="47" fillId="0" borderId="59" xfId="3914" applyFont="1" applyFill="1" applyBorder="1" applyAlignment="1">
      <alignment horizontal="center" wrapText="1"/>
    </xf>
    <xf numFmtId="0" fontId="47" fillId="0" borderId="46" xfId="3914" applyFont="1" applyFill="1" applyBorder="1" applyAlignment="1">
      <alignment horizontal="center" wrapText="1"/>
    </xf>
    <xf numFmtId="0" fontId="25" fillId="0" borderId="34" xfId="2858" applyFont="1" applyFill="1" applyBorder="1" applyAlignment="1">
      <alignment horizontal="center"/>
    </xf>
    <xf numFmtId="0" fontId="25" fillId="0" borderId="57" xfId="2858" applyFont="1" applyFill="1" applyBorder="1" applyAlignment="1">
      <alignment horizontal="center"/>
    </xf>
    <xf numFmtId="0" fontId="47" fillId="0" borderId="34" xfId="3914" applyFont="1" applyFill="1" applyBorder="1" applyAlignment="1">
      <alignment horizontal="center" wrapText="1"/>
    </xf>
    <xf numFmtId="0" fontId="47" fillId="0" borderId="30" xfId="3914" applyFont="1" applyFill="1" applyBorder="1" applyAlignment="1">
      <alignment horizontal="center" wrapText="1"/>
    </xf>
    <xf numFmtId="0" fontId="47" fillId="0" borderId="0" xfId="3914" applyFont="1" applyFill="1" applyAlignment="1">
      <alignment horizontal="center" vertical="center"/>
    </xf>
    <xf numFmtId="0" fontId="25" fillId="0" borderId="63" xfId="2858" applyFont="1" applyFill="1" applyBorder="1" applyAlignment="1">
      <alignment horizontal="center" vertical="center"/>
    </xf>
    <xf numFmtId="0" fontId="25" fillId="0" borderId="64" xfId="2858" applyFont="1" applyFill="1" applyBorder="1" applyAlignment="1">
      <alignment horizontal="center" vertical="center"/>
    </xf>
    <xf numFmtId="0" fontId="25" fillId="0" borderId="70" xfId="2858" applyFont="1" applyFill="1" applyBorder="1" applyAlignment="1">
      <alignment horizontal="center" vertical="center"/>
    </xf>
    <xf numFmtId="0" fontId="25" fillId="0" borderId="20" xfId="2858" applyFont="1" applyFill="1" applyBorder="1" applyAlignment="1">
      <alignment horizontal="center" vertical="center"/>
    </xf>
    <xf numFmtId="0" fontId="25" fillId="0" borderId="61" xfId="2858" applyFont="1" applyFill="1" applyBorder="1" applyAlignment="1">
      <alignment horizontal="center" vertical="center"/>
    </xf>
    <xf numFmtId="0" fontId="25" fillId="0" borderId="72" xfId="2858" applyFont="1" applyFill="1" applyBorder="1" applyAlignment="1">
      <alignment horizontal="center" vertical="center"/>
    </xf>
    <xf numFmtId="0" fontId="25" fillId="0" borderId="10" xfId="2858" applyNumberFormat="1" applyFont="1" applyFill="1" applyBorder="1" applyAlignment="1" applyProtection="1">
      <alignment horizontal="center" wrapText="1"/>
      <protection locked="0"/>
    </xf>
    <xf numFmtId="0" fontId="25" fillId="0" borderId="40" xfId="2858" applyNumberFormat="1" applyFont="1" applyFill="1" applyBorder="1" applyAlignment="1" applyProtection="1">
      <alignment horizontal="center" wrapText="1"/>
      <protection locked="0"/>
    </xf>
    <xf numFmtId="0" fontId="25" fillId="0" borderId="43" xfId="2858" applyNumberFormat="1" applyFont="1" applyFill="1" applyBorder="1" applyAlignment="1" applyProtection="1">
      <alignment horizontal="center" wrapText="1"/>
      <protection locked="0"/>
    </xf>
    <xf numFmtId="0" fontId="25" fillId="0" borderId="35" xfId="2858" applyFont="1" applyFill="1" applyBorder="1" applyAlignment="1">
      <alignment horizontal="center" wrapText="1"/>
    </xf>
    <xf numFmtId="0" fontId="25" fillId="0" borderId="75" xfId="2858" applyFont="1" applyFill="1" applyBorder="1" applyAlignment="1">
      <alignment horizontal="center" wrapText="1"/>
    </xf>
    <xf numFmtId="0" fontId="25" fillId="0" borderId="73" xfId="2858" applyFont="1" applyFill="1" applyBorder="1" applyAlignment="1">
      <alignment horizontal="center" wrapText="1"/>
    </xf>
    <xf numFmtId="0" fontId="47" fillId="0" borderId="10" xfId="3914" applyFont="1" applyFill="1" applyBorder="1" applyAlignment="1">
      <alignment horizontal="center" wrapText="1"/>
    </xf>
    <xf numFmtId="0" fontId="47" fillId="0" borderId="40" xfId="3914" applyFont="1" applyFill="1" applyBorder="1" applyAlignment="1">
      <alignment horizontal="center" wrapText="1"/>
    </xf>
    <xf numFmtId="0" fontId="47" fillId="0" borderId="43" xfId="3914" applyFont="1" applyFill="1" applyBorder="1" applyAlignment="1">
      <alignment horizontal="center" wrapText="1"/>
    </xf>
    <xf numFmtId="0" fontId="25" fillId="0" borderId="10" xfId="2858" applyFont="1" applyFill="1" applyBorder="1" applyAlignment="1">
      <alignment horizontal="center" wrapText="1"/>
    </xf>
    <xf numFmtId="0" fontId="25" fillId="0" borderId="40" xfId="2858" applyFont="1" applyFill="1" applyBorder="1" applyAlignment="1">
      <alignment horizontal="center" wrapText="1"/>
    </xf>
    <xf numFmtId="0" fontId="47" fillId="0" borderId="39" xfId="3914" applyFont="1" applyFill="1" applyBorder="1" applyAlignment="1">
      <alignment horizontal="center" wrapText="1"/>
    </xf>
    <xf numFmtId="0" fontId="47" fillId="0" borderId="38" xfId="3914" applyFont="1" applyFill="1" applyBorder="1" applyAlignment="1">
      <alignment horizontal="center" wrapText="1"/>
    </xf>
    <xf numFmtId="0" fontId="47" fillId="0" borderId="42" xfId="3914" applyFont="1" applyFill="1" applyBorder="1" applyAlignment="1">
      <alignment horizontal="center" wrapText="1"/>
    </xf>
    <xf numFmtId="0" fontId="47" fillId="0" borderId="29" xfId="3914" applyFont="1" applyFill="1" applyBorder="1" applyAlignment="1">
      <alignment horizontal="center" wrapText="1"/>
    </xf>
    <xf numFmtId="0" fontId="47" fillId="0" borderId="71" xfId="3914" applyFont="1" applyFill="1" applyBorder="1" applyAlignment="1">
      <alignment horizontal="center" wrapText="1"/>
    </xf>
    <xf numFmtId="0" fontId="47" fillId="0" borderId="50" xfId="3914" applyFont="1" applyFill="1" applyBorder="1" applyAlignment="1" applyProtection="1">
      <alignment horizontal="center" wrapText="1"/>
      <protection locked="0"/>
    </xf>
    <xf numFmtId="0" fontId="47" fillId="0" borderId="52" xfId="3914" applyFont="1" applyFill="1" applyBorder="1" applyAlignment="1" applyProtection="1">
      <alignment horizontal="center" wrapText="1"/>
      <protection locked="0"/>
    </xf>
    <xf numFmtId="0" fontId="47" fillId="0" borderId="48" xfId="3914" applyFont="1" applyFill="1" applyBorder="1" applyAlignment="1" applyProtection="1">
      <alignment horizontal="center" wrapText="1"/>
      <protection locked="0"/>
    </xf>
    <xf numFmtId="0" fontId="47" fillId="0" borderId="37" xfId="3914" applyFont="1" applyFill="1" applyBorder="1" applyAlignment="1">
      <alignment horizontal="center" wrapText="1"/>
    </xf>
    <xf numFmtId="0" fontId="47" fillId="0" borderId="27" xfId="3914" applyFont="1" applyFill="1" applyBorder="1" applyAlignment="1">
      <alignment horizontal="center" wrapText="1"/>
    </xf>
    <xf numFmtId="0" fontId="47" fillId="0" borderId="74" xfId="3914" applyFont="1" applyFill="1" applyBorder="1" applyAlignment="1">
      <alignment horizontal="center" wrapText="1"/>
    </xf>
    <xf numFmtId="0" fontId="47" fillId="0" borderId="10" xfId="3917" applyFont="1" applyFill="1" applyBorder="1" applyAlignment="1" applyProtection="1">
      <alignment horizontal="center" wrapText="1"/>
      <protection locked="0"/>
    </xf>
    <xf numFmtId="0" fontId="47" fillId="0" borderId="40" xfId="3917" applyFont="1" applyFill="1" applyBorder="1" applyAlignment="1" applyProtection="1">
      <alignment horizontal="center" wrapText="1"/>
      <protection locked="0"/>
    </xf>
    <xf numFmtId="0" fontId="47" fillId="0" borderId="43" xfId="3917" applyFont="1" applyFill="1" applyBorder="1" applyAlignment="1" applyProtection="1">
      <alignment horizontal="center" wrapText="1"/>
      <protection locked="0"/>
    </xf>
    <xf numFmtId="0" fontId="47" fillId="0" borderId="36" xfId="3914" applyFont="1" applyFill="1" applyBorder="1" applyAlignment="1">
      <alignment horizontal="center" wrapText="1"/>
    </xf>
    <xf numFmtId="0" fontId="47" fillId="0" borderId="22" xfId="3914" applyFont="1" applyFill="1" applyBorder="1" applyAlignment="1">
      <alignment horizontal="center" wrapText="1"/>
    </xf>
    <xf numFmtId="0" fontId="47" fillId="0" borderId="49" xfId="3914" applyFont="1" applyFill="1" applyBorder="1" applyAlignment="1">
      <alignment horizontal="center" wrapText="1"/>
    </xf>
    <xf numFmtId="0" fontId="47" fillId="0" borderId="35" xfId="3914" applyFont="1" applyFill="1" applyBorder="1" applyAlignment="1">
      <alignment horizontal="center" wrapText="1"/>
    </xf>
    <xf numFmtId="0" fontId="47" fillId="0" borderId="75" xfId="3914" applyFont="1" applyFill="1" applyBorder="1" applyAlignment="1">
      <alignment horizontal="center" wrapText="1"/>
    </xf>
    <xf numFmtId="0" fontId="47" fillId="0" borderId="54" xfId="3914" applyFont="1" applyFill="1" applyBorder="1" applyAlignment="1">
      <alignment horizontal="center" vertical="center" wrapText="1"/>
    </xf>
    <xf numFmtId="0" fontId="47" fillId="0" borderId="64" xfId="3914" applyFont="1" applyFill="1" applyBorder="1" applyAlignment="1">
      <alignment horizontal="center" vertical="center" wrapText="1"/>
    </xf>
    <xf numFmtId="0" fontId="47" fillId="0" borderId="70" xfId="3914" applyFont="1" applyFill="1" applyBorder="1" applyAlignment="1">
      <alignment horizontal="center" vertical="center" wrapText="1"/>
    </xf>
    <xf numFmtId="0" fontId="47" fillId="0" borderId="33" xfId="3914" applyFont="1" applyFill="1" applyBorder="1" applyAlignment="1">
      <alignment horizontal="center" vertical="center" wrapText="1"/>
    </xf>
    <xf numFmtId="0" fontId="47" fillId="0" borderId="61" xfId="3914" applyFont="1" applyFill="1" applyBorder="1" applyAlignment="1">
      <alignment horizontal="center" vertical="center" wrapText="1"/>
    </xf>
    <xf numFmtId="0" fontId="47" fillId="0" borderId="72" xfId="3914" applyFont="1" applyFill="1" applyBorder="1" applyAlignment="1">
      <alignment horizontal="center" vertical="center" wrapText="1"/>
    </xf>
    <xf numFmtId="0" fontId="47" fillId="0" borderId="63" xfId="3914" applyFont="1" applyFill="1" applyBorder="1" applyAlignment="1">
      <alignment horizontal="center" vertical="center" wrapText="1"/>
    </xf>
    <xf numFmtId="0" fontId="47" fillId="0" borderId="27" xfId="3914" applyFont="1" applyFill="1" applyBorder="1" applyAlignment="1">
      <alignment horizontal="center" vertical="center" wrapText="1"/>
    </xf>
    <xf numFmtId="0" fontId="47" fillId="0" borderId="74" xfId="3914" applyFont="1" applyFill="1" applyBorder="1" applyAlignment="1">
      <alignment horizontal="center" vertical="center" wrapText="1"/>
    </xf>
    <xf numFmtId="0" fontId="47" fillId="0" borderId="39" xfId="3914" applyFont="1" applyFill="1" applyBorder="1" applyAlignment="1" applyProtection="1">
      <alignment horizontal="center" wrapText="1"/>
      <protection locked="0"/>
    </xf>
    <xf numFmtId="0" fontId="47" fillId="0" borderId="42" xfId="3914" applyFont="1" applyFill="1" applyBorder="1" applyAlignment="1" applyProtection="1">
      <alignment horizontal="center" wrapText="1"/>
      <protection locked="0"/>
    </xf>
    <xf numFmtId="0" fontId="47" fillId="0" borderId="62" xfId="3914" applyFont="1" applyFill="1" applyBorder="1" applyAlignment="1" applyProtection="1">
      <alignment horizontal="center" wrapText="1"/>
      <protection locked="0"/>
    </xf>
    <xf numFmtId="0" fontId="25" fillId="0" borderId="63" xfId="2858" applyFont="1" applyFill="1" applyBorder="1" applyAlignment="1">
      <alignment horizontal="center" vertical="center" wrapText="1"/>
    </xf>
    <xf numFmtId="0" fontId="25" fillId="0" borderId="64" xfId="2858" applyFont="1" applyFill="1" applyBorder="1" applyAlignment="1">
      <alignment horizontal="center" vertical="center" wrapText="1"/>
    </xf>
    <xf numFmtId="0" fontId="25" fillId="0" borderId="70" xfId="2858" applyFont="1" applyFill="1" applyBorder="1" applyAlignment="1">
      <alignment horizontal="center" vertical="center" wrapText="1"/>
    </xf>
    <xf numFmtId="0" fontId="25" fillId="0" borderId="20" xfId="2858" applyFont="1" applyFill="1" applyBorder="1" applyAlignment="1">
      <alignment horizontal="center" vertical="center" wrapText="1"/>
    </xf>
    <xf numFmtId="0" fontId="25" fillId="0" borderId="61" xfId="2858" applyFont="1" applyFill="1" applyBorder="1" applyAlignment="1">
      <alignment horizontal="center" vertical="center" wrapText="1"/>
    </xf>
    <xf numFmtId="0" fontId="25" fillId="0" borderId="72" xfId="2858" applyFont="1" applyFill="1" applyBorder="1" applyAlignment="1">
      <alignment horizontal="center" vertical="center" wrapText="1"/>
    </xf>
    <xf numFmtId="0" fontId="28" fillId="0" borderId="0" xfId="2858" applyFont="1" applyFill="1" applyBorder="1" applyAlignment="1">
      <alignment horizontal="left" wrapText="1"/>
    </xf>
    <xf numFmtId="0" fontId="28" fillId="0" borderId="0" xfId="2858" applyFont="1" applyFill="1" applyBorder="1" applyAlignment="1">
      <alignment horizontal="left"/>
    </xf>
    <xf numFmtId="42" fontId="25" fillId="0" borderId="0" xfId="2858" applyNumberFormat="1" applyFont="1" applyFill="1" applyBorder="1" applyAlignment="1">
      <alignment horizontal="left"/>
    </xf>
    <xf numFmtId="0" fontId="25" fillId="0" borderId="54" xfId="2858" applyFont="1" applyFill="1" applyBorder="1" applyAlignment="1">
      <alignment horizontal="center" wrapText="1"/>
    </xf>
    <xf numFmtId="0" fontId="25" fillId="0" borderId="62" xfId="2858" applyFont="1" applyFill="1" applyBorder="1" applyAlignment="1">
      <alignment horizontal="center" wrapText="1"/>
    </xf>
    <xf numFmtId="0" fontId="49" fillId="0" borderId="62" xfId="3914" applyFont="1" applyFill="1" applyBorder="1" applyAlignment="1">
      <alignment horizontal="center" wrapText="1"/>
    </xf>
    <xf numFmtId="0" fontId="0" fillId="0" borderId="71" xfId="0" applyFill="1" applyBorder="1"/>
    <xf numFmtId="0" fontId="47" fillId="0" borderId="28" xfId="3914" applyFont="1" applyFill="1" applyBorder="1" applyAlignment="1">
      <alignment horizontal="center" wrapText="1"/>
    </xf>
    <xf numFmtId="0" fontId="47" fillId="0" borderId="57" xfId="3914" applyFont="1" applyFill="1" applyBorder="1" applyAlignment="1">
      <alignment horizontal="center" wrapText="1"/>
    </xf>
    <xf numFmtId="42" fontId="28" fillId="0" borderId="54" xfId="2858" applyNumberFormat="1" applyFont="1" applyFill="1" applyBorder="1" applyAlignment="1"/>
    <xf numFmtId="42" fontId="28" fillId="0" borderId="70" xfId="2858" applyNumberFormat="1" applyFont="1" applyFill="1" applyBorder="1" applyAlignment="1"/>
    <xf numFmtId="42" fontId="28" fillId="0" borderId="33" xfId="2858" applyNumberFormat="1" applyFont="1" applyFill="1" applyBorder="1" applyAlignment="1"/>
    <xf numFmtId="42" fontId="28" fillId="0" borderId="72" xfId="2858" applyNumberFormat="1" applyFont="1" applyFill="1" applyBorder="1" applyAlignment="1"/>
    <xf numFmtId="42" fontId="28" fillId="0" borderId="68" xfId="2858" applyNumberFormat="1" applyFont="1" applyFill="1" applyBorder="1" applyAlignment="1"/>
    <xf numFmtId="42" fontId="28" fillId="0" borderId="55" xfId="2858" applyNumberFormat="1" applyFont="1" applyFill="1" applyBorder="1" applyAlignment="1"/>
    <xf numFmtId="1" fontId="50" fillId="0" borderId="65" xfId="3914" applyNumberFormat="1" applyFont="1" applyFill="1" applyBorder="1" applyAlignment="1">
      <alignment horizontal="center" wrapText="1"/>
    </xf>
    <xf numFmtId="1" fontId="50" fillId="0" borderId="23" xfId="3914" applyNumberFormat="1" applyFont="1" applyFill="1" applyBorder="1" applyAlignment="1">
      <alignment horizontal="center" wrapText="1"/>
    </xf>
    <xf numFmtId="14" fontId="49" fillId="0" borderId="63" xfId="3914" applyNumberFormat="1" applyFont="1" applyFill="1" applyBorder="1" applyAlignment="1">
      <alignment horizontal="right" wrapText="1"/>
    </xf>
    <xf numFmtId="14" fontId="49" fillId="0" borderId="20" xfId="3914" applyNumberFormat="1" applyFont="1" applyFill="1" applyBorder="1" applyAlignment="1">
      <alignment horizontal="right" wrapText="1"/>
    </xf>
    <xf numFmtId="0" fontId="49" fillId="0" borderId="54" xfId="3914" applyFont="1" applyFill="1" applyBorder="1" applyAlignment="1">
      <alignment horizontal="center" wrapText="1"/>
    </xf>
    <xf numFmtId="0" fontId="49" fillId="0" borderId="70" xfId="3914" applyFont="1" applyFill="1" applyBorder="1" applyAlignment="1">
      <alignment horizontal="center" wrapText="1"/>
    </xf>
    <xf numFmtId="0" fontId="49" fillId="0" borderId="33" xfId="3914" applyFont="1" applyFill="1" applyBorder="1" applyAlignment="1">
      <alignment horizontal="center" wrapText="1"/>
    </xf>
    <xf numFmtId="0" fontId="49" fillId="0" borderId="72" xfId="3914" applyFont="1" applyFill="1" applyBorder="1" applyAlignment="1">
      <alignment horizontal="center" wrapText="1"/>
    </xf>
    <xf numFmtId="0" fontId="28" fillId="0" borderId="54" xfId="2858" applyFont="1" applyFill="1" applyBorder="1" applyAlignment="1">
      <alignment wrapText="1"/>
    </xf>
    <xf numFmtId="0" fontId="28" fillId="0" borderId="65" xfId="2858" applyFont="1" applyFill="1" applyBorder="1" applyAlignment="1">
      <alignment wrapText="1"/>
    </xf>
    <xf numFmtId="0" fontId="28" fillId="0" borderId="33" xfId="2858" applyFont="1" applyFill="1" applyBorder="1" applyAlignment="1">
      <alignment wrapText="1"/>
    </xf>
    <xf numFmtId="0" fontId="28" fillId="0" borderId="23" xfId="2858" applyFont="1" applyFill="1" applyBorder="1" applyAlignment="1">
      <alignment wrapText="1"/>
    </xf>
    <xf numFmtId="0" fontId="28" fillId="0" borderId="68" xfId="2858" applyFont="1" applyFill="1" applyBorder="1" applyAlignment="1">
      <alignment horizontal="center" wrapText="1"/>
    </xf>
    <xf numFmtId="0" fontId="28" fillId="0" borderId="55" xfId="2858" applyFont="1" applyFill="1" applyBorder="1" applyAlignment="1">
      <alignment horizontal="center" wrapText="1"/>
    </xf>
    <xf numFmtId="0" fontId="28" fillId="0" borderId="68" xfId="2858" applyFont="1" applyFill="1" applyBorder="1" applyAlignment="1">
      <alignment horizontal="center"/>
    </xf>
    <xf numFmtId="0" fontId="28" fillId="0" borderId="55" xfId="2858" applyFont="1" applyFill="1" applyBorder="1" applyAlignment="1">
      <alignment horizontal="center"/>
    </xf>
    <xf numFmtId="0" fontId="28" fillId="0" borderId="68" xfId="2858" applyFont="1" applyFill="1" applyBorder="1" applyAlignment="1"/>
    <xf numFmtId="0" fontId="28" fillId="0" borderId="55" xfId="2858" applyFont="1" applyFill="1" applyBorder="1" applyAlignment="1"/>
    <xf numFmtId="14" fontId="28" fillId="0" borderId="68" xfId="2858" applyNumberFormat="1" applyFont="1" applyFill="1" applyBorder="1" applyAlignment="1">
      <alignment horizontal="center"/>
    </xf>
    <xf numFmtId="14" fontId="28" fillId="0" borderId="55" xfId="2858" applyNumberFormat="1" applyFont="1" applyFill="1" applyBorder="1" applyAlignment="1">
      <alignment horizontal="center"/>
    </xf>
    <xf numFmtId="0" fontId="28" fillId="0" borderId="52" xfId="2858" applyNumberFormat="1" applyFont="1" applyFill="1" applyBorder="1" applyAlignment="1" applyProtection="1">
      <alignment horizontal="center" vertical="center" wrapText="1"/>
      <protection locked="0"/>
    </xf>
    <xf numFmtId="0" fontId="28" fillId="0" borderId="48" xfId="2858" applyNumberFormat="1" applyFont="1" applyFill="1" applyBorder="1" applyAlignment="1" applyProtection="1">
      <alignment horizontal="center" vertical="center" wrapText="1"/>
      <protection locked="0"/>
    </xf>
    <xf numFmtId="0" fontId="28" fillId="56" borderId="34" xfId="2858" applyFont="1" applyFill="1" applyBorder="1" applyAlignment="1">
      <alignment horizontal="center" vertical="center" wrapText="1"/>
    </xf>
    <xf numFmtId="0" fontId="28" fillId="56" borderId="30" xfId="2858" applyFont="1" applyFill="1" applyBorder="1" applyAlignment="1">
      <alignment horizontal="center" vertical="center" wrapText="1"/>
    </xf>
    <xf numFmtId="0" fontId="28" fillId="55" borderId="27" xfId="2858" applyNumberFormat="1" applyFont="1" applyFill="1" applyBorder="1" applyAlignment="1" applyProtection="1">
      <alignment horizontal="center" vertical="center" wrapText="1"/>
      <protection locked="0"/>
    </xf>
    <xf numFmtId="0" fontId="28" fillId="55" borderId="74" xfId="2858" applyNumberFormat="1" applyFont="1" applyFill="1" applyBorder="1" applyAlignment="1" applyProtection="1">
      <alignment horizontal="center" vertical="center" wrapText="1"/>
      <protection locked="0"/>
    </xf>
    <xf numFmtId="0" fontId="28" fillId="0" borderId="0" xfId="2858" applyFont="1" applyFill="1"/>
    <xf numFmtId="0" fontId="25" fillId="0" borderId="0" xfId="2858" applyFont="1" applyFill="1" applyBorder="1" applyAlignment="1">
      <alignment horizontal="left" wrapText="1"/>
    </xf>
    <xf numFmtId="0" fontId="25" fillId="0" borderId="0" xfId="2858" applyFont="1" applyFill="1" applyBorder="1" applyAlignment="1">
      <alignment horizontal="center" wrapText="1"/>
    </xf>
    <xf numFmtId="0" fontId="49" fillId="56" borderId="28" xfId="3914" applyFont="1" applyFill="1" applyBorder="1" applyAlignment="1">
      <alignment horizontal="center" vertical="center" wrapText="1"/>
    </xf>
    <xf numFmtId="0" fontId="49" fillId="56" borderId="57" xfId="3914" applyFont="1" applyFill="1" applyBorder="1" applyAlignment="1">
      <alignment horizontal="center" vertical="center" wrapText="1"/>
    </xf>
    <xf numFmtId="0" fontId="25" fillId="0" borderId="67" xfId="2858" applyNumberFormat="1" applyFont="1" applyFill="1" applyBorder="1" applyAlignment="1" applyProtection="1">
      <alignment horizontal="center" wrapText="1"/>
      <protection locked="0"/>
    </xf>
    <xf numFmtId="0" fontId="25" fillId="0" borderId="48" xfId="2858" applyNumberFormat="1" applyFont="1" applyFill="1" applyBorder="1" applyAlignment="1" applyProtection="1">
      <alignment horizontal="center" wrapText="1"/>
      <protection locked="0"/>
    </xf>
    <xf numFmtId="0" fontId="28" fillId="0" borderId="0" xfId="2858" applyFont="1" applyFill="1" applyAlignment="1"/>
    <xf numFmtId="0" fontId="0" fillId="0" borderId="70" xfId="0" applyFill="1" applyBorder="1"/>
    <xf numFmtId="0" fontId="0" fillId="0" borderId="62" xfId="0" applyFill="1" applyBorder="1"/>
    <xf numFmtId="0" fontId="25" fillId="0" borderId="31" xfId="2858" applyFont="1" applyFill="1" applyBorder="1" applyAlignment="1">
      <alignment horizontal="center"/>
    </xf>
    <xf numFmtId="0" fontId="25" fillId="0" borderId="46" xfId="2858" applyFont="1" applyFill="1" applyBorder="1" applyAlignment="1">
      <alignment horizontal="center"/>
    </xf>
    <xf numFmtId="0" fontId="25" fillId="0" borderId="47" xfId="2858" applyFont="1" applyFill="1" applyBorder="1" applyAlignment="1">
      <alignment horizontal="center"/>
    </xf>
    <xf numFmtId="0" fontId="25" fillId="0" borderId="59" xfId="2858" applyFont="1" applyFill="1" applyBorder="1" applyAlignment="1">
      <alignment horizontal="center" vertical="center" wrapText="1"/>
    </xf>
    <xf numFmtId="0" fontId="25" fillId="0" borderId="46" xfId="2858" applyFont="1" applyFill="1" applyBorder="1" applyAlignment="1">
      <alignment horizontal="center" vertical="center" wrapText="1"/>
    </xf>
    <xf numFmtId="0" fontId="25" fillId="0" borderId="60" xfId="2858" applyFont="1" applyFill="1" applyBorder="1" applyAlignment="1">
      <alignment horizontal="center" vertical="center" wrapText="1"/>
    </xf>
    <xf numFmtId="0" fontId="47" fillId="0" borderId="36" xfId="3917" applyFont="1" applyFill="1" applyBorder="1" applyAlignment="1" applyProtection="1">
      <alignment horizontal="center" wrapText="1"/>
      <protection locked="0"/>
    </xf>
    <xf numFmtId="0" fontId="47" fillId="0" borderId="22" xfId="3917" applyFont="1" applyFill="1" applyBorder="1" applyAlignment="1" applyProtection="1">
      <alignment horizontal="center" wrapText="1"/>
      <protection locked="0"/>
    </xf>
    <xf numFmtId="0" fontId="47" fillId="0" borderId="49" xfId="3917" applyFont="1" applyFill="1" applyBorder="1" applyAlignment="1" applyProtection="1">
      <alignment horizontal="center" wrapText="1"/>
      <protection locked="0"/>
    </xf>
    <xf numFmtId="0" fontId="49" fillId="56" borderId="51" xfId="3914" applyFont="1" applyFill="1" applyBorder="1" applyAlignment="1">
      <alignment horizontal="left" vertical="top" wrapText="1"/>
    </xf>
    <xf numFmtId="0" fontId="49" fillId="56" borderId="35" xfId="3914" applyFont="1" applyFill="1" applyBorder="1" applyAlignment="1">
      <alignment horizontal="left" vertical="top" wrapText="1"/>
    </xf>
    <xf numFmtId="0" fontId="49" fillId="56" borderId="61" xfId="3914" applyFont="1" applyFill="1" applyBorder="1" applyAlignment="1">
      <alignment horizontal="left" vertical="center" wrapText="1"/>
    </xf>
    <xf numFmtId="0" fontId="49" fillId="56" borderId="23" xfId="3914" applyFont="1" applyFill="1" applyBorder="1" applyAlignment="1">
      <alignment horizontal="left" vertical="center" wrapText="1"/>
    </xf>
    <xf numFmtId="0" fontId="28" fillId="55" borderId="40" xfId="2858" applyNumberFormat="1" applyFont="1" applyFill="1" applyBorder="1" applyAlignment="1" applyProtection="1">
      <alignment horizontal="center" vertical="center" wrapText="1"/>
      <protection locked="0"/>
    </xf>
    <xf numFmtId="0" fontId="28" fillId="55" borderId="68" xfId="2858" applyNumberFormat="1" applyFont="1" applyFill="1" applyBorder="1" applyAlignment="1" applyProtection="1">
      <alignment horizontal="center" vertical="center" wrapText="1"/>
      <protection locked="0"/>
    </xf>
    <xf numFmtId="0" fontId="25" fillId="55" borderId="40" xfId="2858" applyNumberFormat="1" applyFont="1" applyFill="1" applyBorder="1" applyAlignment="1" applyProtection="1">
      <alignment horizontal="center" vertical="center" wrapText="1"/>
      <protection locked="0"/>
    </xf>
    <xf numFmtId="0" fontId="25" fillId="55" borderId="43" xfId="2858" applyNumberFormat="1" applyFont="1" applyFill="1" applyBorder="1" applyAlignment="1" applyProtection="1">
      <alignment horizontal="center" vertical="center" wrapText="1"/>
      <protection locked="0"/>
    </xf>
    <xf numFmtId="0" fontId="28" fillId="56" borderId="61" xfId="2858" applyFont="1" applyFill="1" applyBorder="1" applyAlignment="1">
      <alignment horizontal="left" vertical="top"/>
    </xf>
    <xf numFmtId="0" fontId="28" fillId="56" borderId="23" xfId="2858" applyFont="1" applyFill="1" applyBorder="1" applyAlignment="1">
      <alignment horizontal="left" vertical="top"/>
    </xf>
    <xf numFmtId="0" fontId="49" fillId="56" borderId="34" xfId="3914" applyFont="1" applyFill="1" applyBorder="1" applyAlignment="1">
      <alignment horizontal="center" vertical="center"/>
    </xf>
    <xf numFmtId="0" fontId="49" fillId="56" borderId="30" xfId="3914" applyFont="1" applyFill="1" applyBorder="1" applyAlignment="1">
      <alignment horizontal="center" vertical="center"/>
    </xf>
    <xf numFmtId="0" fontId="28" fillId="56" borderId="32" xfId="2858" applyFont="1" applyFill="1" applyBorder="1" applyAlignment="1">
      <alignment horizontal="center" vertical="center" wrapText="1"/>
    </xf>
    <xf numFmtId="0" fontId="28" fillId="56" borderId="26" xfId="2858" applyFont="1" applyFill="1" applyBorder="1" applyAlignment="1">
      <alignment horizontal="center" vertical="center" wrapText="1"/>
    </xf>
    <xf numFmtId="0" fontId="49" fillId="56" borderId="41" xfId="3914" applyFont="1" applyFill="1" applyBorder="1" applyAlignment="1">
      <alignment horizontal="left" vertical="center" wrapText="1"/>
    </xf>
    <xf numFmtId="0" fontId="49" fillId="56" borderId="18" xfId="3914" applyFont="1" applyFill="1" applyBorder="1" applyAlignment="1">
      <alignment horizontal="left" vertical="center" wrapText="1"/>
    </xf>
    <xf numFmtId="0" fontId="28" fillId="55" borderId="63" xfId="2858" applyNumberFormat="1" applyFont="1" applyFill="1" applyBorder="1" applyAlignment="1" applyProtection="1">
      <alignment horizontal="center" vertical="center" wrapText="1"/>
      <protection locked="0"/>
    </xf>
    <xf numFmtId="167" fontId="28" fillId="0" borderId="36" xfId="2858" applyNumberFormat="1" applyFont="1" applyFill="1" applyBorder="1" applyAlignment="1">
      <alignment horizontal="center" vertical="center"/>
    </xf>
    <xf numFmtId="167" fontId="28" fillId="0" borderId="21" xfId="2858" applyNumberFormat="1" applyFont="1" applyFill="1" applyBorder="1" applyAlignment="1">
      <alignment horizontal="center" vertical="center"/>
    </xf>
    <xf numFmtId="0" fontId="28" fillId="0" borderId="40" xfId="2858" applyNumberFormat="1" applyFont="1" applyFill="1" applyBorder="1" applyAlignment="1" applyProtection="1">
      <alignment horizontal="center" vertical="center" wrapText="1"/>
      <protection locked="0"/>
    </xf>
    <xf numFmtId="0" fontId="28" fillId="0" borderId="43" xfId="2858" applyNumberFormat="1" applyFont="1" applyFill="1" applyBorder="1" applyAlignment="1" applyProtection="1">
      <alignment horizontal="center" vertical="center" wrapText="1"/>
      <protection locked="0"/>
    </xf>
    <xf numFmtId="0" fontId="49" fillId="0" borderId="38" xfId="3914" applyFont="1" applyFill="1" applyBorder="1" applyAlignment="1">
      <alignment horizontal="center" vertical="center"/>
    </xf>
    <xf numFmtId="0" fontId="49" fillId="0" borderId="72" xfId="3914" applyFont="1" applyFill="1" applyBorder="1" applyAlignment="1">
      <alignment horizontal="center" vertical="center"/>
    </xf>
    <xf numFmtId="0" fontId="28" fillId="0" borderId="0" xfId="2858" applyFont="1" applyFill="1" applyBorder="1"/>
    <xf numFmtId="0" fontId="28" fillId="0" borderId="0" xfId="2858" applyFont="1" applyFill="1" applyBorder="1" applyAlignment="1">
      <alignment wrapText="1"/>
    </xf>
    <xf numFmtId="0" fontId="28" fillId="55" borderId="43" xfId="2858" applyNumberFormat="1" applyFont="1" applyFill="1" applyBorder="1" applyAlignment="1" applyProtection="1">
      <alignment horizontal="center" vertical="center" wrapText="1"/>
      <protection locked="0"/>
    </xf>
    <xf numFmtId="0" fontId="28" fillId="0" borderId="67" xfId="2858" applyNumberFormat="1" applyFont="1" applyFill="1" applyBorder="1" applyAlignment="1" applyProtection="1">
      <alignment horizontal="center" wrapText="1"/>
      <protection locked="0"/>
    </xf>
    <xf numFmtId="0" fontId="28" fillId="0" borderId="19" xfId="2858" applyNumberFormat="1" applyFont="1" applyFill="1" applyBorder="1" applyAlignment="1" applyProtection="1">
      <alignment horizontal="center" wrapText="1"/>
      <protection locked="0"/>
    </xf>
    <xf numFmtId="0" fontId="28" fillId="55" borderId="10" xfId="2858" applyFont="1" applyFill="1" applyBorder="1" applyAlignment="1">
      <alignment horizontal="left" vertical="center" wrapText="1"/>
    </xf>
    <xf numFmtId="0" fontId="28" fillId="55" borderId="40" xfId="2858" applyFont="1" applyFill="1" applyBorder="1" applyAlignment="1">
      <alignment horizontal="left" vertical="center" wrapText="1"/>
    </xf>
    <xf numFmtId="166" fontId="49" fillId="55" borderId="36" xfId="2660" quotePrefix="1" applyNumberFormat="1" applyFont="1" applyFill="1" applyBorder="1" applyAlignment="1">
      <alignment horizontal="center" vertical="center"/>
    </xf>
    <xf numFmtId="166" fontId="49" fillId="55" borderId="22" xfId="2660" quotePrefix="1" applyNumberFormat="1" applyFont="1" applyFill="1" applyBorder="1" applyAlignment="1">
      <alignment horizontal="center" vertical="center"/>
    </xf>
    <xf numFmtId="14" fontId="49" fillId="55" borderId="50" xfId="3914" applyNumberFormat="1" applyFont="1" applyFill="1" applyBorder="1" applyAlignment="1">
      <alignment horizontal="center" vertical="center"/>
    </xf>
    <xf numFmtId="14" fontId="49" fillId="55" borderId="52" xfId="3914" applyNumberFormat="1" applyFont="1" applyFill="1" applyBorder="1" applyAlignment="1">
      <alignment horizontal="center" vertical="center"/>
    </xf>
    <xf numFmtId="14" fontId="49" fillId="55" borderId="19" xfId="3914" applyNumberFormat="1" applyFont="1" applyFill="1" applyBorder="1" applyAlignment="1">
      <alignment horizontal="center" vertical="center"/>
    </xf>
    <xf numFmtId="14" fontId="49" fillId="55" borderId="10" xfId="3914" applyNumberFormat="1" applyFont="1" applyFill="1" applyBorder="1" applyAlignment="1">
      <alignment horizontal="left" vertical="center" wrapText="1"/>
    </xf>
    <xf numFmtId="14" fontId="49" fillId="55" borderId="40" xfId="3914" applyNumberFormat="1" applyFont="1" applyFill="1" applyBorder="1" applyAlignment="1">
      <alignment horizontal="left" vertical="center" wrapText="1"/>
    </xf>
    <xf numFmtId="14" fontId="49" fillId="55" borderId="55" xfId="3914" applyNumberFormat="1" applyFont="1" applyFill="1" applyBorder="1" applyAlignment="1">
      <alignment horizontal="left" vertical="center" wrapText="1"/>
    </xf>
    <xf numFmtId="42" fontId="28" fillId="55" borderId="10" xfId="2858" applyNumberFormat="1" applyFont="1" applyFill="1" applyBorder="1" applyAlignment="1">
      <alignment horizontal="center" vertical="center" wrapText="1"/>
    </xf>
    <xf numFmtId="42" fontId="28" fillId="55" borderId="40" xfId="2858" applyNumberFormat="1" applyFont="1" applyFill="1" applyBorder="1" applyAlignment="1">
      <alignment horizontal="center" vertical="center" wrapText="1"/>
    </xf>
    <xf numFmtId="42" fontId="28" fillId="55" borderId="55" xfId="2858" applyNumberFormat="1" applyFont="1" applyFill="1" applyBorder="1" applyAlignment="1">
      <alignment horizontal="center" vertical="center" wrapText="1"/>
    </xf>
    <xf numFmtId="0" fontId="49" fillId="55" borderId="39" xfId="3914" applyFont="1" applyFill="1" applyBorder="1" applyAlignment="1">
      <alignment horizontal="center" vertical="center"/>
    </xf>
    <xf numFmtId="0" fontId="49" fillId="55" borderId="42" xfId="3914" applyFont="1" applyFill="1" applyBorder="1" applyAlignment="1">
      <alignment horizontal="center" vertical="center"/>
    </xf>
    <xf numFmtId="0" fontId="49" fillId="55" borderId="33" xfId="3914" applyFont="1" applyFill="1" applyBorder="1" applyAlignment="1">
      <alignment horizontal="center" vertical="center"/>
    </xf>
    <xf numFmtId="0" fontId="49" fillId="55" borderId="38" xfId="3914" applyFont="1" applyFill="1" applyBorder="1" applyAlignment="1">
      <alignment horizontal="center" vertical="top" wrapText="1"/>
    </xf>
    <xf numFmtId="0" fontId="49" fillId="55" borderId="29" xfId="3914" applyFont="1" applyFill="1" applyBorder="1" applyAlignment="1">
      <alignment horizontal="center" vertical="top" wrapText="1"/>
    </xf>
    <xf numFmtId="0" fontId="49" fillId="55" borderId="72" xfId="3914" applyFont="1" applyFill="1" applyBorder="1" applyAlignment="1">
      <alignment horizontal="center" vertical="top" wrapText="1"/>
    </xf>
    <xf numFmtId="0" fontId="28" fillId="55" borderId="38" xfId="2858" applyFont="1" applyFill="1" applyBorder="1" applyAlignment="1">
      <alignment horizontal="center" vertical="top" wrapText="1"/>
    </xf>
    <xf numFmtId="0" fontId="28" fillId="55" borderId="29" xfId="2858" applyFont="1" applyFill="1" applyBorder="1" applyAlignment="1">
      <alignment horizontal="center" vertical="top" wrapText="1"/>
    </xf>
    <xf numFmtId="0" fontId="28" fillId="55" borderId="72" xfId="2858" applyFont="1" applyFill="1" applyBorder="1" applyAlignment="1">
      <alignment horizontal="center" vertical="top" wrapText="1"/>
    </xf>
    <xf numFmtId="0" fontId="28" fillId="55" borderId="39" xfId="2858" applyFont="1" applyFill="1" applyBorder="1" applyAlignment="1">
      <alignment horizontal="center" vertical="center" wrapText="1"/>
    </xf>
    <xf numFmtId="0" fontId="28" fillId="55" borderId="42" xfId="2858" applyFont="1" applyFill="1" applyBorder="1" applyAlignment="1">
      <alignment horizontal="center" vertical="center" wrapText="1"/>
    </xf>
    <xf numFmtId="0" fontId="28" fillId="55" borderId="33" xfId="2858" applyFont="1" applyFill="1" applyBorder="1" applyAlignment="1">
      <alignment horizontal="center" vertical="center" wrapText="1"/>
    </xf>
    <xf numFmtId="42" fontId="28" fillId="55" borderId="10" xfId="2858" applyNumberFormat="1" applyFont="1" applyFill="1" applyBorder="1" applyAlignment="1">
      <alignment vertical="center"/>
    </xf>
    <xf numFmtId="42" fontId="28" fillId="55" borderId="40" xfId="2858" applyNumberFormat="1" applyFont="1" applyFill="1" applyBorder="1" applyAlignment="1">
      <alignment vertical="center"/>
    </xf>
    <xf numFmtId="42" fontId="28" fillId="55" borderId="55" xfId="2858" applyNumberFormat="1" applyFont="1" applyFill="1" applyBorder="1" applyAlignment="1">
      <alignment vertical="center"/>
    </xf>
    <xf numFmtId="0" fontId="28" fillId="55" borderId="55" xfId="2858" applyFont="1" applyFill="1" applyBorder="1" applyAlignment="1">
      <alignment horizontal="left" vertical="center" wrapText="1"/>
    </xf>
    <xf numFmtId="0" fontId="28" fillId="55" borderId="10" xfId="2858" applyFont="1" applyFill="1" applyBorder="1" applyAlignment="1">
      <alignment horizontal="center" vertical="center" wrapText="1"/>
    </xf>
    <xf numFmtId="0" fontId="28" fillId="55" borderId="40" xfId="2858" applyFont="1" applyFill="1" applyBorder="1" applyAlignment="1">
      <alignment horizontal="center" vertical="center" wrapText="1"/>
    </xf>
    <xf numFmtId="0" fontId="28" fillId="55" borderId="55" xfId="2858" applyFont="1" applyFill="1" applyBorder="1" applyAlignment="1">
      <alignment horizontal="center" vertical="center" wrapText="1"/>
    </xf>
    <xf numFmtId="14" fontId="49" fillId="55" borderId="10" xfId="3916" applyNumberFormat="1" applyFont="1" applyFill="1" applyBorder="1" applyAlignment="1">
      <alignment horizontal="center" vertical="center"/>
    </xf>
    <xf numFmtId="14" fontId="49" fillId="55" borderId="40" xfId="3916" applyNumberFormat="1" applyFont="1" applyFill="1" applyBorder="1" applyAlignment="1">
      <alignment horizontal="center" vertical="center"/>
    </xf>
    <xf numFmtId="14" fontId="49" fillId="55" borderId="55" xfId="3916" applyNumberFormat="1" applyFont="1" applyFill="1" applyBorder="1" applyAlignment="1">
      <alignment horizontal="center" vertical="center"/>
    </xf>
    <xf numFmtId="0" fontId="49" fillId="55" borderId="35" xfId="3914" applyFont="1" applyFill="1" applyBorder="1" applyAlignment="1">
      <alignment horizontal="center" vertical="center" wrapText="1"/>
    </xf>
    <xf numFmtId="0" fontId="49" fillId="55" borderId="75" xfId="3914" applyFont="1" applyFill="1" applyBorder="1" applyAlignment="1">
      <alignment horizontal="center" vertical="center" wrapText="1"/>
    </xf>
    <xf numFmtId="0" fontId="49" fillId="55" borderId="37" xfId="3914" applyFont="1" applyFill="1" applyBorder="1" applyAlignment="1">
      <alignment horizontal="left" vertical="center" wrapText="1"/>
    </xf>
    <xf numFmtId="0" fontId="49" fillId="55" borderId="27" xfId="3914" applyFont="1" applyFill="1" applyBorder="1" applyAlignment="1">
      <alignment horizontal="left" vertical="center" wrapText="1"/>
    </xf>
    <xf numFmtId="0" fontId="28" fillId="0" borderId="0" xfId="2858" applyFont="1" applyFill="1" applyAlignment="1">
      <alignment horizontal="left" wrapText="1"/>
    </xf>
    <xf numFmtId="0" fontId="25" fillId="0" borderId="0" xfId="0" applyFont="1" applyFill="1" applyAlignment="1">
      <alignment horizontal="center" wrapText="1"/>
    </xf>
    <xf numFmtId="0" fontId="25" fillId="0" borderId="101" xfId="0" applyFont="1" applyFill="1" applyBorder="1" applyAlignment="1">
      <alignment horizontal="center" wrapText="1"/>
    </xf>
    <xf numFmtId="0" fontId="25" fillId="0" borderId="102" xfId="0" applyFont="1" applyFill="1" applyBorder="1" applyAlignment="1">
      <alignment horizontal="center" wrapText="1"/>
    </xf>
    <xf numFmtId="0" fontId="25" fillId="0" borderId="103" xfId="0" applyFont="1" applyFill="1" applyBorder="1" applyAlignment="1">
      <alignment horizontal="center" wrapText="1"/>
    </xf>
    <xf numFmtId="0" fontId="25" fillId="0" borderId="47" xfId="0" applyFont="1" applyFill="1" applyBorder="1" applyAlignment="1">
      <alignment horizontal="center" wrapText="1"/>
    </xf>
    <xf numFmtId="0" fontId="25" fillId="0" borderId="12" xfId="0" applyFont="1" applyFill="1" applyBorder="1" applyAlignment="1">
      <alignment horizontal="center" wrapText="1"/>
    </xf>
    <xf numFmtId="0" fontId="25" fillId="0" borderId="13" xfId="0" applyFont="1" applyFill="1" applyBorder="1" applyAlignment="1">
      <alignment horizontal="center" wrapText="1"/>
    </xf>
    <xf numFmtId="0" fontId="25" fillId="0" borderId="25" xfId="0" applyFont="1" applyFill="1" applyBorder="1" applyAlignment="1">
      <alignment horizontal="center" wrapText="1"/>
    </xf>
    <xf numFmtId="0" fontId="25" fillId="0" borderId="56" xfId="0" applyFont="1" applyFill="1" applyBorder="1" applyAlignment="1">
      <alignment horizontal="center" wrapText="1"/>
    </xf>
    <xf numFmtId="0" fontId="25" fillId="0" borderId="57" xfId="0" applyFont="1" applyFill="1" applyBorder="1" applyAlignment="1">
      <alignment horizontal="center" wrapText="1"/>
    </xf>
    <xf numFmtId="0" fontId="25" fillId="0" borderId="11" xfId="0" applyFont="1" applyFill="1" applyBorder="1" applyAlignment="1">
      <alignment horizontal="center" wrapText="1"/>
    </xf>
    <xf numFmtId="0" fontId="25" fillId="0" borderId="24" xfId="0" applyFont="1" applyFill="1" applyBorder="1" applyAlignment="1">
      <alignment horizontal="center" wrapText="1"/>
    </xf>
    <xf numFmtId="0" fontId="25" fillId="0" borderId="68" xfId="0" applyFont="1" applyFill="1" applyBorder="1" applyAlignment="1">
      <alignment horizontal="center" wrapText="1"/>
    </xf>
    <xf numFmtId="0" fontId="25" fillId="0" borderId="43" xfId="0" applyFont="1" applyFill="1" applyBorder="1" applyAlignment="1">
      <alignment horizontal="center" wrapText="1"/>
    </xf>
    <xf numFmtId="0" fontId="25" fillId="0" borderId="88" xfId="0" applyFont="1" applyFill="1" applyBorder="1" applyAlignment="1">
      <alignment horizontal="center" wrapText="1"/>
    </xf>
    <xf numFmtId="0" fontId="28" fillId="0" borderId="0" xfId="0" applyFont="1" applyFill="1" applyAlignment="1">
      <alignment horizontal="center" wrapText="1"/>
    </xf>
    <xf numFmtId="0" fontId="25" fillId="0" borderId="67" xfId="0" applyFont="1" applyFill="1" applyBorder="1" applyAlignment="1">
      <alignment horizontal="center" wrapText="1"/>
    </xf>
    <xf numFmtId="0" fontId="25" fillId="0" borderId="52" xfId="0" applyFont="1" applyFill="1" applyBorder="1" applyAlignment="1">
      <alignment horizontal="center" wrapText="1"/>
    </xf>
    <xf numFmtId="0" fontId="25" fillId="0" borderId="64" xfId="0" applyFont="1" applyFill="1" applyBorder="1" applyAlignment="1">
      <alignment horizontal="center" wrapText="1"/>
    </xf>
    <xf numFmtId="0" fontId="25" fillId="0" borderId="0" xfId="0" applyFont="1" applyFill="1" applyBorder="1" applyAlignment="1">
      <alignment horizontal="center" wrapText="1"/>
    </xf>
    <xf numFmtId="0" fontId="25" fillId="0" borderId="65" xfId="0" applyFont="1" applyFill="1" applyBorder="1" applyAlignment="1">
      <alignment horizontal="center" wrapText="1"/>
    </xf>
    <xf numFmtId="0" fontId="25" fillId="0" borderId="75" xfId="0" applyFont="1" applyFill="1" applyBorder="1" applyAlignment="1">
      <alignment horizontal="center" wrapText="1"/>
    </xf>
    <xf numFmtId="0" fontId="25" fillId="0" borderId="48" xfId="0" applyFont="1" applyFill="1" applyBorder="1" applyAlignment="1">
      <alignment horizontal="center" wrapText="1"/>
    </xf>
    <xf numFmtId="0" fontId="25" fillId="0" borderId="54" xfId="0" applyFont="1" applyFill="1" applyBorder="1" applyAlignment="1">
      <alignment horizontal="center" wrapText="1"/>
    </xf>
    <xf numFmtId="0" fontId="25" fillId="0" borderId="70" xfId="0" applyFont="1" applyFill="1" applyBorder="1" applyAlignment="1">
      <alignment horizontal="center" wrapText="1"/>
    </xf>
    <xf numFmtId="0" fontId="25" fillId="0" borderId="62" xfId="0" applyFont="1" applyFill="1" applyBorder="1" applyAlignment="1">
      <alignment horizontal="center" wrapText="1"/>
    </xf>
    <xf numFmtId="0" fontId="25" fillId="0" borderId="71" xfId="0" applyFont="1" applyFill="1" applyBorder="1" applyAlignment="1">
      <alignment horizontal="center" wrapText="1"/>
    </xf>
    <xf numFmtId="42" fontId="28" fillId="0" borderId="31" xfId="0" applyNumberFormat="1" applyFont="1" applyFill="1" applyBorder="1" applyAlignment="1">
      <alignment wrapText="1"/>
    </xf>
    <xf numFmtId="42" fontId="28" fillId="0" borderId="60" xfId="0" applyNumberFormat="1" applyFont="1" applyFill="1" applyBorder="1" applyAlignment="1">
      <alignment wrapText="1"/>
    </xf>
    <xf numFmtId="0" fontId="28" fillId="0" borderId="34" xfId="0" applyFont="1" applyFill="1" applyBorder="1" applyAlignment="1">
      <alignment wrapText="1"/>
    </xf>
    <xf numFmtId="0" fontId="28" fillId="0" borderId="30" xfId="0" applyFont="1" applyFill="1" applyBorder="1" applyAlignment="1">
      <alignment wrapText="1"/>
    </xf>
    <xf numFmtId="0" fontId="25" fillId="0" borderId="50" xfId="0" applyFont="1" applyFill="1" applyBorder="1" applyAlignment="1">
      <alignment horizontal="center" wrapText="1"/>
    </xf>
    <xf numFmtId="0" fontId="25" fillId="0" borderId="36" xfId="0" applyFont="1" applyFill="1" applyBorder="1" applyAlignment="1">
      <alignment horizontal="center" wrapText="1"/>
    </xf>
    <xf numFmtId="0" fontId="25" fillId="0" borderId="10" xfId="0" applyFont="1" applyFill="1" applyBorder="1" applyAlignment="1">
      <alignment horizontal="center" wrapText="1"/>
    </xf>
    <xf numFmtId="0" fontId="25" fillId="0" borderId="105" xfId="0" applyFont="1" applyFill="1" applyBorder="1" applyAlignment="1">
      <alignment horizontal="center" wrapText="1"/>
    </xf>
    <xf numFmtId="0" fontId="25" fillId="0" borderId="107" xfId="0" applyFont="1" applyFill="1" applyBorder="1" applyAlignment="1">
      <alignment horizontal="center" wrapText="1"/>
    </xf>
    <xf numFmtId="0" fontId="25" fillId="0" borderId="106" xfId="0" applyFont="1" applyFill="1" applyBorder="1" applyAlignment="1">
      <alignment horizontal="center" wrapText="1"/>
    </xf>
    <xf numFmtId="0" fontId="25" fillId="0" borderId="108" xfId="0" applyFont="1" applyFill="1" applyBorder="1" applyAlignment="1">
      <alignment horizontal="center" wrapText="1"/>
    </xf>
    <xf numFmtId="0" fontId="25" fillId="0" borderId="90" xfId="0" applyFont="1" applyFill="1" applyBorder="1" applyAlignment="1">
      <alignment horizontal="center" wrapText="1"/>
    </xf>
    <xf numFmtId="0" fontId="47" fillId="0" borderId="68" xfId="2846" applyFont="1" applyFill="1" applyBorder="1" applyAlignment="1">
      <alignment horizontal="center"/>
    </xf>
    <xf numFmtId="0" fontId="47" fillId="0" borderId="43" xfId="2846" applyFont="1" applyFill="1" applyBorder="1" applyAlignment="1">
      <alignment horizontal="center"/>
    </xf>
    <xf numFmtId="0" fontId="47" fillId="0" borderId="69" xfId="2846" applyFont="1" applyFill="1" applyBorder="1" applyAlignment="1">
      <alignment horizontal="center" wrapText="1"/>
    </xf>
    <xf numFmtId="0" fontId="47" fillId="0" borderId="49" xfId="2846" applyFont="1" applyFill="1" applyBorder="1" applyAlignment="1">
      <alignment horizontal="center" wrapText="1"/>
    </xf>
    <xf numFmtId="0" fontId="47" fillId="0" borderId="0" xfId="2846" applyFont="1" applyFill="1" applyAlignment="1">
      <alignment horizontal="center"/>
    </xf>
    <xf numFmtId="0" fontId="25" fillId="0" borderId="60" xfId="2858" applyFont="1" applyFill="1" applyBorder="1" applyAlignment="1">
      <alignment horizontal="center"/>
    </xf>
    <xf numFmtId="0" fontId="25" fillId="0" borderId="46" xfId="2858" applyFont="1" applyFill="1" applyBorder="1" applyAlignment="1">
      <alignment horizontal="center" wrapText="1"/>
    </xf>
    <xf numFmtId="0" fontId="47" fillId="0" borderId="28" xfId="2846" applyFont="1" applyFill="1" applyBorder="1" applyAlignment="1" applyProtection="1">
      <alignment horizontal="center" wrapText="1"/>
      <protection locked="0"/>
    </xf>
    <xf numFmtId="0" fontId="47" fillId="0" borderId="57" xfId="2846" applyFont="1" applyFill="1" applyBorder="1" applyAlignment="1" applyProtection="1">
      <alignment horizontal="center" wrapText="1"/>
      <protection locked="0"/>
    </xf>
    <xf numFmtId="0" fontId="47" fillId="0" borderId="34" xfId="2846" applyFont="1" applyFill="1" applyBorder="1" applyAlignment="1" applyProtection="1">
      <alignment horizontal="center" wrapText="1"/>
      <protection locked="0"/>
    </xf>
    <xf numFmtId="0" fontId="25" fillId="0" borderId="0" xfId="2858" applyFont="1" applyFill="1" applyAlignment="1">
      <alignment horizontal="center"/>
    </xf>
    <xf numFmtId="0" fontId="25" fillId="0" borderId="44" xfId="2858" applyFont="1" applyFill="1" applyBorder="1" applyAlignment="1">
      <alignment horizontal="center" wrapText="1"/>
    </xf>
    <xf numFmtId="0" fontId="25" fillId="0" borderId="45" xfId="2858" applyFont="1" applyFill="1" applyBorder="1" applyAlignment="1">
      <alignment horizontal="center" wrapText="1"/>
    </xf>
    <xf numFmtId="0" fontId="25" fillId="0" borderId="66" xfId="2858" applyFont="1" applyFill="1" applyBorder="1" applyAlignment="1">
      <alignment horizontal="center" wrapText="1"/>
    </xf>
    <xf numFmtId="14" fontId="28" fillId="0" borderId="19" xfId="2858" applyNumberFormat="1" applyFont="1" applyFill="1" applyBorder="1" applyAlignment="1">
      <alignment horizontal="center" vertical="center"/>
    </xf>
    <xf numFmtId="0" fontId="28" fillId="0" borderId="10" xfId="2858" applyFont="1" applyFill="1" applyBorder="1" applyAlignment="1">
      <alignment horizontal="center" vertical="center"/>
    </xf>
    <xf numFmtId="0" fontId="28" fillId="0" borderId="55" xfId="2858" applyFont="1" applyFill="1" applyBorder="1" applyAlignment="1">
      <alignment horizontal="center" vertical="center"/>
    </xf>
    <xf numFmtId="0" fontId="28" fillId="0" borderId="10" xfId="2858" applyFont="1" applyFill="1" applyBorder="1" applyAlignment="1">
      <alignment vertical="center"/>
    </xf>
    <xf numFmtId="0" fontId="28" fillId="0" borderId="55" xfId="2858" applyFont="1" applyFill="1" applyBorder="1" applyAlignment="1">
      <alignment vertical="center"/>
    </xf>
    <xf numFmtId="0" fontId="28" fillId="0" borderId="36" xfId="2858" applyFont="1" applyFill="1" applyBorder="1" applyAlignment="1">
      <alignment horizontal="center" vertical="center"/>
    </xf>
    <xf numFmtId="0" fontId="28" fillId="0" borderId="21" xfId="2858" applyFont="1" applyFill="1" applyBorder="1" applyAlignment="1">
      <alignment horizontal="center" vertical="center"/>
    </xf>
    <xf numFmtId="0" fontId="28" fillId="0" borderId="10" xfId="2858" applyFont="1" applyFill="1" applyBorder="1" applyAlignment="1">
      <alignment horizontal="center" vertical="center" wrapText="1"/>
    </xf>
    <xf numFmtId="0" fontId="28" fillId="0" borderId="55" xfId="2858" applyFont="1" applyFill="1" applyBorder="1" applyAlignment="1">
      <alignment horizontal="center" vertical="center" wrapText="1"/>
    </xf>
    <xf numFmtId="0" fontId="28" fillId="0" borderId="0" xfId="0" applyFont="1" applyFill="1"/>
    <xf numFmtId="0" fontId="28" fillId="0" borderId="0" xfId="0" applyFont="1" applyFill="1" applyAlignment="1"/>
    <xf numFmtId="0" fontId="28" fillId="0" borderId="0" xfId="0" applyFont="1" applyFill="1" applyAlignment="1">
      <alignment wrapText="1"/>
    </xf>
    <xf numFmtId="0" fontId="25" fillId="0" borderId="63" xfId="2858" applyFont="1" applyFill="1" applyBorder="1" applyAlignment="1">
      <alignment horizontal="center" wrapText="1"/>
    </xf>
    <xf numFmtId="0" fontId="25" fillId="0" borderId="67" xfId="2858" applyFont="1" applyFill="1" applyBorder="1" applyAlignment="1">
      <alignment horizontal="center" wrapText="1"/>
    </xf>
    <xf numFmtId="0" fontId="25" fillId="0" borderId="48" xfId="2858" applyFont="1" applyFill="1" applyBorder="1" applyAlignment="1">
      <alignment horizontal="center" wrapText="1"/>
    </xf>
    <xf numFmtId="0" fontId="25" fillId="0" borderId="47" xfId="2858" applyFont="1" applyFill="1" applyBorder="1" applyAlignment="1">
      <alignment horizontal="center" wrapText="1"/>
    </xf>
    <xf numFmtId="164" fontId="25" fillId="0" borderId="54" xfId="2858" applyNumberFormat="1" applyFont="1" applyFill="1" applyBorder="1" applyAlignment="1">
      <alignment horizontal="center" wrapText="1"/>
    </xf>
    <xf numFmtId="164" fontId="25" fillId="0" borderId="62" xfId="2858" applyNumberFormat="1" applyFont="1" applyFill="1" applyBorder="1" applyAlignment="1">
      <alignment horizontal="center" wrapText="1"/>
    </xf>
    <xf numFmtId="0" fontId="25" fillId="0" borderId="11" xfId="2858" applyFont="1" applyFill="1" applyBorder="1" applyAlignment="1">
      <alignment horizontal="center"/>
    </xf>
    <xf numFmtId="0" fontId="25" fillId="0" borderId="13" xfId="2858" applyFont="1" applyFill="1" applyBorder="1" applyAlignment="1">
      <alignment horizontal="center"/>
    </xf>
    <xf numFmtId="0" fontId="25" fillId="0" borderId="69" xfId="2858" applyFont="1" applyFill="1" applyBorder="1" applyAlignment="1">
      <alignment horizontal="center" wrapText="1"/>
    </xf>
    <xf numFmtId="0" fontId="28" fillId="0" borderId="50" xfId="2858" applyFont="1" applyFill="1" applyBorder="1" applyAlignment="1">
      <alignment horizontal="center" vertical="center"/>
    </xf>
    <xf numFmtId="42" fontId="28" fillId="0" borderId="36" xfId="2858" applyNumberFormat="1" applyFont="1" applyFill="1" applyBorder="1" applyAlignment="1">
      <alignment vertical="center"/>
    </xf>
    <xf numFmtId="42" fontId="28" fillId="0" borderId="21" xfId="2858" applyNumberFormat="1" applyFont="1" applyFill="1" applyBorder="1" applyAlignment="1">
      <alignment vertical="center"/>
    </xf>
    <xf numFmtId="0" fontId="28" fillId="0" borderId="10" xfId="2858" applyNumberFormat="1" applyFont="1" applyFill="1" applyBorder="1" applyAlignment="1">
      <alignment horizontal="center" vertical="top"/>
    </xf>
    <xf numFmtId="0" fontId="28" fillId="0" borderId="55" xfId="2858" applyNumberFormat="1" applyFont="1" applyFill="1" applyBorder="1" applyAlignment="1">
      <alignment horizontal="center" vertical="top"/>
    </xf>
    <xf numFmtId="42" fontId="28" fillId="0" borderId="10" xfId="3918" applyNumberFormat="1" applyFont="1" applyFill="1" applyBorder="1" applyAlignment="1">
      <alignment vertical="center"/>
    </xf>
    <xf numFmtId="42" fontId="28" fillId="0" borderId="40" xfId="3918" applyNumberFormat="1" applyFont="1" applyFill="1" applyBorder="1" applyAlignment="1">
      <alignment vertical="center"/>
    </xf>
    <xf numFmtId="42" fontId="28" fillId="0" borderId="55" xfId="3918" applyNumberFormat="1" applyFont="1" applyFill="1" applyBorder="1" applyAlignment="1">
      <alignment vertical="center"/>
    </xf>
    <xf numFmtId="0" fontId="49" fillId="0" borderId="10" xfId="3918" applyFont="1" applyFill="1" applyBorder="1" applyAlignment="1">
      <alignment vertical="center"/>
    </xf>
    <xf numFmtId="0" fontId="49" fillId="0" borderId="40" xfId="3918" applyFont="1" applyFill="1" applyBorder="1" applyAlignment="1">
      <alignment vertical="center"/>
    </xf>
    <xf numFmtId="0" fontId="49" fillId="0" borderId="55" xfId="3918" applyFont="1" applyFill="1" applyBorder="1" applyAlignment="1">
      <alignment vertical="center"/>
    </xf>
    <xf numFmtId="0" fontId="49" fillId="0" borderId="10" xfId="3104" applyFont="1" applyFill="1" applyBorder="1" applyAlignment="1">
      <alignment vertical="center"/>
    </xf>
    <xf numFmtId="0" fontId="49" fillId="0" borderId="40" xfId="3104" applyFont="1" applyFill="1" applyBorder="1" applyAlignment="1">
      <alignment vertical="center"/>
    </xf>
    <xf numFmtId="0" fontId="49" fillId="0" borderId="55" xfId="3104" applyFont="1" applyFill="1" applyBorder="1" applyAlignment="1">
      <alignment vertical="center"/>
    </xf>
    <xf numFmtId="0" fontId="49" fillId="0" borderId="10" xfId="3104" applyFont="1" applyFill="1" applyBorder="1" applyAlignment="1">
      <alignment vertical="center" wrapText="1"/>
    </xf>
    <xf numFmtId="0" fontId="49" fillId="0" borderId="40" xfId="3104" applyFont="1" applyFill="1" applyBorder="1" applyAlignment="1">
      <alignment vertical="center" wrapText="1"/>
    </xf>
    <xf numFmtId="0" fontId="49" fillId="0" borderId="55" xfId="3104" applyFont="1" applyFill="1" applyBorder="1" applyAlignment="1">
      <alignment vertical="center" wrapText="1"/>
    </xf>
    <xf numFmtId="0" fontId="49" fillId="0" borderId="10" xfId="3103" applyFont="1" applyFill="1" applyBorder="1" applyAlignment="1">
      <alignment vertical="center" wrapText="1"/>
    </xf>
    <xf numFmtId="0" fontId="49" fillId="0" borderId="40" xfId="3103" applyFont="1" applyFill="1" applyBorder="1" applyAlignment="1">
      <alignment vertical="center" wrapText="1"/>
    </xf>
    <xf numFmtId="0" fontId="49" fillId="0" borderId="55" xfId="3103" applyFont="1" applyFill="1" applyBorder="1" applyAlignment="1">
      <alignment vertical="center" wrapText="1"/>
    </xf>
    <xf numFmtId="14" fontId="28" fillId="0" borderId="50" xfId="3918" applyNumberFormat="1" applyFont="1" applyFill="1" applyBorder="1" applyAlignment="1">
      <alignment vertical="center"/>
    </xf>
    <xf numFmtId="14" fontId="28" fillId="0" borderId="52" xfId="3918" applyNumberFormat="1" applyFont="1" applyFill="1" applyBorder="1" applyAlignment="1">
      <alignment vertical="center"/>
    </xf>
    <xf numFmtId="14" fontId="28" fillId="0" borderId="19" xfId="3918" applyNumberFormat="1" applyFont="1" applyFill="1" applyBorder="1" applyAlignment="1">
      <alignment vertical="center"/>
    </xf>
    <xf numFmtId="0" fontId="28" fillId="0" borderId="36" xfId="3918" applyFont="1" applyFill="1" applyBorder="1" applyAlignment="1">
      <alignment vertical="center"/>
    </xf>
    <xf numFmtId="0" fontId="28" fillId="0" borderId="22" xfId="3918" applyFont="1" applyFill="1" applyBorder="1" applyAlignment="1">
      <alignment vertical="center"/>
    </xf>
    <xf numFmtId="0" fontId="28" fillId="0" borderId="21" xfId="3918" applyFont="1" applyFill="1" applyBorder="1" applyAlignment="1">
      <alignment vertical="center"/>
    </xf>
    <xf numFmtId="42" fontId="28" fillId="0" borderId="10" xfId="3918" applyNumberFormat="1" applyFont="1" applyFill="1" applyBorder="1" applyAlignment="1">
      <alignment vertical="center" wrapText="1"/>
    </xf>
    <xf numFmtId="42" fontId="28" fillId="0" borderId="40" xfId="3918" applyNumberFormat="1" applyFont="1" applyFill="1" applyBorder="1" applyAlignment="1">
      <alignment vertical="center" wrapText="1"/>
    </xf>
    <xf numFmtId="42" fontId="28" fillId="0" borderId="55" xfId="3918" applyNumberFormat="1" applyFont="1" applyFill="1" applyBorder="1" applyAlignment="1">
      <alignment vertical="center" wrapText="1"/>
    </xf>
    <xf numFmtId="0" fontId="28" fillId="0" borderId="10" xfId="3918" applyFont="1" applyFill="1" applyBorder="1" applyAlignment="1">
      <alignment vertical="center"/>
    </xf>
    <xf numFmtId="0" fontId="28" fillId="0" borderId="40" xfId="3918" applyFont="1" applyFill="1" applyBorder="1" applyAlignment="1">
      <alignment vertical="center"/>
    </xf>
    <xf numFmtId="0" fontId="28" fillId="0" borderId="55" xfId="3918" applyFont="1" applyFill="1" applyBorder="1" applyAlignment="1">
      <alignment vertical="center"/>
    </xf>
    <xf numFmtId="0" fontId="28" fillId="0" borderId="10" xfId="3918" applyFont="1" applyFill="1" applyBorder="1" applyAlignment="1">
      <alignment horizontal="center" vertical="center"/>
    </xf>
    <xf numFmtId="0" fontId="28" fillId="0" borderId="55" xfId="3918" applyFont="1" applyFill="1" applyBorder="1" applyAlignment="1">
      <alignment horizontal="center" vertical="center"/>
    </xf>
    <xf numFmtId="0" fontId="28" fillId="0" borderId="36" xfId="3918" applyFont="1" applyFill="1" applyBorder="1" applyAlignment="1">
      <alignment horizontal="center" vertical="center"/>
    </xf>
    <xf numFmtId="0" fontId="28" fillId="0" borderId="21" xfId="3918" applyFont="1" applyFill="1" applyBorder="1" applyAlignment="1">
      <alignment horizontal="center" vertical="center"/>
    </xf>
    <xf numFmtId="0" fontId="49" fillId="0" borderId="10" xfId="3918" applyFont="1" applyFill="1" applyBorder="1" applyAlignment="1">
      <alignment horizontal="center" vertical="center"/>
    </xf>
    <xf numFmtId="0" fontId="49" fillId="0" borderId="55" xfId="3918" applyFont="1" applyFill="1" applyBorder="1" applyAlignment="1">
      <alignment horizontal="center" vertical="center"/>
    </xf>
    <xf numFmtId="0" fontId="49" fillId="0" borderId="10" xfId="3104" applyFont="1" applyFill="1" applyBorder="1" applyAlignment="1">
      <alignment horizontal="center" vertical="center"/>
    </xf>
    <xf numFmtId="0" fontId="49" fillId="0" borderId="55" xfId="3104" applyFont="1" applyFill="1" applyBorder="1" applyAlignment="1">
      <alignment horizontal="center" vertical="center"/>
    </xf>
    <xf numFmtId="0" fontId="28" fillId="0" borderId="0" xfId="2858" applyFont="1" applyFill="1" applyAlignment="1">
      <alignment horizontal="left"/>
    </xf>
    <xf numFmtId="14" fontId="28" fillId="0" borderId="50" xfId="0" applyNumberFormat="1" applyFont="1" applyFill="1" applyBorder="1" applyAlignment="1">
      <alignment horizontal="center" vertical="center" wrapText="1"/>
    </xf>
    <xf numFmtId="14" fontId="28" fillId="0" borderId="19" xfId="0" applyNumberFormat="1" applyFont="1" applyFill="1" applyBorder="1" applyAlignment="1">
      <alignment horizontal="center" vertical="center" wrapText="1"/>
    </xf>
    <xf numFmtId="0" fontId="49" fillId="0" borderId="10" xfId="3103" applyFont="1" applyFill="1" applyBorder="1" applyAlignment="1">
      <alignment horizontal="center" vertical="center"/>
    </xf>
    <xf numFmtId="0" fontId="49" fillId="0" borderId="55" xfId="3103" applyFont="1" applyFill="1" applyBorder="1" applyAlignment="1">
      <alignment horizontal="center" vertical="center"/>
    </xf>
    <xf numFmtId="0" fontId="49" fillId="0" borderId="10" xfId="3103" applyFont="1" applyFill="1" applyBorder="1" applyAlignment="1">
      <alignment horizontal="left" vertical="center" wrapText="1"/>
    </xf>
    <xf numFmtId="0" fontId="49" fillId="0" borderId="55" xfId="3103" applyFont="1" applyFill="1" applyBorder="1" applyAlignment="1">
      <alignment horizontal="left" vertical="center" wrapText="1"/>
    </xf>
    <xf numFmtId="0" fontId="49" fillId="0" borderId="10" xfId="3104" applyFont="1" applyFill="1" applyBorder="1" applyAlignment="1">
      <alignment horizontal="left" vertical="center" wrapText="1"/>
    </xf>
    <xf numFmtId="0" fontId="49" fillId="0" borderId="55" xfId="3104" applyFont="1" applyFill="1" applyBorder="1" applyAlignment="1">
      <alignment horizontal="left" vertical="center" wrapText="1"/>
    </xf>
    <xf numFmtId="14" fontId="28" fillId="0" borderId="50" xfId="3918" applyNumberFormat="1" applyFont="1" applyFill="1" applyBorder="1" applyAlignment="1">
      <alignment horizontal="center" vertical="center"/>
    </xf>
    <xf numFmtId="14" fontId="28" fillId="0" borderId="19" xfId="3918" applyNumberFormat="1" applyFont="1" applyFill="1" applyBorder="1" applyAlignment="1">
      <alignment horizontal="center" vertical="center"/>
    </xf>
    <xf numFmtId="0" fontId="25" fillId="0" borderId="0" xfId="3918" applyFont="1" applyFill="1" applyAlignment="1">
      <alignment horizontal="center"/>
    </xf>
    <xf numFmtId="0" fontId="25" fillId="0" borderId="67" xfId="3918" applyFont="1" applyFill="1" applyBorder="1" applyAlignment="1">
      <alignment horizontal="center"/>
    </xf>
    <xf numFmtId="0" fontId="25" fillId="0" borderId="48" xfId="3918" applyFont="1" applyFill="1" applyBorder="1" applyAlignment="1">
      <alignment horizontal="center"/>
    </xf>
    <xf numFmtId="0" fontId="25" fillId="0" borderId="68" xfId="3918" applyFont="1" applyFill="1" applyBorder="1" applyAlignment="1">
      <alignment horizontal="center" wrapText="1"/>
    </xf>
    <xf numFmtId="0" fontId="25" fillId="0" borderId="43" xfId="3918" applyFont="1" applyFill="1" applyBorder="1" applyAlignment="1">
      <alignment horizontal="center" wrapText="1"/>
    </xf>
    <xf numFmtId="0" fontId="29" fillId="0" borderId="43" xfId="3918" applyFont="1" applyFill="1" applyBorder="1" applyAlignment="1">
      <alignment wrapText="1"/>
    </xf>
    <xf numFmtId="0" fontId="25" fillId="0" borderId="54" xfId="3918" applyFont="1" applyFill="1" applyBorder="1" applyAlignment="1">
      <alignment horizontal="center" wrapText="1"/>
    </xf>
    <xf numFmtId="0" fontId="25" fillId="0" borderId="62" xfId="3918" applyFont="1" applyFill="1" applyBorder="1" applyAlignment="1">
      <alignment horizontal="center" wrapText="1"/>
    </xf>
    <xf numFmtId="0" fontId="28" fillId="0" borderId="40" xfId="3918" applyFont="1" applyFill="1" applyBorder="1" applyAlignment="1">
      <alignment horizontal="center" vertical="center"/>
    </xf>
    <xf numFmtId="14" fontId="28" fillId="0" borderId="52" xfId="3918" applyNumberFormat="1" applyFont="1" applyFill="1" applyBorder="1" applyAlignment="1">
      <alignment horizontal="center" vertical="center"/>
    </xf>
    <xf numFmtId="0" fontId="28" fillId="0" borderId="22" xfId="3918" applyFont="1" applyFill="1" applyBorder="1" applyAlignment="1">
      <alignment horizontal="center" vertical="center"/>
    </xf>
    <xf numFmtId="14" fontId="28" fillId="0" borderId="50" xfId="3918" applyNumberFormat="1" applyFont="1" applyFill="1" applyBorder="1" applyAlignment="1">
      <alignment horizontal="center" vertical="center" wrapText="1"/>
    </xf>
    <xf numFmtId="14" fontId="28" fillId="0" borderId="52" xfId="3918" applyNumberFormat="1" applyFont="1" applyFill="1" applyBorder="1" applyAlignment="1">
      <alignment horizontal="center" vertical="center" wrapText="1"/>
    </xf>
    <xf numFmtId="14" fontId="28" fillId="0" borderId="19" xfId="3918" applyNumberFormat="1" applyFont="1" applyFill="1" applyBorder="1" applyAlignment="1">
      <alignment horizontal="center" vertical="center" wrapText="1"/>
    </xf>
    <xf numFmtId="0" fontId="28" fillId="0" borderId="69" xfId="3918" applyFont="1" applyFill="1" applyBorder="1" applyAlignment="1">
      <alignment horizontal="center" vertical="center"/>
    </xf>
    <xf numFmtId="42" fontId="28" fillId="0" borderId="68" xfId="3918" applyNumberFormat="1" applyFont="1" applyFill="1" applyBorder="1" applyAlignment="1">
      <alignment horizontal="center" vertical="center" wrapText="1"/>
    </xf>
    <xf numFmtId="42" fontId="28" fillId="0" borderId="40" xfId="3918" applyNumberFormat="1" applyFont="1" applyFill="1" applyBorder="1" applyAlignment="1">
      <alignment horizontal="center" vertical="center" wrapText="1"/>
    </xf>
    <xf numFmtId="42" fontId="28" fillId="0" borderId="55" xfId="3918" applyNumberFormat="1" applyFont="1" applyFill="1" applyBorder="1" applyAlignment="1">
      <alignment horizontal="center" vertical="center" wrapText="1"/>
    </xf>
    <xf numFmtId="0" fontId="28" fillId="0" borderId="68" xfId="3918" applyFont="1" applyFill="1" applyBorder="1" applyAlignment="1">
      <alignment horizontal="center" vertical="center"/>
    </xf>
    <xf numFmtId="0" fontId="28" fillId="0" borderId="68" xfId="3918" applyFont="1" applyFill="1" applyBorder="1" applyAlignment="1">
      <alignment vertical="center"/>
    </xf>
    <xf numFmtId="14" fontId="28" fillId="0" borderId="67" xfId="3918" applyNumberFormat="1" applyFont="1" applyFill="1" applyBorder="1" applyAlignment="1">
      <alignment horizontal="center" vertical="center"/>
    </xf>
    <xf numFmtId="0" fontId="49" fillId="0" borderId="10" xfId="3105" applyFont="1" applyFill="1" applyBorder="1" applyAlignment="1">
      <alignment horizontal="left" vertical="center" wrapText="1"/>
    </xf>
    <xf numFmtId="0" fontId="49" fillId="0" borderId="55" xfId="3105" applyFont="1" applyFill="1" applyBorder="1" applyAlignment="1">
      <alignment horizontal="left" vertical="center" wrapText="1"/>
    </xf>
    <xf numFmtId="0" fontId="49" fillId="0" borderId="10" xfId="3106" applyFont="1" applyFill="1" applyBorder="1" applyAlignment="1">
      <alignment horizontal="left" vertical="center" wrapText="1"/>
    </xf>
    <xf numFmtId="0" fontId="49" fillId="0" borderId="55" xfId="3106" applyFont="1" applyFill="1" applyBorder="1" applyAlignment="1">
      <alignment horizontal="left" vertical="center" wrapText="1"/>
    </xf>
    <xf numFmtId="42" fontId="28" fillId="0" borderId="10" xfId="3918" applyNumberFormat="1" applyFont="1" applyFill="1" applyBorder="1" applyAlignment="1">
      <alignment horizontal="left" vertical="center"/>
    </xf>
    <xf numFmtId="42" fontId="28" fillId="0" borderId="55" xfId="3918" applyNumberFormat="1" applyFont="1" applyFill="1" applyBorder="1" applyAlignment="1">
      <alignment horizontal="left" vertical="center"/>
    </xf>
    <xf numFmtId="0" fontId="73" fillId="0" borderId="0" xfId="0" applyFont="1" applyAlignment="1">
      <alignment horizontal="left"/>
    </xf>
  </cellXfs>
  <cellStyles count="3919">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2" xfId="2659"/>
    <cellStyle name="Currency 2" xfId="2660"/>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6" xfId="2805"/>
    <cellStyle name="Normal 16 2" xfId="2806"/>
    <cellStyle name="Normal 16 3" xfId="2807"/>
    <cellStyle name="Normal 16 3 2" xfId="2808"/>
    <cellStyle name="Normal 16_draft transactions report_052009_rvsd" xfId="2809"/>
    <cellStyle name="Normal 17" xfId="2810"/>
    <cellStyle name="Normal 17 2" xfId="2811"/>
    <cellStyle name="Normal 17 3" xfId="2812"/>
    <cellStyle name="Normal 17 3 2" xfId="2813"/>
    <cellStyle name="Normal 17_draft transactions report_052009_rvsd" xfId="2814"/>
    <cellStyle name="Normal 2" xfId="2815"/>
    <cellStyle name="Normal 2 10" xfId="2816"/>
    <cellStyle name="Normal 2 11" xfId="2817"/>
    <cellStyle name="Normal 2 11 2" xfId="2818"/>
    <cellStyle name="Normal 2 11 3" xfId="2819"/>
    <cellStyle name="Normal 2 11 3 2" xfId="3917"/>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 2 2 2" xfId="3918"/>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_draft transactions report_052009_rvsd" xfId="2876"/>
    <cellStyle name="Normal 7" xfId="2877"/>
    <cellStyle name="Normal 7 2" xfId="2878"/>
    <cellStyle name="Normal 7 2 2" xfId="2879"/>
    <cellStyle name="Normal 7 2 3" xfId="2880"/>
    <cellStyle name="Normal 7 2 3 2" xfId="2881"/>
    <cellStyle name="Normal 7 2_draft transactions report_052009_rvsd" xfId="2882"/>
    <cellStyle name="Normal 7 3" xfId="2883"/>
    <cellStyle name="Normal 7 4" xfId="2884"/>
    <cellStyle name="Normal 7 4 2" xfId="2885"/>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328278</xdr:colOff>
      <xdr:row>11</xdr:row>
      <xdr:rowOff>352406</xdr:rowOff>
    </xdr:from>
    <xdr:to>
      <xdr:col>23</xdr:col>
      <xdr:colOff>21248</xdr:colOff>
      <xdr:row>23</xdr:row>
      <xdr:rowOff>11865</xdr:rowOff>
    </xdr:to>
    <xdr:grpSp>
      <xdr:nvGrpSpPr>
        <xdr:cNvPr id="2" name="Group 1"/>
        <xdr:cNvGrpSpPr/>
      </xdr:nvGrpSpPr>
      <xdr:grpSpPr>
        <a:xfrm>
          <a:off x="8748378" y="2962256"/>
          <a:ext cx="14999645" cy="4002859"/>
          <a:chOff x="8655991" y="2360271"/>
          <a:chExt cx="14642101" cy="2516103"/>
        </a:xfrm>
      </xdr:grpSpPr>
      <xdr:cxnSp macro="">
        <xdr:nvCxnSpPr>
          <xdr:cNvPr id="3" name="Straight Connector 2"/>
          <xdr:cNvCxnSpPr/>
        </xdr:nvCxnSpPr>
        <xdr:spPr>
          <a:xfrm>
            <a:off x="8655991" y="3047638"/>
            <a:ext cx="5044835" cy="600"/>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4" name="Straight Connector 3"/>
          <xdr:cNvCxnSpPr/>
        </xdr:nvCxnSpPr>
        <xdr:spPr>
          <a:xfrm flipV="1">
            <a:off x="13679571" y="2360851"/>
            <a:ext cx="9618521" cy="8764"/>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5" name="Straight Connector 4"/>
          <xdr:cNvCxnSpPr/>
        </xdr:nvCxnSpPr>
        <xdr:spPr>
          <a:xfrm rot="5400000">
            <a:off x="13343928" y="2707875"/>
            <a:ext cx="699485" cy="4278"/>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6" name="Straight Connector 5"/>
          <xdr:cNvCxnSpPr/>
        </xdr:nvCxnSpPr>
        <xdr:spPr>
          <a:xfrm flipV="1">
            <a:off x="8655991" y="3059754"/>
            <a:ext cx="5054128" cy="1064"/>
          </a:xfrm>
          <a:prstGeom prst="line">
            <a:avLst/>
          </a:prstGeom>
          <a:ln w="28575"/>
          <a:effectLst/>
        </xdr:spPr>
        <xdr:style>
          <a:lnRef idx="2">
            <a:schemeClr val="accent3"/>
          </a:lnRef>
          <a:fillRef idx="0">
            <a:schemeClr val="accent3"/>
          </a:fillRef>
          <a:effectRef idx="1">
            <a:schemeClr val="accent3"/>
          </a:effectRef>
          <a:fontRef idx="minor">
            <a:schemeClr val="tx1"/>
          </a:fontRef>
        </xdr:style>
      </xdr:cxnSp>
      <xdr:cxnSp macro="">
        <xdr:nvCxnSpPr>
          <xdr:cNvPr id="7" name="Straight Connector 6"/>
          <xdr:cNvCxnSpPr/>
        </xdr:nvCxnSpPr>
        <xdr:spPr>
          <a:xfrm flipV="1">
            <a:off x="13674888" y="3265013"/>
            <a:ext cx="9617399" cy="979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8" name="Straight Connector 7"/>
          <xdr:cNvCxnSpPr/>
        </xdr:nvCxnSpPr>
        <xdr:spPr>
          <a:xfrm rot="5400000">
            <a:off x="13583071" y="3167844"/>
            <a:ext cx="216551" cy="372"/>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9" name="Straight Connector 8"/>
          <xdr:cNvCxnSpPr/>
        </xdr:nvCxnSpPr>
        <xdr:spPr>
          <a:xfrm flipV="1">
            <a:off x="8660967" y="4865899"/>
            <a:ext cx="5037167" cy="8980"/>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0" name="Straight Connector 9"/>
          <xdr:cNvCxnSpPr/>
        </xdr:nvCxnSpPr>
        <xdr:spPr>
          <a:xfrm flipV="1">
            <a:off x="13662654" y="4413867"/>
            <a:ext cx="9617021" cy="3632"/>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1" name="Straight Connector 10"/>
          <xdr:cNvCxnSpPr/>
        </xdr:nvCxnSpPr>
        <xdr:spPr>
          <a:xfrm rot="16200000" flipH="1">
            <a:off x="13448699" y="4643210"/>
            <a:ext cx="464002" cy="232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W787"/>
  <sheetViews>
    <sheetView tabSelected="1" view="pageBreakPreview" zoomScaleNormal="75" zoomScaleSheetLayoutView="100" zoomScalePageLayoutView="85" workbookViewId="0">
      <selection sqref="A1:R1"/>
    </sheetView>
  </sheetViews>
  <sheetFormatPr defaultRowHeight="16.5"/>
  <cols>
    <col min="1" max="1" width="11.5703125" style="1002" bestFit="1" customWidth="1"/>
    <col min="2" max="2" width="14.85546875" style="888" customWidth="1"/>
    <col min="3" max="3" width="46.42578125" style="1017" customWidth="1"/>
    <col min="4" max="4" width="19.85546875" style="1018" bestFit="1" customWidth="1"/>
    <col min="5" max="5" width="6.85546875" style="995" bestFit="1" customWidth="1"/>
    <col min="6" max="6" width="39.42578125" style="1017" customWidth="1"/>
    <col min="7" max="7" width="26.42578125" style="890" bestFit="1" customWidth="1"/>
    <col min="8" max="8" width="13.7109375" style="995" customWidth="1"/>
    <col min="9" max="9" width="14.140625" style="995" customWidth="1"/>
    <col min="10" max="10" width="2.42578125" style="891" customWidth="1"/>
    <col min="11" max="11" width="20.140625" style="892" customWidth="1"/>
    <col min="12" max="12" width="20.85546875" style="892" bestFit="1" customWidth="1"/>
    <col min="13" max="13" width="19.7109375" style="11" customWidth="1"/>
    <col min="14" max="14" width="13.5703125" style="995" customWidth="1"/>
    <col min="15" max="15" width="17" style="11" customWidth="1"/>
    <col min="16" max="16" width="4.140625" style="891" customWidth="1"/>
    <col min="17" max="17" width="2.42578125" style="891" customWidth="1"/>
    <col min="18" max="18" width="18.7109375" style="893" customWidth="1"/>
    <col min="19" max="16384" width="9.140625" style="1017"/>
  </cols>
  <sheetData>
    <row r="1" spans="1:22" ht="14.25">
      <c r="A1" s="1482" t="s">
        <v>1836</v>
      </c>
      <c r="B1" s="1482"/>
      <c r="C1" s="1482"/>
      <c r="D1" s="1482"/>
      <c r="E1" s="1482"/>
      <c r="F1" s="1482"/>
      <c r="G1" s="1482"/>
      <c r="H1" s="1482"/>
      <c r="I1" s="1482"/>
      <c r="J1" s="1482"/>
      <c r="K1" s="1482"/>
      <c r="L1" s="1482"/>
      <c r="M1" s="1482"/>
      <c r="N1" s="1482"/>
      <c r="O1" s="1482"/>
      <c r="P1" s="1482"/>
      <c r="Q1" s="1482"/>
      <c r="R1" s="1482"/>
    </row>
    <row r="2" spans="1:22" ht="15">
      <c r="A2" s="1042"/>
      <c r="B2" s="1042"/>
      <c r="C2" s="1042"/>
      <c r="D2" s="1042"/>
      <c r="E2" s="1042"/>
      <c r="F2" s="1042"/>
      <c r="G2" s="1042"/>
      <c r="H2" s="1042"/>
      <c r="I2" s="1042"/>
      <c r="J2" s="1042"/>
      <c r="K2" s="1042"/>
      <c r="L2" s="1042"/>
      <c r="M2" s="1042"/>
      <c r="N2" s="1042"/>
      <c r="O2" s="1042"/>
      <c r="P2" s="1042"/>
      <c r="Q2" s="1042"/>
      <c r="R2" s="1042"/>
    </row>
    <row r="3" spans="1:22" ht="15">
      <c r="A3" s="1042" t="s">
        <v>1</v>
      </c>
      <c r="B3" s="1042"/>
      <c r="C3" s="1042"/>
      <c r="D3" s="1042"/>
      <c r="E3" s="1042"/>
      <c r="F3" s="1042"/>
      <c r="G3" s="1042"/>
      <c r="H3" s="1042"/>
      <c r="I3" s="1042"/>
      <c r="J3" s="1042"/>
      <c r="K3" s="1042"/>
      <c r="L3" s="1042"/>
      <c r="M3" s="1042"/>
      <c r="N3" s="1042"/>
      <c r="O3" s="1042"/>
      <c r="P3" s="1042"/>
      <c r="Q3" s="1042"/>
      <c r="R3" s="1042"/>
    </row>
    <row r="4" spans="1:22" ht="15">
      <c r="A4" s="1042"/>
      <c r="B4" s="1042"/>
      <c r="C4" s="1042"/>
      <c r="D4" s="1042"/>
      <c r="E4" s="1042"/>
      <c r="F4" s="1042"/>
      <c r="G4" s="1042"/>
      <c r="H4" s="1042"/>
      <c r="I4" s="1042"/>
      <c r="J4" s="1042"/>
      <c r="K4" s="1042"/>
      <c r="L4" s="1042"/>
      <c r="M4" s="1042"/>
      <c r="N4" s="1042"/>
      <c r="O4" s="1042"/>
      <c r="P4" s="1042"/>
      <c r="Q4" s="1042"/>
      <c r="R4" s="1042"/>
    </row>
    <row r="5" spans="1:22" ht="15">
      <c r="A5" s="1042" t="s">
        <v>597</v>
      </c>
      <c r="B5" s="1042"/>
      <c r="C5" s="1042"/>
      <c r="D5" s="1042"/>
      <c r="E5" s="1042"/>
      <c r="F5" s="1042"/>
      <c r="G5" s="1042"/>
      <c r="H5" s="1042"/>
      <c r="I5" s="1042"/>
      <c r="J5" s="1042"/>
      <c r="K5" s="1042"/>
      <c r="L5" s="1042"/>
      <c r="M5" s="1042"/>
      <c r="N5" s="1042"/>
      <c r="O5" s="1042"/>
      <c r="P5" s="1042"/>
      <c r="Q5" s="1042"/>
      <c r="R5" s="1042"/>
    </row>
    <row r="6" spans="1:22" ht="14.25">
      <c r="A6" s="1051"/>
      <c r="B6" s="1051"/>
      <c r="C6" s="1051"/>
      <c r="D6" s="1051"/>
      <c r="E6" s="1051"/>
      <c r="F6" s="1051"/>
      <c r="G6" s="1051"/>
      <c r="H6" s="1051"/>
      <c r="I6" s="1051"/>
      <c r="J6" s="1051"/>
      <c r="K6" s="1051"/>
      <c r="L6" s="1051"/>
      <c r="M6" s="1051"/>
      <c r="N6" s="1051"/>
      <c r="O6" s="1051"/>
      <c r="P6" s="1051"/>
      <c r="Q6" s="1051"/>
      <c r="R6" s="1051"/>
    </row>
    <row r="7" spans="1:22" ht="15">
      <c r="A7" s="1052" t="s">
        <v>1833</v>
      </c>
      <c r="B7" s="1052"/>
      <c r="C7" s="1052"/>
      <c r="D7" s="1052"/>
      <c r="E7" s="1052"/>
      <c r="F7" s="1052"/>
      <c r="G7" s="1052"/>
      <c r="H7" s="1052"/>
      <c r="I7" s="1052"/>
      <c r="J7" s="1052"/>
      <c r="K7" s="1052"/>
      <c r="L7" s="1052"/>
      <c r="M7" s="1052"/>
      <c r="N7" s="1052"/>
      <c r="O7" s="1052"/>
      <c r="P7" s="1052"/>
      <c r="Q7" s="1052"/>
      <c r="R7" s="1052"/>
    </row>
    <row r="8" spans="1:22" ht="15">
      <c r="A8" s="1042"/>
      <c r="B8" s="1042"/>
      <c r="C8" s="1042"/>
      <c r="D8" s="1042"/>
      <c r="E8" s="1042"/>
      <c r="F8" s="1042"/>
      <c r="G8" s="1042"/>
      <c r="H8" s="1042"/>
      <c r="I8" s="1042"/>
      <c r="J8" s="1042"/>
      <c r="K8" s="1042"/>
      <c r="L8" s="1042"/>
      <c r="M8" s="1042"/>
      <c r="N8" s="1042"/>
      <c r="O8" s="1042"/>
      <c r="P8" s="1042"/>
      <c r="Q8" s="1042"/>
      <c r="R8" s="1042"/>
    </row>
    <row r="9" spans="1:22" ht="15">
      <c r="A9" s="1057" t="s">
        <v>3</v>
      </c>
      <c r="B9" s="1057"/>
      <c r="C9" s="1057"/>
      <c r="D9" s="1057"/>
      <c r="E9" s="1057"/>
      <c r="F9" s="1057"/>
      <c r="G9" s="1057"/>
      <c r="H9" s="1057"/>
      <c r="I9" s="1057"/>
      <c r="J9" s="1057"/>
      <c r="K9" s="1057"/>
      <c r="L9" s="1057"/>
      <c r="M9" s="1057"/>
      <c r="N9" s="1057"/>
      <c r="O9" s="1057"/>
      <c r="P9" s="1057"/>
      <c r="Q9" s="1057"/>
      <c r="R9" s="1057"/>
    </row>
    <row r="10" spans="1:22" ht="15.75" thickBot="1">
      <c r="A10" s="1057"/>
      <c r="B10" s="1057"/>
      <c r="C10" s="1057"/>
      <c r="D10" s="1057"/>
      <c r="E10" s="1057"/>
      <c r="F10" s="1057"/>
      <c r="G10" s="1057"/>
      <c r="H10" s="1057"/>
      <c r="I10" s="1057"/>
      <c r="J10" s="1057"/>
      <c r="K10" s="1057"/>
      <c r="L10" s="1057"/>
      <c r="M10" s="1057"/>
      <c r="N10" s="1057"/>
      <c r="O10" s="1057"/>
      <c r="P10" s="1057"/>
      <c r="Q10" s="1057"/>
      <c r="R10" s="1057"/>
    </row>
    <row r="11" spans="1:22" s="1018" customFormat="1" ht="30.75" customHeight="1">
      <c r="A11" s="1058" t="s">
        <v>946</v>
      </c>
      <c r="B11" s="1087" t="s">
        <v>1273</v>
      </c>
      <c r="C11" s="1089" t="s">
        <v>4</v>
      </c>
      <c r="D11" s="1089"/>
      <c r="E11" s="1090"/>
      <c r="F11" s="1053" t="s">
        <v>1274</v>
      </c>
      <c r="G11" s="1054"/>
      <c r="H11" s="1056"/>
      <c r="I11" s="1053" t="s">
        <v>1281</v>
      </c>
      <c r="J11" s="1091"/>
      <c r="K11" s="1056"/>
      <c r="L11" s="1085" t="s">
        <v>1289</v>
      </c>
      <c r="M11" s="1086"/>
      <c r="N11" s="1053" t="s">
        <v>1284</v>
      </c>
      <c r="O11" s="1054"/>
      <c r="P11" s="1055"/>
      <c r="Q11" s="1055"/>
      <c r="R11" s="1056"/>
    </row>
    <row r="12" spans="1:22" s="549" customFormat="1" ht="48.75" customHeight="1" thickBot="1">
      <c r="A12" s="1059"/>
      <c r="B12" s="1088"/>
      <c r="C12" s="543" t="s">
        <v>6</v>
      </c>
      <c r="D12" s="543" t="s">
        <v>7</v>
      </c>
      <c r="E12" s="544" t="s">
        <v>8</v>
      </c>
      <c r="F12" s="545" t="s">
        <v>1275</v>
      </c>
      <c r="G12" s="546" t="s">
        <v>1278</v>
      </c>
      <c r="H12" s="544" t="s">
        <v>1276</v>
      </c>
      <c r="I12" s="1092" t="s">
        <v>1282</v>
      </c>
      <c r="J12" s="1093"/>
      <c r="K12" s="984" t="s">
        <v>1829</v>
      </c>
      <c r="L12" s="545" t="s">
        <v>1283</v>
      </c>
      <c r="M12" s="544" t="s">
        <v>1277</v>
      </c>
      <c r="N12" s="545" t="s">
        <v>1285</v>
      </c>
      <c r="O12" s="1094" t="s">
        <v>1287</v>
      </c>
      <c r="P12" s="1095"/>
      <c r="Q12" s="547">
        <v>15</v>
      </c>
      <c r="R12" s="548" t="s">
        <v>1334</v>
      </c>
    </row>
    <row r="13" spans="1:22">
      <c r="A13" s="1"/>
      <c r="B13" s="550">
        <v>39749</v>
      </c>
      <c r="C13" s="551" t="s">
        <v>11</v>
      </c>
      <c r="D13" s="552" t="s">
        <v>12</v>
      </c>
      <c r="E13" s="553" t="s">
        <v>13</v>
      </c>
      <c r="F13" s="554" t="s">
        <v>501</v>
      </c>
      <c r="G13" s="555">
        <v>15000000000</v>
      </c>
      <c r="H13" s="556" t="s">
        <v>14</v>
      </c>
      <c r="I13" s="557">
        <v>40156</v>
      </c>
      <c r="J13" s="558">
        <v>4</v>
      </c>
      <c r="K13" s="559">
        <v>15000000000</v>
      </c>
      <c r="L13" s="560">
        <f t="shared" ref="L13:L79" si="0">IF($K13&lt;&gt;0,$G13-$K13,"")</f>
        <v>0</v>
      </c>
      <c r="M13" s="561" t="s">
        <v>1288</v>
      </c>
      <c r="N13" s="562"/>
      <c r="O13" s="563"/>
      <c r="P13" s="564"/>
      <c r="Q13" s="565"/>
      <c r="R13" s="566"/>
      <c r="U13" s="549"/>
      <c r="V13" s="549"/>
    </row>
    <row r="14" spans="1:22">
      <c r="A14" s="567"/>
      <c r="B14" s="568">
        <v>39749</v>
      </c>
      <c r="C14" s="569" t="s">
        <v>311</v>
      </c>
      <c r="D14" s="570" t="s">
        <v>15</v>
      </c>
      <c r="E14" s="571" t="s">
        <v>16</v>
      </c>
      <c r="F14" s="572" t="s">
        <v>501</v>
      </c>
      <c r="G14" s="573">
        <v>3000000000</v>
      </c>
      <c r="H14" s="571" t="s">
        <v>14</v>
      </c>
      <c r="I14" s="574">
        <v>39981</v>
      </c>
      <c r="J14" s="575">
        <v>4</v>
      </c>
      <c r="K14" s="559">
        <v>3000000000</v>
      </c>
      <c r="L14" s="560">
        <f t="shared" si="0"/>
        <v>0</v>
      </c>
      <c r="M14" s="576" t="s">
        <v>1288</v>
      </c>
      <c r="N14" s="577">
        <v>40030</v>
      </c>
      <c r="O14" s="578" t="s">
        <v>1288</v>
      </c>
      <c r="P14" s="579"/>
      <c r="Q14" s="580" t="s">
        <v>1674</v>
      </c>
      <c r="R14" s="581">
        <v>136000000</v>
      </c>
      <c r="U14" s="549"/>
      <c r="V14" s="549"/>
    </row>
    <row r="15" spans="1:22">
      <c r="A15" s="582">
        <v>11</v>
      </c>
      <c r="B15" s="583">
        <v>39749</v>
      </c>
      <c r="C15" s="584" t="s">
        <v>17</v>
      </c>
      <c r="D15" s="585" t="s">
        <v>15</v>
      </c>
      <c r="E15" s="586" t="s">
        <v>16</v>
      </c>
      <c r="F15" s="587" t="s">
        <v>1549</v>
      </c>
      <c r="G15" s="573">
        <v>25000000000</v>
      </c>
      <c r="H15" s="571" t="s">
        <v>14</v>
      </c>
      <c r="I15" s="588"/>
      <c r="J15" s="589"/>
      <c r="K15" s="590"/>
      <c r="L15" s="560" t="str">
        <f t="shared" si="0"/>
        <v/>
      </c>
      <c r="M15" s="576"/>
      <c r="N15" s="577"/>
      <c r="O15" s="591"/>
      <c r="P15" s="592"/>
      <c r="Q15" s="580"/>
      <c r="R15" s="581"/>
      <c r="U15" s="549"/>
      <c r="V15" s="549"/>
    </row>
    <row r="16" spans="1:22">
      <c r="A16" s="567"/>
      <c r="B16" s="568">
        <v>39749</v>
      </c>
      <c r="C16" s="569" t="s">
        <v>1470</v>
      </c>
      <c r="D16" s="570" t="s">
        <v>15</v>
      </c>
      <c r="E16" s="571" t="s">
        <v>16</v>
      </c>
      <c r="F16" s="572" t="s">
        <v>501</v>
      </c>
      <c r="G16" s="573">
        <v>10000000000</v>
      </c>
      <c r="H16" s="571" t="s">
        <v>14</v>
      </c>
      <c r="I16" s="574">
        <v>39981</v>
      </c>
      <c r="J16" s="575">
        <v>4</v>
      </c>
      <c r="K16" s="559">
        <v>10000000000</v>
      </c>
      <c r="L16" s="560">
        <f t="shared" si="0"/>
        <v>0</v>
      </c>
      <c r="M16" s="576" t="s">
        <v>1288</v>
      </c>
      <c r="N16" s="577">
        <v>40016</v>
      </c>
      <c r="O16" s="578" t="s">
        <v>1288</v>
      </c>
      <c r="P16" s="579"/>
      <c r="Q16" s="580" t="s">
        <v>1674</v>
      </c>
      <c r="R16" s="581">
        <v>1100000000</v>
      </c>
      <c r="U16" s="549"/>
      <c r="V16" s="549"/>
    </row>
    <row r="17" spans="1:22">
      <c r="A17" s="567"/>
      <c r="B17" s="568">
        <v>39749</v>
      </c>
      <c r="C17" s="569" t="s">
        <v>18</v>
      </c>
      <c r="D17" s="570" t="s">
        <v>15</v>
      </c>
      <c r="E17" s="571" t="s">
        <v>16</v>
      </c>
      <c r="F17" s="572" t="s">
        <v>501</v>
      </c>
      <c r="G17" s="573">
        <v>25000000000</v>
      </c>
      <c r="H17" s="571" t="s">
        <v>14</v>
      </c>
      <c r="I17" s="574">
        <v>39981</v>
      </c>
      <c r="J17" s="575">
        <v>4</v>
      </c>
      <c r="K17" s="559">
        <v>25000000000</v>
      </c>
      <c r="L17" s="560">
        <f t="shared" si="0"/>
        <v>0</v>
      </c>
      <c r="M17" s="576" t="s">
        <v>1288</v>
      </c>
      <c r="N17" s="577">
        <v>40157</v>
      </c>
      <c r="O17" s="591" t="s">
        <v>1288</v>
      </c>
      <c r="P17" s="579"/>
      <c r="Q17" s="1017" t="s">
        <v>1675</v>
      </c>
      <c r="R17" s="581">
        <v>950318242.75</v>
      </c>
      <c r="U17" s="549"/>
      <c r="V17" s="549"/>
    </row>
    <row r="18" spans="1:22">
      <c r="A18" s="567"/>
      <c r="B18" s="568">
        <v>39749</v>
      </c>
      <c r="C18" s="569" t="s">
        <v>19</v>
      </c>
      <c r="D18" s="570" t="s">
        <v>15</v>
      </c>
      <c r="E18" s="571" t="s">
        <v>16</v>
      </c>
      <c r="F18" s="572" t="s">
        <v>501</v>
      </c>
      <c r="G18" s="573">
        <v>10000000000</v>
      </c>
      <c r="H18" s="571" t="s">
        <v>14</v>
      </c>
      <c r="I18" s="574">
        <v>39981</v>
      </c>
      <c r="J18" s="575">
        <v>4</v>
      </c>
      <c r="K18" s="559">
        <v>10000000000</v>
      </c>
      <c r="L18" s="560">
        <f t="shared" si="0"/>
        <v>0</v>
      </c>
      <c r="M18" s="576" t="s">
        <v>1288</v>
      </c>
      <c r="N18" s="577">
        <v>40037</v>
      </c>
      <c r="O18" s="578" t="s">
        <v>1288</v>
      </c>
      <c r="P18" s="579"/>
      <c r="Q18" s="580" t="s">
        <v>1674</v>
      </c>
      <c r="R18" s="581">
        <v>950000000</v>
      </c>
    </row>
    <row r="19" spans="1:22">
      <c r="A19" s="567"/>
      <c r="B19" s="568">
        <v>39749</v>
      </c>
      <c r="C19" s="569" t="s">
        <v>20</v>
      </c>
      <c r="D19" s="570" t="s">
        <v>21</v>
      </c>
      <c r="E19" s="571" t="s">
        <v>22</v>
      </c>
      <c r="F19" s="572" t="s">
        <v>501</v>
      </c>
      <c r="G19" s="573">
        <v>2000000000</v>
      </c>
      <c r="H19" s="571" t="s">
        <v>14</v>
      </c>
      <c r="I19" s="574">
        <v>39981</v>
      </c>
      <c r="J19" s="575">
        <v>5</v>
      </c>
      <c r="K19" s="559">
        <v>2000000000</v>
      </c>
      <c r="L19" s="560">
        <f t="shared" si="0"/>
        <v>0</v>
      </c>
      <c r="M19" s="576" t="s">
        <v>1288</v>
      </c>
      <c r="N19" s="577">
        <v>40002</v>
      </c>
      <c r="O19" s="578" t="s">
        <v>1288</v>
      </c>
      <c r="P19" s="579">
        <v>9</v>
      </c>
      <c r="Q19" s="580" t="s">
        <v>1674</v>
      </c>
      <c r="R19" s="581">
        <v>60000000</v>
      </c>
    </row>
    <row r="20" spans="1:22">
      <c r="A20" s="567"/>
      <c r="B20" s="568">
        <v>39749</v>
      </c>
      <c r="C20" s="569" t="s">
        <v>23</v>
      </c>
      <c r="D20" s="570" t="s">
        <v>24</v>
      </c>
      <c r="E20" s="571" t="s">
        <v>25</v>
      </c>
      <c r="F20" s="572" t="s">
        <v>501</v>
      </c>
      <c r="G20" s="573">
        <v>25000000000</v>
      </c>
      <c r="H20" s="571" t="s">
        <v>14</v>
      </c>
      <c r="I20" s="574">
        <v>40170</v>
      </c>
      <c r="J20" s="589">
        <v>4</v>
      </c>
      <c r="K20" s="590">
        <v>25000000000</v>
      </c>
      <c r="L20" s="560">
        <f t="shared" si="0"/>
        <v>0</v>
      </c>
      <c r="M20" s="576" t="s">
        <v>1288</v>
      </c>
      <c r="N20" s="577"/>
      <c r="O20" s="591"/>
      <c r="P20" s="592"/>
      <c r="Q20" s="580"/>
      <c r="R20" s="581"/>
    </row>
    <row r="21" spans="1:22">
      <c r="A21" s="567"/>
      <c r="B21" s="568">
        <v>39766</v>
      </c>
      <c r="C21" s="569" t="s">
        <v>26</v>
      </c>
      <c r="D21" s="570" t="s">
        <v>27</v>
      </c>
      <c r="E21" s="571" t="s">
        <v>25</v>
      </c>
      <c r="F21" s="572" t="s">
        <v>501</v>
      </c>
      <c r="G21" s="573">
        <v>17000000</v>
      </c>
      <c r="H21" s="571" t="s">
        <v>14</v>
      </c>
      <c r="I21" s="574"/>
      <c r="J21" s="589"/>
      <c r="K21" s="590"/>
      <c r="L21" s="560" t="str">
        <f t="shared" si="0"/>
        <v/>
      </c>
      <c r="M21" s="576"/>
      <c r="N21" s="577"/>
      <c r="O21" s="591"/>
      <c r="P21" s="592"/>
      <c r="Q21" s="580"/>
      <c r="R21" s="581"/>
    </row>
    <row r="22" spans="1:22">
      <c r="A22" s="567"/>
      <c r="B22" s="568">
        <v>39766</v>
      </c>
      <c r="C22" s="569" t="s">
        <v>28</v>
      </c>
      <c r="D22" s="570" t="s">
        <v>29</v>
      </c>
      <c r="E22" s="571" t="s">
        <v>13</v>
      </c>
      <c r="F22" s="572" t="s">
        <v>501</v>
      </c>
      <c r="G22" s="573">
        <v>16369000</v>
      </c>
      <c r="H22" s="571" t="s">
        <v>14</v>
      </c>
      <c r="I22" s="574"/>
      <c r="J22" s="589"/>
      <c r="K22" s="590"/>
      <c r="L22" s="560" t="str">
        <f t="shared" si="0"/>
        <v/>
      </c>
      <c r="M22" s="576"/>
      <c r="N22" s="577"/>
      <c r="O22" s="591"/>
      <c r="P22" s="592"/>
      <c r="Q22" s="580"/>
      <c r="R22" s="581"/>
    </row>
    <row r="23" spans="1:22">
      <c r="A23" s="567">
        <v>14</v>
      </c>
      <c r="B23" s="568">
        <v>39766</v>
      </c>
      <c r="C23" s="569" t="s">
        <v>30</v>
      </c>
      <c r="D23" s="570" t="s">
        <v>24</v>
      </c>
      <c r="E23" s="571" t="s">
        <v>25</v>
      </c>
      <c r="F23" s="572" t="s">
        <v>501</v>
      </c>
      <c r="G23" s="573">
        <v>298737000</v>
      </c>
      <c r="H23" s="571" t="s">
        <v>14</v>
      </c>
      <c r="I23" s="574"/>
      <c r="J23" s="589"/>
      <c r="K23" s="590"/>
      <c r="L23" s="560" t="str">
        <f t="shared" si="0"/>
        <v/>
      </c>
      <c r="M23" s="576"/>
      <c r="N23" s="577"/>
      <c r="O23" s="591"/>
      <c r="P23" s="592"/>
      <c r="Q23" s="580"/>
      <c r="R23" s="581"/>
    </row>
    <row r="24" spans="1:22">
      <c r="A24" s="567"/>
      <c r="B24" s="568">
        <v>39766</v>
      </c>
      <c r="C24" s="569" t="s">
        <v>31</v>
      </c>
      <c r="D24" s="570" t="s">
        <v>32</v>
      </c>
      <c r="E24" s="571" t="s">
        <v>33</v>
      </c>
      <c r="F24" s="572" t="s">
        <v>501</v>
      </c>
      <c r="G24" s="573">
        <v>1576000000</v>
      </c>
      <c r="H24" s="571" t="s">
        <v>14</v>
      </c>
      <c r="I24" s="574">
        <v>39981</v>
      </c>
      <c r="J24" s="575">
        <v>4</v>
      </c>
      <c r="K24" s="559">
        <v>1576000000</v>
      </c>
      <c r="L24" s="560">
        <f t="shared" si="0"/>
        <v>0</v>
      </c>
      <c r="M24" s="576" t="s">
        <v>1288</v>
      </c>
      <c r="N24" s="577">
        <v>40051</v>
      </c>
      <c r="O24" s="591" t="s">
        <v>1288</v>
      </c>
      <c r="P24" s="579"/>
      <c r="Q24" s="580" t="s">
        <v>1674</v>
      </c>
      <c r="R24" s="581">
        <v>87000000</v>
      </c>
    </row>
    <row r="25" spans="1:22">
      <c r="A25" s="567"/>
      <c r="B25" s="568">
        <v>39766</v>
      </c>
      <c r="C25" s="569" t="s">
        <v>34</v>
      </c>
      <c r="D25" s="570" t="s">
        <v>35</v>
      </c>
      <c r="E25" s="571" t="s">
        <v>36</v>
      </c>
      <c r="F25" s="572" t="s">
        <v>501</v>
      </c>
      <c r="G25" s="573">
        <v>3500000000</v>
      </c>
      <c r="H25" s="571" t="s">
        <v>14</v>
      </c>
      <c r="I25" s="574"/>
      <c r="J25" s="589"/>
      <c r="K25" s="590"/>
      <c r="L25" s="560" t="str">
        <f t="shared" si="0"/>
        <v/>
      </c>
      <c r="M25" s="576"/>
      <c r="N25" s="577"/>
      <c r="O25" s="591"/>
      <c r="P25" s="592"/>
      <c r="Q25" s="580"/>
      <c r="R25" s="581"/>
    </row>
    <row r="26" spans="1:22" ht="28.5">
      <c r="A26" s="593" t="s">
        <v>1667</v>
      </c>
      <c r="B26" s="594">
        <v>39766</v>
      </c>
      <c r="C26" s="595" t="s">
        <v>37</v>
      </c>
      <c r="D26" s="596" t="s">
        <v>38</v>
      </c>
      <c r="E26" s="597" t="s">
        <v>25</v>
      </c>
      <c r="F26" s="598" t="s">
        <v>657</v>
      </c>
      <c r="G26" s="599">
        <v>9000000</v>
      </c>
      <c r="H26" s="597" t="s">
        <v>14</v>
      </c>
      <c r="I26" s="574"/>
      <c r="J26" s="589"/>
      <c r="K26" s="590"/>
      <c r="L26" s="560" t="str">
        <f t="shared" si="0"/>
        <v/>
      </c>
      <c r="M26" s="576"/>
      <c r="N26" s="577"/>
      <c r="O26" s="591"/>
      <c r="P26" s="592"/>
      <c r="Q26" s="580"/>
      <c r="R26" s="581"/>
    </row>
    <row r="27" spans="1:22">
      <c r="A27" s="567"/>
      <c r="B27" s="568">
        <v>39766</v>
      </c>
      <c r="C27" s="569" t="s">
        <v>1680</v>
      </c>
      <c r="D27" s="570" t="s">
        <v>39</v>
      </c>
      <c r="E27" s="571" t="s">
        <v>40</v>
      </c>
      <c r="F27" s="572" t="s">
        <v>501</v>
      </c>
      <c r="G27" s="573">
        <v>200000000</v>
      </c>
      <c r="H27" s="571" t="s">
        <v>14</v>
      </c>
      <c r="I27" s="574">
        <v>39960</v>
      </c>
      <c r="J27" s="575">
        <v>4</v>
      </c>
      <c r="K27" s="590">
        <v>200000000</v>
      </c>
      <c r="L27" s="560">
        <f t="shared" si="0"/>
        <v>0</v>
      </c>
      <c r="M27" s="576" t="s">
        <v>1288</v>
      </c>
      <c r="N27" s="577"/>
      <c r="O27" s="591"/>
      <c r="P27" s="579"/>
      <c r="Q27" s="580"/>
      <c r="R27" s="581"/>
    </row>
    <row r="28" spans="1:22">
      <c r="A28" s="567"/>
      <c r="B28" s="568">
        <v>39766</v>
      </c>
      <c r="C28" s="569" t="s">
        <v>41</v>
      </c>
      <c r="D28" s="570" t="s">
        <v>42</v>
      </c>
      <c r="E28" s="571" t="s">
        <v>13</v>
      </c>
      <c r="F28" s="572" t="s">
        <v>501</v>
      </c>
      <c r="G28" s="573">
        <v>3133640000</v>
      </c>
      <c r="H28" s="571" t="s">
        <v>14</v>
      </c>
      <c r="I28" s="574">
        <v>39981</v>
      </c>
      <c r="J28" s="575">
        <v>4</v>
      </c>
      <c r="K28" s="559">
        <v>3133640000</v>
      </c>
      <c r="L28" s="560">
        <f t="shared" si="0"/>
        <v>0</v>
      </c>
      <c r="M28" s="576" t="s">
        <v>1288</v>
      </c>
      <c r="N28" s="577">
        <v>40016</v>
      </c>
      <c r="O28" s="578" t="s">
        <v>1288</v>
      </c>
      <c r="P28" s="579"/>
      <c r="Q28" s="580" t="s">
        <v>1674</v>
      </c>
      <c r="R28" s="581">
        <v>67010401.859999999</v>
      </c>
    </row>
    <row r="29" spans="1:22">
      <c r="A29" s="567"/>
      <c r="B29" s="568">
        <v>39766</v>
      </c>
      <c r="C29" s="569" t="s">
        <v>43</v>
      </c>
      <c r="D29" s="570" t="s">
        <v>44</v>
      </c>
      <c r="E29" s="571" t="s">
        <v>45</v>
      </c>
      <c r="F29" s="572" t="s">
        <v>501</v>
      </c>
      <c r="G29" s="573">
        <v>151500000</v>
      </c>
      <c r="H29" s="571" t="s">
        <v>14</v>
      </c>
      <c r="I29" s="574"/>
      <c r="J29" s="589"/>
      <c r="K29" s="590"/>
      <c r="L29" s="560" t="str">
        <f t="shared" si="0"/>
        <v/>
      </c>
      <c r="M29" s="576"/>
      <c r="N29" s="577"/>
      <c r="O29" s="591"/>
      <c r="P29" s="592"/>
      <c r="Q29" s="580"/>
      <c r="R29" s="581"/>
    </row>
    <row r="30" spans="1:22">
      <c r="A30" s="567"/>
      <c r="B30" s="568">
        <v>39766</v>
      </c>
      <c r="C30" s="569" t="s">
        <v>46</v>
      </c>
      <c r="D30" s="570" t="s">
        <v>47</v>
      </c>
      <c r="E30" s="571" t="s">
        <v>48</v>
      </c>
      <c r="F30" s="572" t="s">
        <v>501</v>
      </c>
      <c r="G30" s="573">
        <v>214181000</v>
      </c>
      <c r="H30" s="571" t="s">
        <v>14</v>
      </c>
      <c r="I30" s="574">
        <v>40226</v>
      </c>
      <c r="J30" s="589">
        <v>5</v>
      </c>
      <c r="K30" s="590">
        <v>214181000</v>
      </c>
      <c r="L30" s="560">
        <f t="shared" si="0"/>
        <v>0</v>
      </c>
      <c r="M30" s="576" t="s">
        <v>1288</v>
      </c>
      <c r="N30" s="577"/>
      <c r="O30" s="591"/>
      <c r="P30" s="592"/>
      <c r="Q30" s="580"/>
      <c r="R30" s="581"/>
    </row>
    <row r="31" spans="1:22">
      <c r="A31" s="567"/>
      <c r="B31" s="568">
        <v>39766</v>
      </c>
      <c r="C31" s="569" t="s">
        <v>49</v>
      </c>
      <c r="D31" s="570" t="s">
        <v>50</v>
      </c>
      <c r="E31" s="571" t="s">
        <v>51</v>
      </c>
      <c r="F31" s="572" t="s">
        <v>501</v>
      </c>
      <c r="G31" s="573">
        <v>2250000000</v>
      </c>
      <c r="H31" s="571" t="s">
        <v>14</v>
      </c>
      <c r="I31" s="574"/>
      <c r="J31" s="589"/>
      <c r="K31" s="590"/>
      <c r="L31" s="560" t="str">
        <f t="shared" si="0"/>
        <v/>
      </c>
      <c r="M31" s="576"/>
      <c r="N31" s="577"/>
      <c r="O31" s="591"/>
      <c r="P31" s="592"/>
      <c r="Q31" s="580"/>
      <c r="R31" s="581"/>
    </row>
    <row r="32" spans="1:22">
      <c r="A32" s="567"/>
      <c r="B32" s="568">
        <v>39766</v>
      </c>
      <c r="C32" s="569" t="s">
        <v>1678</v>
      </c>
      <c r="D32" s="570" t="s">
        <v>52</v>
      </c>
      <c r="E32" s="571" t="s">
        <v>53</v>
      </c>
      <c r="F32" s="572" t="s">
        <v>501</v>
      </c>
      <c r="G32" s="573">
        <v>3500000000</v>
      </c>
      <c r="H32" s="571" t="s">
        <v>14</v>
      </c>
      <c r="I32" s="574"/>
      <c r="J32" s="589"/>
      <c r="K32" s="590"/>
      <c r="L32" s="560" t="str">
        <f t="shared" si="0"/>
        <v/>
      </c>
      <c r="M32" s="576"/>
      <c r="N32" s="577"/>
      <c r="O32" s="591"/>
      <c r="P32" s="592"/>
      <c r="Q32" s="580"/>
      <c r="R32" s="581"/>
    </row>
    <row r="33" spans="1:18">
      <c r="A33" s="567"/>
      <c r="B33" s="568">
        <v>39766</v>
      </c>
      <c r="C33" s="569" t="s">
        <v>54</v>
      </c>
      <c r="D33" s="570" t="s">
        <v>55</v>
      </c>
      <c r="E33" s="571" t="s">
        <v>56</v>
      </c>
      <c r="F33" s="572" t="s">
        <v>501</v>
      </c>
      <c r="G33" s="573">
        <v>3555199000</v>
      </c>
      <c r="H33" s="571" t="s">
        <v>14</v>
      </c>
      <c r="I33" s="574">
        <v>39981</v>
      </c>
      <c r="J33" s="575">
        <v>4</v>
      </c>
      <c r="K33" s="559">
        <v>3555199000</v>
      </c>
      <c r="L33" s="560">
        <f t="shared" si="0"/>
        <v>0</v>
      </c>
      <c r="M33" s="576" t="s">
        <v>1288</v>
      </c>
      <c r="N33" s="577">
        <v>40150</v>
      </c>
      <c r="O33" s="591" t="s">
        <v>1288</v>
      </c>
      <c r="P33" s="579"/>
      <c r="Q33" s="580" t="s">
        <v>1675</v>
      </c>
      <c r="R33" s="600">
        <v>148731030</v>
      </c>
    </row>
    <row r="34" spans="1:18">
      <c r="A34" s="567"/>
      <c r="B34" s="568">
        <v>39766</v>
      </c>
      <c r="C34" s="569" t="s">
        <v>57</v>
      </c>
      <c r="D34" s="570" t="s">
        <v>58</v>
      </c>
      <c r="E34" s="571" t="s">
        <v>59</v>
      </c>
      <c r="F34" s="572" t="s">
        <v>501</v>
      </c>
      <c r="G34" s="573">
        <v>866540000</v>
      </c>
      <c r="H34" s="571" t="s">
        <v>14</v>
      </c>
      <c r="I34" s="588"/>
      <c r="J34" s="589"/>
      <c r="K34" s="590"/>
      <c r="L34" s="560" t="str">
        <f t="shared" si="0"/>
        <v/>
      </c>
      <c r="M34" s="576"/>
      <c r="N34" s="577"/>
      <c r="O34" s="591"/>
      <c r="P34" s="592"/>
      <c r="Q34" s="580"/>
      <c r="R34" s="581"/>
    </row>
    <row r="35" spans="1:18">
      <c r="A35" s="567"/>
      <c r="B35" s="568">
        <v>39766</v>
      </c>
      <c r="C35" s="569" t="s">
        <v>60</v>
      </c>
      <c r="D35" s="570" t="s">
        <v>61</v>
      </c>
      <c r="E35" s="571" t="s">
        <v>62</v>
      </c>
      <c r="F35" s="572" t="s">
        <v>501</v>
      </c>
      <c r="G35" s="573">
        <v>1398071000</v>
      </c>
      <c r="H35" s="571" t="s">
        <v>14</v>
      </c>
      <c r="I35" s="588"/>
      <c r="J35" s="589"/>
      <c r="K35" s="590"/>
      <c r="L35" s="560" t="str">
        <f t="shared" si="0"/>
        <v/>
      </c>
      <c r="M35" s="576"/>
      <c r="N35" s="577"/>
      <c r="O35" s="591"/>
      <c r="P35" s="592"/>
      <c r="Q35" s="580"/>
      <c r="R35" s="581"/>
    </row>
    <row r="36" spans="1:18">
      <c r="A36" s="567"/>
      <c r="B36" s="568">
        <v>39766</v>
      </c>
      <c r="C36" s="569" t="s">
        <v>63</v>
      </c>
      <c r="D36" s="570" t="s">
        <v>64</v>
      </c>
      <c r="E36" s="571" t="s">
        <v>62</v>
      </c>
      <c r="F36" s="572" t="s">
        <v>501</v>
      </c>
      <c r="G36" s="573">
        <v>2500000000</v>
      </c>
      <c r="H36" s="571" t="s">
        <v>14</v>
      </c>
      <c r="I36" s="588"/>
      <c r="J36" s="589"/>
      <c r="K36" s="590"/>
      <c r="L36" s="560" t="str">
        <f t="shared" si="0"/>
        <v/>
      </c>
      <c r="M36" s="576"/>
      <c r="N36" s="577"/>
      <c r="O36" s="591"/>
      <c r="P36" s="592"/>
      <c r="Q36" s="580"/>
      <c r="R36" s="581"/>
    </row>
    <row r="37" spans="1:18" ht="28.5">
      <c r="A37" s="1045"/>
      <c r="B37" s="1071">
        <v>39766</v>
      </c>
      <c r="C37" s="1068" t="s">
        <v>65</v>
      </c>
      <c r="D37" s="1082" t="s">
        <v>66</v>
      </c>
      <c r="E37" s="1038" t="s">
        <v>67</v>
      </c>
      <c r="F37" s="1079" t="s">
        <v>501</v>
      </c>
      <c r="G37" s="1076">
        <v>300000000</v>
      </c>
      <c r="H37" s="1038" t="s">
        <v>14</v>
      </c>
      <c r="I37" s="601">
        <v>39967</v>
      </c>
      <c r="J37" s="602">
        <v>4</v>
      </c>
      <c r="K37" s="603">
        <v>75000000</v>
      </c>
      <c r="L37" s="604">
        <f t="shared" si="0"/>
        <v>225000000</v>
      </c>
      <c r="M37" s="605" t="s">
        <v>501</v>
      </c>
      <c r="N37" s="606"/>
      <c r="O37" s="607"/>
      <c r="P37" s="608"/>
      <c r="Q37" s="580"/>
      <c r="R37" s="609"/>
    </row>
    <row r="38" spans="1:18" ht="28.5">
      <c r="A38" s="1074"/>
      <c r="B38" s="1072"/>
      <c r="C38" s="1069"/>
      <c r="D38" s="1083"/>
      <c r="E38" s="1075"/>
      <c r="F38" s="1080"/>
      <c r="G38" s="1077"/>
      <c r="H38" s="1075"/>
      <c r="I38" s="601">
        <v>40079</v>
      </c>
      <c r="J38" s="602">
        <v>4</v>
      </c>
      <c r="K38" s="603">
        <v>125000000</v>
      </c>
      <c r="L38" s="604">
        <v>100000000</v>
      </c>
      <c r="M38" s="605" t="s">
        <v>501</v>
      </c>
      <c r="N38" s="606"/>
      <c r="O38" s="607"/>
      <c r="P38" s="608"/>
      <c r="Q38" s="580"/>
      <c r="R38" s="609"/>
    </row>
    <row r="39" spans="1:18">
      <c r="A39" s="1046"/>
      <c r="B39" s="1073"/>
      <c r="C39" s="1070"/>
      <c r="D39" s="1084"/>
      <c r="E39" s="1039"/>
      <c r="F39" s="1081"/>
      <c r="G39" s="1078"/>
      <c r="H39" s="1039"/>
      <c r="I39" s="601">
        <v>40170</v>
      </c>
      <c r="J39" s="602">
        <v>4</v>
      </c>
      <c r="K39" s="603">
        <v>100000000</v>
      </c>
      <c r="L39" s="604">
        <v>0</v>
      </c>
      <c r="M39" s="605" t="s">
        <v>1288</v>
      </c>
      <c r="N39" s="606"/>
      <c r="O39" s="607"/>
      <c r="P39" s="608"/>
      <c r="Q39" s="580"/>
      <c r="R39" s="609"/>
    </row>
    <row r="40" spans="1:18">
      <c r="A40" s="567"/>
      <c r="B40" s="568">
        <v>39766</v>
      </c>
      <c r="C40" s="569" t="s">
        <v>68</v>
      </c>
      <c r="D40" s="570" t="s">
        <v>69</v>
      </c>
      <c r="E40" s="571" t="s">
        <v>70</v>
      </c>
      <c r="F40" s="572" t="s">
        <v>501</v>
      </c>
      <c r="G40" s="573">
        <v>1400000000</v>
      </c>
      <c r="H40" s="571" t="s">
        <v>14</v>
      </c>
      <c r="I40" s="574"/>
      <c r="J40" s="589"/>
      <c r="K40" s="590"/>
      <c r="L40" s="560" t="str">
        <f t="shared" si="0"/>
        <v/>
      </c>
      <c r="M40" s="576"/>
      <c r="N40" s="577"/>
      <c r="O40" s="591"/>
      <c r="P40" s="592"/>
      <c r="Q40" s="580"/>
      <c r="R40" s="581"/>
    </row>
    <row r="41" spans="1:18">
      <c r="A41" s="567"/>
      <c r="B41" s="568">
        <v>39766</v>
      </c>
      <c r="C41" s="569" t="s">
        <v>71</v>
      </c>
      <c r="D41" s="570" t="s">
        <v>72</v>
      </c>
      <c r="E41" s="571" t="s">
        <v>73</v>
      </c>
      <c r="F41" s="572" t="s">
        <v>501</v>
      </c>
      <c r="G41" s="573">
        <v>1715000000</v>
      </c>
      <c r="H41" s="571" t="s">
        <v>14</v>
      </c>
      <c r="I41" s="574"/>
      <c r="J41" s="589"/>
      <c r="K41" s="590"/>
      <c r="L41" s="560" t="str">
        <f t="shared" si="0"/>
        <v/>
      </c>
      <c r="M41" s="576"/>
      <c r="N41" s="577"/>
      <c r="O41" s="591"/>
      <c r="P41" s="592"/>
      <c r="Q41" s="580"/>
      <c r="R41" s="581"/>
    </row>
    <row r="42" spans="1:18">
      <c r="A42" s="567"/>
      <c r="B42" s="568">
        <v>39766</v>
      </c>
      <c r="C42" s="569" t="s">
        <v>74</v>
      </c>
      <c r="D42" s="570" t="s">
        <v>75</v>
      </c>
      <c r="E42" s="571" t="s">
        <v>76</v>
      </c>
      <c r="F42" s="572" t="s">
        <v>501</v>
      </c>
      <c r="G42" s="573">
        <v>6599000000</v>
      </c>
      <c r="H42" s="571" t="s">
        <v>14</v>
      </c>
      <c r="I42" s="574">
        <v>39981</v>
      </c>
      <c r="J42" s="575">
        <v>4</v>
      </c>
      <c r="K42" s="559">
        <v>6599000000</v>
      </c>
      <c r="L42" s="560">
        <f t="shared" si="0"/>
        <v>0</v>
      </c>
      <c r="M42" s="576" t="s">
        <v>1288</v>
      </c>
      <c r="N42" s="577">
        <v>40009</v>
      </c>
      <c r="O42" s="591" t="s">
        <v>1288</v>
      </c>
      <c r="P42" s="579"/>
      <c r="Q42" s="580" t="s">
        <v>1674</v>
      </c>
      <c r="R42" s="581">
        <v>139000000</v>
      </c>
    </row>
    <row r="43" spans="1:18">
      <c r="A43" s="567"/>
      <c r="B43" s="568">
        <v>39766</v>
      </c>
      <c r="C43" s="569" t="s">
        <v>77</v>
      </c>
      <c r="D43" s="570" t="s">
        <v>78</v>
      </c>
      <c r="E43" s="571" t="s">
        <v>76</v>
      </c>
      <c r="F43" s="572" t="s">
        <v>501</v>
      </c>
      <c r="G43" s="573">
        <v>361172000</v>
      </c>
      <c r="H43" s="571" t="s">
        <v>14</v>
      </c>
      <c r="I43" s="574">
        <v>39925</v>
      </c>
      <c r="J43" s="575">
        <v>4</v>
      </c>
      <c r="K43" s="590">
        <v>361172000</v>
      </c>
      <c r="L43" s="560">
        <f t="shared" si="0"/>
        <v>0</v>
      </c>
      <c r="M43" s="576" t="s">
        <v>1288</v>
      </c>
      <c r="N43" s="577">
        <v>40162</v>
      </c>
      <c r="O43" s="591" t="s">
        <v>1288</v>
      </c>
      <c r="P43" s="579"/>
      <c r="Q43" s="580" t="s">
        <v>1675</v>
      </c>
      <c r="R43" s="581">
        <v>9599964</v>
      </c>
    </row>
    <row r="44" spans="1:18">
      <c r="A44" s="567"/>
      <c r="B44" s="568">
        <v>39773</v>
      </c>
      <c r="C44" s="569" t="s">
        <v>79</v>
      </c>
      <c r="D44" s="570" t="s">
        <v>80</v>
      </c>
      <c r="E44" s="571" t="s">
        <v>16</v>
      </c>
      <c r="F44" s="572" t="s">
        <v>501</v>
      </c>
      <c r="G44" s="573">
        <v>184011000</v>
      </c>
      <c r="H44" s="571" t="s">
        <v>14</v>
      </c>
      <c r="I44" s="574">
        <v>39960</v>
      </c>
      <c r="J44" s="575">
        <v>5</v>
      </c>
      <c r="K44" s="590">
        <v>184011000</v>
      </c>
      <c r="L44" s="560">
        <f t="shared" si="0"/>
        <v>0</v>
      </c>
      <c r="M44" s="576" t="s">
        <v>1288</v>
      </c>
      <c r="N44" s="577">
        <v>39988</v>
      </c>
      <c r="O44" s="591" t="s">
        <v>1288</v>
      </c>
      <c r="P44" s="579">
        <v>9</v>
      </c>
      <c r="Q44" s="580" t="s">
        <v>1674</v>
      </c>
      <c r="R44" s="581">
        <v>2700000</v>
      </c>
    </row>
    <row r="45" spans="1:18">
      <c r="A45" s="567"/>
      <c r="B45" s="568">
        <v>39773</v>
      </c>
      <c r="C45" s="569" t="s">
        <v>81</v>
      </c>
      <c r="D45" s="570" t="s">
        <v>82</v>
      </c>
      <c r="E45" s="571" t="s">
        <v>83</v>
      </c>
      <c r="F45" s="572" t="s">
        <v>501</v>
      </c>
      <c r="G45" s="573">
        <v>25000000</v>
      </c>
      <c r="H45" s="571" t="s">
        <v>14</v>
      </c>
      <c r="I45" s="574">
        <v>39967</v>
      </c>
      <c r="J45" s="575">
        <v>4</v>
      </c>
      <c r="K45" s="559">
        <v>25000000</v>
      </c>
      <c r="L45" s="560">
        <f t="shared" si="0"/>
        <v>0</v>
      </c>
      <c r="M45" s="576" t="s">
        <v>1288</v>
      </c>
      <c r="N45" s="577">
        <v>39994</v>
      </c>
      <c r="O45" s="591" t="s">
        <v>1288</v>
      </c>
      <c r="P45" s="579"/>
      <c r="Q45" s="580" t="s">
        <v>1674</v>
      </c>
      <c r="R45" s="581">
        <v>650000</v>
      </c>
    </row>
    <row r="46" spans="1:18">
      <c r="A46" s="567"/>
      <c r="B46" s="568">
        <v>39773</v>
      </c>
      <c r="C46" s="569" t="s">
        <v>84</v>
      </c>
      <c r="D46" s="570" t="s">
        <v>85</v>
      </c>
      <c r="E46" s="571" t="s">
        <v>86</v>
      </c>
      <c r="F46" s="572" t="s">
        <v>501</v>
      </c>
      <c r="G46" s="573">
        <v>27875000</v>
      </c>
      <c r="H46" s="571" t="s">
        <v>14</v>
      </c>
      <c r="I46" s="574">
        <v>40086</v>
      </c>
      <c r="J46" s="589">
        <v>5</v>
      </c>
      <c r="K46" s="590">
        <v>27875000</v>
      </c>
      <c r="L46" s="560">
        <f t="shared" si="0"/>
        <v>0</v>
      </c>
      <c r="M46" s="576" t="s">
        <v>1288</v>
      </c>
      <c r="N46" s="577">
        <v>40114</v>
      </c>
      <c r="O46" s="591" t="s">
        <v>1288</v>
      </c>
      <c r="P46" s="592">
        <v>9</v>
      </c>
      <c r="Q46" s="580" t="s">
        <v>1674</v>
      </c>
      <c r="R46" s="581">
        <v>212000</v>
      </c>
    </row>
    <row r="47" spans="1:18" ht="28.5">
      <c r="A47" s="610"/>
      <c r="B47" s="594">
        <v>39773</v>
      </c>
      <c r="C47" s="595" t="s">
        <v>87</v>
      </c>
      <c r="D47" s="596" t="s">
        <v>88</v>
      </c>
      <c r="E47" s="597" t="s">
        <v>25</v>
      </c>
      <c r="F47" s="598" t="s">
        <v>501</v>
      </c>
      <c r="G47" s="599">
        <v>400000000</v>
      </c>
      <c r="H47" s="597" t="s">
        <v>14</v>
      </c>
      <c r="I47" s="601">
        <v>40177</v>
      </c>
      <c r="J47" s="611">
        <v>4</v>
      </c>
      <c r="K47" s="603">
        <v>200000000</v>
      </c>
      <c r="L47" s="612">
        <f t="shared" si="0"/>
        <v>200000000</v>
      </c>
      <c r="M47" s="576" t="s">
        <v>318</v>
      </c>
      <c r="N47" s="577"/>
      <c r="O47" s="591"/>
      <c r="P47" s="592"/>
      <c r="Q47" s="580"/>
      <c r="R47" s="581"/>
    </row>
    <row r="48" spans="1:18">
      <c r="A48" s="567"/>
      <c r="B48" s="568">
        <v>39773</v>
      </c>
      <c r="C48" s="569" t="s">
        <v>89</v>
      </c>
      <c r="D48" s="570" t="s">
        <v>90</v>
      </c>
      <c r="E48" s="571" t="s">
        <v>56</v>
      </c>
      <c r="F48" s="572" t="s">
        <v>501</v>
      </c>
      <c r="G48" s="573">
        <v>41500000</v>
      </c>
      <c r="H48" s="571" t="s">
        <v>14</v>
      </c>
      <c r="I48" s="574">
        <v>40002</v>
      </c>
      <c r="J48" s="575">
        <v>5</v>
      </c>
      <c r="K48" s="590">
        <v>41500000</v>
      </c>
      <c r="L48" s="560">
        <v>0</v>
      </c>
      <c r="M48" s="576" t="s">
        <v>1288</v>
      </c>
      <c r="N48" s="577"/>
      <c r="O48" s="591"/>
      <c r="P48" s="579"/>
      <c r="Q48" s="580"/>
      <c r="R48" s="581"/>
    </row>
    <row r="49" spans="1:18">
      <c r="A49" s="567"/>
      <c r="B49" s="568">
        <v>39773</v>
      </c>
      <c r="C49" s="569" t="s">
        <v>91</v>
      </c>
      <c r="D49" s="570" t="s">
        <v>92</v>
      </c>
      <c r="E49" s="571" t="s">
        <v>93</v>
      </c>
      <c r="F49" s="572" t="s">
        <v>501</v>
      </c>
      <c r="G49" s="573">
        <v>140000000</v>
      </c>
      <c r="H49" s="571" t="s">
        <v>14</v>
      </c>
      <c r="I49" s="574"/>
      <c r="J49" s="589"/>
      <c r="K49" s="590"/>
      <c r="L49" s="560" t="str">
        <f t="shared" si="0"/>
        <v/>
      </c>
      <c r="M49" s="576"/>
      <c r="N49" s="577"/>
      <c r="O49" s="591"/>
      <c r="P49" s="592"/>
      <c r="Q49" s="580"/>
      <c r="R49" s="581"/>
    </row>
    <row r="50" spans="1:18">
      <c r="A50" s="567"/>
      <c r="B50" s="568">
        <v>39773</v>
      </c>
      <c r="C50" s="569" t="s">
        <v>94</v>
      </c>
      <c r="D50" s="570" t="s">
        <v>95</v>
      </c>
      <c r="E50" s="571" t="s">
        <v>96</v>
      </c>
      <c r="F50" s="572" t="s">
        <v>501</v>
      </c>
      <c r="G50" s="573">
        <v>400000000</v>
      </c>
      <c r="H50" s="571" t="s">
        <v>14</v>
      </c>
      <c r="I50" s="574"/>
      <c r="J50" s="589"/>
      <c r="K50" s="590"/>
      <c r="L50" s="560" t="str">
        <f t="shared" si="0"/>
        <v/>
      </c>
      <c r="M50" s="576"/>
      <c r="N50" s="577"/>
      <c r="O50" s="591"/>
      <c r="P50" s="592"/>
      <c r="Q50" s="580"/>
      <c r="R50" s="581"/>
    </row>
    <row r="51" spans="1:18">
      <c r="A51" s="567"/>
      <c r="B51" s="568">
        <v>39773</v>
      </c>
      <c r="C51" s="569" t="s">
        <v>97</v>
      </c>
      <c r="D51" s="570" t="s">
        <v>98</v>
      </c>
      <c r="E51" s="571" t="s">
        <v>25</v>
      </c>
      <c r="F51" s="572" t="s">
        <v>501</v>
      </c>
      <c r="G51" s="573">
        <v>180634000</v>
      </c>
      <c r="H51" s="571" t="s">
        <v>14</v>
      </c>
      <c r="I51" s="574"/>
      <c r="J51" s="589"/>
      <c r="K51" s="590"/>
      <c r="L51" s="560" t="str">
        <f t="shared" si="0"/>
        <v/>
      </c>
      <c r="M51" s="576"/>
      <c r="N51" s="577"/>
      <c r="O51" s="591"/>
      <c r="P51" s="592"/>
      <c r="Q51" s="580"/>
      <c r="R51" s="581"/>
    </row>
    <row r="52" spans="1:18">
      <c r="A52" s="567"/>
      <c r="B52" s="568">
        <v>39773</v>
      </c>
      <c r="C52" s="569" t="s">
        <v>99</v>
      </c>
      <c r="D52" s="570" t="s">
        <v>100</v>
      </c>
      <c r="E52" s="571" t="s">
        <v>25</v>
      </c>
      <c r="F52" s="572" t="s">
        <v>501</v>
      </c>
      <c r="G52" s="573">
        <v>40000000</v>
      </c>
      <c r="H52" s="571" t="s">
        <v>14</v>
      </c>
      <c r="I52" s="574"/>
      <c r="J52" s="589"/>
      <c r="K52" s="590"/>
      <c r="L52" s="560" t="str">
        <f t="shared" si="0"/>
        <v/>
      </c>
      <c r="M52" s="576"/>
      <c r="N52" s="577"/>
      <c r="O52" s="591"/>
      <c r="P52" s="592"/>
      <c r="Q52" s="580"/>
      <c r="R52" s="581"/>
    </row>
    <row r="53" spans="1:18">
      <c r="A53" s="567"/>
      <c r="B53" s="568">
        <v>39773</v>
      </c>
      <c r="C53" s="569" t="s">
        <v>101</v>
      </c>
      <c r="D53" s="570" t="s">
        <v>102</v>
      </c>
      <c r="E53" s="571" t="s">
        <v>36</v>
      </c>
      <c r="F53" s="572" t="s">
        <v>501</v>
      </c>
      <c r="G53" s="573">
        <v>52000000</v>
      </c>
      <c r="H53" s="571" t="s">
        <v>14</v>
      </c>
      <c r="I53" s="574"/>
      <c r="J53" s="589"/>
      <c r="K53" s="590"/>
      <c r="L53" s="560" t="str">
        <f t="shared" si="0"/>
        <v/>
      </c>
      <c r="M53" s="576"/>
      <c r="N53" s="577"/>
      <c r="O53" s="591"/>
      <c r="P53" s="592"/>
      <c r="Q53" s="580"/>
      <c r="R53" s="581"/>
    </row>
    <row r="54" spans="1:18">
      <c r="A54" s="567"/>
      <c r="B54" s="568">
        <v>39773</v>
      </c>
      <c r="C54" s="569" t="s">
        <v>103</v>
      </c>
      <c r="D54" s="570" t="s">
        <v>104</v>
      </c>
      <c r="E54" s="571" t="s">
        <v>105</v>
      </c>
      <c r="F54" s="572" t="s">
        <v>501</v>
      </c>
      <c r="G54" s="573">
        <v>35000000</v>
      </c>
      <c r="H54" s="571" t="s">
        <v>14</v>
      </c>
      <c r="I54" s="574"/>
      <c r="J54" s="589"/>
      <c r="K54" s="590"/>
      <c r="L54" s="560" t="str">
        <f t="shared" si="0"/>
        <v/>
      </c>
      <c r="M54" s="576"/>
      <c r="N54" s="577"/>
      <c r="O54" s="591"/>
      <c r="P54" s="592"/>
      <c r="Q54" s="580"/>
      <c r="R54" s="581"/>
    </row>
    <row r="55" spans="1:18">
      <c r="A55" s="567"/>
      <c r="B55" s="568">
        <v>39773</v>
      </c>
      <c r="C55" s="569" t="s">
        <v>106</v>
      </c>
      <c r="D55" s="570" t="s">
        <v>107</v>
      </c>
      <c r="E55" s="571" t="s">
        <v>40</v>
      </c>
      <c r="F55" s="572" t="s">
        <v>501</v>
      </c>
      <c r="G55" s="573">
        <v>124000000</v>
      </c>
      <c r="H55" s="571" t="s">
        <v>14</v>
      </c>
      <c r="I55" s="574"/>
      <c r="J55" s="589"/>
      <c r="K55" s="590"/>
      <c r="L55" s="560" t="str">
        <f t="shared" si="0"/>
        <v/>
      </c>
      <c r="M55" s="576"/>
      <c r="N55" s="577"/>
      <c r="O55" s="591"/>
      <c r="P55" s="592"/>
      <c r="Q55" s="580"/>
      <c r="R55" s="581"/>
    </row>
    <row r="56" spans="1:18">
      <c r="A56" s="567"/>
      <c r="B56" s="568">
        <v>39773</v>
      </c>
      <c r="C56" s="569" t="s">
        <v>108</v>
      </c>
      <c r="D56" s="570" t="s">
        <v>109</v>
      </c>
      <c r="E56" s="571" t="s">
        <v>40</v>
      </c>
      <c r="F56" s="572" t="s">
        <v>501</v>
      </c>
      <c r="G56" s="573">
        <v>38970000</v>
      </c>
      <c r="H56" s="571" t="s">
        <v>14</v>
      </c>
      <c r="I56" s="574"/>
      <c r="J56" s="589"/>
      <c r="K56" s="590"/>
      <c r="L56" s="560" t="str">
        <f t="shared" si="0"/>
        <v/>
      </c>
      <c r="M56" s="576"/>
      <c r="N56" s="577"/>
      <c r="O56" s="591"/>
      <c r="P56" s="592"/>
      <c r="Q56" s="580"/>
      <c r="R56" s="581"/>
    </row>
    <row r="57" spans="1:18">
      <c r="A57" s="567"/>
      <c r="B57" s="568">
        <v>39773</v>
      </c>
      <c r="C57" s="569" t="s">
        <v>110</v>
      </c>
      <c r="D57" s="570" t="s">
        <v>111</v>
      </c>
      <c r="E57" s="571" t="s">
        <v>40</v>
      </c>
      <c r="F57" s="572" t="s">
        <v>501</v>
      </c>
      <c r="G57" s="573">
        <v>76898000</v>
      </c>
      <c r="H57" s="571" t="s">
        <v>14</v>
      </c>
      <c r="I57" s="574"/>
      <c r="J57" s="589"/>
      <c r="K57" s="590"/>
      <c r="L57" s="560" t="str">
        <f t="shared" si="0"/>
        <v/>
      </c>
      <c r="M57" s="576"/>
      <c r="N57" s="577"/>
      <c r="O57" s="591"/>
      <c r="P57" s="592"/>
      <c r="Q57" s="580"/>
      <c r="R57" s="581"/>
    </row>
    <row r="58" spans="1:18">
      <c r="A58" s="567"/>
      <c r="B58" s="568">
        <v>39773</v>
      </c>
      <c r="C58" s="569" t="s">
        <v>112</v>
      </c>
      <c r="D58" s="570" t="s">
        <v>113</v>
      </c>
      <c r="E58" s="571" t="s">
        <v>40</v>
      </c>
      <c r="F58" s="572" t="s">
        <v>501</v>
      </c>
      <c r="G58" s="573">
        <v>24000000</v>
      </c>
      <c r="H58" s="571" t="s">
        <v>14</v>
      </c>
      <c r="I58" s="574"/>
      <c r="J58" s="589"/>
      <c r="K58" s="590"/>
      <c r="L58" s="560" t="str">
        <f t="shared" si="0"/>
        <v/>
      </c>
      <c r="M58" s="576"/>
      <c r="N58" s="577"/>
      <c r="O58" s="591"/>
      <c r="P58" s="592"/>
      <c r="Q58" s="580"/>
      <c r="R58" s="581"/>
    </row>
    <row r="59" spans="1:18">
      <c r="A59" s="567"/>
      <c r="B59" s="568">
        <v>39773</v>
      </c>
      <c r="C59" s="569" t="s">
        <v>114</v>
      </c>
      <c r="D59" s="570" t="s">
        <v>115</v>
      </c>
      <c r="E59" s="571" t="s">
        <v>25</v>
      </c>
      <c r="F59" s="572" t="s">
        <v>501</v>
      </c>
      <c r="G59" s="573">
        <v>19300000</v>
      </c>
      <c r="H59" s="571" t="s">
        <v>14</v>
      </c>
      <c r="I59" s="574"/>
      <c r="J59" s="589"/>
      <c r="K59" s="590"/>
      <c r="L59" s="560" t="str">
        <f t="shared" si="0"/>
        <v/>
      </c>
      <c r="M59" s="576"/>
      <c r="N59" s="577"/>
      <c r="O59" s="591"/>
      <c r="P59" s="592"/>
      <c r="Q59" s="580"/>
      <c r="R59" s="581"/>
    </row>
    <row r="60" spans="1:18">
      <c r="A60" s="567"/>
      <c r="B60" s="568">
        <v>39773</v>
      </c>
      <c r="C60" s="569" t="s">
        <v>116</v>
      </c>
      <c r="D60" s="570" t="s">
        <v>117</v>
      </c>
      <c r="E60" s="571" t="s">
        <v>45</v>
      </c>
      <c r="F60" s="572" t="s">
        <v>501</v>
      </c>
      <c r="G60" s="573">
        <v>23393000</v>
      </c>
      <c r="H60" s="571" t="s">
        <v>14</v>
      </c>
      <c r="I60" s="574"/>
      <c r="J60" s="589"/>
      <c r="K60" s="590"/>
      <c r="L60" s="560" t="str">
        <f t="shared" si="0"/>
        <v/>
      </c>
      <c r="M60" s="576"/>
      <c r="N60" s="577"/>
      <c r="O60" s="591"/>
      <c r="P60" s="592"/>
      <c r="Q60" s="580"/>
      <c r="R60" s="581"/>
    </row>
    <row r="61" spans="1:18" ht="28.5">
      <c r="A61" s="610"/>
      <c r="B61" s="594">
        <v>39773</v>
      </c>
      <c r="C61" s="595" t="s">
        <v>118</v>
      </c>
      <c r="D61" s="596" t="s">
        <v>21</v>
      </c>
      <c r="E61" s="597" t="s">
        <v>22</v>
      </c>
      <c r="F61" s="598" t="s">
        <v>501</v>
      </c>
      <c r="G61" s="599">
        <v>154000000</v>
      </c>
      <c r="H61" s="597" t="s">
        <v>14</v>
      </c>
      <c r="I61" s="601">
        <v>40191</v>
      </c>
      <c r="J61" s="613">
        <v>4</v>
      </c>
      <c r="K61" s="603">
        <v>50000000</v>
      </c>
      <c r="L61" s="612">
        <f t="shared" si="0"/>
        <v>104000000</v>
      </c>
      <c r="M61" s="576" t="s">
        <v>318</v>
      </c>
      <c r="N61" s="577"/>
      <c r="O61" s="591"/>
      <c r="P61" s="592"/>
      <c r="Q61" s="580"/>
      <c r="R61" s="581"/>
    </row>
    <row r="62" spans="1:18">
      <c r="A62" s="567"/>
      <c r="B62" s="568">
        <v>39773</v>
      </c>
      <c r="C62" s="569" t="s">
        <v>119</v>
      </c>
      <c r="D62" s="570" t="s">
        <v>120</v>
      </c>
      <c r="E62" s="571" t="s">
        <v>73</v>
      </c>
      <c r="F62" s="572" t="s">
        <v>501</v>
      </c>
      <c r="G62" s="573">
        <v>525000000</v>
      </c>
      <c r="H62" s="571" t="s">
        <v>14</v>
      </c>
      <c r="I62" s="574"/>
      <c r="J62" s="589"/>
      <c r="K62" s="590"/>
      <c r="L62" s="560" t="str">
        <f t="shared" si="0"/>
        <v/>
      </c>
      <c r="M62" s="576"/>
      <c r="N62" s="577"/>
      <c r="O62" s="591"/>
      <c r="P62" s="592"/>
      <c r="Q62" s="580"/>
      <c r="R62" s="581"/>
    </row>
    <row r="63" spans="1:18">
      <c r="A63" s="567"/>
      <c r="B63" s="568">
        <v>39773</v>
      </c>
      <c r="C63" s="569" t="s">
        <v>121</v>
      </c>
      <c r="D63" s="570" t="s">
        <v>122</v>
      </c>
      <c r="E63" s="571" t="s">
        <v>123</v>
      </c>
      <c r="F63" s="572" t="s">
        <v>501</v>
      </c>
      <c r="G63" s="573">
        <v>215000000</v>
      </c>
      <c r="H63" s="571" t="s">
        <v>14</v>
      </c>
      <c r="I63" s="574">
        <v>40156</v>
      </c>
      <c r="J63" s="589">
        <v>4</v>
      </c>
      <c r="K63" s="590">
        <v>215000000</v>
      </c>
      <c r="L63" s="560">
        <f t="shared" si="0"/>
        <v>0</v>
      </c>
      <c r="M63" s="576" t="s">
        <v>1288</v>
      </c>
      <c r="N63" s="577">
        <v>40177</v>
      </c>
      <c r="O63" s="591" t="s">
        <v>1288</v>
      </c>
      <c r="P63" s="592"/>
      <c r="Q63" s="580" t="s">
        <v>1674</v>
      </c>
      <c r="R63" s="581">
        <v>10000000</v>
      </c>
    </row>
    <row r="64" spans="1:18">
      <c r="A64" s="567"/>
      <c r="B64" s="568">
        <v>39773</v>
      </c>
      <c r="C64" s="569" t="s">
        <v>124</v>
      </c>
      <c r="D64" s="570" t="s">
        <v>125</v>
      </c>
      <c r="E64" s="571" t="s">
        <v>126</v>
      </c>
      <c r="F64" s="572" t="s">
        <v>501</v>
      </c>
      <c r="G64" s="573">
        <v>11350000</v>
      </c>
      <c r="H64" s="571" t="s">
        <v>14</v>
      </c>
      <c r="I64" s="574"/>
      <c r="J64" s="589"/>
      <c r="K64" s="590"/>
      <c r="L64" s="560" t="str">
        <f t="shared" si="0"/>
        <v/>
      </c>
      <c r="M64" s="576"/>
      <c r="N64" s="577"/>
      <c r="O64" s="591"/>
      <c r="P64" s="592"/>
      <c r="Q64" s="580"/>
      <c r="R64" s="581"/>
    </row>
    <row r="65" spans="1:18">
      <c r="A65" s="567"/>
      <c r="B65" s="568">
        <v>39773</v>
      </c>
      <c r="C65" s="569" t="s">
        <v>127</v>
      </c>
      <c r="D65" s="570" t="s">
        <v>128</v>
      </c>
      <c r="E65" s="571" t="s">
        <v>33</v>
      </c>
      <c r="F65" s="572" t="s">
        <v>501</v>
      </c>
      <c r="G65" s="573">
        <v>104823000</v>
      </c>
      <c r="H65" s="571" t="s">
        <v>14</v>
      </c>
      <c r="I65" s="574"/>
      <c r="J65" s="589"/>
      <c r="K65" s="590"/>
      <c r="L65" s="560" t="str">
        <f t="shared" si="0"/>
        <v/>
      </c>
      <c r="M65" s="576"/>
      <c r="N65" s="577"/>
      <c r="O65" s="591"/>
      <c r="P65" s="592"/>
      <c r="Q65" s="580"/>
      <c r="R65" s="581"/>
    </row>
    <row r="66" spans="1:18">
      <c r="A66" s="567"/>
      <c r="B66" s="568">
        <v>39773</v>
      </c>
      <c r="C66" s="569" t="s">
        <v>129</v>
      </c>
      <c r="D66" s="570" t="s">
        <v>38</v>
      </c>
      <c r="E66" s="571" t="s">
        <v>25</v>
      </c>
      <c r="F66" s="572" t="s">
        <v>501</v>
      </c>
      <c r="G66" s="573">
        <v>67000000</v>
      </c>
      <c r="H66" s="571" t="s">
        <v>14</v>
      </c>
      <c r="I66" s="574"/>
      <c r="J66" s="589"/>
      <c r="K66" s="590"/>
      <c r="L66" s="560" t="str">
        <f t="shared" si="0"/>
        <v/>
      </c>
      <c r="M66" s="576"/>
      <c r="N66" s="577"/>
      <c r="O66" s="591"/>
      <c r="P66" s="592"/>
      <c r="Q66" s="580"/>
      <c r="R66" s="581"/>
    </row>
    <row r="67" spans="1:18">
      <c r="A67" s="567"/>
      <c r="B67" s="614">
        <v>39787</v>
      </c>
      <c r="C67" s="615" t="s">
        <v>135</v>
      </c>
      <c r="D67" s="616" t="s">
        <v>136</v>
      </c>
      <c r="E67" s="571" t="s">
        <v>33</v>
      </c>
      <c r="F67" s="617" t="s">
        <v>501</v>
      </c>
      <c r="G67" s="573">
        <v>84784000</v>
      </c>
      <c r="H67" s="618" t="s">
        <v>14</v>
      </c>
      <c r="I67" s="574"/>
      <c r="J67" s="575"/>
      <c r="K67" s="590"/>
      <c r="L67" s="560" t="str">
        <f t="shared" si="0"/>
        <v/>
      </c>
      <c r="M67" s="576"/>
      <c r="N67" s="619"/>
      <c r="O67" s="591"/>
      <c r="P67" s="579"/>
      <c r="Q67" s="580"/>
      <c r="R67" s="581"/>
    </row>
    <row r="68" spans="1:18">
      <c r="A68" s="567"/>
      <c r="B68" s="614">
        <v>39787</v>
      </c>
      <c r="C68" s="615" t="s">
        <v>137</v>
      </c>
      <c r="D68" s="616" t="s">
        <v>32</v>
      </c>
      <c r="E68" s="571" t="s">
        <v>33</v>
      </c>
      <c r="F68" s="617" t="s">
        <v>501</v>
      </c>
      <c r="G68" s="573">
        <v>196000000</v>
      </c>
      <c r="H68" s="618" t="s">
        <v>14</v>
      </c>
      <c r="I68" s="574"/>
      <c r="J68" s="575"/>
      <c r="K68" s="590"/>
      <c r="L68" s="560" t="str">
        <f t="shared" si="0"/>
        <v/>
      </c>
      <c r="M68" s="576"/>
      <c r="N68" s="619"/>
      <c r="O68" s="591"/>
      <c r="P68" s="579"/>
      <c r="Q68" s="580"/>
      <c r="R68" s="581"/>
    </row>
    <row r="69" spans="1:18">
      <c r="A69" s="567"/>
      <c r="B69" s="614">
        <v>39787</v>
      </c>
      <c r="C69" s="615" t="s">
        <v>138</v>
      </c>
      <c r="D69" s="616" t="s">
        <v>139</v>
      </c>
      <c r="E69" s="571" t="s">
        <v>33</v>
      </c>
      <c r="F69" s="617" t="s">
        <v>501</v>
      </c>
      <c r="G69" s="573">
        <v>193000000</v>
      </c>
      <c r="H69" s="618" t="s">
        <v>14</v>
      </c>
      <c r="I69" s="574"/>
      <c r="J69" s="575"/>
      <c r="K69" s="590"/>
      <c r="L69" s="560" t="str">
        <f t="shared" si="0"/>
        <v/>
      </c>
      <c r="M69" s="576"/>
      <c r="N69" s="619"/>
      <c r="O69" s="591"/>
      <c r="P69" s="579"/>
      <c r="Q69" s="580"/>
      <c r="R69" s="581"/>
    </row>
    <row r="70" spans="1:18">
      <c r="A70" s="567"/>
      <c r="B70" s="614">
        <v>39787</v>
      </c>
      <c r="C70" s="615" t="s">
        <v>140</v>
      </c>
      <c r="D70" s="616" t="s">
        <v>141</v>
      </c>
      <c r="E70" s="571" t="s">
        <v>36</v>
      </c>
      <c r="F70" s="617" t="s">
        <v>501</v>
      </c>
      <c r="G70" s="573">
        <v>180000000</v>
      </c>
      <c r="H70" s="618" t="s">
        <v>14</v>
      </c>
      <c r="I70" s="574"/>
      <c r="J70" s="575"/>
      <c r="K70" s="590"/>
      <c r="L70" s="560" t="str">
        <f t="shared" si="0"/>
        <v/>
      </c>
      <c r="M70" s="576"/>
      <c r="N70" s="619"/>
      <c r="O70" s="591"/>
      <c r="P70" s="579"/>
      <c r="Q70" s="580"/>
      <c r="R70" s="581"/>
    </row>
    <row r="71" spans="1:18">
      <c r="A71" s="567"/>
      <c r="B71" s="614">
        <v>39787</v>
      </c>
      <c r="C71" s="615" t="s">
        <v>1679</v>
      </c>
      <c r="D71" s="616" t="s">
        <v>142</v>
      </c>
      <c r="E71" s="618" t="s">
        <v>143</v>
      </c>
      <c r="F71" s="617" t="s">
        <v>501</v>
      </c>
      <c r="G71" s="573">
        <v>75000000</v>
      </c>
      <c r="H71" s="618" t="s">
        <v>14</v>
      </c>
      <c r="I71" s="574">
        <v>40065</v>
      </c>
      <c r="J71" s="575">
        <v>4</v>
      </c>
      <c r="K71" s="590">
        <v>75000000</v>
      </c>
      <c r="L71" s="560">
        <f t="shared" si="0"/>
        <v>0</v>
      </c>
      <c r="M71" s="576" t="s">
        <v>1288</v>
      </c>
      <c r="N71" s="619">
        <v>40170</v>
      </c>
      <c r="O71" s="591" t="s">
        <v>1288</v>
      </c>
      <c r="P71" s="579"/>
      <c r="Q71" s="580" t="s">
        <v>1674</v>
      </c>
      <c r="R71" s="581">
        <v>950000</v>
      </c>
    </row>
    <row r="72" spans="1:18">
      <c r="A72" s="567"/>
      <c r="B72" s="614">
        <v>39787</v>
      </c>
      <c r="C72" s="615" t="s">
        <v>144</v>
      </c>
      <c r="D72" s="616" t="s">
        <v>145</v>
      </c>
      <c r="E72" s="571" t="s">
        <v>51</v>
      </c>
      <c r="F72" s="617" t="s">
        <v>501</v>
      </c>
      <c r="G72" s="573">
        <v>34000000</v>
      </c>
      <c r="H72" s="618" t="s">
        <v>14</v>
      </c>
      <c r="I72" s="574"/>
      <c r="J72" s="575"/>
      <c r="K72" s="590"/>
      <c r="L72" s="560" t="str">
        <f t="shared" si="0"/>
        <v/>
      </c>
      <c r="M72" s="576"/>
      <c r="N72" s="619"/>
      <c r="O72" s="591"/>
      <c r="P72" s="579"/>
      <c r="Q72" s="580"/>
      <c r="R72" s="581"/>
    </row>
    <row r="73" spans="1:18">
      <c r="A73" s="567"/>
      <c r="B73" s="614">
        <v>39787</v>
      </c>
      <c r="C73" s="615" t="s">
        <v>146</v>
      </c>
      <c r="D73" s="616" t="s">
        <v>147</v>
      </c>
      <c r="E73" s="571" t="s">
        <v>25</v>
      </c>
      <c r="F73" s="617" t="s">
        <v>501</v>
      </c>
      <c r="G73" s="573">
        <v>1700000</v>
      </c>
      <c r="H73" s="618" t="s">
        <v>14</v>
      </c>
      <c r="I73" s="574">
        <v>40072</v>
      </c>
      <c r="J73" s="575">
        <v>4</v>
      </c>
      <c r="K73" s="590">
        <v>1700000</v>
      </c>
      <c r="L73" s="560">
        <f t="shared" si="0"/>
        <v>0</v>
      </c>
      <c r="M73" s="576" t="s">
        <v>1288</v>
      </c>
      <c r="N73" s="619">
        <v>40100</v>
      </c>
      <c r="O73" s="591" t="s">
        <v>1288</v>
      </c>
      <c r="P73" s="579"/>
      <c r="Q73" s="580" t="s">
        <v>1674</v>
      </c>
      <c r="R73" s="581">
        <v>63363.9</v>
      </c>
    </row>
    <row r="74" spans="1:18">
      <c r="A74" s="567"/>
      <c r="B74" s="614">
        <v>39787</v>
      </c>
      <c r="C74" s="615" t="s">
        <v>148</v>
      </c>
      <c r="D74" s="616" t="s">
        <v>149</v>
      </c>
      <c r="E74" s="618" t="s">
        <v>150</v>
      </c>
      <c r="F74" s="617" t="s">
        <v>501</v>
      </c>
      <c r="G74" s="573">
        <v>90000000</v>
      </c>
      <c r="H74" s="618" t="s">
        <v>14</v>
      </c>
      <c r="I74" s="574">
        <v>39903</v>
      </c>
      <c r="J74" s="575">
        <v>5</v>
      </c>
      <c r="K74" s="590">
        <v>90000000</v>
      </c>
      <c r="L74" s="560">
        <f t="shared" si="0"/>
        <v>0</v>
      </c>
      <c r="M74" s="576" t="s">
        <v>1288</v>
      </c>
      <c r="N74" s="619">
        <v>39953</v>
      </c>
      <c r="O74" s="578" t="s">
        <v>1288</v>
      </c>
      <c r="P74" s="579">
        <v>9</v>
      </c>
      <c r="Q74" s="580" t="s">
        <v>1674</v>
      </c>
      <c r="R74" s="581">
        <v>1200000</v>
      </c>
    </row>
    <row r="75" spans="1:18" ht="28.5">
      <c r="A75" s="567"/>
      <c r="B75" s="620">
        <v>39787</v>
      </c>
      <c r="C75" s="621" t="s">
        <v>151</v>
      </c>
      <c r="D75" s="622" t="s">
        <v>152</v>
      </c>
      <c r="E75" s="597" t="s">
        <v>45</v>
      </c>
      <c r="F75" s="623" t="s">
        <v>501</v>
      </c>
      <c r="G75" s="599">
        <v>38235000</v>
      </c>
      <c r="H75" s="624" t="s">
        <v>14</v>
      </c>
      <c r="I75" s="601">
        <v>40170</v>
      </c>
      <c r="J75" s="575">
        <v>5</v>
      </c>
      <c r="K75" s="603">
        <v>15000000</v>
      </c>
      <c r="L75" s="612">
        <f t="shared" si="0"/>
        <v>23235000</v>
      </c>
      <c r="M75" s="576" t="s">
        <v>318</v>
      </c>
      <c r="N75" s="619"/>
      <c r="O75" s="591"/>
      <c r="P75" s="579"/>
      <c r="Q75" s="580"/>
      <c r="R75" s="581"/>
    </row>
    <row r="76" spans="1:18">
      <c r="A76" s="567"/>
      <c r="B76" s="614">
        <v>39787</v>
      </c>
      <c r="C76" s="615" t="s">
        <v>153</v>
      </c>
      <c r="D76" s="616" t="s">
        <v>154</v>
      </c>
      <c r="E76" s="571" t="s">
        <v>45</v>
      </c>
      <c r="F76" s="617" t="s">
        <v>501</v>
      </c>
      <c r="G76" s="573">
        <v>83094000</v>
      </c>
      <c r="H76" s="618" t="s">
        <v>14</v>
      </c>
      <c r="I76" s="574"/>
      <c r="J76" s="575"/>
      <c r="K76" s="590"/>
      <c r="L76" s="560" t="str">
        <f t="shared" si="0"/>
        <v/>
      </c>
      <c r="M76" s="576"/>
      <c r="N76" s="619"/>
      <c r="O76" s="591"/>
      <c r="P76" s="579"/>
      <c r="Q76" s="580"/>
      <c r="R76" s="581"/>
    </row>
    <row r="77" spans="1:18">
      <c r="A77" s="567"/>
      <c r="B77" s="614">
        <v>39787</v>
      </c>
      <c r="C77" s="615" t="s">
        <v>155</v>
      </c>
      <c r="D77" s="616" t="s">
        <v>156</v>
      </c>
      <c r="E77" s="571" t="s">
        <v>86</v>
      </c>
      <c r="F77" s="617" t="s">
        <v>501</v>
      </c>
      <c r="G77" s="573">
        <v>9950000</v>
      </c>
      <c r="H77" s="618" t="s">
        <v>14</v>
      </c>
      <c r="I77" s="574"/>
      <c r="J77" s="575"/>
      <c r="K77" s="590"/>
      <c r="L77" s="560" t="str">
        <f t="shared" si="0"/>
        <v/>
      </c>
      <c r="M77" s="576"/>
      <c r="N77" s="619"/>
      <c r="O77" s="591"/>
      <c r="P77" s="579"/>
      <c r="Q77" s="580"/>
      <c r="R77" s="581"/>
    </row>
    <row r="78" spans="1:18">
      <c r="A78" s="567"/>
      <c r="B78" s="614">
        <v>39787</v>
      </c>
      <c r="C78" s="615" t="s">
        <v>157</v>
      </c>
      <c r="D78" s="616" t="s">
        <v>158</v>
      </c>
      <c r="E78" s="571" t="s">
        <v>25</v>
      </c>
      <c r="F78" s="617" t="s">
        <v>501</v>
      </c>
      <c r="G78" s="573">
        <v>306546000</v>
      </c>
      <c r="H78" s="618" t="s">
        <v>14</v>
      </c>
      <c r="I78" s="574"/>
      <c r="J78" s="575"/>
      <c r="K78" s="590"/>
      <c r="L78" s="560" t="str">
        <f t="shared" si="0"/>
        <v/>
      </c>
      <c r="M78" s="576"/>
      <c r="N78" s="619"/>
      <c r="O78" s="591"/>
      <c r="P78" s="579"/>
      <c r="Q78" s="580"/>
      <c r="R78" s="581"/>
    </row>
    <row r="79" spans="1:18">
      <c r="A79" s="567"/>
      <c r="B79" s="614">
        <v>39787</v>
      </c>
      <c r="C79" s="615" t="s">
        <v>159</v>
      </c>
      <c r="D79" s="616" t="s">
        <v>160</v>
      </c>
      <c r="E79" s="571" t="s">
        <v>126</v>
      </c>
      <c r="F79" s="617" t="s">
        <v>501</v>
      </c>
      <c r="G79" s="573">
        <v>347000000</v>
      </c>
      <c r="H79" s="618" t="s">
        <v>14</v>
      </c>
      <c r="I79" s="574"/>
      <c r="J79" s="575"/>
      <c r="K79" s="590"/>
      <c r="L79" s="560" t="str">
        <f t="shared" si="0"/>
        <v/>
      </c>
      <c r="M79" s="576"/>
      <c r="N79" s="619"/>
      <c r="O79" s="591"/>
      <c r="P79" s="579"/>
      <c r="Q79" s="580"/>
      <c r="R79" s="581"/>
    </row>
    <row r="80" spans="1:18">
      <c r="A80" s="567"/>
      <c r="B80" s="614">
        <v>39787</v>
      </c>
      <c r="C80" s="615" t="s">
        <v>161</v>
      </c>
      <c r="D80" s="616" t="s">
        <v>162</v>
      </c>
      <c r="E80" s="618" t="s">
        <v>163</v>
      </c>
      <c r="F80" s="617" t="s">
        <v>501</v>
      </c>
      <c r="G80" s="573">
        <v>58000000</v>
      </c>
      <c r="H80" s="618" t="s">
        <v>14</v>
      </c>
      <c r="I80" s="574"/>
      <c r="J80" s="575"/>
      <c r="K80" s="590"/>
      <c r="L80" s="560" t="str">
        <f t="shared" ref="L80:L144" si="1">IF($K80&lt;&gt;0,$G80-$K80,"")</f>
        <v/>
      </c>
      <c r="M80" s="576"/>
      <c r="N80" s="619"/>
      <c r="O80" s="591"/>
      <c r="P80" s="579"/>
      <c r="Q80" s="580"/>
      <c r="R80" s="581"/>
    </row>
    <row r="81" spans="1:18">
      <c r="A81" s="567"/>
      <c r="B81" s="614">
        <v>39787</v>
      </c>
      <c r="C81" s="615" t="s">
        <v>164</v>
      </c>
      <c r="D81" s="616" t="s">
        <v>38</v>
      </c>
      <c r="E81" s="571" t="s">
        <v>25</v>
      </c>
      <c r="F81" s="617" t="s">
        <v>501</v>
      </c>
      <c r="G81" s="573">
        <v>258000000</v>
      </c>
      <c r="H81" s="618" t="s">
        <v>14</v>
      </c>
      <c r="I81" s="625"/>
      <c r="J81" s="626"/>
      <c r="K81" s="590"/>
      <c r="L81" s="560" t="str">
        <f t="shared" si="1"/>
        <v/>
      </c>
      <c r="M81" s="576"/>
      <c r="N81" s="619"/>
      <c r="O81" s="591"/>
      <c r="P81" s="579"/>
      <c r="Q81" s="580"/>
      <c r="R81" s="581"/>
    </row>
    <row r="82" spans="1:18">
      <c r="A82" s="567"/>
      <c r="B82" s="614">
        <v>39787</v>
      </c>
      <c r="C82" s="615" t="s">
        <v>165</v>
      </c>
      <c r="D82" s="616" t="s">
        <v>42</v>
      </c>
      <c r="E82" s="571" t="s">
        <v>13</v>
      </c>
      <c r="F82" s="617" t="s">
        <v>501</v>
      </c>
      <c r="G82" s="573">
        <v>42750000</v>
      </c>
      <c r="H82" s="627" t="s">
        <v>14</v>
      </c>
      <c r="I82" s="574"/>
      <c r="J82" s="575"/>
      <c r="K82" s="590"/>
      <c r="L82" s="560" t="str">
        <f t="shared" si="1"/>
        <v/>
      </c>
      <c r="M82" s="576"/>
      <c r="N82" s="619"/>
      <c r="O82" s="591"/>
      <c r="P82" s="579"/>
      <c r="Q82" s="580"/>
      <c r="R82" s="581"/>
    </row>
    <row r="83" spans="1:18" ht="28.5">
      <c r="A83" s="1045"/>
      <c r="B83" s="1064">
        <v>39787</v>
      </c>
      <c r="C83" s="1036" t="s">
        <v>166</v>
      </c>
      <c r="D83" s="1062" t="s">
        <v>167</v>
      </c>
      <c r="E83" s="1038" t="s">
        <v>25</v>
      </c>
      <c r="F83" s="1040" t="s">
        <v>501</v>
      </c>
      <c r="G83" s="1047">
        <v>130000000</v>
      </c>
      <c r="H83" s="1066" t="s">
        <v>14</v>
      </c>
      <c r="I83" s="601">
        <v>40051</v>
      </c>
      <c r="J83" s="628">
        <v>4</v>
      </c>
      <c r="K83" s="603">
        <v>97500000</v>
      </c>
      <c r="L83" s="612">
        <f t="shared" si="1"/>
        <v>32500000</v>
      </c>
      <c r="M83" s="629" t="s">
        <v>501</v>
      </c>
      <c r="N83" s="1032">
        <v>40114</v>
      </c>
      <c r="O83" s="1034" t="s">
        <v>1288</v>
      </c>
      <c r="P83" s="1060">
        <v>9</v>
      </c>
      <c r="Q83" s="1049" t="s">
        <v>1674</v>
      </c>
      <c r="R83" s="1043">
        <v>1307000</v>
      </c>
    </row>
    <row r="84" spans="1:18">
      <c r="A84" s="1046"/>
      <c r="B84" s="1065"/>
      <c r="C84" s="1037"/>
      <c r="D84" s="1063"/>
      <c r="E84" s="1039"/>
      <c r="F84" s="1041"/>
      <c r="G84" s="1048"/>
      <c r="H84" s="1067"/>
      <c r="I84" s="574">
        <v>40058</v>
      </c>
      <c r="J84" s="575">
        <v>4</v>
      </c>
      <c r="K84" s="630">
        <v>32500000</v>
      </c>
      <c r="L84" s="560">
        <v>0</v>
      </c>
      <c r="M84" s="629" t="s">
        <v>1288</v>
      </c>
      <c r="N84" s="1033"/>
      <c r="O84" s="1035"/>
      <c r="P84" s="1061"/>
      <c r="Q84" s="1050"/>
      <c r="R84" s="1044"/>
    </row>
    <row r="85" spans="1:18">
      <c r="A85" s="567"/>
      <c r="B85" s="614">
        <v>39787</v>
      </c>
      <c r="C85" s="615" t="s">
        <v>168</v>
      </c>
      <c r="D85" s="616" t="s">
        <v>169</v>
      </c>
      <c r="E85" s="571" t="s">
        <v>62</v>
      </c>
      <c r="F85" s="617" t="s">
        <v>501</v>
      </c>
      <c r="G85" s="573">
        <v>37000000</v>
      </c>
      <c r="H85" s="627" t="s">
        <v>14</v>
      </c>
      <c r="I85" s="574"/>
      <c r="J85" s="575"/>
      <c r="K85" s="590"/>
      <c r="L85" s="560" t="str">
        <f t="shared" si="1"/>
        <v/>
      </c>
      <c r="M85" s="576"/>
      <c r="N85" s="619"/>
      <c r="O85" s="591"/>
      <c r="P85" s="579"/>
      <c r="Q85" s="580"/>
      <c r="R85" s="581"/>
    </row>
    <row r="86" spans="1:18">
      <c r="A86" s="567"/>
      <c r="B86" s="614">
        <v>39787</v>
      </c>
      <c r="C86" s="615" t="s">
        <v>170</v>
      </c>
      <c r="D86" s="616" t="s">
        <v>171</v>
      </c>
      <c r="E86" s="571" t="s">
        <v>126</v>
      </c>
      <c r="F86" s="617" t="s">
        <v>501</v>
      </c>
      <c r="G86" s="573">
        <v>65000000</v>
      </c>
      <c r="H86" s="618" t="s">
        <v>14</v>
      </c>
      <c r="I86" s="631"/>
      <c r="J86" s="632"/>
      <c r="K86" s="590"/>
      <c r="L86" s="560" t="str">
        <f t="shared" si="1"/>
        <v/>
      </c>
      <c r="M86" s="576"/>
      <c r="N86" s="619"/>
      <c r="O86" s="591"/>
      <c r="P86" s="579"/>
      <c r="Q86" s="580"/>
      <c r="R86" s="581"/>
    </row>
    <row r="87" spans="1:18">
      <c r="A87" s="567">
        <v>17</v>
      </c>
      <c r="B87" s="614">
        <v>39787</v>
      </c>
      <c r="C87" s="615" t="s">
        <v>172</v>
      </c>
      <c r="D87" s="616" t="s">
        <v>52</v>
      </c>
      <c r="E87" s="571" t="s">
        <v>53</v>
      </c>
      <c r="F87" s="617" t="s">
        <v>1550</v>
      </c>
      <c r="G87" s="573">
        <v>69000000</v>
      </c>
      <c r="H87" s="618" t="s">
        <v>14</v>
      </c>
      <c r="I87" s="574"/>
      <c r="J87" s="575"/>
      <c r="K87" s="590"/>
      <c r="L87" s="560" t="str">
        <f t="shared" si="1"/>
        <v/>
      </c>
      <c r="M87" s="576"/>
      <c r="N87" s="619"/>
      <c r="O87" s="591"/>
      <c r="P87" s="579"/>
      <c r="Q87" s="580"/>
      <c r="R87" s="581"/>
    </row>
    <row r="88" spans="1:18">
      <c r="A88" s="567"/>
      <c r="B88" s="614">
        <v>39787</v>
      </c>
      <c r="C88" s="615" t="s">
        <v>173</v>
      </c>
      <c r="D88" s="616" t="s">
        <v>174</v>
      </c>
      <c r="E88" s="618" t="s">
        <v>175</v>
      </c>
      <c r="F88" s="617" t="s">
        <v>501</v>
      </c>
      <c r="G88" s="573">
        <v>70000000</v>
      </c>
      <c r="H88" s="618" t="s">
        <v>14</v>
      </c>
      <c r="I88" s="574"/>
      <c r="J88" s="575"/>
      <c r="K88" s="590"/>
      <c r="L88" s="560" t="str">
        <f t="shared" si="1"/>
        <v/>
      </c>
      <c r="M88" s="576"/>
      <c r="N88" s="619"/>
      <c r="O88" s="591"/>
      <c r="P88" s="579"/>
      <c r="Q88" s="580"/>
      <c r="R88" s="581"/>
    </row>
    <row r="89" spans="1:18">
      <c r="A89" s="567">
        <v>12</v>
      </c>
      <c r="B89" s="614">
        <v>39787</v>
      </c>
      <c r="C89" s="615" t="s">
        <v>176</v>
      </c>
      <c r="D89" s="616" t="s">
        <v>177</v>
      </c>
      <c r="E89" s="618" t="s">
        <v>178</v>
      </c>
      <c r="F89" s="617" t="s">
        <v>1550</v>
      </c>
      <c r="G89" s="573">
        <v>935000000</v>
      </c>
      <c r="H89" s="618" t="s">
        <v>14</v>
      </c>
      <c r="I89" s="574"/>
      <c r="J89" s="575"/>
      <c r="K89" s="590"/>
      <c r="L89" s="560" t="str">
        <f t="shared" si="1"/>
        <v/>
      </c>
      <c r="M89" s="576"/>
      <c r="N89" s="619"/>
      <c r="O89" s="591"/>
      <c r="P89" s="579"/>
      <c r="Q89" s="580"/>
      <c r="R89" s="581"/>
    </row>
    <row r="90" spans="1:18">
      <c r="A90" s="567"/>
      <c r="B90" s="614">
        <v>39787</v>
      </c>
      <c r="C90" s="615" t="s">
        <v>179</v>
      </c>
      <c r="D90" s="616" t="s">
        <v>180</v>
      </c>
      <c r="E90" s="618" t="s">
        <v>181</v>
      </c>
      <c r="F90" s="617" t="s">
        <v>501</v>
      </c>
      <c r="G90" s="573">
        <v>21750000</v>
      </c>
      <c r="H90" s="618" t="s">
        <v>14</v>
      </c>
      <c r="I90" s="574"/>
      <c r="J90" s="575"/>
      <c r="K90" s="590"/>
      <c r="L90" s="560" t="str">
        <f t="shared" si="1"/>
        <v/>
      </c>
      <c r="M90" s="576"/>
      <c r="N90" s="619"/>
      <c r="O90" s="591"/>
      <c r="P90" s="579"/>
      <c r="Q90" s="580"/>
      <c r="R90" s="581"/>
    </row>
    <row r="91" spans="1:18">
      <c r="A91" s="567"/>
      <c r="B91" s="614">
        <v>39787</v>
      </c>
      <c r="C91" s="615" t="s">
        <v>182</v>
      </c>
      <c r="D91" s="616" t="s">
        <v>183</v>
      </c>
      <c r="E91" s="571" t="s">
        <v>62</v>
      </c>
      <c r="F91" s="617" t="s">
        <v>501</v>
      </c>
      <c r="G91" s="573">
        <v>7225000</v>
      </c>
      <c r="H91" s="618" t="s">
        <v>14</v>
      </c>
      <c r="I91" s="574"/>
      <c r="J91" s="575"/>
      <c r="K91" s="590"/>
      <c r="L91" s="560" t="str">
        <f t="shared" si="1"/>
        <v/>
      </c>
      <c r="M91" s="576"/>
      <c r="N91" s="619"/>
      <c r="O91" s="591"/>
      <c r="P91" s="579"/>
      <c r="Q91" s="580"/>
      <c r="R91" s="581"/>
    </row>
    <row r="92" spans="1:18">
      <c r="A92" s="567"/>
      <c r="B92" s="614">
        <v>39787</v>
      </c>
      <c r="C92" s="615" t="s">
        <v>184</v>
      </c>
      <c r="D92" s="616" t="s">
        <v>185</v>
      </c>
      <c r="E92" s="571" t="s">
        <v>25</v>
      </c>
      <c r="F92" s="617" t="s">
        <v>501</v>
      </c>
      <c r="G92" s="573">
        <v>28000000</v>
      </c>
      <c r="H92" s="618" t="s">
        <v>14</v>
      </c>
      <c r="I92" s="574">
        <v>39903</v>
      </c>
      <c r="J92" s="575">
        <v>4</v>
      </c>
      <c r="K92" s="590">
        <v>28000000</v>
      </c>
      <c r="L92" s="560">
        <f t="shared" si="1"/>
        <v>0</v>
      </c>
      <c r="M92" s="576" t="s">
        <v>1288</v>
      </c>
      <c r="N92" s="619"/>
      <c r="O92" s="591"/>
      <c r="P92" s="579"/>
      <c r="Q92" s="580"/>
      <c r="R92" s="581"/>
    </row>
    <row r="93" spans="1:18">
      <c r="A93" s="567"/>
      <c r="B93" s="614">
        <v>39787</v>
      </c>
      <c r="C93" s="615" t="s">
        <v>1677</v>
      </c>
      <c r="D93" s="616" t="s">
        <v>186</v>
      </c>
      <c r="E93" s="571" t="s">
        <v>13</v>
      </c>
      <c r="F93" s="617" t="s">
        <v>501</v>
      </c>
      <c r="G93" s="573">
        <v>31260000</v>
      </c>
      <c r="H93" s="618" t="s">
        <v>14</v>
      </c>
      <c r="I93" s="574"/>
      <c r="J93" s="575"/>
      <c r="K93" s="590"/>
      <c r="L93" s="560" t="str">
        <f t="shared" si="1"/>
        <v/>
      </c>
      <c r="M93" s="576"/>
      <c r="N93" s="619"/>
      <c r="O93" s="591"/>
      <c r="P93" s="579"/>
      <c r="Q93" s="580"/>
      <c r="R93" s="581"/>
    </row>
    <row r="94" spans="1:18">
      <c r="A94" s="567"/>
      <c r="B94" s="614">
        <v>39787</v>
      </c>
      <c r="C94" s="615" t="s">
        <v>187</v>
      </c>
      <c r="D94" s="616" t="s">
        <v>188</v>
      </c>
      <c r="E94" s="571" t="s">
        <v>22</v>
      </c>
      <c r="F94" s="617" t="s">
        <v>501</v>
      </c>
      <c r="G94" s="573">
        <v>10000000</v>
      </c>
      <c r="H94" s="618" t="s">
        <v>14</v>
      </c>
      <c r="I94" s="574"/>
      <c r="J94" s="575"/>
      <c r="K94" s="590"/>
      <c r="L94" s="560" t="str">
        <f t="shared" si="1"/>
        <v/>
      </c>
      <c r="M94" s="576"/>
      <c r="N94" s="619"/>
      <c r="O94" s="591"/>
      <c r="P94" s="579"/>
      <c r="Q94" s="580"/>
      <c r="R94" s="581"/>
    </row>
    <row r="95" spans="1:18">
      <c r="A95" s="567"/>
      <c r="B95" s="614">
        <v>39787</v>
      </c>
      <c r="C95" s="615" t="s">
        <v>189</v>
      </c>
      <c r="D95" s="616" t="s">
        <v>190</v>
      </c>
      <c r="E95" s="618" t="s">
        <v>163</v>
      </c>
      <c r="F95" s="617" t="s">
        <v>501</v>
      </c>
      <c r="G95" s="573">
        <v>9550000</v>
      </c>
      <c r="H95" s="618" t="s">
        <v>14</v>
      </c>
      <c r="I95" s="574"/>
      <c r="J95" s="575"/>
      <c r="K95" s="590"/>
      <c r="L95" s="560" t="str">
        <f t="shared" si="1"/>
        <v/>
      </c>
      <c r="M95" s="576"/>
      <c r="N95" s="619"/>
      <c r="O95" s="591"/>
      <c r="P95" s="579"/>
      <c r="Q95" s="580"/>
      <c r="R95" s="581"/>
    </row>
    <row r="96" spans="1:18">
      <c r="A96" s="567"/>
      <c r="B96" s="614">
        <v>39787</v>
      </c>
      <c r="C96" s="615" t="s">
        <v>191</v>
      </c>
      <c r="D96" s="616" t="s">
        <v>192</v>
      </c>
      <c r="E96" s="571" t="s">
        <v>16</v>
      </c>
      <c r="F96" s="617" t="s">
        <v>501</v>
      </c>
      <c r="G96" s="573">
        <v>36842000</v>
      </c>
      <c r="H96" s="618" t="s">
        <v>14</v>
      </c>
      <c r="I96" s="574"/>
      <c r="J96" s="575"/>
      <c r="K96" s="590"/>
      <c r="L96" s="560" t="str">
        <f t="shared" si="1"/>
        <v/>
      </c>
      <c r="M96" s="576"/>
      <c r="N96" s="619"/>
      <c r="O96" s="591"/>
      <c r="P96" s="579"/>
      <c r="Q96" s="580"/>
      <c r="R96" s="581"/>
    </row>
    <row r="97" spans="1:18">
      <c r="A97" s="567"/>
      <c r="B97" s="614">
        <v>39787</v>
      </c>
      <c r="C97" s="615" t="s">
        <v>193</v>
      </c>
      <c r="D97" s="616" t="s">
        <v>194</v>
      </c>
      <c r="E97" s="571" t="s">
        <v>86</v>
      </c>
      <c r="F97" s="617" t="s">
        <v>501</v>
      </c>
      <c r="G97" s="573">
        <v>37000000</v>
      </c>
      <c r="H97" s="618" t="s">
        <v>14</v>
      </c>
      <c r="I97" s="574"/>
      <c r="J97" s="575"/>
      <c r="K97" s="590"/>
      <c r="L97" s="560" t="str">
        <f t="shared" si="1"/>
        <v/>
      </c>
      <c r="M97" s="576"/>
      <c r="N97" s="619"/>
      <c r="O97" s="591"/>
      <c r="P97" s="579"/>
      <c r="Q97" s="580"/>
      <c r="R97" s="581"/>
    </row>
    <row r="98" spans="1:18">
      <c r="A98" s="567"/>
      <c r="B98" s="614">
        <v>39787</v>
      </c>
      <c r="C98" s="615" t="s">
        <v>195</v>
      </c>
      <c r="D98" s="616" t="s">
        <v>196</v>
      </c>
      <c r="E98" s="571" t="s">
        <v>67</v>
      </c>
      <c r="F98" s="617" t="s">
        <v>501</v>
      </c>
      <c r="G98" s="573">
        <v>20649000</v>
      </c>
      <c r="H98" s="618" t="s">
        <v>14</v>
      </c>
      <c r="I98" s="574"/>
      <c r="J98" s="575"/>
      <c r="K98" s="590"/>
      <c r="L98" s="560" t="str">
        <f t="shared" si="1"/>
        <v/>
      </c>
      <c r="M98" s="576"/>
      <c r="N98" s="619"/>
      <c r="O98" s="591"/>
      <c r="P98" s="579"/>
      <c r="Q98" s="580"/>
      <c r="R98" s="581"/>
    </row>
    <row r="99" spans="1:18">
      <c r="A99" s="567"/>
      <c r="B99" s="614">
        <v>39787</v>
      </c>
      <c r="C99" s="615" t="s">
        <v>197</v>
      </c>
      <c r="D99" s="616" t="s">
        <v>198</v>
      </c>
      <c r="E99" s="571" t="s">
        <v>45</v>
      </c>
      <c r="F99" s="617" t="s">
        <v>501</v>
      </c>
      <c r="G99" s="573">
        <v>7000000</v>
      </c>
      <c r="H99" s="618" t="s">
        <v>14</v>
      </c>
      <c r="I99" s="574">
        <v>40009</v>
      </c>
      <c r="J99" s="575">
        <v>4</v>
      </c>
      <c r="K99" s="590">
        <v>7000000</v>
      </c>
      <c r="L99" s="560">
        <v>0</v>
      </c>
      <c r="M99" s="576" t="s">
        <v>1288</v>
      </c>
      <c r="N99" s="619">
        <v>40058</v>
      </c>
      <c r="O99" s="591" t="s">
        <v>1288</v>
      </c>
      <c r="P99" s="579"/>
      <c r="Q99" s="580" t="s">
        <v>1674</v>
      </c>
      <c r="R99" s="581">
        <v>225000</v>
      </c>
    </row>
    <row r="100" spans="1:18">
      <c r="A100" s="567"/>
      <c r="B100" s="614">
        <v>39787</v>
      </c>
      <c r="C100" s="615" t="s">
        <v>199</v>
      </c>
      <c r="D100" s="616" t="s">
        <v>200</v>
      </c>
      <c r="E100" s="571" t="s">
        <v>86</v>
      </c>
      <c r="F100" s="617" t="s">
        <v>501</v>
      </c>
      <c r="G100" s="573">
        <v>5800000</v>
      </c>
      <c r="H100" s="618" t="s">
        <v>14</v>
      </c>
      <c r="I100" s="574"/>
      <c r="J100" s="575"/>
      <c r="K100" s="590"/>
      <c r="L100" s="560" t="str">
        <f t="shared" si="1"/>
        <v/>
      </c>
      <c r="M100" s="576"/>
      <c r="N100" s="619"/>
      <c r="O100" s="591"/>
      <c r="P100" s="579"/>
      <c r="Q100" s="580"/>
      <c r="R100" s="581"/>
    </row>
    <row r="101" spans="1:18">
      <c r="A101" s="567"/>
      <c r="B101" s="614">
        <v>39787</v>
      </c>
      <c r="C101" s="615" t="s">
        <v>201</v>
      </c>
      <c r="D101" s="616" t="s">
        <v>202</v>
      </c>
      <c r="E101" s="571" t="s">
        <v>40</v>
      </c>
      <c r="F101" s="617" t="s">
        <v>501</v>
      </c>
      <c r="G101" s="573">
        <v>303000000</v>
      </c>
      <c r="H101" s="618" t="s">
        <v>14</v>
      </c>
      <c r="I101" s="574"/>
      <c r="J101" s="575"/>
      <c r="K101" s="590"/>
      <c r="L101" s="560" t="str">
        <f t="shared" si="1"/>
        <v/>
      </c>
      <c r="M101" s="576"/>
      <c r="N101" s="619"/>
      <c r="O101" s="591"/>
      <c r="P101" s="579"/>
      <c r="Q101" s="580"/>
      <c r="R101" s="581"/>
    </row>
    <row r="102" spans="1:18">
      <c r="A102" s="567"/>
      <c r="B102" s="614">
        <v>39787</v>
      </c>
      <c r="C102" s="615" t="s">
        <v>203</v>
      </c>
      <c r="D102" s="616" t="s">
        <v>204</v>
      </c>
      <c r="E102" s="571" t="s">
        <v>25</v>
      </c>
      <c r="F102" s="617" t="s">
        <v>501</v>
      </c>
      <c r="G102" s="573">
        <v>13500000</v>
      </c>
      <c r="H102" s="618" t="s">
        <v>14</v>
      </c>
      <c r="I102" s="574"/>
      <c r="J102" s="575"/>
      <c r="K102" s="590"/>
      <c r="L102" s="560" t="str">
        <f t="shared" si="1"/>
        <v/>
      </c>
      <c r="M102" s="576"/>
      <c r="N102" s="619"/>
      <c r="O102" s="591"/>
      <c r="P102" s="579"/>
      <c r="Q102" s="580"/>
      <c r="R102" s="581"/>
    </row>
    <row r="103" spans="1:18">
      <c r="A103" s="567"/>
      <c r="B103" s="633">
        <v>39794</v>
      </c>
      <c r="C103" s="634" t="s">
        <v>205</v>
      </c>
      <c r="D103" s="635" t="s">
        <v>206</v>
      </c>
      <c r="E103" s="636" t="s">
        <v>207</v>
      </c>
      <c r="F103" s="637" t="s">
        <v>501</v>
      </c>
      <c r="G103" s="573">
        <v>100000000</v>
      </c>
      <c r="H103" s="636" t="s">
        <v>14</v>
      </c>
      <c r="I103" s="574">
        <v>39903</v>
      </c>
      <c r="J103" s="575">
        <v>4</v>
      </c>
      <c r="K103" s="590">
        <v>100000000</v>
      </c>
      <c r="L103" s="560">
        <f t="shared" si="1"/>
        <v>0</v>
      </c>
      <c r="M103" s="576" t="s">
        <v>1288</v>
      </c>
      <c r="N103" s="638">
        <v>39941</v>
      </c>
      <c r="O103" s="639" t="s">
        <v>1288</v>
      </c>
      <c r="P103" s="579"/>
      <c r="Q103" s="580" t="s">
        <v>1674</v>
      </c>
      <c r="R103" s="581">
        <v>1200000</v>
      </c>
    </row>
    <row r="104" spans="1:18">
      <c r="A104" s="567"/>
      <c r="B104" s="633">
        <v>39794</v>
      </c>
      <c r="C104" s="634" t="s">
        <v>208</v>
      </c>
      <c r="D104" s="635" t="s">
        <v>1311</v>
      </c>
      <c r="E104" s="571" t="s">
        <v>13</v>
      </c>
      <c r="F104" s="637" t="s">
        <v>501</v>
      </c>
      <c r="G104" s="573">
        <v>41279000</v>
      </c>
      <c r="H104" s="636" t="s">
        <v>14</v>
      </c>
      <c r="I104" s="574"/>
      <c r="J104" s="640"/>
      <c r="K104" s="590"/>
      <c r="L104" s="560" t="str">
        <f t="shared" si="1"/>
        <v/>
      </c>
      <c r="M104" s="576"/>
      <c r="N104" s="641"/>
      <c r="O104" s="591"/>
      <c r="P104" s="642"/>
      <c r="Q104" s="580"/>
      <c r="R104" s="581"/>
    </row>
    <row r="105" spans="1:18">
      <c r="A105" s="567"/>
      <c r="B105" s="633">
        <v>39794</v>
      </c>
      <c r="C105" s="634" t="s">
        <v>209</v>
      </c>
      <c r="D105" s="635" t="s">
        <v>39</v>
      </c>
      <c r="E105" s="571" t="s">
        <v>40</v>
      </c>
      <c r="F105" s="637" t="s">
        <v>501</v>
      </c>
      <c r="G105" s="573">
        <v>6500000</v>
      </c>
      <c r="H105" s="636" t="s">
        <v>14</v>
      </c>
      <c r="I105" s="574"/>
      <c r="J105" s="640"/>
      <c r="K105" s="590"/>
      <c r="L105" s="560" t="str">
        <f t="shared" si="1"/>
        <v/>
      </c>
      <c r="M105" s="576"/>
      <c r="N105" s="641"/>
      <c r="O105" s="591"/>
      <c r="P105" s="642"/>
      <c r="Q105" s="580"/>
      <c r="R105" s="581"/>
    </row>
    <row r="106" spans="1:18">
      <c r="A106" s="567"/>
      <c r="B106" s="633">
        <v>39794</v>
      </c>
      <c r="C106" s="634" t="s">
        <v>210</v>
      </c>
      <c r="D106" s="635" t="s">
        <v>211</v>
      </c>
      <c r="E106" s="571" t="s">
        <v>25</v>
      </c>
      <c r="F106" s="637" t="s">
        <v>501</v>
      </c>
      <c r="G106" s="573">
        <v>235000000</v>
      </c>
      <c r="H106" s="636" t="s">
        <v>14</v>
      </c>
      <c r="I106" s="574">
        <v>40170</v>
      </c>
      <c r="J106" s="640">
        <v>5</v>
      </c>
      <c r="K106" s="590">
        <v>235000000</v>
      </c>
      <c r="L106" s="560">
        <f t="shared" si="1"/>
        <v>0</v>
      </c>
      <c r="M106" s="576" t="s">
        <v>1288</v>
      </c>
      <c r="N106" s="641"/>
      <c r="O106" s="591"/>
      <c r="P106" s="642"/>
      <c r="Q106" s="580"/>
      <c r="R106" s="581"/>
    </row>
    <row r="107" spans="1:18">
      <c r="A107" s="567"/>
      <c r="B107" s="633">
        <v>39794</v>
      </c>
      <c r="C107" s="634" t="s">
        <v>212</v>
      </c>
      <c r="D107" s="635" t="s">
        <v>213</v>
      </c>
      <c r="E107" s="571" t="s">
        <v>62</v>
      </c>
      <c r="F107" s="637" t="s">
        <v>501</v>
      </c>
      <c r="G107" s="573">
        <v>25223000</v>
      </c>
      <c r="H107" s="636" t="s">
        <v>14</v>
      </c>
      <c r="I107" s="574"/>
      <c r="J107" s="640"/>
      <c r="K107" s="590"/>
      <c r="L107" s="560" t="str">
        <f t="shared" si="1"/>
        <v/>
      </c>
      <c r="M107" s="576"/>
      <c r="N107" s="641"/>
      <c r="O107" s="591"/>
      <c r="P107" s="642"/>
      <c r="Q107" s="580"/>
      <c r="R107" s="581"/>
    </row>
    <row r="108" spans="1:18">
      <c r="A108" s="567"/>
      <c r="B108" s="633">
        <v>39794</v>
      </c>
      <c r="C108" s="634" t="s">
        <v>214</v>
      </c>
      <c r="D108" s="635" t="s">
        <v>215</v>
      </c>
      <c r="E108" s="636" t="s">
        <v>216</v>
      </c>
      <c r="F108" s="637" t="s">
        <v>501</v>
      </c>
      <c r="G108" s="573">
        <v>330000000</v>
      </c>
      <c r="H108" s="636" t="s">
        <v>14</v>
      </c>
      <c r="I108" s="574"/>
      <c r="J108" s="640"/>
      <c r="K108" s="590"/>
      <c r="L108" s="560" t="str">
        <f t="shared" si="1"/>
        <v/>
      </c>
      <c r="M108" s="576"/>
      <c r="N108" s="641"/>
      <c r="O108" s="591"/>
      <c r="P108" s="642"/>
      <c r="Q108" s="580"/>
      <c r="R108" s="581"/>
    </row>
    <row r="109" spans="1:18">
      <c r="A109" s="567"/>
      <c r="B109" s="633">
        <v>39794</v>
      </c>
      <c r="C109" s="634" t="s">
        <v>217</v>
      </c>
      <c r="D109" s="635" t="s">
        <v>218</v>
      </c>
      <c r="E109" s="636" t="s">
        <v>219</v>
      </c>
      <c r="F109" s="637" t="s">
        <v>501</v>
      </c>
      <c r="G109" s="573">
        <v>300000000</v>
      </c>
      <c r="H109" s="636" t="s">
        <v>14</v>
      </c>
      <c r="I109" s="574"/>
      <c r="J109" s="640"/>
      <c r="K109" s="590"/>
      <c r="L109" s="560" t="str">
        <f t="shared" si="1"/>
        <v/>
      </c>
      <c r="M109" s="576"/>
      <c r="N109" s="641"/>
      <c r="O109" s="591"/>
      <c r="P109" s="642"/>
      <c r="Q109" s="580"/>
      <c r="R109" s="581"/>
    </row>
    <row r="110" spans="1:18">
      <c r="A110" s="567"/>
      <c r="B110" s="633">
        <v>39794</v>
      </c>
      <c r="C110" s="634" t="s">
        <v>220</v>
      </c>
      <c r="D110" s="635" t="s">
        <v>15</v>
      </c>
      <c r="E110" s="571" t="s">
        <v>16</v>
      </c>
      <c r="F110" s="637" t="s">
        <v>501</v>
      </c>
      <c r="G110" s="573">
        <v>120000000</v>
      </c>
      <c r="H110" s="636" t="s">
        <v>14</v>
      </c>
      <c r="I110" s="574">
        <v>39903</v>
      </c>
      <c r="J110" s="575">
        <v>4</v>
      </c>
      <c r="K110" s="590">
        <v>120000000</v>
      </c>
      <c r="L110" s="560">
        <f t="shared" si="1"/>
        <v>0</v>
      </c>
      <c r="M110" s="576" t="s">
        <v>1288</v>
      </c>
      <c r="N110" s="641"/>
      <c r="O110" s="591"/>
      <c r="P110" s="579"/>
      <c r="Q110" s="580"/>
      <c r="R110" s="581"/>
    </row>
    <row r="111" spans="1:18">
      <c r="A111" s="567"/>
      <c r="B111" s="633">
        <v>39794</v>
      </c>
      <c r="C111" s="634" t="s">
        <v>221</v>
      </c>
      <c r="D111" s="635" t="s">
        <v>222</v>
      </c>
      <c r="E111" s="571" t="s">
        <v>105</v>
      </c>
      <c r="F111" s="637" t="s">
        <v>501</v>
      </c>
      <c r="G111" s="573">
        <v>18400000</v>
      </c>
      <c r="H111" s="636" t="s">
        <v>14</v>
      </c>
      <c r="I111" s="574"/>
      <c r="J111" s="640"/>
      <c r="K111" s="590"/>
      <c r="L111" s="560" t="str">
        <f t="shared" si="1"/>
        <v/>
      </c>
      <c r="M111" s="576"/>
      <c r="N111" s="641"/>
      <c r="O111" s="591"/>
      <c r="P111" s="642"/>
      <c r="Q111" s="580"/>
      <c r="R111" s="581"/>
    </row>
    <row r="112" spans="1:18">
      <c r="A112" s="567"/>
      <c r="B112" s="633">
        <v>39794</v>
      </c>
      <c r="C112" s="634" t="s">
        <v>223</v>
      </c>
      <c r="D112" s="635" t="s">
        <v>224</v>
      </c>
      <c r="E112" s="636" t="s">
        <v>225</v>
      </c>
      <c r="F112" s="637" t="s">
        <v>501</v>
      </c>
      <c r="G112" s="573">
        <v>300000000</v>
      </c>
      <c r="H112" s="636" t="s">
        <v>14</v>
      </c>
      <c r="I112" s="574"/>
      <c r="J112" s="640"/>
      <c r="K112" s="590"/>
      <c r="L112" s="560" t="str">
        <f t="shared" si="1"/>
        <v/>
      </c>
      <c r="M112" s="576"/>
      <c r="N112" s="641"/>
      <c r="O112" s="591"/>
      <c r="P112" s="642"/>
      <c r="Q112" s="580"/>
      <c r="R112" s="581"/>
    </row>
    <row r="113" spans="1:18">
      <c r="A113" s="567"/>
      <c r="B113" s="633">
        <v>39794</v>
      </c>
      <c r="C113" s="634" t="s">
        <v>226</v>
      </c>
      <c r="D113" s="635" t="s">
        <v>61</v>
      </c>
      <c r="E113" s="636" t="s">
        <v>207</v>
      </c>
      <c r="F113" s="637" t="s">
        <v>501</v>
      </c>
      <c r="G113" s="573">
        <v>21500000</v>
      </c>
      <c r="H113" s="636" t="s">
        <v>14</v>
      </c>
      <c r="I113" s="574"/>
      <c r="J113" s="640"/>
      <c r="K113" s="590"/>
      <c r="L113" s="560" t="str">
        <f t="shared" si="1"/>
        <v/>
      </c>
      <c r="M113" s="576"/>
      <c r="N113" s="641"/>
      <c r="O113" s="591"/>
      <c r="P113" s="642"/>
      <c r="Q113" s="580"/>
      <c r="R113" s="581"/>
    </row>
    <row r="114" spans="1:18">
      <c r="A114" s="567"/>
      <c r="B114" s="633">
        <v>39794</v>
      </c>
      <c r="C114" s="634" t="s">
        <v>227</v>
      </c>
      <c r="D114" s="635" t="s">
        <v>228</v>
      </c>
      <c r="E114" s="636" t="s">
        <v>229</v>
      </c>
      <c r="F114" s="637" t="s">
        <v>501</v>
      </c>
      <c r="G114" s="573">
        <v>75000000</v>
      </c>
      <c r="H114" s="636" t="s">
        <v>14</v>
      </c>
      <c r="I114" s="574">
        <v>40121</v>
      </c>
      <c r="J114" s="640">
        <v>4</v>
      </c>
      <c r="K114" s="590">
        <v>75000000</v>
      </c>
      <c r="L114" s="560">
        <f t="shared" si="1"/>
        <v>0</v>
      </c>
      <c r="M114" s="576" t="s">
        <v>1288</v>
      </c>
      <c r="N114" s="641">
        <v>40141</v>
      </c>
      <c r="O114" s="591" t="s">
        <v>1288</v>
      </c>
      <c r="P114" s="642"/>
      <c r="Q114" s="580" t="s">
        <v>1674</v>
      </c>
      <c r="R114" s="581">
        <v>2650000</v>
      </c>
    </row>
    <row r="115" spans="1:18">
      <c r="A115" s="567"/>
      <c r="B115" s="633">
        <v>39794</v>
      </c>
      <c r="C115" s="634" t="s">
        <v>230</v>
      </c>
      <c r="D115" s="635" t="s">
        <v>38</v>
      </c>
      <c r="E115" s="571" t="s">
        <v>25</v>
      </c>
      <c r="F115" s="637" t="s">
        <v>501</v>
      </c>
      <c r="G115" s="573">
        <v>55000000</v>
      </c>
      <c r="H115" s="636" t="s">
        <v>14</v>
      </c>
      <c r="I115" s="574"/>
      <c r="J115" s="640"/>
      <c r="K115" s="590"/>
      <c r="L115" s="560" t="str">
        <f t="shared" si="1"/>
        <v/>
      </c>
      <c r="M115" s="576"/>
      <c r="N115" s="641"/>
      <c r="O115" s="591"/>
      <c r="P115" s="642"/>
      <c r="Q115" s="580"/>
      <c r="R115" s="581"/>
    </row>
    <row r="116" spans="1:18">
      <c r="A116" s="567"/>
      <c r="B116" s="633">
        <v>39794</v>
      </c>
      <c r="C116" s="634" t="s">
        <v>231</v>
      </c>
      <c r="D116" s="635" t="s">
        <v>232</v>
      </c>
      <c r="E116" s="571" t="s">
        <v>13</v>
      </c>
      <c r="F116" s="637" t="s">
        <v>501</v>
      </c>
      <c r="G116" s="573">
        <v>52372000</v>
      </c>
      <c r="H116" s="636" t="s">
        <v>14</v>
      </c>
      <c r="I116" s="574"/>
      <c r="J116" s="640"/>
      <c r="K116" s="590"/>
      <c r="L116" s="560" t="str">
        <f t="shared" si="1"/>
        <v/>
      </c>
      <c r="M116" s="576"/>
      <c r="N116" s="641"/>
      <c r="O116" s="591"/>
      <c r="P116" s="642"/>
      <c r="Q116" s="580"/>
      <c r="R116" s="581"/>
    </row>
    <row r="117" spans="1:18">
      <c r="A117" s="567"/>
      <c r="B117" s="633">
        <v>39794</v>
      </c>
      <c r="C117" s="634" t="s">
        <v>233</v>
      </c>
      <c r="D117" s="635" t="s">
        <v>145</v>
      </c>
      <c r="E117" s="571" t="s">
        <v>51</v>
      </c>
      <c r="F117" s="637" t="s">
        <v>501</v>
      </c>
      <c r="G117" s="573">
        <v>125198000</v>
      </c>
      <c r="H117" s="636" t="s">
        <v>14</v>
      </c>
      <c r="I117" s="574">
        <v>39938</v>
      </c>
      <c r="J117" s="575">
        <v>4</v>
      </c>
      <c r="K117" s="590">
        <v>125198000</v>
      </c>
      <c r="L117" s="560">
        <f t="shared" si="1"/>
        <v>0</v>
      </c>
      <c r="M117" s="576" t="s">
        <v>1288</v>
      </c>
      <c r="N117" s="641"/>
      <c r="O117" s="591"/>
      <c r="P117" s="579"/>
      <c r="Q117" s="580"/>
      <c r="R117" s="581"/>
    </row>
    <row r="118" spans="1:18">
      <c r="A118" s="567"/>
      <c r="B118" s="633">
        <v>39794</v>
      </c>
      <c r="C118" s="634" t="s">
        <v>234</v>
      </c>
      <c r="D118" s="635" t="s">
        <v>215</v>
      </c>
      <c r="E118" s="636" t="s">
        <v>216</v>
      </c>
      <c r="F118" s="637" t="s">
        <v>501</v>
      </c>
      <c r="G118" s="573">
        <v>45220000</v>
      </c>
      <c r="H118" s="636" t="s">
        <v>14</v>
      </c>
      <c r="I118" s="574"/>
      <c r="J118" s="640"/>
      <c r="K118" s="590"/>
      <c r="L118" s="560" t="str">
        <f t="shared" si="1"/>
        <v/>
      </c>
      <c r="M118" s="576"/>
      <c r="N118" s="641"/>
      <c r="O118" s="591"/>
      <c r="P118" s="642"/>
      <c r="Q118" s="580"/>
      <c r="R118" s="581"/>
    </row>
    <row r="119" spans="1:18">
      <c r="A119" s="567"/>
      <c r="B119" s="633">
        <v>39794</v>
      </c>
      <c r="C119" s="634" t="s">
        <v>235</v>
      </c>
      <c r="D119" s="635" t="s">
        <v>236</v>
      </c>
      <c r="E119" s="571" t="s">
        <v>56</v>
      </c>
      <c r="F119" s="637" t="s">
        <v>501</v>
      </c>
      <c r="G119" s="573">
        <v>76458000</v>
      </c>
      <c r="H119" s="636" t="s">
        <v>14</v>
      </c>
      <c r="I119" s="574"/>
      <c r="J119" s="640"/>
      <c r="K119" s="590"/>
      <c r="L119" s="560" t="str">
        <f t="shared" si="1"/>
        <v/>
      </c>
      <c r="M119" s="576"/>
      <c r="N119" s="641"/>
      <c r="O119" s="591"/>
      <c r="P119" s="642"/>
      <c r="Q119" s="580"/>
      <c r="R119" s="581"/>
    </row>
    <row r="120" spans="1:18">
      <c r="A120" s="567"/>
      <c r="B120" s="633">
        <v>39794</v>
      </c>
      <c r="C120" s="634" t="s">
        <v>237</v>
      </c>
      <c r="D120" s="635" t="s">
        <v>38</v>
      </c>
      <c r="E120" s="571" t="s">
        <v>25</v>
      </c>
      <c r="F120" s="637" t="s">
        <v>501</v>
      </c>
      <c r="G120" s="573">
        <v>62158000</v>
      </c>
      <c r="H120" s="636" t="s">
        <v>14</v>
      </c>
      <c r="I120" s="574"/>
      <c r="J120" s="640"/>
      <c r="K120" s="590"/>
      <c r="L120" s="560" t="str">
        <f t="shared" si="1"/>
        <v/>
      </c>
      <c r="M120" s="576"/>
      <c r="N120" s="641"/>
      <c r="O120" s="591"/>
      <c r="P120" s="642"/>
      <c r="Q120" s="580"/>
      <c r="R120" s="581"/>
    </row>
    <row r="121" spans="1:18">
      <c r="A121" s="567"/>
      <c r="B121" s="633">
        <v>39794</v>
      </c>
      <c r="C121" s="634" t="s">
        <v>238</v>
      </c>
      <c r="D121" s="635" t="s">
        <v>239</v>
      </c>
      <c r="E121" s="571" t="s">
        <v>56</v>
      </c>
      <c r="F121" s="637" t="s">
        <v>501</v>
      </c>
      <c r="G121" s="573">
        <v>16019000</v>
      </c>
      <c r="H121" s="636" t="s">
        <v>14</v>
      </c>
      <c r="I121" s="574"/>
      <c r="J121" s="640"/>
      <c r="K121" s="590"/>
      <c r="L121" s="560" t="str">
        <f t="shared" si="1"/>
        <v/>
      </c>
      <c r="M121" s="576"/>
      <c r="N121" s="641"/>
      <c r="O121" s="591"/>
      <c r="P121" s="642"/>
      <c r="Q121" s="580"/>
      <c r="R121" s="581"/>
    </row>
    <row r="122" spans="1:18">
      <c r="A122" s="567"/>
      <c r="B122" s="633">
        <v>39794</v>
      </c>
      <c r="C122" s="634" t="s">
        <v>240</v>
      </c>
      <c r="D122" s="635" t="s">
        <v>241</v>
      </c>
      <c r="E122" s="636" t="s">
        <v>225</v>
      </c>
      <c r="F122" s="637" t="s">
        <v>501</v>
      </c>
      <c r="G122" s="573">
        <v>72000000</v>
      </c>
      <c r="H122" s="636" t="s">
        <v>14</v>
      </c>
      <c r="I122" s="574"/>
      <c r="J122" s="640"/>
      <c r="K122" s="590"/>
      <c r="L122" s="560" t="str">
        <f t="shared" si="1"/>
        <v/>
      </c>
      <c r="M122" s="576"/>
      <c r="N122" s="641"/>
      <c r="O122" s="591"/>
      <c r="P122" s="642"/>
      <c r="Q122" s="580"/>
      <c r="R122" s="581"/>
    </row>
    <row r="123" spans="1:18">
      <c r="A123" s="567"/>
      <c r="B123" s="633">
        <v>39794</v>
      </c>
      <c r="C123" s="634" t="s">
        <v>242</v>
      </c>
      <c r="D123" s="635" t="s">
        <v>243</v>
      </c>
      <c r="E123" s="571" t="s">
        <v>59</v>
      </c>
      <c r="F123" s="637" t="s">
        <v>501</v>
      </c>
      <c r="G123" s="573">
        <v>95000000</v>
      </c>
      <c r="H123" s="636" t="s">
        <v>14</v>
      </c>
      <c r="I123" s="574"/>
      <c r="J123" s="640"/>
      <c r="K123" s="590"/>
      <c r="L123" s="560" t="str">
        <f t="shared" si="1"/>
        <v/>
      </c>
      <c r="M123" s="576"/>
      <c r="N123" s="641"/>
      <c r="O123" s="591"/>
      <c r="P123" s="642"/>
      <c r="Q123" s="580"/>
      <c r="R123" s="581"/>
    </row>
    <row r="124" spans="1:18">
      <c r="A124" s="567"/>
      <c r="B124" s="633">
        <v>39794</v>
      </c>
      <c r="C124" s="634" t="s">
        <v>244</v>
      </c>
      <c r="D124" s="635" t="s">
        <v>245</v>
      </c>
      <c r="E124" s="571" t="s">
        <v>96</v>
      </c>
      <c r="F124" s="637" t="s">
        <v>501</v>
      </c>
      <c r="G124" s="573">
        <v>10000000</v>
      </c>
      <c r="H124" s="636" t="s">
        <v>14</v>
      </c>
      <c r="I124" s="574"/>
      <c r="J124" s="640"/>
      <c r="K124" s="590"/>
      <c r="L124" s="560" t="str">
        <f t="shared" si="1"/>
        <v/>
      </c>
      <c r="M124" s="576"/>
      <c r="N124" s="641"/>
      <c r="O124" s="591"/>
      <c r="P124" s="642"/>
      <c r="Q124" s="580"/>
      <c r="R124" s="581"/>
    </row>
    <row r="125" spans="1:18">
      <c r="A125" s="567"/>
      <c r="B125" s="633">
        <v>39794</v>
      </c>
      <c r="C125" s="634" t="s">
        <v>246</v>
      </c>
      <c r="D125" s="635" t="s">
        <v>247</v>
      </c>
      <c r="E125" s="636" t="s">
        <v>219</v>
      </c>
      <c r="F125" s="637" t="s">
        <v>501</v>
      </c>
      <c r="G125" s="573">
        <v>150000000</v>
      </c>
      <c r="H125" s="636" t="s">
        <v>14</v>
      </c>
      <c r="I125" s="574"/>
      <c r="J125" s="640"/>
      <c r="K125" s="590"/>
      <c r="L125" s="560" t="str">
        <f t="shared" si="1"/>
        <v/>
      </c>
      <c r="M125" s="576"/>
      <c r="N125" s="641"/>
      <c r="O125" s="591"/>
      <c r="P125" s="642"/>
      <c r="Q125" s="580"/>
      <c r="R125" s="581"/>
    </row>
    <row r="126" spans="1:18">
      <c r="A126" s="567"/>
      <c r="B126" s="633">
        <v>39794</v>
      </c>
      <c r="C126" s="634" t="s">
        <v>248</v>
      </c>
      <c r="D126" s="635" t="s">
        <v>249</v>
      </c>
      <c r="E126" s="636" t="s">
        <v>250</v>
      </c>
      <c r="F126" s="637" t="s">
        <v>501</v>
      </c>
      <c r="G126" s="573">
        <v>4227000</v>
      </c>
      <c r="H126" s="636" t="s">
        <v>14</v>
      </c>
      <c r="I126" s="574"/>
      <c r="J126" s="640"/>
      <c r="K126" s="590"/>
      <c r="L126" s="560" t="str">
        <f t="shared" si="1"/>
        <v/>
      </c>
      <c r="M126" s="576"/>
      <c r="N126" s="641"/>
      <c r="O126" s="591"/>
      <c r="P126" s="642"/>
      <c r="Q126" s="580"/>
      <c r="R126" s="581"/>
    </row>
    <row r="127" spans="1:18">
      <c r="A127" s="567"/>
      <c r="B127" s="633">
        <v>39794</v>
      </c>
      <c r="C127" s="634" t="s">
        <v>251</v>
      </c>
      <c r="D127" s="635" t="s">
        <v>252</v>
      </c>
      <c r="E127" s="571" t="s">
        <v>13</v>
      </c>
      <c r="F127" s="637" t="s">
        <v>501</v>
      </c>
      <c r="G127" s="573">
        <v>20500000</v>
      </c>
      <c r="H127" s="636" t="s">
        <v>14</v>
      </c>
      <c r="I127" s="574"/>
      <c r="J127" s="640"/>
      <c r="K127" s="590"/>
      <c r="L127" s="560" t="str">
        <f t="shared" si="1"/>
        <v/>
      </c>
      <c r="M127" s="576"/>
      <c r="N127" s="641"/>
      <c r="O127" s="591"/>
      <c r="P127" s="642"/>
      <c r="Q127" s="580"/>
      <c r="R127" s="581"/>
    </row>
    <row r="128" spans="1:18">
      <c r="A128" s="567"/>
      <c r="B128" s="633">
        <v>39794</v>
      </c>
      <c r="C128" s="634" t="s">
        <v>253</v>
      </c>
      <c r="D128" s="635" t="s">
        <v>254</v>
      </c>
      <c r="E128" s="571" t="s">
        <v>56</v>
      </c>
      <c r="F128" s="637" t="s">
        <v>501</v>
      </c>
      <c r="G128" s="573">
        <v>71000000</v>
      </c>
      <c r="H128" s="636" t="s">
        <v>14</v>
      </c>
      <c r="I128" s="574"/>
      <c r="J128" s="640"/>
      <c r="K128" s="590"/>
      <c r="L128" s="560" t="str">
        <f t="shared" si="1"/>
        <v/>
      </c>
      <c r="M128" s="576"/>
      <c r="N128" s="641"/>
      <c r="O128" s="591"/>
      <c r="P128" s="642"/>
      <c r="Q128" s="580"/>
      <c r="R128" s="581"/>
    </row>
    <row r="129" spans="1:18">
      <c r="A129" s="567"/>
      <c r="B129" s="633">
        <v>39794</v>
      </c>
      <c r="C129" s="634" t="s">
        <v>255</v>
      </c>
      <c r="D129" s="635" t="s">
        <v>256</v>
      </c>
      <c r="E129" s="636" t="s">
        <v>219</v>
      </c>
      <c r="F129" s="637" t="s">
        <v>501</v>
      </c>
      <c r="G129" s="573">
        <v>7000000</v>
      </c>
      <c r="H129" s="636" t="s">
        <v>14</v>
      </c>
      <c r="I129" s="574"/>
      <c r="J129" s="640"/>
      <c r="K129" s="590"/>
      <c r="L129" s="560" t="str">
        <f t="shared" si="1"/>
        <v/>
      </c>
      <c r="M129" s="576"/>
      <c r="N129" s="641"/>
      <c r="O129" s="591"/>
      <c r="P129" s="642"/>
      <c r="Q129" s="580"/>
      <c r="R129" s="581"/>
    </row>
    <row r="130" spans="1:18">
      <c r="A130" s="567"/>
      <c r="B130" s="633">
        <v>39794</v>
      </c>
      <c r="C130" s="634" t="s">
        <v>257</v>
      </c>
      <c r="D130" s="635" t="s">
        <v>258</v>
      </c>
      <c r="E130" s="571" t="s">
        <v>22</v>
      </c>
      <c r="F130" s="637" t="s">
        <v>501</v>
      </c>
      <c r="G130" s="573">
        <v>15000000</v>
      </c>
      <c r="H130" s="636" t="s">
        <v>14</v>
      </c>
      <c r="I130" s="574">
        <v>40135</v>
      </c>
      <c r="J130" s="640">
        <v>4</v>
      </c>
      <c r="K130" s="590">
        <v>15000000</v>
      </c>
      <c r="L130" s="560">
        <f t="shared" si="1"/>
        <v>0</v>
      </c>
      <c r="M130" s="576" t="s">
        <v>1288</v>
      </c>
      <c r="N130" s="641">
        <v>40163</v>
      </c>
      <c r="O130" s="591" t="s">
        <v>1288</v>
      </c>
      <c r="P130" s="642"/>
      <c r="Q130" s="580" t="s">
        <v>1674</v>
      </c>
      <c r="R130" s="581">
        <v>560000</v>
      </c>
    </row>
    <row r="131" spans="1:18">
      <c r="A131" s="567"/>
      <c r="B131" s="643">
        <v>39801</v>
      </c>
      <c r="C131" s="644" t="s">
        <v>259</v>
      </c>
      <c r="D131" s="645" t="s">
        <v>260</v>
      </c>
      <c r="E131" s="646" t="s">
        <v>261</v>
      </c>
      <c r="F131" s="647" t="s">
        <v>501</v>
      </c>
      <c r="G131" s="573">
        <v>27000000</v>
      </c>
      <c r="H131" s="646" t="s">
        <v>14</v>
      </c>
      <c r="I131" s="574"/>
      <c r="J131" s="648"/>
      <c r="K131" s="590"/>
      <c r="L131" s="560" t="str">
        <f t="shared" si="1"/>
        <v/>
      </c>
      <c r="M131" s="576"/>
      <c r="N131" s="649"/>
      <c r="O131" s="591"/>
      <c r="P131" s="650"/>
      <c r="Q131" s="580"/>
      <c r="R131" s="581"/>
    </row>
    <row r="132" spans="1:18">
      <c r="A132" s="567"/>
      <c r="B132" s="643">
        <v>39801</v>
      </c>
      <c r="C132" s="644" t="s">
        <v>262</v>
      </c>
      <c r="D132" s="645" t="s">
        <v>263</v>
      </c>
      <c r="E132" s="571" t="s">
        <v>25</v>
      </c>
      <c r="F132" s="647" t="s">
        <v>501</v>
      </c>
      <c r="G132" s="573">
        <v>15600000</v>
      </c>
      <c r="H132" s="646" t="s">
        <v>14</v>
      </c>
      <c r="I132" s="574"/>
      <c r="J132" s="648"/>
      <c r="K132" s="590"/>
      <c r="L132" s="560" t="str">
        <f t="shared" si="1"/>
        <v/>
      </c>
      <c r="M132" s="576"/>
      <c r="N132" s="649"/>
      <c r="O132" s="591"/>
      <c r="P132" s="650"/>
      <c r="Q132" s="580"/>
      <c r="R132" s="581"/>
    </row>
    <row r="133" spans="1:18">
      <c r="A133" s="567"/>
      <c r="B133" s="643">
        <v>39801</v>
      </c>
      <c r="C133" s="644" t="s">
        <v>264</v>
      </c>
      <c r="D133" s="645" t="s">
        <v>61</v>
      </c>
      <c r="E133" s="571" t="s">
        <v>36</v>
      </c>
      <c r="F133" s="647" t="s">
        <v>501</v>
      </c>
      <c r="G133" s="573">
        <v>967870000</v>
      </c>
      <c r="H133" s="646" t="s">
        <v>14</v>
      </c>
      <c r="I133" s="574"/>
      <c r="J133" s="648"/>
      <c r="K133" s="590"/>
      <c r="L133" s="560" t="str">
        <f t="shared" si="1"/>
        <v/>
      </c>
      <c r="M133" s="576"/>
      <c r="N133" s="649"/>
      <c r="O133" s="591"/>
      <c r="P133" s="650"/>
      <c r="Q133" s="580"/>
      <c r="R133" s="581"/>
    </row>
    <row r="134" spans="1:18">
      <c r="A134" s="567"/>
      <c r="B134" s="643">
        <v>39801</v>
      </c>
      <c r="C134" s="644" t="s">
        <v>265</v>
      </c>
      <c r="D134" s="645" t="s">
        <v>266</v>
      </c>
      <c r="E134" s="571" t="s">
        <v>59</v>
      </c>
      <c r="F134" s="647" t="s">
        <v>501</v>
      </c>
      <c r="G134" s="573">
        <v>30000000</v>
      </c>
      <c r="H134" s="646" t="s">
        <v>14</v>
      </c>
      <c r="I134" s="574"/>
      <c r="J134" s="648"/>
      <c r="K134" s="590"/>
      <c r="L134" s="560" t="str">
        <f t="shared" si="1"/>
        <v/>
      </c>
      <c r="M134" s="576"/>
      <c r="N134" s="649"/>
      <c r="O134" s="591"/>
      <c r="P134" s="650"/>
      <c r="Q134" s="580"/>
      <c r="R134" s="581"/>
    </row>
    <row r="135" spans="1:18">
      <c r="A135" s="567"/>
      <c r="B135" s="643">
        <v>39801</v>
      </c>
      <c r="C135" s="644" t="s">
        <v>267</v>
      </c>
      <c r="D135" s="645" t="s">
        <v>268</v>
      </c>
      <c r="E135" s="571" t="s">
        <v>56</v>
      </c>
      <c r="F135" s="647" t="s">
        <v>501</v>
      </c>
      <c r="G135" s="573">
        <v>17680000</v>
      </c>
      <c r="H135" s="646" t="s">
        <v>14</v>
      </c>
      <c r="I135" s="574"/>
      <c r="J135" s="648"/>
      <c r="K135" s="590"/>
      <c r="L135" s="560" t="str">
        <f t="shared" si="1"/>
        <v/>
      </c>
      <c r="M135" s="576"/>
      <c r="N135" s="649"/>
      <c r="O135" s="591"/>
      <c r="P135" s="650"/>
      <c r="Q135" s="580"/>
      <c r="R135" s="581"/>
    </row>
    <row r="136" spans="1:18">
      <c r="A136" s="567"/>
      <c r="B136" s="643">
        <v>39801</v>
      </c>
      <c r="C136" s="644" t="s">
        <v>362</v>
      </c>
      <c r="D136" s="645" t="s">
        <v>363</v>
      </c>
      <c r="E136" s="571" t="s">
        <v>53</v>
      </c>
      <c r="F136" s="647" t="s">
        <v>501</v>
      </c>
      <c r="G136" s="573">
        <v>50000000</v>
      </c>
      <c r="H136" s="646" t="s">
        <v>14</v>
      </c>
      <c r="I136" s="574"/>
      <c r="J136" s="648"/>
      <c r="K136" s="590"/>
      <c r="L136" s="560" t="str">
        <f t="shared" si="1"/>
        <v/>
      </c>
      <c r="M136" s="576"/>
      <c r="N136" s="649"/>
      <c r="O136" s="591"/>
      <c r="P136" s="650"/>
      <c r="Q136" s="580"/>
      <c r="R136" s="581"/>
    </row>
    <row r="137" spans="1:18">
      <c r="A137" s="567"/>
      <c r="B137" s="643">
        <v>39801</v>
      </c>
      <c r="C137" s="644" t="s">
        <v>364</v>
      </c>
      <c r="D137" s="645" t="s">
        <v>365</v>
      </c>
      <c r="E137" s="618" t="s">
        <v>163</v>
      </c>
      <c r="F137" s="647" t="s">
        <v>501</v>
      </c>
      <c r="G137" s="573">
        <v>35000000</v>
      </c>
      <c r="H137" s="646" t="s">
        <v>14</v>
      </c>
      <c r="I137" s="574"/>
      <c r="J137" s="648"/>
      <c r="K137" s="590"/>
      <c r="L137" s="560" t="str">
        <f t="shared" si="1"/>
        <v/>
      </c>
      <c r="M137" s="576"/>
      <c r="N137" s="649"/>
      <c r="O137" s="591"/>
      <c r="P137" s="650"/>
      <c r="Q137" s="580"/>
      <c r="R137" s="581"/>
    </row>
    <row r="138" spans="1:18">
      <c r="A138" s="567"/>
      <c r="B138" s="643">
        <v>39801</v>
      </c>
      <c r="C138" s="644" t="s">
        <v>366</v>
      </c>
      <c r="D138" s="645" t="s">
        <v>367</v>
      </c>
      <c r="E138" s="636" t="s">
        <v>219</v>
      </c>
      <c r="F138" s="647" t="s">
        <v>501</v>
      </c>
      <c r="G138" s="573">
        <v>10000000</v>
      </c>
      <c r="H138" s="646" t="s">
        <v>14</v>
      </c>
      <c r="I138" s="574"/>
      <c r="J138" s="648"/>
      <c r="K138" s="590"/>
      <c r="L138" s="560" t="str">
        <f t="shared" si="1"/>
        <v/>
      </c>
      <c r="M138" s="576"/>
      <c r="N138" s="649"/>
      <c r="O138" s="591"/>
      <c r="P138" s="650"/>
      <c r="Q138" s="580"/>
      <c r="R138" s="581"/>
    </row>
    <row r="139" spans="1:18">
      <c r="A139" s="567"/>
      <c r="B139" s="643">
        <v>39801</v>
      </c>
      <c r="C139" s="644" t="s">
        <v>368</v>
      </c>
      <c r="D139" s="645" t="s">
        <v>369</v>
      </c>
      <c r="E139" s="571" t="s">
        <v>25</v>
      </c>
      <c r="F139" s="647" t="s">
        <v>501</v>
      </c>
      <c r="G139" s="573">
        <v>8500000</v>
      </c>
      <c r="H139" s="646" t="s">
        <v>14</v>
      </c>
      <c r="I139" s="574"/>
      <c r="J139" s="648"/>
      <c r="K139" s="590"/>
      <c r="L139" s="560" t="str">
        <f t="shared" si="1"/>
        <v/>
      </c>
      <c r="M139" s="576"/>
      <c r="N139" s="649"/>
      <c r="O139" s="591"/>
      <c r="P139" s="650"/>
      <c r="Q139" s="580"/>
      <c r="R139" s="581"/>
    </row>
    <row r="140" spans="1:18">
      <c r="A140" s="567"/>
      <c r="B140" s="643">
        <v>39801</v>
      </c>
      <c r="C140" s="644" t="s">
        <v>370</v>
      </c>
      <c r="D140" s="645" t="s">
        <v>371</v>
      </c>
      <c r="E140" s="636" t="s">
        <v>219</v>
      </c>
      <c r="F140" s="647" t="s">
        <v>501</v>
      </c>
      <c r="G140" s="573">
        <v>25000000</v>
      </c>
      <c r="H140" s="646" t="s">
        <v>14</v>
      </c>
      <c r="I140" s="574"/>
      <c r="J140" s="648"/>
      <c r="K140" s="590"/>
      <c r="L140" s="560" t="str">
        <f t="shared" si="1"/>
        <v/>
      </c>
      <c r="M140" s="576"/>
      <c r="N140" s="649"/>
      <c r="O140" s="591"/>
      <c r="P140" s="650"/>
      <c r="Q140" s="580"/>
      <c r="R140" s="581"/>
    </row>
    <row r="141" spans="1:18">
      <c r="A141" s="567"/>
      <c r="B141" s="643">
        <v>39801</v>
      </c>
      <c r="C141" s="644" t="s">
        <v>372</v>
      </c>
      <c r="D141" s="645" t="s">
        <v>21</v>
      </c>
      <c r="E141" s="571" t="s">
        <v>22</v>
      </c>
      <c r="F141" s="647" t="s">
        <v>501</v>
      </c>
      <c r="G141" s="573">
        <v>22000000</v>
      </c>
      <c r="H141" s="646" t="s">
        <v>14</v>
      </c>
      <c r="I141" s="574">
        <v>40141</v>
      </c>
      <c r="J141" s="648">
        <v>4</v>
      </c>
      <c r="K141" s="590">
        <v>22000000</v>
      </c>
      <c r="L141" s="560">
        <f t="shared" si="1"/>
        <v>0</v>
      </c>
      <c r="M141" s="576" t="s">
        <v>1288</v>
      </c>
      <c r="N141" s="649">
        <v>40163</v>
      </c>
      <c r="O141" s="591" t="s">
        <v>1288</v>
      </c>
      <c r="P141" s="650"/>
      <c r="Q141" s="580" t="s">
        <v>1674</v>
      </c>
      <c r="R141" s="581">
        <v>568700</v>
      </c>
    </row>
    <row r="142" spans="1:18">
      <c r="A142" s="567"/>
      <c r="B142" s="643">
        <v>39801</v>
      </c>
      <c r="C142" s="644" t="s">
        <v>373</v>
      </c>
      <c r="D142" s="645" t="s">
        <v>374</v>
      </c>
      <c r="E142" s="618" t="s">
        <v>150</v>
      </c>
      <c r="F142" s="647" t="s">
        <v>501</v>
      </c>
      <c r="G142" s="573">
        <v>300000000</v>
      </c>
      <c r="H142" s="646" t="s">
        <v>14</v>
      </c>
      <c r="I142" s="574"/>
      <c r="J142" s="648"/>
      <c r="K142" s="590"/>
      <c r="L142" s="560" t="str">
        <f t="shared" si="1"/>
        <v/>
      </c>
      <c r="M142" s="576"/>
      <c r="N142" s="649"/>
      <c r="O142" s="591"/>
      <c r="P142" s="650"/>
      <c r="Q142" s="580"/>
      <c r="R142" s="581"/>
    </row>
    <row r="143" spans="1:18">
      <c r="A143" s="567"/>
      <c r="B143" s="643">
        <v>39801</v>
      </c>
      <c r="C143" s="644" t="s">
        <v>375</v>
      </c>
      <c r="D143" s="645" t="s">
        <v>376</v>
      </c>
      <c r="E143" s="571" t="s">
        <v>96</v>
      </c>
      <c r="F143" s="647" t="s">
        <v>501</v>
      </c>
      <c r="G143" s="573">
        <v>5448000</v>
      </c>
      <c r="H143" s="646" t="s">
        <v>14</v>
      </c>
      <c r="I143" s="574"/>
      <c r="J143" s="648"/>
      <c r="K143" s="590"/>
      <c r="L143" s="560" t="str">
        <f t="shared" si="1"/>
        <v/>
      </c>
      <c r="M143" s="576"/>
      <c r="N143" s="649"/>
      <c r="O143" s="591"/>
      <c r="P143" s="650"/>
      <c r="Q143" s="580"/>
      <c r="R143" s="581"/>
    </row>
    <row r="144" spans="1:18">
      <c r="A144" s="567"/>
      <c r="B144" s="643">
        <v>39801</v>
      </c>
      <c r="C144" s="644" t="s">
        <v>377</v>
      </c>
      <c r="D144" s="645" t="s">
        <v>378</v>
      </c>
      <c r="E144" s="646" t="s">
        <v>379</v>
      </c>
      <c r="F144" s="647" t="s">
        <v>501</v>
      </c>
      <c r="G144" s="573">
        <v>64450000</v>
      </c>
      <c r="H144" s="646" t="s">
        <v>14</v>
      </c>
      <c r="I144" s="574"/>
      <c r="J144" s="648"/>
      <c r="K144" s="590"/>
      <c r="L144" s="560" t="str">
        <f t="shared" si="1"/>
        <v/>
      </c>
      <c r="M144" s="576"/>
      <c r="N144" s="649"/>
      <c r="O144" s="591"/>
      <c r="P144" s="650"/>
      <c r="Q144" s="580"/>
      <c r="R144" s="581"/>
    </row>
    <row r="145" spans="1:18">
      <c r="A145" s="567"/>
      <c r="B145" s="643">
        <v>39801</v>
      </c>
      <c r="C145" s="644" t="s">
        <v>380</v>
      </c>
      <c r="D145" s="645" t="s">
        <v>381</v>
      </c>
      <c r="E145" s="571" t="s">
        <v>25</v>
      </c>
      <c r="F145" s="647" t="s">
        <v>501</v>
      </c>
      <c r="G145" s="573">
        <v>4000000</v>
      </c>
      <c r="H145" s="646" t="s">
        <v>14</v>
      </c>
      <c r="I145" s="574"/>
      <c r="J145" s="648"/>
      <c r="K145" s="590"/>
      <c r="L145" s="560" t="str">
        <f t="shared" ref="L145:L208" si="2">IF($K145&lt;&gt;0,$G145-$K145,"")</f>
        <v/>
      </c>
      <c r="M145" s="576"/>
      <c r="N145" s="649"/>
      <c r="O145" s="591"/>
      <c r="P145" s="650"/>
      <c r="Q145" s="580"/>
      <c r="R145" s="581"/>
    </row>
    <row r="146" spans="1:18">
      <c r="A146" s="567"/>
      <c r="B146" s="643">
        <v>39801</v>
      </c>
      <c r="C146" s="644" t="s">
        <v>382</v>
      </c>
      <c r="D146" s="645" t="s">
        <v>383</v>
      </c>
      <c r="E146" s="571" t="s">
        <v>86</v>
      </c>
      <c r="F146" s="647" t="s">
        <v>501</v>
      </c>
      <c r="G146" s="573">
        <v>50000000</v>
      </c>
      <c r="H146" s="646" t="s">
        <v>14</v>
      </c>
      <c r="I146" s="574"/>
      <c r="J146" s="648"/>
      <c r="K146" s="590"/>
      <c r="L146" s="560" t="str">
        <f t="shared" si="2"/>
        <v/>
      </c>
      <c r="M146" s="576"/>
      <c r="N146" s="649"/>
      <c r="O146" s="591"/>
      <c r="P146" s="650"/>
      <c r="Q146" s="580"/>
      <c r="R146" s="581"/>
    </row>
    <row r="147" spans="1:18">
      <c r="A147" s="567"/>
      <c r="B147" s="643">
        <v>39801</v>
      </c>
      <c r="C147" s="644" t="s">
        <v>384</v>
      </c>
      <c r="D147" s="645" t="s">
        <v>385</v>
      </c>
      <c r="E147" s="636" t="s">
        <v>207</v>
      </c>
      <c r="F147" s="647" t="s">
        <v>501</v>
      </c>
      <c r="G147" s="573">
        <v>25000000</v>
      </c>
      <c r="H147" s="646" t="s">
        <v>14</v>
      </c>
      <c r="I147" s="574"/>
      <c r="J147" s="648"/>
      <c r="K147" s="590"/>
      <c r="L147" s="560" t="str">
        <f t="shared" si="2"/>
        <v/>
      </c>
      <c r="M147" s="576"/>
      <c r="N147" s="649"/>
      <c r="O147" s="591"/>
      <c r="P147" s="650"/>
      <c r="Q147" s="580"/>
      <c r="R147" s="581"/>
    </row>
    <row r="148" spans="1:18">
      <c r="A148" s="567"/>
      <c r="B148" s="643">
        <v>39801</v>
      </c>
      <c r="C148" s="644" t="s">
        <v>386</v>
      </c>
      <c r="D148" s="645" t="s">
        <v>35</v>
      </c>
      <c r="E148" s="571" t="s">
        <v>36</v>
      </c>
      <c r="F148" s="647" t="s">
        <v>501</v>
      </c>
      <c r="G148" s="573">
        <v>48200000</v>
      </c>
      <c r="H148" s="646" t="s">
        <v>14</v>
      </c>
      <c r="I148" s="574"/>
      <c r="J148" s="648"/>
      <c r="K148" s="590"/>
      <c r="L148" s="560" t="str">
        <f t="shared" si="2"/>
        <v/>
      </c>
      <c r="M148" s="576"/>
      <c r="N148" s="649"/>
      <c r="O148" s="591"/>
      <c r="P148" s="650"/>
      <c r="Q148" s="580"/>
      <c r="R148" s="581"/>
    </row>
    <row r="149" spans="1:18">
      <c r="A149" s="567"/>
      <c r="B149" s="643">
        <v>39801</v>
      </c>
      <c r="C149" s="644" t="s">
        <v>387</v>
      </c>
      <c r="D149" s="645" t="s">
        <v>388</v>
      </c>
      <c r="E149" s="571" t="s">
        <v>56</v>
      </c>
      <c r="F149" s="647" t="s">
        <v>501</v>
      </c>
      <c r="G149" s="573">
        <v>12643000</v>
      </c>
      <c r="H149" s="646" t="s">
        <v>14</v>
      </c>
      <c r="I149" s="574"/>
      <c r="J149" s="648"/>
      <c r="K149" s="590"/>
      <c r="L149" s="560" t="str">
        <f t="shared" si="2"/>
        <v/>
      </c>
      <c r="M149" s="576"/>
      <c r="N149" s="649"/>
      <c r="O149" s="591"/>
      <c r="P149" s="650"/>
      <c r="Q149" s="580"/>
      <c r="R149" s="581"/>
    </row>
    <row r="150" spans="1:18">
      <c r="A150" s="567"/>
      <c r="B150" s="643">
        <v>39801</v>
      </c>
      <c r="C150" s="644" t="s">
        <v>389</v>
      </c>
      <c r="D150" s="645" t="s">
        <v>390</v>
      </c>
      <c r="E150" s="571" t="s">
        <v>22</v>
      </c>
      <c r="F150" s="647" t="s">
        <v>501</v>
      </c>
      <c r="G150" s="573">
        <v>40000000</v>
      </c>
      <c r="H150" s="646" t="s">
        <v>14</v>
      </c>
      <c r="I150" s="574">
        <v>39960</v>
      </c>
      <c r="J150" s="575">
        <v>4</v>
      </c>
      <c r="K150" s="590">
        <v>40000000</v>
      </c>
      <c r="L150" s="560">
        <f t="shared" si="2"/>
        <v>0</v>
      </c>
      <c r="M150" s="576" t="s">
        <v>1288</v>
      </c>
      <c r="N150" s="649">
        <v>39988</v>
      </c>
      <c r="O150" s="591" t="s">
        <v>1288</v>
      </c>
      <c r="P150" s="579"/>
      <c r="Q150" s="580" t="s">
        <v>1674</v>
      </c>
      <c r="R150" s="581">
        <v>1040000</v>
      </c>
    </row>
    <row r="151" spans="1:18">
      <c r="A151" s="567"/>
      <c r="B151" s="643">
        <v>39801</v>
      </c>
      <c r="C151" s="644" t="s">
        <v>391</v>
      </c>
      <c r="D151" s="645" t="s">
        <v>392</v>
      </c>
      <c r="E151" s="571" t="s">
        <v>25</v>
      </c>
      <c r="F151" s="647" t="s">
        <v>501</v>
      </c>
      <c r="G151" s="573">
        <v>25000000</v>
      </c>
      <c r="H151" s="646" t="s">
        <v>14</v>
      </c>
      <c r="I151" s="574"/>
      <c r="J151" s="648"/>
      <c r="K151" s="590"/>
      <c r="L151" s="560" t="str">
        <f t="shared" si="2"/>
        <v/>
      </c>
      <c r="M151" s="576"/>
      <c r="N151" s="649"/>
      <c r="O151" s="591"/>
      <c r="P151" s="650"/>
      <c r="Q151" s="580"/>
      <c r="R151" s="581"/>
    </row>
    <row r="152" spans="1:18">
      <c r="A152" s="567"/>
      <c r="B152" s="643">
        <v>39801</v>
      </c>
      <c r="C152" s="644" t="s">
        <v>393</v>
      </c>
      <c r="D152" s="645" t="s">
        <v>394</v>
      </c>
      <c r="E152" s="636" t="s">
        <v>219</v>
      </c>
      <c r="F152" s="647" t="s">
        <v>501</v>
      </c>
      <c r="G152" s="573">
        <v>21000000</v>
      </c>
      <c r="H152" s="646" t="s">
        <v>14</v>
      </c>
      <c r="I152" s="574"/>
      <c r="J152" s="648"/>
      <c r="K152" s="590"/>
      <c r="L152" s="560" t="str">
        <f t="shared" si="2"/>
        <v/>
      </c>
      <c r="M152" s="576"/>
      <c r="N152" s="649"/>
      <c r="O152" s="591"/>
      <c r="P152" s="650"/>
      <c r="Q152" s="580"/>
      <c r="R152" s="581"/>
    </row>
    <row r="153" spans="1:18">
      <c r="A153" s="567"/>
      <c r="B153" s="643">
        <v>39801</v>
      </c>
      <c r="C153" s="644" t="s">
        <v>395</v>
      </c>
      <c r="D153" s="645" t="s">
        <v>396</v>
      </c>
      <c r="E153" s="571" t="s">
        <v>126</v>
      </c>
      <c r="F153" s="647" t="s">
        <v>501</v>
      </c>
      <c r="G153" s="573">
        <v>18000000</v>
      </c>
      <c r="H153" s="646" t="s">
        <v>14</v>
      </c>
      <c r="I153" s="574"/>
      <c r="J153" s="648"/>
      <c r="K153" s="590"/>
      <c r="L153" s="560" t="str">
        <f t="shared" si="2"/>
        <v/>
      </c>
      <c r="M153" s="576"/>
      <c r="N153" s="649"/>
      <c r="O153" s="591"/>
      <c r="P153" s="650"/>
      <c r="Q153" s="580"/>
      <c r="R153" s="581"/>
    </row>
    <row r="154" spans="1:18">
      <c r="A154" s="567"/>
      <c r="B154" s="643">
        <v>39801</v>
      </c>
      <c r="C154" s="644" t="s">
        <v>397</v>
      </c>
      <c r="D154" s="645" t="s">
        <v>398</v>
      </c>
      <c r="E154" s="571" t="s">
        <v>33</v>
      </c>
      <c r="F154" s="647" t="s">
        <v>501</v>
      </c>
      <c r="G154" s="573">
        <v>250000000</v>
      </c>
      <c r="H154" s="646" t="s">
        <v>14</v>
      </c>
      <c r="I154" s="574"/>
      <c r="J154" s="648"/>
      <c r="K154" s="590"/>
      <c r="L154" s="560" t="str">
        <f t="shared" si="2"/>
        <v/>
      </c>
      <c r="M154" s="576"/>
      <c r="N154" s="649"/>
      <c r="O154" s="591"/>
      <c r="P154" s="650"/>
      <c r="Q154" s="580"/>
      <c r="R154" s="581"/>
    </row>
    <row r="155" spans="1:18">
      <c r="A155" s="567"/>
      <c r="B155" s="643">
        <v>39801</v>
      </c>
      <c r="C155" s="644" t="s">
        <v>399</v>
      </c>
      <c r="D155" s="645" t="s">
        <v>400</v>
      </c>
      <c r="E155" s="571" t="s">
        <v>16</v>
      </c>
      <c r="F155" s="647" t="s">
        <v>501</v>
      </c>
      <c r="G155" s="573">
        <v>70000000</v>
      </c>
      <c r="H155" s="646" t="s">
        <v>14</v>
      </c>
      <c r="I155" s="574">
        <v>40114</v>
      </c>
      <c r="J155" s="648">
        <v>5</v>
      </c>
      <c r="K155" s="590">
        <v>70000000</v>
      </c>
      <c r="L155" s="560">
        <f t="shared" si="2"/>
        <v>0</v>
      </c>
      <c r="M155" s="576" t="s">
        <v>1288</v>
      </c>
      <c r="N155" s="649">
        <v>40177</v>
      </c>
      <c r="O155" s="591" t="s">
        <v>1288</v>
      </c>
      <c r="P155" s="650">
        <v>9</v>
      </c>
      <c r="Q155" s="580" t="s">
        <v>1674</v>
      </c>
      <c r="R155" s="581">
        <v>900000</v>
      </c>
    </row>
    <row r="156" spans="1:18">
      <c r="A156" s="567"/>
      <c r="B156" s="643">
        <v>39801</v>
      </c>
      <c r="C156" s="644" t="s">
        <v>401</v>
      </c>
      <c r="D156" s="645" t="s">
        <v>402</v>
      </c>
      <c r="E156" s="571" t="s">
        <v>56</v>
      </c>
      <c r="F156" s="647" t="s">
        <v>501</v>
      </c>
      <c r="G156" s="573">
        <v>14700000</v>
      </c>
      <c r="H156" s="646" t="s">
        <v>14</v>
      </c>
      <c r="I156" s="574">
        <v>40170</v>
      </c>
      <c r="J156" s="648">
        <v>5</v>
      </c>
      <c r="K156" s="590">
        <v>14700000</v>
      </c>
      <c r="L156" s="560">
        <f t="shared" si="2"/>
        <v>0</v>
      </c>
      <c r="M156" s="576" t="s">
        <v>1288</v>
      </c>
      <c r="N156" s="649">
        <v>40219</v>
      </c>
      <c r="O156" s="591" t="s">
        <v>1288</v>
      </c>
      <c r="P156" s="650">
        <v>9</v>
      </c>
      <c r="Q156" s="580" t="s">
        <v>1674</v>
      </c>
      <c r="R156" s="581">
        <v>260000</v>
      </c>
    </row>
    <row r="157" spans="1:18">
      <c r="A157" s="567"/>
      <c r="B157" s="643">
        <v>39801</v>
      </c>
      <c r="C157" s="644" t="s">
        <v>403</v>
      </c>
      <c r="D157" s="645" t="s">
        <v>404</v>
      </c>
      <c r="E157" s="571" t="s">
        <v>56</v>
      </c>
      <c r="F157" s="647" t="s">
        <v>501</v>
      </c>
      <c r="G157" s="573">
        <v>30000000</v>
      </c>
      <c r="H157" s="646" t="s">
        <v>14</v>
      </c>
      <c r="I157" s="574"/>
      <c r="J157" s="648"/>
      <c r="K157" s="590"/>
      <c r="L157" s="560" t="str">
        <f t="shared" si="2"/>
        <v/>
      </c>
      <c r="M157" s="576"/>
      <c r="N157" s="649"/>
      <c r="O157" s="591"/>
      <c r="P157" s="650"/>
      <c r="Q157" s="580"/>
      <c r="R157" s="581"/>
    </row>
    <row r="158" spans="1:18" ht="28.5">
      <c r="A158" s="610">
        <v>18</v>
      </c>
      <c r="B158" s="651">
        <v>39801</v>
      </c>
      <c r="C158" s="652" t="s">
        <v>1822</v>
      </c>
      <c r="D158" s="652" t="s">
        <v>1821</v>
      </c>
      <c r="E158" s="597" t="s">
        <v>56</v>
      </c>
      <c r="F158" s="653" t="s">
        <v>501</v>
      </c>
      <c r="G158" s="599">
        <v>59000000</v>
      </c>
      <c r="H158" s="654" t="s">
        <v>14</v>
      </c>
      <c r="I158" s="601">
        <v>40135</v>
      </c>
      <c r="J158" s="655">
        <v>5</v>
      </c>
      <c r="K158" s="603">
        <v>59000000</v>
      </c>
      <c r="L158" s="612">
        <f t="shared" si="2"/>
        <v>0</v>
      </c>
      <c r="M158" s="656" t="s">
        <v>1288</v>
      </c>
      <c r="N158" s="657">
        <v>40170</v>
      </c>
      <c r="O158" s="607" t="s">
        <v>1288</v>
      </c>
      <c r="P158" s="658">
        <v>9</v>
      </c>
      <c r="Q158" s="659" t="s">
        <v>1674</v>
      </c>
      <c r="R158" s="609">
        <v>450000</v>
      </c>
    </row>
    <row r="159" spans="1:18">
      <c r="A159" s="567"/>
      <c r="B159" s="643">
        <v>39801</v>
      </c>
      <c r="C159" s="644" t="s">
        <v>406</v>
      </c>
      <c r="D159" s="645" t="s">
        <v>407</v>
      </c>
      <c r="E159" s="571" t="s">
        <v>126</v>
      </c>
      <c r="F159" s="647" t="s">
        <v>501</v>
      </c>
      <c r="G159" s="573">
        <v>14448000</v>
      </c>
      <c r="H159" s="646" t="s">
        <v>14</v>
      </c>
      <c r="I159" s="574"/>
      <c r="J159" s="648"/>
      <c r="K159" s="590"/>
      <c r="L159" s="560" t="str">
        <f t="shared" si="2"/>
        <v/>
      </c>
      <c r="M159" s="576"/>
      <c r="N159" s="649"/>
      <c r="O159" s="591"/>
      <c r="P159" s="650"/>
      <c r="Q159" s="580"/>
      <c r="R159" s="581"/>
    </row>
    <row r="160" spans="1:18">
      <c r="A160" s="567"/>
      <c r="B160" s="643">
        <v>39801</v>
      </c>
      <c r="C160" s="644" t="s">
        <v>408</v>
      </c>
      <c r="D160" s="645" t="s">
        <v>409</v>
      </c>
      <c r="E160" s="646" t="s">
        <v>410</v>
      </c>
      <c r="F160" s="647" t="s">
        <v>501</v>
      </c>
      <c r="G160" s="573">
        <v>30000000</v>
      </c>
      <c r="H160" s="646" t="s">
        <v>14</v>
      </c>
      <c r="I160" s="574">
        <v>40030</v>
      </c>
      <c r="J160" s="575">
        <v>4</v>
      </c>
      <c r="K160" s="590">
        <v>30000000</v>
      </c>
      <c r="L160" s="560">
        <f t="shared" si="2"/>
        <v>0</v>
      </c>
      <c r="M160" s="576" t="s">
        <v>1288</v>
      </c>
      <c r="N160" s="649">
        <v>40086</v>
      </c>
      <c r="O160" s="591" t="s">
        <v>1288</v>
      </c>
      <c r="P160" s="650"/>
      <c r="Q160" s="580" t="s">
        <v>1674</v>
      </c>
      <c r="R160" s="581">
        <v>1400000</v>
      </c>
    </row>
    <row r="161" spans="1:18">
      <c r="A161" s="567"/>
      <c r="B161" s="643">
        <v>39801</v>
      </c>
      <c r="C161" s="644" t="s">
        <v>411</v>
      </c>
      <c r="D161" s="645" t="s">
        <v>412</v>
      </c>
      <c r="E161" s="618" t="s">
        <v>163</v>
      </c>
      <c r="F161" s="647" t="s">
        <v>501</v>
      </c>
      <c r="G161" s="573">
        <v>30255000</v>
      </c>
      <c r="H161" s="646" t="s">
        <v>14</v>
      </c>
      <c r="I161" s="574"/>
      <c r="J161" s="648"/>
      <c r="K161" s="590"/>
      <c r="L161" s="560" t="str">
        <f t="shared" si="2"/>
        <v/>
      </c>
      <c r="M161" s="576"/>
      <c r="N161" s="649"/>
      <c r="O161" s="591"/>
      <c r="P161" s="650"/>
      <c r="Q161" s="580"/>
      <c r="R161" s="581"/>
    </row>
    <row r="162" spans="1:18">
      <c r="A162" s="567"/>
      <c r="B162" s="643">
        <v>39801</v>
      </c>
      <c r="C162" s="644" t="s">
        <v>413</v>
      </c>
      <c r="D162" s="645" t="s">
        <v>414</v>
      </c>
      <c r="E162" s="571" t="s">
        <v>16</v>
      </c>
      <c r="F162" s="647" t="s">
        <v>501</v>
      </c>
      <c r="G162" s="573">
        <v>9090000</v>
      </c>
      <c r="H162" s="646" t="s">
        <v>14</v>
      </c>
      <c r="I162" s="574"/>
      <c r="J162" s="648"/>
      <c r="K162" s="590"/>
      <c r="L162" s="560" t="str">
        <f t="shared" si="2"/>
        <v/>
      </c>
      <c r="M162" s="576"/>
      <c r="N162" s="649"/>
      <c r="O162" s="591"/>
      <c r="P162" s="650"/>
      <c r="Q162" s="580"/>
      <c r="R162" s="581"/>
    </row>
    <row r="163" spans="1:18">
      <c r="A163" s="567"/>
      <c r="B163" s="643">
        <v>39801</v>
      </c>
      <c r="C163" s="644" t="s">
        <v>415</v>
      </c>
      <c r="D163" s="645" t="s">
        <v>416</v>
      </c>
      <c r="E163" s="571" t="s">
        <v>16</v>
      </c>
      <c r="F163" s="647" t="s">
        <v>501</v>
      </c>
      <c r="G163" s="573">
        <v>26918000</v>
      </c>
      <c r="H163" s="646" t="s">
        <v>14</v>
      </c>
      <c r="I163" s="574">
        <v>39946</v>
      </c>
      <c r="J163" s="575">
        <v>4</v>
      </c>
      <c r="K163" s="590">
        <v>26918000</v>
      </c>
      <c r="L163" s="560">
        <f t="shared" si="2"/>
        <v>0</v>
      </c>
      <c r="M163" s="576" t="s">
        <v>1288</v>
      </c>
      <c r="N163" s="649">
        <v>39981</v>
      </c>
      <c r="O163" s="639" t="s">
        <v>1288</v>
      </c>
      <c r="P163" s="579"/>
      <c r="Q163" s="580" t="s">
        <v>1674</v>
      </c>
      <c r="R163" s="581">
        <v>900000</v>
      </c>
    </row>
    <row r="164" spans="1:18">
      <c r="A164" s="567"/>
      <c r="B164" s="643">
        <v>39801</v>
      </c>
      <c r="C164" s="644" t="s">
        <v>417</v>
      </c>
      <c r="D164" s="645" t="s">
        <v>418</v>
      </c>
      <c r="E164" s="646" t="s">
        <v>419</v>
      </c>
      <c r="F164" s="647" t="s">
        <v>501</v>
      </c>
      <c r="G164" s="573">
        <v>81698000</v>
      </c>
      <c r="H164" s="646" t="s">
        <v>14</v>
      </c>
      <c r="I164" s="574"/>
      <c r="J164" s="648"/>
      <c r="K164" s="590"/>
      <c r="L164" s="560" t="str">
        <f t="shared" si="2"/>
        <v/>
      </c>
      <c r="M164" s="576"/>
      <c r="N164" s="649"/>
      <c r="O164" s="591"/>
      <c r="P164" s="650"/>
      <c r="Q164" s="580"/>
      <c r="R164" s="581"/>
    </row>
    <row r="165" spans="1:18">
      <c r="A165" s="567"/>
      <c r="B165" s="643">
        <v>39801</v>
      </c>
      <c r="C165" s="644" t="s">
        <v>420</v>
      </c>
      <c r="D165" s="645" t="s">
        <v>405</v>
      </c>
      <c r="E165" s="571" t="s">
        <v>105</v>
      </c>
      <c r="F165" s="647" t="s">
        <v>501</v>
      </c>
      <c r="G165" s="573">
        <v>8779000</v>
      </c>
      <c r="H165" s="646" t="s">
        <v>14</v>
      </c>
      <c r="I165" s="574"/>
      <c r="J165" s="648"/>
      <c r="K165" s="590"/>
      <c r="L165" s="560" t="str">
        <f t="shared" si="2"/>
        <v/>
      </c>
      <c r="M165" s="576"/>
      <c r="N165" s="649"/>
      <c r="O165" s="591"/>
      <c r="P165" s="650"/>
      <c r="Q165" s="580"/>
      <c r="R165" s="581"/>
    </row>
    <row r="166" spans="1:18">
      <c r="A166" s="567">
        <v>2</v>
      </c>
      <c r="B166" s="643">
        <v>39801</v>
      </c>
      <c r="C166" s="644" t="s">
        <v>421</v>
      </c>
      <c r="D166" s="645" t="s">
        <v>422</v>
      </c>
      <c r="E166" s="636" t="s">
        <v>207</v>
      </c>
      <c r="F166" s="647" t="s">
        <v>423</v>
      </c>
      <c r="G166" s="573">
        <v>7289000</v>
      </c>
      <c r="H166" s="646" t="s">
        <v>14</v>
      </c>
      <c r="I166" s="574"/>
      <c r="J166" s="648"/>
      <c r="K166" s="590"/>
      <c r="L166" s="560" t="str">
        <f t="shared" si="2"/>
        <v/>
      </c>
      <c r="M166" s="576"/>
      <c r="N166" s="649"/>
      <c r="O166" s="591"/>
      <c r="P166" s="650"/>
      <c r="Q166" s="580"/>
      <c r="R166" s="581"/>
    </row>
    <row r="167" spans="1:18">
      <c r="A167" s="567">
        <v>2</v>
      </c>
      <c r="B167" s="643">
        <v>39801</v>
      </c>
      <c r="C167" s="644" t="s">
        <v>424</v>
      </c>
      <c r="D167" s="645" t="s">
        <v>50</v>
      </c>
      <c r="E167" s="571" t="s">
        <v>51</v>
      </c>
      <c r="F167" s="647" t="s">
        <v>423</v>
      </c>
      <c r="G167" s="573">
        <v>87631000</v>
      </c>
      <c r="H167" s="646" t="s">
        <v>14</v>
      </c>
      <c r="I167" s="574"/>
      <c r="J167" s="648"/>
      <c r="K167" s="590"/>
      <c r="L167" s="560" t="str">
        <f t="shared" si="2"/>
        <v/>
      </c>
      <c r="M167" s="576"/>
      <c r="N167" s="649"/>
      <c r="O167" s="591"/>
      <c r="P167" s="650"/>
      <c r="Q167" s="580"/>
      <c r="R167" s="581"/>
    </row>
    <row r="168" spans="1:18">
      <c r="A168" s="567">
        <v>2</v>
      </c>
      <c r="B168" s="643">
        <v>39801</v>
      </c>
      <c r="C168" s="644" t="s">
        <v>425</v>
      </c>
      <c r="D168" s="645" t="s">
        <v>426</v>
      </c>
      <c r="E168" s="571" t="s">
        <v>45</v>
      </c>
      <c r="F168" s="647" t="s">
        <v>423</v>
      </c>
      <c r="G168" s="573">
        <v>15540000</v>
      </c>
      <c r="H168" s="646" t="s">
        <v>14</v>
      </c>
      <c r="I168" s="574"/>
      <c r="J168" s="648"/>
      <c r="K168" s="590"/>
      <c r="L168" s="560" t="str">
        <f t="shared" si="2"/>
        <v/>
      </c>
      <c r="M168" s="576"/>
      <c r="N168" s="649"/>
      <c r="O168" s="591"/>
      <c r="P168" s="650"/>
      <c r="Q168" s="580"/>
      <c r="R168" s="581"/>
    </row>
    <row r="169" spans="1:18" s="661" customFormat="1">
      <c r="A169" s="567">
        <v>3</v>
      </c>
      <c r="B169" s="643">
        <v>39801</v>
      </c>
      <c r="C169" s="644" t="s">
        <v>427</v>
      </c>
      <c r="D169" s="645" t="s">
        <v>21</v>
      </c>
      <c r="E169" s="571" t="s">
        <v>22</v>
      </c>
      <c r="F169" s="647" t="s">
        <v>428</v>
      </c>
      <c r="G169" s="573">
        <v>12063000</v>
      </c>
      <c r="H169" s="646" t="s">
        <v>14</v>
      </c>
      <c r="I169" s="574"/>
      <c r="J169" s="648"/>
      <c r="K169" s="590"/>
      <c r="L169" s="560" t="str">
        <f t="shared" si="2"/>
        <v/>
      </c>
      <c r="M169" s="576"/>
      <c r="N169" s="649"/>
      <c r="O169" s="591"/>
      <c r="P169" s="650"/>
      <c r="Q169" s="660"/>
      <c r="R169" s="581"/>
    </row>
    <row r="170" spans="1:18">
      <c r="A170" s="567">
        <v>2</v>
      </c>
      <c r="B170" s="643">
        <v>39801</v>
      </c>
      <c r="C170" s="644" t="s">
        <v>429</v>
      </c>
      <c r="D170" s="645" t="s">
        <v>145</v>
      </c>
      <c r="E170" s="571" t="s">
        <v>51</v>
      </c>
      <c r="F170" s="647" t="s">
        <v>423</v>
      </c>
      <c r="G170" s="573">
        <v>26038000</v>
      </c>
      <c r="H170" s="646" t="s">
        <v>14</v>
      </c>
      <c r="I170" s="574"/>
      <c r="J170" s="648"/>
      <c r="K170" s="590"/>
      <c r="L170" s="560" t="str">
        <f t="shared" si="2"/>
        <v/>
      </c>
      <c r="M170" s="576"/>
      <c r="N170" s="649"/>
      <c r="O170" s="591"/>
      <c r="P170" s="650"/>
      <c r="Q170" s="580"/>
      <c r="R170" s="581"/>
    </row>
    <row r="171" spans="1:18">
      <c r="A171" s="567">
        <v>2</v>
      </c>
      <c r="B171" s="643">
        <v>39801</v>
      </c>
      <c r="C171" s="644" t="s">
        <v>1312</v>
      </c>
      <c r="D171" s="645" t="s">
        <v>38</v>
      </c>
      <c r="E171" s="571" t="s">
        <v>25</v>
      </c>
      <c r="F171" s="647" t="s">
        <v>423</v>
      </c>
      <c r="G171" s="573">
        <v>16200000</v>
      </c>
      <c r="H171" s="646" t="s">
        <v>14</v>
      </c>
      <c r="I171" s="574"/>
      <c r="J171" s="648"/>
      <c r="K171" s="590"/>
      <c r="L171" s="560" t="str">
        <f t="shared" si="2"/>
        <v/>
      </c>
      <c r="M171" s="576"/>
      <c r="N171" s="649"/>
      <c r="O171" s="591"/>
      <c r="P171" s="650"/>
      <c r="Q171" s="580"/>
      <c r="R171" s="581"/>
    </row>
    <row r="172" spans="1:18">
      <c r="A172" s="567">
        <v>2</v>
      </c>
      <c r="B172" s="643">
        <v>39801</v>
      </c>
      <c r="C172" s="644" t="s">
        <v>430</v>
      </c>
      <c r="D172" s="645" t="s">
        <v>32</v>
      </c>
      <c r="E172" s="571" t="s">
        <v>33</v>
      </c>
      <c r="F172" s="647" t="s">
        <v>423</v>
      </c>
      <c r="G172" s="573">
        <v>35500000</v>
      </c>
      <c r="H172" s="646" t="s">
        <v>14</v>
      </c>
      <c r="I172" s="574"/>
      <c r="J172" s="648"/>
      <c r="K172" s="590"/>
      <c r="L172" s="560" t="str">
        <f t="shared" si="2"/>
        <v/>
      </c>
      <c r="M172" s="576"/>
      <c r="N172" s="649"/>
      <c r="O172" s="591"/>
      <c r="P172" s="650"/>
      <c r="Q172" s="580"/>
      <c r="R172" s="581"/>
    </row>
    <row r="173" spans="1:18">
      <c r="A173" s="567">
        <v>2</v>
      </c>
      <c r="B173" s="643">
        <v>39801</v>
      </c>
      <c r="C173" s="644" t="s">
        <v>431</v>
      </c>
      <c r="D173" s="645" t="s">
        <v>369</v>
      </c>
      <c r="E173" s="571" t="s">
        <v>25</v>
      </c>
      <c r="F173" s="647" t="s">
        <v>423</v>
      </c>
      <c r="G173" s="573">
        <v>43000000</v>
      </c>
      <c r="H173" s="646" t="s">
        <v>14</v>
      </c>
      <c r="I173" s="574"/>
      <c r="J173" s="648"/>
      <c r="K173" s="590"/>
      <c r="L173" s="560" t="str">
        <f t="shared" si="2"/>
        <v/>
      </c>
      <c r="M173" s="576"/>
      <c r="N173" s="649"/>
      <c r="O173" s="591"/>
      <c r="P173" s="650"/>
      <c r="Q173" s="580"/>
      <c r="R173" s="581"/>
    </row>
    <row r="174" spans="1:18">
      <c r="A174" s="567">
        <v>2</v>
      </c>
      <c r="B174" s="643">
        <v>39801</v>
      </c>
      <c r="C174" s="644" t="s">
        <v>488</v>
      </c>
      <c r="D174" s="645" t="s">
        <v>489</v>
      </c>
      <c r="E174" s="646" t="s">
        <v>490</v>
      </c>
      <c r="F174" s="647" t="s">
        <v>423</v>
      </c>
      <c r="G174" s="573">
        <v>1834000</v>
      </c>
      <c r="H174" s="646" t="s">
        <v>14</v>
      </c>
      <c r="I174" s="574"/>
      <c r="J174" s="648"/>
      <c r="K174" s="590"/>
      <c r="L174" s="560" t="str">
        <f t="shared" si="2"/>
        <v/>
      </c>
      <c r="M174" s="576"/>
      <c r="N174" s="649"/>
      <c r="O174" s="591"/>
      <c r="P174" s="650"/>
      <c r="Q174" s="580"/>
      <c r="R174" s="581"/>
    </row>
    <row r="175" spans="1:18">
      <c r="A175" s="567">
        <v>2</v>
      </c>
      <c r="B175" s="643">
        <v>39801</v>
      </c>
      <c r="C175" s="644" t="s">
        <v>491</v>
      </c>
      <c r="D175" s="645" t="s">
        <v>492</v>
      </c>
      <c r="E175" s="571" t="s">
        <v>33</v>
      </c>
      <c r="F175" s="647" t="s">
        <v>423</v>
      </c>
      <c r="G175" s="573">
        <v>38000000</v>
      </c>
      <c r="H175" s="646" t="s">
        <v>14</v>
      </c>
      <c r="I175" s="574"/>
      <c r="J175" s="648"/>
      <c r="K175" s="590"/>
      <c r="L175" s="560" t="str">
        <f t="shared" si="2"/>
        <v/>
      </c>
      <c r="M175" s="576"/>
      <c r="N175" s="649"/>
      <c r="O175" s="591"/>
      <c r="P175" s="650"/>
      <c r="Q175" s="580"/>
      <c r="R175" s="581"/>
    </row>
    <row r="176" spans="1:18">
      <c r="A176" s="567">
        <v>2</v>
      </c>
      <c r="B176" s="643">
        <v>39801</v>
      </c>
      <c r="C176" s="644" t="s">
        <v>493</v>
      </c>
      <c r="D176" s="645" t="s">
        <v>494</v>
      </c>
      <c r="E176" s="618" t="s">
        <v>181</v>
      </c>
      <c r="F176" s="647" t="s">
        <v>423</v>
      </c>
      <c r="G176" s="573">
        <v>36282000</v>
      </c>
      <c r="H176" s="646" t="s">
        <v>14</v>
      </c>
      <c r="I176" s="574"/>
      <c r="J176" s="648"/>
      <c r="K176" s="590"/>
      <c r="L176" s="560" t="str">
        <f t="shared" si="2"/>
        <v/>
      </c>
      <c r="M176" s="576"/>
      <c r="N176" s="649"/>
      <c r="O176" s="591"/>
      <c r="P176" s="650"/>
      <c r="Q176" s="580"/>
      <c r="R176" s="581"/>
    </row>
    <row r="177" spans="1:18">
      <c r="A177" s="567">
        <v>2</v>
      </c>
      <c r="B177" s="643">
        <v>39801</v>
      </c>
      <c r="C177" s="644" t="s">
        <v>495</v>
      </c>
      <c r="D177" s="645" t="s">
        <v>496</v>
      </c>
      <c r="E177" s="571" t="s">
        <v>45</v>
      </c>
      <c r="F177" s="647" t="s">
        <v>423</v>
      </c>
      <c r="G177" s="573">
        <v>6000000</v>
      </c>
      <c r="H177" s="646" t="s">
        <v>14</v>
      </c>
      <c r="I177" s="574"/>
      <c r="J177" s="648"/>
      <c r="K177" s="590"/>
      <c r="L177" s="560" t="str">
        <f t="shared" si="2"/>
        <v/>
      </c>
      <c r="M177" s="576"/>
      <c r="N177" s="649"/>
      <c r="O177" s="591"/>
      <c r="P177" s="650"/>
      <c r="Q177" s="580"/>
      <c r="R177" s="581"/>
    </row>
    <row r="178" spans="1:18">
      <c r="A178" s="567">
        <v>2</v>
      </c>
      <c r="B178" s="643">
        <v>39801</v>
      </c>
      <c r="C178" s="644" t="s">
        <v>497</v>
      </c>
      <c r="D178" s="645" t="s">
        <v>38</v>
      </c>
      <c r="E178" s="571" t="s">
        <v>25</v>
      </c>
      <c r="F178" s="647" t="s">
        <v>423</v>
      </c>
      <c r="G178" s="573">
        <v>10000000</v>
      </c>
      <c r="H178" s="646" t="s">
        <v>14</v>
      </c>
      <c r="I178" s="574"/>
      <c r="J178" s="648"/>
      <c r="K178" s="590"/>
      <c r="L178" s="560" t="str">
        <f t="shared" si="2"/>
        <v/>
      </c>
      <c r="M178" s="576"/>
      <c r="N178" s="649"/>
      <c r="O178" s="591"/>
      <c r="P178" s="650"/>
      <c r="Q178" s="580"/>
      <c r="R178" s="581"/>
    </row>
    <row r="179" spans="1:18">
      <c r="A179" s="567">
        <v>2</v>
      </c>
      <c r="B179" s="643">
        <v>39801</v>
      </c>
      <c r="C179" s="644" t="s">
        <v>498</v>
      </c>
      <c r="D179" s="645" t="s">
        <v>104</v>
      </c>
      <c r="E179" s="571" t="s">
        <v>105</v>
      </c>
      <c r="F179" s="647" t="s">
        <v>423</v>
      </c>
      <c r="G179" s="573">
        <v>9294000</v>
      </c>
      <c r="H179" s="646" t="s">
        <v>14</v>
      </c>
      <c r="I179" s="574"/>
      <c r="J179" s="648"/>
      <c r="K179" s="590"/>
      <c r="L179" s="560" t="str">
        <f t="shared" si="2"/>
        <v/>
      </c>
      <c r="M179" s="576"/>
      <c r="N179" s="649"/>
      <c r="O179" s="591"/>
      <c r="P179" s="650"/>
      <c r="Q179" s="580"/>
      <c r="R179" s="581"/>
    </row>
    <row r="180" spans="1:18">
      <c r="A180" s="567"/>
      <c r="B180" s="662">
        <v>39805</v>
      </c>
      <c r="C180" s="663" t="s">
        <v>499</v>
      </c>
      <c r="D180" s="664" t="s">
        <v>500</v>
      </c>
      <c r="E180" s="571" t="s">
        <v>62</v>
      </c>
      <c r="F180" s="665" t="s">
        <v>501</v>
      </c>
      <c r="G180" s="573">
        <v>80000000</v>
      </c>
      <c r="H180" s="666" t="s">
        <v>14</v>
      </c>
      <c r="I180" s="574"/>
      <c r="J180" s="667"/>
      <c r="K180" s="590"/>
      <c r="L180" s="560" t="str">
        <f t="shared" si="2"/>
        <v/>
      </c>
      <c r="M180" s="576"/>
      <c r="N180" s="638"/>
      <c r="O180" s="591"/>
      <c r="P180" s="668"/>
      <c r="Q180" s="580"/>
      <c r="R180" s="581"/>
    </row>
    <row r="181" spans="1:18">
      <c r="A181" s="567"/>
      <c r="B181" s="662">
        <v>39805</v>
      </c>
      <c r="C181" s="663" t="s">
        <v>502</v>
      </c>
      <c r="D181" s="664" t="s">
        <v>100</v>
      </c>
      <c r="E181" s="571" t="s">
        <v>25</v>
      </c>
      <c r="F181" s="665" t="s">
        <v>501</v>
      </c>
      <c r="G181" s="573">
        <v>23864000</v>
      </c>
      <c r="H181" s="666" t="s">
        <v>14</v>
      </c>
      <c r="I181" s="574"/>
      <c r="J181" s="667"/>
      <c r="K181" s="590"/>
      <c r="L181" s="560" t="str">
        <f t="shared" si="2"/>
        <v/>
      </c>
      <c r="M181" s="576"/>
      <c r="N181" s="638"/>
      <c r="O181" s="591"/>
      <c r="P181" s="668"/>
      <c r="Q181" s="580"/>
      <c r="R181" s="581"/>
    </row>
    <row r="182" spans="1:18">
      <c r="A182" s="567"/>
      <c r="B182" s="662">
        <v>39805</v>
      </c>
      <c r="C182" s="663" t="s">
        <v>503</v>
      </c>
      <c r="D182" s="664" t="s">
        <v>504</v>
      </c>
      <c r="E182" s="571" t="s">
        <v>51</v>
      </c>
      <c r="F182" s="665" t="s">
        <v>501</v>
      </c>
      <c r="G182" s="573">
        <v>216000000</v>
      </c>
      <c r="H182" s="666" t="s">
        <v>14</v>
      </c>
      <c r="I182" s="574"/>
      <c r="J182" s="667"/>
      <c r="K182" s="590"/>
      <c r="L182" s="560" t="str">
        <f t="shared" si="2"/>
        <v/>
      </c>
      <c r="M182" s="576"/>
      <c r="N182" s="638"/>
      <c r="O182" s="591"/>
      <c r="P182" s="668"/>
      <c r="Q182" s="580"/>
      <c r="R182" s="581"/>
    </row>
    <row r="183" spans="1:18">
      <c r="A183" s="567"/>
      <c r="B183" s="662">
        <v>39805</v>
      </c>
      <c r="C183" s="663" t="s">
        <v>505</v>
      </c>
      <c r="D183" s="664" t="s">
        <v>39</v>
      </c>
      <c r="E183" s="571" t="s">
        <v>40</v>
      </c>
      <c r="F183" s="665" t="s">
        <v>501</v>
      </c>
      <c r="G183" s="573">
        <v>7400000</v>
      </c>
      <c r="H183" s="666" t="s">
        <v>14</v>
      </c>
      <c r="I183" s="574"/>
      <c r="J183" s="667"/>
      <c r="K183" s="590"/>
      <c r="L183" s="560" t="str">
        <f t="shared" si="2"/>
        <v/>
      </c>
      <c r="M183" s="576"/>
      <c r="N183" s="638"/>
      <c r="O183" s="591"/>
      <c r="P183" s="668"/>
      <c r="Q183" s="580"/>
      <c r="R183" s="581"/>
    </row>
    <row r="184" spans="1:18">
      <c r="A184" s="567"/>
      <c r="B184" s="662">
        <v>39805</v>
      </c>
      <c r="C184" s="663" t="s">
        <v>506</v>
      </c>
      <c r="D184" s="664" t="s">
        <v>507</v>
      </c>
      <c r="E184" s="571" t="s">
        <v>16</v>
      </c>
      <c r="F184" s="665" t="s">
        <v>501</v>
      </c>
      <c r="G184" s="573">
        <v>600000000</v>
      </c>
      <c r="H184" s="666" t="s">
        <v>14</v>
      </c>
      <c r="I184" s="574"/>
      <c r="J184" s="667"/>
      <c r="K184" s="590"/>
      <c r="L184" s="560" t="str">
        <f t="shared" si="2"/>
        <v/>
      </c>
      <c r="M184" s="576"/>
      <c r="N184" s="638"/>
      <c r="O184" s="591"/>
      <c r="P184" s="668"/>
      <c r="Q184" s="580"/>
      <c r="R184" s="581"/>
    </row>
    <row r="185" spans="1:18">
      <c r="A185" s="567"/>
      <c r="B185" s="662">
        <v>39805</v>
      </c>
      <c r="C185" s="663" t="s">
        <v>508</v>
      </c>
      <c r="D185" s="664" t="s">
        <v>509</v>
      </c>
      <c r="E185" s="636" t="s">
        <v>219</v>
      </c>
      <c r="F185" s="665" t="s">
        <v>501</v>
      </c>
      <c r="G185" s="573">
        <v>7500000</v>
      </c>
      <c r="H185" s="666" t="s">
        <v>14</v>
      </c>
      <c r="I185" s="574"/>
      <c r="J185" s="667"/>
      <c r="K185" s="590"/>
      <c r="L185" s="560" t="str">
        <f t="shared" si="2"/>
        <v/>
      </c>
      <c r="M185" s="576"/>
      <c r="N185" s="638"/>
      <c r="O185" s="591"/>
      <c r="P185" s="668"/>
      <c r="Q185" s="580"/>
      <c r="R185" s="581"/>
    </row>
    <row r="186" spans="1:18">
      <c r="A186" s="567"/>
      <c r="B186" s="662">
        <v>39805</v>
      </c>
      <c r="C186" s="663" t="s">
        <v>510</v>
      </c>
      <c r="D186" s="664" t="s">
        <v>511</v>
      </c>
      <c r="E186" s="571" t="s">
        <v>62</v>
      </c>
      <c r="F186" s="665" t="s">
        <v>501</v>
      </c>
      <c r="G186" s="573">
        <v>100000000</v>
      </c>
      <c r="H186" s="666" t="s">
        <v>14</v>
      </c>
      <c r="I186" s="574"/>
      <c r="J186" s="667"/>
      <c r="K186" s="590"/>
      <c r="L186" s="560" t="str">
        <f t="shared" si="2"/>
        <v/>
      </c>
      <c r="M186" s="576"/>
      <c r="N186" s="638"/>
      <c r="O186" s="591"/>
      <c r="P186" s="668"/>
      <c r="Q186" s="580"/>
      <c r="R186" s="581"/>
    </row>
    <row r="187" spans="1:18">
      <c r="A187" s="567"/>
      <c r="B187" s="662">
        <v>39805</v>
      </c>
      <c r="C187" s="663" t="s">
        <v>512</v>
      </c>
      <c r="D187" s="664" t="s">
        <v>513</v>
      </c>
      <c r="E187" s="571" t="s">
        <v>59</v>
      </c>
      <c r="F187" s="665" t="s">
        <v>501</v>
      </c>
      <c r="G187" s="573">
        <v>72278000</v>
      </c>
      <c r="H187" s="666" t="s">
        <v>14</v>
      </c>
      <c r="I187" s="574"/>
      <c r="J187" s="667"/>
      <c r="K187" s="590"/>
      <c r="L187" s="560" t="str">
        <f t="shared" si="2"/>
        <v/>
      </c>
      <c r="M187" s="576"/>
      <c r="N187" s="638"/>
      <c r="O187" s="591"/>
      <c r="P187" s="668"/>
      <c r="Q187" s="580"/>
      <c r="R187" s="581"/>
    </row>
    <row r="188" spans="1:18">
      <c r="A188" s="567"/>
      <c r="B188" s="662">
        <v>39805</v>
      </c>
      <c r="C188" s="663" t="s">
        <v>514</v>
      </c>
      <c r="D188" s="664" t="s">
        <v>515</v>
      </c>
      <c r="E188" s="571" t="s">
        <v>45</v>
      </c>
      <c r="F188" s="665" t="s">
        <v>501</v>
      </c>
      <c r="G188" s="573">
        <v>11560000</v>
      </c>
      <c r="H188" s="666" t="s">
        <v>14</v>
      </c>
      <c r="I188" s="574"/>
      <c r="J188" s="667"/>
      <c r="K188" s="590"/>
      <c r="L188" s="560" t="str">
        <f t="shared" si="2"/>
        <v/>
      </c>
      <c r="M188" s="576"/>
      <c r="N188" s="638"/>
      <c r="O188" s="591"/>
      <c r="P188" s="668"/>
      <c r="Q188" s="580"/>
      <c r="R188" s="581"/>
    </row>
    <row r="189" spans="1:18">
      <c r="A189" s="567"/>
      <c r="B189" s="662">
        <v>39805</v>
      </c>
      <c r="C189" s="663" t="s">
        <v>516</v>
      </c>
      <c r="D189" s="664" t="s">
        <v>517</v>
      </c>
      <c r="E189" s="571" t="s">
        <v>16</v>
      </c>
      <c r="F189" s="665" t="s">
        <v>501</v>
      </c>
      <c r="G189" s="573">
        <v>37515000</v>
      </c>
      <c r="H189" s="666" t="s">
        <v>14</v>
      </c>
      <c r="I189" s="574"/>
      <c r="J189" s="667"/>
      <c r="K189" s="590"/>
      <c r="L189" s="560" t="str">
        <f t="shared" si="2"/>
        <v/>
      </c>
      <c r="M189" s="576"/>
      <c r="N189" s="638"/>
      <c r="O189" s="591"/>
      <c r="P189" s="668"/>
      <c r="Q189" s="580"/>
      <c r="R189" s="581"/>
    </row>
    <row r="190" spans="1:18">
      <c r="A190" s="567"/>
      <c r="B190" s="662">
        <v>39805</v>
      </c>
      <c r="C190" s="663" t="s">
        <v>518</v>
      </c>
      <c r="D190" s="664" t="s">
        <v>519</v>
      </c>
      <c r="E190" s="636" t="s">
        <v>219</v>
      </c>
      <c r="F190" s="665" t="s">
        <v>501</v>
      </c>
      <c r="G190" s="573">
        <v>376500000</v>
      </c>
      <c r="H190" s="666" t="s">
        <v>14</v>
      </c>
      <c r="I190" s="574"/>
      <c r="J190" s="667"/>
      <c r="K190" s="590"/>
      <c r="L190" s="560" t="str">
        <f t="shared" si="2"/>
        <v/>
      </c>
      <c r="M190" s="576"/>
      <c r="N190" s="638"/>
      <c r="O190" s="591"/>
      <c r="P190" s="668"/>
      <c r="Q190" s="580"/>
      <c r="R190" s="581"/>
    </row>
    <row r="191" spans="1:18">
      <c r="A191" s="567"/>
      <c r="B191" s="662">
        <v>39805</v>
      </c>
      <c r="C191" s="663" t="s">
        <v>520</v>
      </c>
      <c r="D191" s="664" t="s">
        <v>521</v>
      </c>
      <c r="E191" s="571" t="s">
        <v>53</v>
      </c>
      <c r="F191" s="665" t="s">
        <v>501</v>
      </c>
      <c r="G191" s="573">
        <v>10300000</v>
      </c>
      <c r="H191" s="666" t="s">
        <v>14</v>
      </c>
      <c r="I191" s="574"/>
      <c r="J191" s="667"/>
      <c r="K191" s="590"/>
      <c r="L191" s="560" t="str">
        <f t="shared" si="2"/>
        <v/>
      </c>
      <c r="M191" s="576"/>
      <c r="N191" s="638"/>
      <c r="O191" s="591"/>
      <c r="P191" s="668"/>
      <c r="Q191" s="580"/>
      <c r="R191" s="581"/>
    </row>
    <row r="192" spans="1:18">
      <c r="A192" s="567"/>
      <c r="B192" s="662">
        <v>39805</v>
      </c>
      <c r="C192" s="663" t="s">
        <v>522</v>
      </c>
      <c r="D192" s="664" t="s">
        <v>523</v>
      </c>
      <c r="E192" s="636" t="s">
        <v>207</v>
      </c>
      <c r="F192" s="665" t="s">
        <v>501</v>
      </c>
      <c r="G192" s="573">
        <v>32382000</v>
      </c>
      <c r="H192" s="666" t="s">
        <v>14</v>
      </c>
      <c r="I192" s="574"/>
      <c r="J192" s="667"/>
      <c r="K192" s="590"/>
      <c r="L192" s="560" t="str">
        <f t="shared" si="2"/>
        <v/>
      </c>
      <c r="M192" s="576"/>
      <c r="N192" s="638"/>
      <c r="O192" s="591"/>
      <c r="P192" s="668"/>
      <c r="Q192" s="580"/>
      <c r="R192" s="581"/>
    </row>
    <row r="193" spans="1:18">
      <c r="A193" s="567"/>
      <c r="B193" s="662">
        <v>39805</v>
      </c>
      <c r="C193" s="663" t="s">
        <v>524</v>
      </c>
      <c r="D193" s="664" t="s">
        <v>44</v>
      </c>
      <c r="E193" s="571" t="s">
        <v>45</v>
      </c>
      <c r="F193" s="665" t="s">
        <v>501</v>
      </c>
      <c r="G193" s="573">
        <v>10800000</v>
      </c>
      <c r="H193" s="666" t="s">
        <v>14</v>
      </c>
      <c r="I193" s="574"/>
      <c r="J193" s="667"/>
      <c r="K193" s="590"/>
      <c r="L193" s="560" t="str">
        <f t="shared" si="2"/>
        <v/>
      </c>
      <c r="M193" s="576"/>
      <c r="N193" s="638"/>
      <c r="O193" s="591"/>
      <c r="P193" s="668"/>
      <c r="Q193" s="580"/>
      <c r="R193" s="581"/>
    </row>
    <row r="194" spans="1:18">
      <c r="A194" s="567"/>
      <c r="B194" s="662">
        <v>39805</v>
      </c>
      <c r="C194" s="663" t="s">
        <v>525</v>
      </c>
      <c r="D194" s="664" t="s">
        <v>526</v>
      </c>
      <c r="E194" s="571" t="s">
        <v>76</v>
      </c>
      <c r="F194" s="665" t="s">
        <v>501</v>
      </c>
      <c r="G194" s="573">
        <v>26000000</v>
      </c>
      <c r="H194" s="666" t="s">
        <v>14</v>
      </c>
      <c r="I194" s="574"/>
      <c r="J194" s="667"/>
      <c r="K194" s="590"/>
      <c r="L194" s="560" t="str">
        <f t="shared" si="2"/>
        <v/>
      </c>
      <c r="M194" s="576"/>
      <c r="N194" s="638"/>
      <c r="O194" s="591"/>
      <c r="P194" s="668"/>
      <c r="Q194" s="580"/>
      <c r="R194" s="581"/>
    </row>
    <row r="195" spans="1:18">
      <c r="A195" s="567"/>
      <c r="B195" s="662">
        <v>39805</v>
      </c>
      <c r="C195" s="663" t="s">
        <v>527</v>
      </c>
      <c r="D195" s="664" t="s">
        <v>528</v>
      </c>
      <c r="E195" s="571" t="s">
        <v>86</v>
      </c>
      <c r="F195" s="665" t="s">
        <v>501</v>
      </c>
      <c r="G195" s="573">
        <v>10685000</v>
      </c>
      <c r="H195" s="666" t="s">
        <v>14</v>
      </c>
      <c r="I195" s="574"/>
      <c r="J195" s="667"/>
      <c r="K195" s="590"/>
      <c r="L195" s="560" t="str">
        <f t="shared" si="2"/>
        <v/>
      </c>
      <c r="M195" s="576"/>
      <c r="N195" s="638"/>
      <c r="O195" s="591"/>
      <c r="P195" s="668"/>
      <c r="Q195" s="580"/>
      <c r="R195" s="581"/>
    </row>
    <row r="196" spans="1:18">
      <c r="A196" s="567"/>
      <c r="B196" s="662">
        <v>39805</v>
      </c>
      <c r="C196" s="663" t="s">
        <v>529</v>
      </c>
      <c r="D196" s="664" t="s">
        <v>15</v>
      </c>
      <c r="E196" s="571" t="s">
        <v>16</v>
      </c>
      <c r="F196" s="665" t="s">
        <v>501</v>
      </c>
      <c r="G196" s="573">
        <v>42000000</v>
      </c>
      <c r="H196" s="666" t="s">
        <v>14</v>
      </c>
      <c r="I196" s="574"/>
      <c r="J196" s="667"/>
      <c r="K196" s="590"/>
      <c r="L196" s="560" t="str">
        <f t="shared" si="2"/>
        <v/>
      </c>
      <c r="M196" s="576"/>
      <c r="N196" s="638"/>
      <c r="O196" s="591"/>
      <c r="P196" s="668"/>
      <c r="Q196" s="580"/>
      <c r="R196" s="581"/>
    </row>
    <row r="197" spans="1:18">
      <c r="A197" s="567"/>
      <c r="B197" s="662">
        <v>39805</v>
      </c>
      <c r="C197" s="663" t="s">
        <v>530</v>
      </c>
      <c r="D197" s="664" t="s">
        <v>15</v>
      </c>
      <c r="E197" s="571" t="s">
        <v>16</v>
      </c>
      <c r="F197" s="665" t="s">
        <v>501</v>
      </c>
      <c r="G197" s="573">
        <v>25000000</v>
      </c>
      <c r="H197" s="666" t="s">
        <v>14</v>
      </c>
      <c r="I197" s="574"/>
      <c r="J197" s="667"/>
      <c r="K197" s="590"/>
      <c r="L197" s="560" t="str">
        <f t="shared" si="2"/>
        <v/>
      </c>
      <c r="M197" s="576"/>
      <c r="N197" s="638"/>
      <c r="O197" s="591"/>
      <c r="P197" s="668"/>
      <c r="Q197" s="580"/>
      <c r="R197" s="581"/>
    </row>
    <row r="198" spans="1:18">
      <c r="A198" s="567"/>
      <c r="B198" s="662">
        <v>39805</v>
      </c>
      <c r="C198" s="663" t="s">
        <v>531</v>
      </c>
      <c r="D198" s="664" t="s">
        <v>532</v>
      </c>
      <c r="E198" s="571" t="s">
        <v>13</v>
      </c>
      <c r="F198" s="665" t="s">
        <v>501</v>
      </c>
      <c r="G198" s="573">
        <v>25054000</v>
      </c>
      <c r="H198" s="666" t="s">
        <v>14</v>
      </c>
      <c r="I198" s="574"/>
      <c r="J198" s="667"/>
      <c r="K198" s="590"/>
      <c r="L198" s="560" t="str">
        <f t="shared" si="2"/>
        <v/>
      </c>
      <c r="M198" s="576"/>
      <c r="N198" s="638"/>
      <c r="O198" s="591"/>
      <c r="P198" s="668"/>
      <c r="Q198" s="580"/>
      <c r="R198" s="581"/>
    </row>
    <row r="199" spans="1:18">
      <c r="A199" s="567"/>
      <c r="B199" s="662">
        <v>39805</v>
      </c>
      <c r="C199" s="663" t="s">
        <v>533</v>
      </c>
      <c r="D199" s="664" t="s">
        <v>534</v>
      </c>
      <c r="E199" s="636" t="s">
        <v>219</v>
      </c>
      <c r="F199" s="665" t="s">
        <v>501</v>
      </c>
      <c r="G199" s="573">
        <v>31762000</v>
      </c>
      <c r="H199" s="666" t="s">
        <v>14</v>
      </c>
      <c r="I199" s="574"/>
      <c r="J199" s="667"/>
      <c r="K199" s="590"/>
      <c r="L199" s="560" t="str">
        <f t="shared" si="2"/>
        <v/>
      </c>
      <c r="M199" s="576"/>
      <c r="N199" s="638"/>
      <c r="O199" s="591"/>
      <c r="P199" s="668"/>
      <c r="Q199" s="580"/>
      <c r="R199" s="581"/>
    </row>
    <row r="200" spans="1:18">
      <c r="A200" s="567"/>
      <c r="B200" s="662">
        <v>39805</v>
      </c>
      <c r="C200" s="663" t="s">
        <v>535</v>
      </c>
      <c r="D200" s="664" t="s">
        <v>536</v>
      </c>
      <c r="E200" s="571" t="s">
        <v>40</v>
      </c>
      <c r="F200" s="665" t="s">
        <v>501</v>
      </c>
      <c r="G200" s="573">
        <v>16641000</v>
      </c>
      <c r="H200" s="666" t="s">
        <v>14</v>
      </c>
      <c r="I200" s="574"/>
      <c r="J200" s="667"/>
      <c r="K200" s="590"/>
      <c r="L200" s="560" t="str">
        <f t="shared" si="2"/>
        <v/>
      </c>
      <c r="M200" s="576"/>
      <c r="N200" s="638"/>
      <c r="O200" s="591"/>
      <c r="P200" s="668"/>
      <c r="Q200" s="580"/>
      <c r="R200" s="581"/>
    </row>
    <row r="201" spans="1:18">
      <c r="A201" s="567"/>
      <c r="B201" s="662">
        <v>39805</v>
      </c>
      <c r="C201" s="663" t="s">
        <v>537</v>
      </c>
      <c r="D201" s="664" t="s">
        <v>538</v>
      </c>
      <c r="E201" s="571" t="s">
        <v>67</v>
      </c>
      <c r="F201" s="665" t="s">
        <v>501</v>
      </c>
      <c r="G201" s="573">
        <v>12000000</v>
      </c>
      <c r="H201" s="666" t="s">
        <v>14</v>
      </c>
      <c r="I201" s="574"/>
      <c r="J201" s="667"/>
      <c r="K201" s="590"/>
      <c r="L201" s="560" t="str">
        <f t="shared" si="2"/>
        <v/>
      </c>
      <c r="M201" s="576"/>
      <c r="N201" s="638"/>
      <c r="O201" s="591"/>
      <c r="P201" s="668"/>
      <c r="Q201" s="580"/>
      <c r="R201" s="581"/>
    </row>
    <row r="202" spans="1:18">
      <c r="A202" s="567"/>
      <c r="B202" s="662">
        <v>39805</v>
      </c>
      <c r="C202" s="663" t="s">
        <v>539</v>
      </c>
      <c r="D202" s="664" t="s">
        <v>540</v>
      </c>
      <c r="E202" s="571" t="s">
        <v>67</v>
      </c>
      <c r="F202" s="665" t="s">
        <v>501</v>
      </c>
      <c r="G202" s="573">
        <v>11300000</v>
      </c>
      <c r="H202" s="666" t="s">
        <v>14</v>
      </c>
      <c r="I202" s="574"/>
      <c r="J202" s="667"/>
      <c r="K202" s="590"/>
      <c r="L202" s="560" t="str">
        <f t="shared" si="2"/>
        <v/>
      </c>
      <c r="M202" s="576"/>
      <c r="N202" s="638"/>
      <c r="O202" s="591"/>
      <c r="P202" s="668"/>
      <c r="Q202" s="580"/>
      <c r="R202" s="581"/>
    </row>
    <row r="203" spans="1:18">
      <c r="A203" s="567">
        <v>2</v>
      </c>
      <c r="B203" s="662">
        <v>39805</v>
      </c>
      <c r="C203" s="663" t="s">
        <v>541</v>
      </c>
      <c r="D203" s="664" t="s">
        <v>542</v>
      </c>
      <c r="E203" s="571" t="s">
        <v>33</v>
      </c>
      <c r="F203" s="665" t="s">
        <v>423</v>
      </c>
      <c r="G203" s="573">
        <v>6855000</v>
      </c>
      <c r="H203" s="666" t="s">
        <v>14</v>
      </c>
      <c r="I203" s="574"/>
      <c r="J203" s="667"/>
      <c r="K203" s="590"/>
      <c r="L203" s="560" t="str">
        <f t="shared" si="2"/>
        <v/>
      </c>
      <c r="M203" s="576"/>
      <c r="N203" s="638"/>
      <c r="O203" s="591"/>
      <c r="P203" s="668"/>
      <c r="Q203" s="580"/>
      <c r="R203" s="581"/>
    </row>
    <row r="204" spans="1:18">
      <c r="A204" s="567">
        <v>2</v>
      </c>
      <c r="B204" s="662">
        <v>39805</v>
      </c>
      <c r="C204" s="663" t="s">
        <v>543</v>
      </c>
      <c r="D204" s="664" t="s">
        <v>544</v>
      </c>
      <c r="E204" s="571" t="s">
        <v>25</v>
      </c>
      <c r="F204" s="665" t="s">
        <v>423</v>
      </c>
      <c r="G204" s="573">
        <v>1549000</v>
      </c>
      <c r="H204" s="666" t="s">
        <v>14</v>
      </c>
      <c r="I204" s="574"/>
      <c r="J204" s="667"/>
      <c r="K204" s="590"/>
      <c r="L204" s="560" t="str">
        <f t="shared" si="2"/>
        <v/>
      </c>
      <c r="M204" s="576"/>
      <c r="N204" s="638"/>
      <c r="O204" s="591"/>
      <c r="P204" s="668"/>
      <c r="Q204" s="580"/>
      <c r="R204" s="581"/>
    </row>
    <row r="205" spans="1:18">
      <c r="A205" s="567">
        <v>2</v>
      </c>
      <c r="B205" s="662">
        <v>39805</v>
      </c>
      <c r="C205" s="663" t="s">
        <v>545</v>
      </c>
      <c r="D205" s="664" t="s">
        <v>47</v>
      </c>
      <c r="E205" s="571" t="s">
        <v>48</v>
      </c>
      <c r="F205" s="665" t="s">
        <v>423</v>
      </c>
      <c r="G205" s="573">
        <v>4000000</v>
      </c>
      <c r="H205" s="666" t="s">
        <v>14</v>
      </c>
      <c r="I205" s="574"/>
      <c r="J205" s="667"/>
      <c r="K205" s="590"/>
      <c r="L205" s="560" t="str">
        <f t="shared" si="2"/>
        <v/>
      </c>
      <c r="M205" s="576"/>
      <c r="N205" s="638"/>
      <c r="O205" s="591"/>
      <c r="P205" s="668"/>
      <c r="Q205" s="580"/>
      <c r="R205" s="581"/>
    </row>
    <row r="206" spans="1:18">
      <c r="A206" s="567">
        <v>2</v>
      </c>
      <c r="B206" s="662">
        <v>39805</v>
      </c>
      <c r="C206" s="663" t="s">
        <v>546</v>
      </c>
      <c r="D206" s="664" t="s">
        <v>547</v>
      </c>
      <c r="E206" s="571" t="s">
        <v>13</v>
      </c>
      <c r="F206" s="665" t="s">
        <v>423</v>
      </c>
      <c r="G206" s="573">
        <v>10000000</v>
      </c>
      <c r="H206" s="666" t="s">
        <v>14</v>
      </c>
      <c r="I206" s="574"/>
      <c r="J206" s="667"/>
      <c r="K206" s="590"/>
      <c r="L206" s="560" t="str">
        <f t="shared" si="2"/>
        <v/>
      </c>
      <c r="M206" s="576"/>
      <c r="N206" s="638"/>
      <c r="O206" s="591"/>
      <c r="P206" s="668"/>
      <c r="Q206" s="580"/>
      <c r="R206" s="581"/>
    </row>
    <row r="207" spans="1:18" s="661" customFormat="1">
      <c r="A207" s="567">
        <v>3</v>
      </c>
      <c r="B207" s="662">
        <v>39805</v>
      </c>
      <c r="C207" s="663" t="s">
        <v>548</v>
      </c>
      <c r="D207" s="664" t="s">
        <v>549</v>
      </c>
      <c r="E207" s="571" t="s">
        <v>25</v>
      </c>
      <c r="F207" s="665" t="s">
        <v>428</v>
      </c>
      <c r="G207" s="573">
        <v>5500000</v>
      </c>
      <c r="H207" s="666" t="s">
        <v>14</v>
      </c>
      <c r="I207" s="574"/>
      <c r="J207" s="667"/>
      <c r="K207" s="590"/>
      <c r="L207" s="560" t="str">
        <f t="shared" si="2"/>
        <v/>
      </c>
      <c r="M207" s="576"/>
      <c r="N207" s="638"/>
      <c r="O207" s="591"/>
      <c r="P207" s="668"/>
      <c r="Q207" s="660"/>
      <c r="R207" s="581"/>
    </row>
    <row r="208" spans="1:18">
      <c r="A208" s="567">
        <v>2</v>
      </c>
      <c r="B208" s="662">
        <v>39805</v>
      </c>
      <c r="C208" s="663" t="s">
        <v>550</v>
      </c>
      <c r="D208" s="664" t="s">
        <v>551</v>
      </c>
      <c r="E208" s="571" t="s">
        <v>13</v>
      </c>
      <c r="F208" s="665" t="s">
        <v>423</v>
      </c>
      <c r="G208" s="573">
        <v>7500000</v>
      </c>
      <c r="H208" s="666" t="s">
        <v>14</v>
      </c>
      <c r="I208" s="574"/>
      <c r="J208" s="667"/>
      <c r="K208" s="590"/>
      <c r="L208" s="560" t="str">
        <f t="shared" si="2"/>
        <v/>
      </c>
      <c r="M208" s="576"/>
      <c r="N208" s="638"/>
      <c r="O208" s="591"/>
      <c r="P208" s="668"/>
      <c r="Q208" s="580"/>
      <c r="R208" s="581"/>
    </row>
    <row r="209" spans="1:18">
      <c r="A209" s="567">
        <v>2</v>
      </c>
      <c r="B209" s="662">
        <v>39805</v>
      </c>
      <c r="C209" s="663" t="s">
        <v>552</v>
      </c>
      <c r="D209" s="664" t="s">
        <v>38</v>
      </c>
      <c r="E209" s="571" t="s">
        <v>25</v>
      </c>
      <c r="F209" s="665" t="s">
        <v>423</v>
      </c>
      <c r="G209" s="573">
        <v>4060000</v>
      </c>
      <c r="H209" s="666" t="s">
        <v>14</v>
      </c>
      <c r="I209" s="574"/>
      <c r="J209" s="667"/>
      <c r="K209" s="590"/>
      <c r="L209" s="560" t="str">
        <f t="shared" ref="L209:L272" si="3">IF($K209&lt;&gt;0,$G209-$K209,"")</f>
        <v/>
      </c>
      <c r="M209" s="576"/>
      <c r="N209" s="638"/>
      <c r="O209" s="591"/>
      <c r="P209" s="668"/>
      <c r="Q209" s="580"/>
      <c r="R209" s="581"/>
    </row>
    <row r="210" spans="1:18">
      <c r="A210" s="567">
        <v>2</v>
      </c>
      <c r="B210" s="662">
        <v>39805</v>
      </c>
      <c r="C210" s="663" t="s">
        <v>553</v>
      </c>
      <c r="D210" s="664" t="s">
        <v>554</v>
      </c>
      <c r="E210" s="571" t="s">
        <v>56</v>
      </c>
      <c r="F210" s="665" t="s">
        <v>423</v>
      </c>
      <c r="G210" s="573">
        <v>3000000</v>
      </c>
      <c r="H210" s="666" t="s">
        <v>14</v>
      </c>
      <c r="I210" s="574"/>
      <c r="J210" s="667"/>
      <c r="K210" s="590"/>
      <c r="L210" s="560" t="str">
        <f t="shared" si="3"/>
        <v/>
      </c>
      <c r="M210" s="576"/>
      <c r="N210" s="638"/>
      <c r="O210" s="591"/>
      <c r="P210" s="668"/>
      <c r="Q210" s="580"/>
      <c r="R210" s="581"/>
    </row>
    <row r="211" spans="1:18">
      <c r="A211" s="567">
        <v>2</v>
      </c>
      <c r="B211" s="662">
        <v>39805</v>
      </c>
      <c r="C211" s="663" t="s">
        <v>555</v>
      </c>
      <c r="D211" s="664" t="s">
        <v>115</v>
      </c>
      <c r="E211" s="571" t="s">
        <v>25</v>
      </c>
      <c r="F211" s="665" t="s">
        <v>423</v>
      </c>
      <c r="G211" s="573">
        <v>1800000</v>
      </c>
      <c r="H211" s="666" t="s">
        <v>14</v>
      </c>
      <c r="I211" s="574"/>
      <c r="J211" s="667"/>
      <c r="K211" s="590"/>
      <c r="L211" s="560" t="str">
        <f t="shared" si="3"/>
        <v/>
      </c>
      <c r="M211" s="576"/>
      <c r="N211" s="638"/>
      <c r="O211" s="591"/>
      <c r="P211" s="668"/>
      <c r="Q211" s="580"/>
      <c r="R211" s="581"/>
    </row>
    <row r="212" spans="1:18">
      <c r="A212" s="567">
        <v>2</v>
      </c>
      <c r="B212" s="662">
        <v>39805</v>
      </c>
      <c r="C212" s="663" t="s">
        <v>556</v>
      </c>
      <c r="D212" s="664" t="s">
        <v>557</v>
      </c>
      <c r="E212" s="571" t="s">
        <v>62</v>
      </c>
      <c r="F212" s="665" t="s">
        <v>423</v>
      </c>
      <c r="G212" s="573">
        <v>2000000</v>
      </c>
      <c r="H212" s="666" t="s">
        <v>14</v>
      </c>
      <c r="I212" s="574"/>
      <c r="J212" s="667"/>
      <c r="K212" s="590"/>
      <c r="L212" s="560" t="str">
        <f t="shared" si="3"/>
        <v/>
      </c>
      <c r="M212" s="576"/>
      <c r="N212" s="638"/>
      <c r="O212" s="591"/>
      <c r="P212" s="668"/>
      <c r="Q212" s="580"/>
      <c r="R212" s="581"/>
    </row>
    <row r="213" spans="1:18">
      <c r="A213" s="567">
        <v>2</v>
      </c>
      <c r="B213" s="662">
        <v>39805</v>
      </c>
      <c r="C213" s="663" t="s">
        <v>558</v>
      </c>
      <c r="D213" s="664" t="s">
        <v>254</v>
      </c>
      <c r="E213" s="571" t="s">
        <v>22</v>
      </c>
      <c r="F213" s="665" t="s">
        <v>423</v>
      </c>
      <c r="G213" s="573">
        <v>5830000</v>
      </c>
      <c r="H213" s="666" t="s">
        <v>14</v>
      </c>
      <c r="I213" s="574"/>
      <c r="J213" s="667"/>
      <c r="K213" s="590"/>
      <c r="L213" s="560" t="str">
        <f t="shared" si="3"/>
        <v/>
      </c>
      <c r="M213" s="576"/>
      <c r="N213" s="638"/>
      <c r="O213" s="591"/>
      <c r="P213" s="668"/>
      <c r="Q213" s="580"/>
      <c r="R213" s="581"/>
    </row>
    <row r="214" spans="1:18">
      <c r="A214" s="567">
        <v>2</v>
      </c>
      <c r="B214" s="662">
        <v>39805</v>
      </c>
      <c r="C214" s="663" t="s">
        <v>559</v>
      </c>
      <c r="D214" s="664" t="s">
        <v>120</v>
      </c>
      <c r="E214" s="571" t="s">
        <v>73</v>
      </c>
      <c r="F214" s="665" t="s">
        <v>423</v>
      </c>
      <c r="G214" s="573">
        <v>14964000</v>
      </c>
      <c r="H214" s="666" t="s">
        <v>14</v>
      </c>
      <c r="I214" s="574"/>
      <c r="J214" s="667"/>
      <c r="K214" s="590"/>
      <c r="L214" s="560" t="str">
        <f t="shared" si="3"/>
        <v/>
      </c>
      <c r="M214" s="576"/>
      <c r="N214" s="638"/>
      <c r="O214" s="591"/>
      <c r="P214" s="668"/>
      <c r="Q214" s="580"/>
      <c r="R214" s="581"/>
    </row>
    <row r="215" spans="1:18">
      <c r="A215" s="567">
        <v>2</v>
      </c>
      <c r="B215" s="662">
        <v>39805</v>
      </c>
      <c r="C215" s="663" t="s">
        <v>560</v>
      </c>
      <c r="D215" s="664" t="s">
        <v>58</v>
      </c>
      <c r="E215" s="571" t="s">
        <v>59</v>
      </c>
      <c r="F215" s="665" t="s">
        <v>423</v>
      </c>
      <c r="G215" s="573">
        <v>13795000</v>
      </c>
      <c r="H215" s="666" t="s">
        <v>14</v>
      </c>
      <c r="I215" s="574">
        <v>40141</v>
      </c>
      <c r="J215" s="667">
        <v>4</v>
      </c>
      <c r="K215" s="590">
        <v>3455000</v>
      </c>
      <c r="L215" s="560">
        <f t="shared" si="3"/>
        <v>10340000</v>
      </c>
      <c r="M215" s="669" t="s">
        <v>310</v>
      </c>
      <c r="N215" s="638"/>
      <c r="O215" s="591"/>
      <c r="P215" s="668"/>
      <c r="Q215" s="580"/>
      <c r="R215" s="581"/>
    </row>
    <row r="216" spans="1:18">
      <c r="A216" s="567">
        <v>2</v>
      </c>
      <c r="B216" s="662">
        <v>39805</v>
      </c>
      <c r="C216" s="663" t="s">
        <v>561</v>
      </c>
      <c r="D216" s="664" t="s">
        <v>562</v>
      </c>
      <c r="E216" s="571" t="s">
        <v>25</v>
      </c>
      <c r="F216" s="665" t="s">
        <v>423</v>
      </c>
      <c r="G216" s="573">
        <v>7290000</v>
      </c>
      <c r="H216" s="666" t="s">
        <v>14</v>
      </c>
      <c r="I216" s="574"/>
      <c r="J216" s="667"/>
      <c r="K216" s="590"/>
      <c r="L216" s="560" t="str">
        <f t="shared" si="3"/>
        <v/>
      </c>
      <c r="M216" s="576"/>
      <c r="N216" s="638"/>
      <c r="O216" s="591"/>
      <c r="P216" s="668"/>
      <c r="Q216" s="580"/>
      <c r="R216" s="581"/>
    </row>
    <row r="217" spans="1:18">
      <c r="A217" s="567">
        <v>2</v>
      </c>
      <c r="B217" s="662">
        <v>39805</v>
      </c>
      <c r="C217" s="663" t="s">
        <v>563</v>
      </c>
      <c r="D217" s="664" t="s">
        <v>564</v>
      </c>
      <c r="E217" s="571" t="s">
        <v>62</v>
      </c>
      <c r="F217" s="665" t="s">
        <v>423</v>
      </c>
      <c r="G217" s="573">
        <v>2600000</v>
      </c>
      <c r="H217" s="666" t="s">
        <v>14</v>
      </c>
      <c r="I217" s="574"/>
      <c r="J217" s="667"/>
      <c r="K217" s="590"/>
      <c r="L217" s="560" t="str">
        <f t="shared" si="3"/>
        <v/>
      </c>
      <c r="M217" s="576"/>
      <c r="N217" s="638"/>
      <c r="O217" s="591"/>
      <c r="P217" s="668"/>
      <c r="Q217" s="580"/>
      <c r="R217" s="581"/>
    </row>
    <row r="218" spans="1:18">
      <c r="A218" s="567">
        <v>2</v>
      </c>
      <c r="B218" s="662">
        <v>39805</v>
      </c>
      <c r="C218" s="663" t="s">
        <v>565</v>
      </c>
      <c r="D218" s="664" t="s">
        <v>566</v>
      </c>
      <c r="E218" s="571" t="s">
        <v>45</v>
      </c>
      <c r="F218" s="665" t="s">
        <v>423</v>
      </c>
      <c r="G218" s="573">
        <v>4700000</v>
      </c>
      <c r="H218" s="666" t="s">
        <v>14</v>
      </c>
      <c r="I218" s="574"/>
      <c r="J218" s="667"/>
      <c r="K218" s="590"/>
      <c r="L218" s="560" t="str">
        <f t="shared" si="3"/>
        <v/>
      </c>
      <c r="M218" s="576"/>
      <c r="N218" s="638"/>
      <c r="O218" s="591"/>
      <c r="P218" s="668"/>
      <c r="Q218" s="580"/>
      <c r="R218" s="581"/>
    </row>
    <row r="219" spans="1:18">
      <c r="A219" s="567">
        <v>2</v>
      </c>
      <c r="B219" s="662">
        <v>39805</v>
      </c>
      <c r="C219" s="663" t="s">
        <v>567</v>
      </c>
      <c r="D219" s="664" t="s">
        <v>568</v>
      </c>
      <c r="E219" s="571" t="s">
        <v>70</v>
      </c>
      <c r="F219" s="665" t="s">
        <v>423</v>
      </c>
      <c r="G219" s="573">
        <v>4767000</v>
      </c>
      <c r="H219" s="666" t="s">
        <v>14</v>
      </c>
      <c r="I219" s="574"/>
      <c r="J219" s="667"/>
      <c r="K219" s="590"/>
      <c r="L219" s="560" t="str">
        <f t="shared" si="3"/>
        <v/>
      </c>
      <c r="M219" s="576"/>
      <c r="N219" s="638"/>
      <c r="O219" s="591"/>
      <c r="P219" s="668"/>
      <c r="Q219" s="580"/>
      <c r="R219" s="581"/>
    </row>
    <row r="220" spans="1:18">
      <c r="A220" s="567">
        <v>2</v>
      </c>
      <c r="B220" s="662">
        <v>39805</v>
      </c>
      <c r="C220" s="663" t="s">
        <v>569</v>
      </c>
      <c r="D220" s="664" t="s">
        <v>570</v>
      </c>
      <c r="E220" s="571" t="s">
        <v>25</v>
      </c>
      <c r="F220" s="665" t="s">
        <v>423</v>
      </c>
      <c r="G220" s="573">
        <v>10400000</v>
      </c>
      <c r="H220" s="666" t="s">
        <v>14</v>
      </c>
      <c r="I220" s="574"/>
      <c r="J220" s="667"/>
      <c r="K220" s="590"/>
      <c r="L220" s="560" t="str">
        <f t="shared" si="3"/>
        <v/>
      </c>
      <c r="M220" s="576"/>
      <c r="N220" s="638"/>
      <c r="O220" s="591"/>
      <c r="P220" s="668"/>
      <c r="Q220" s="580"/>
      <c r="R220" s="581"/>
    </row>
    <row r="221" spans="1:18">
      <c r="A221" s="567">
        <v>2</v>
      </c>
      <c r="B221" s="662">
        <v>39805</v>
      </c>
      <c r="C221" s="663" t="s">
        <v>571</v>
      </c>
      <c r="D221" s="664" t="s">
        <v>572</v>
      </c>
      <c r="E221" s="571" t="s">
        <v>59</v>
      </c>
      <c r="F221" s="665" t="s">
        <v>423</v>
      </c>
      <c r="G221" s="573">
        <v>3000000</v>
      </c>
      <c r="H221" s="666" t="s">
        <v>14</v>
      </c>
      <c r="I221" s="574"/>
      <c r="J221" s="667"/>
      <c r="K221" s="590"/>
      <c r="L221" s="560" t="str">
        <f t="shared" si="3"/>
        <v/>
      </c>
      <c r="M221" s="576"/>
      <c r="N221" s="638"/>
      <c r="O221" s="591"/>
      <c r="P221" s="668"/>
      <c r="Q221" s="580"/>
      <c r="R221" s="581"/>
    </row>
    <row r="222" spans="1:18">
      <c r="A222" s="567">
        <v>2</v>
      </c>
      <c r="B222" s="662">
        <v>39805</v>
      </c>
      <c r="C222" s="663" t="s">
        <v>573</v>
      </c>
      <c r="D222" s="664" t="s">
        <v>24</v>
      </c>
      <c r="E222" s="571" t="s">
        <v>25</v>
      </c>
      <c r="F222" s="665" t="s">
        <v>423</v>
      </c>
      <c r="G222" s="573">
        <v>11600000</v>
      </c>
      <c r="H222" s="666" t="s">
        <v>14</v>
      </c>
      <c r="I222" s="574"/>
      <c r="J222" s="667"/>
      <c r="K222" s="590"/>
      <c r="L222" s="560" t="str">
        <f t="shared" si="3"/>
        <v/>
      </c>
      <c r="M222" s="576"/>
      <c r="N222" s="638"/>
      <c r="O222" s="591"/>
      <c r="P222" s="668"/>
      <c r="Q222" s="580"/>
      <c r="R222" s="581"/>
    </row>
    <row r="223" spans="1:18">
      <c r="A223" s="567"/>
      <c r="B223" s="662">
        <v>39813</v>
      </c>
      <c r="C223" s="670" t="s">
        <v>34</v>
      </c>
      <c r="D223" s="671" t="s">
        <v>35</v>
      </c>
      <c r="E223" s="571" t="s">
        <v>36</v>
      </c>
      <c r="F223" s="665" t="s">
        <v>501</v>
      </c>
      <c r="G223" s="573">
        <v>1350000000</v>
      </c>
      <c r="H223" s="666" t="s">
        <v>14</v>
      </c>
      <c r="I223" s="574"/>
      <c r="J223" s="667"/>
      <c r="K223" s="590"/>
      <c r="L223" s="560" t="str">
        <f t="shared" si="3"/>
        <v/>
      </c>
      <c r="M223" s="576"/>
      <c r="N223" s="638"/>
      <c r="O223" s="591"/>
      <c r="P223" s="668"/>
      <c r="Q223" s="580"/>
      <c r="R223" s="581"/>
    </row>
    <row r="224" spans="1:18">
      <c r="A224" s="567"/>
      <c r="B224" s="662">
        <v>39813</v>
      </c>
      <c r="C224" s="670" t="s">
        <v>595</v>
      </c>
      <c r="D224" s="671" t="s">
        <v>256</v>
      </c>
      <c r="E224" s="636" t="s">
        <v>219</v>
      </c>
      <c r="F224" s="665" t="s">
        <v>501</v>
      </c>
      <c r="G224" s="573">
        <v>7579200000</v>
      </c>
      <c r="H224" s="666" t="s">
        <v>14</v>
      </c>
      <c r="I224" s="574">
        <v>40219</v>
      </c>
      <c r="J224" s="667">
        <v>4</v>
      </c>
      <c r="K224" s="590">
        <v>7579200000</v>
      </c>
      <c r="L224" s="560">
        <f t="shared" si="3"/>
        <v>0</v>
      </c>
      <c r="M224" s="576" t="s">
        <v>1288</v>
      </c>
      <c r="N224" s="638"/>
      <c r="O224" s="591"/>
      <c r="P224" s="668"/>
      <c r="Q224" s="580"/>
      <c r="R224" s="581"/>
    </row>
    <row r="225" spans="1:18">
      <c r="A225" s="567"/>
      <c r="B225" s="662">
        <v>39813</v>
      </c>
      <c r="C225" s="670" t="s">
        <v>574</v>
      </c>
      <c r="D225" s="671" t="s">
        <v>500</v>
      </c>
      <c r="E225" s="571" t="s">
        <v>62</v>
      </c>
      <c r="F225" s="665" t="s">
        <v>501</v>
      </c>
      <c r="G225" s="573">
        <v>3408000000</v>
      </c>
      <c r="H225" s="666" t="s">
        <v>14</v>
      </c>
      <c r="I225" s="574"/>
      <c r="J225" s="667"/>
      <c r="K225" s="590"/>
      <c r="L225" s="560" t="str">
        <f t="shared" si="3"/>
        <v/>
      </c>
      <c r="M225" s="576"/>
      <c r="N225" s="638"/>
      <c r="O225" s="591"/>
      <c r="P225" s="668"/>
      <c r="Q225" s="580"/>
      <c r="R225" s="581"/>
    </row>
    <row r="226" spans="1:18">
      <c r="A226" s="567"/>
      <c r="B226" s="662">
        <v>39813</v>
      </c>
      <c r="C226" s="670" t="s">
        <v>575</v>
      </c>
      <c r="D226" s="671" t="s">
        <v>576</v>
      </c>
      <c r="E226" s="571" t="s">
        <v>56</v>
      </c>
      <c r="F226" s="665" t="s">
        <v>501</v>
      </c>
      <c r="G226" s="573">
        <v>80347000</v>
      </c>
      <c r="H226" s="666" t="s">
        <v>14</v>
      </c>
      <c r="I226" s="574"/>
      <c r="J226" s="667"/>
      <c r="K226" s="590"/>
      <c r="L226" s="560" t="str">
        <f t="shared" si="3"/>
        <v/>
      </c>
      <c r="M226" s="576"/>
      <c r="N226" s="638"/>
      <c r="O226" s="591"/>
      <c r="P226" s="668"/>
      <c r="Q226" s="580"/>
      <c r="R226" s="581"/>
    </row>
    <row r="227" spans="1:18">
      <c r="A227" s="567">
        <v>16</v>
      </c>
      <c r="B227" s="662">
        <v>39813</v>
      </c>
      <c r="C227" s="670" t="s">
        <v>577</v>
      </c>
      <c r="D227" s="671" t="s">
        <v>15</v>
      </c>
      <c r="E227" s="571" t="s">
        <v>16</v>
      </c>
      <c r="F227" s="665" t="s">
        <v>1706</v>
      </c>
      <c r="G227" s="573">
        <v>2330000000</v>
      </c>
      <c r="H227" s="666" t="s">
        <v>14</v>
      </c>
      <c r="I227" s="574">
        <v>40217</v>
      </c>
      <c r="J227" s="667">
        <v>16</v>
      </c>
      <c r="K227" s="560">
        <v>-2330000000</v>
      </c>
      <c r="L227" s="560">
        <v>0</v>
      </c>
      <c r="M227" s="576" t="s">
        <v>594</v>
      </c>
      <c r="N227" s="638" t="s">
        <v>594</v>
      </c>
      <c r="O227" s="591" t="s">
        <v>594</v>
      </c>
      <c r="P227" s="668"/>
      <c r="Q227" s="580"/>
      <c r="R227" s="581" t="s">
        <v>594</v>
      </c>
    </row>
    <row r="228" spans="1:18">
      <c r="A228" s="567"/>
      <c r="B228" s="662">
        <v>39813</v>
      </c>
      <c r="C228" s="670" t="s">
        <v>578</v>
      </c>
      <c r="D228" s="671" t="s">
        <v>579</v>
      </c>
      <c r="E228" s="646" t="s">
        <v>419</v>
      </c>
      <c r="F228" s="665" t="s">
        <v>501</v>
      </c>
      <c r="G228" s="573">
        <v>36000000</v>
      </c>
      <c r="H228" s="666" t="s">
        <v>14</v>
      </c>
      <c r="I228" s="574"/>
      <c r="J228" s="667"/>
      <c r="K228" s="590"/>
      <c r="L228" s="560" t="str">
        <f t="shared" si="3"/>
        <v/>
      </c>
      <c r="M228" s="576"/>
      <c r="N228" s="638"/>
      <c r="O228" s="591"/>
      <c r="P228" s="668"/>
      <c r="Q228" s="580"/>
      <c r="R228" s="581"/>
    </row>
    <row r="229" spans="1:18">
      <c r="A229" s="567">
        <v>2</v>
      </c>
      <c r="B229" s="662">
        <v>39813</v>
      </c>
      <c r="C229" s="3" t="s">
        <v>580</v>
      </c>
      <c r="D229" s="672" t="s">
        <v>581</v>
      </c>
      <c r="E229" s="618" t="s">
        <v>163</v>
      </c>
      <c r="F229" s="647" t="s">
        <v>423</v>
      </c>
      <c r="G229" s="673">
        <v>295400000</v>
      </c>
      <c r="H229" s="666" t="s">
        <v>14</v>
      </c>
      <c r="I229" s="574"/>
      <c r="J229" s="667"/>
      <c r="K229" s="590"/>
      <c r="L229" s="560" t="str">
        <f t="shared" si="3"/>
        <v/>
      </c>
      <c r="M229" s="576"/>
      <c r="N229" s="638"/>
      <c r="O229" s="591"/>
      <c r="P229" s="668"/>
      <c r="Q229" s="580"/>
      <c r="R229" s="581"/>
    </row>
    <row r="230" spans="1:18">
      <c r="A230" s="567">
        <v>1</v>
      </c>
      <c r="B230" s="662">
        <v>39822</v>
      </c>
      <c r="C230" s="670" t="s">
        <v>11</v>
      </c>
      <c r="D230" s="671" t="s">
        <v>681</v>
      </c>
      <c r="E230" s="571" t="s">
        <v>13</v>
      </c>
      <c r="F230" s="647" t="s">
        <v>501</v>
      </c>
      <c r="G230" s="573">
        <v>10000000000</v>
      </c>
      <c r="H230" s="666" t="s">
        <v>14</v>
      </c>
      <c r="I230" s="574">
        <v>40156</v>
      </c>
      <c r="J230" s="667">
        <v>4</v>
      </c>
      <c r="K230" s="590">
        <v>10000000000</v>
      </c>
      <c r="L230" s="560">
        <f t="shared" si="3"/>
        <v>0</v>
      </c>
      <c r="M230" s="576" t="s">
        <v>1288</v>
      </c>
      <c r="N230" s="638"/>
      <c r="O230" s="591"/>
      <c r="P230" s="668"/>
      <c r="Q230" s="580"/>
      <c r="R230" s="581"/>
    </row>
    <row r="231" spans="1:18">
      <c r="A231" s="567"/>
      <c r="B231" s="662">
        <v>39822</v>
      </c>
      <c r="C231" s="670" t="s">
        <v>600</v>
      </c>
      <c r="D231" s="671" t="s">
        <v>599</v>
      </c>
      <c r="E231" s="571" t="s">
        <v>62</v>
      </c>
      <c r="F231" s="647" t="s">
        <v>501</v>
      </c>
      <c r="G231" s="673">
        <v>125000000</v>
      </c>
      <c r="H231" s="666" t="s">
        <v>14</v>
      </c>
      <c r="I231" s="574">
        <v>39925</v>
      </c>
      <c r="J231" s="575">
        <v>4</v>
      </c>
      <c r="K231" s="590">
        <v>125000000</v>
      </c>
      <c r="L231" s="560">
        <f t="shared" si="3"/>
        <v>0</v>
      </c>
      <c r="M231" s="576" t="s">
        <v>1288</v>
      </c>
      <c r="N231" s="638">
        <v>39960</v>
      </c>
      <c r="O231" s="591" t="s">
        <v>1288</v>
      </c>
      <c r="P231" s="579"/>
      <c r="Q231" s="580" t="s">
        <v>1674</v>
      </c>
      <c r="R231" s="581">
        <v>5025000</v>
      </c>
    </row>
    <row r="232" spans="1:18">
      <c r="A232" s="567"/>
      <c r="B232" s="662">
        <v>39822</v>
      </c>
      <c r="C232" s="670" t="s">
        <v>601</v>
      </c>
      <c r="D232" s="671" t="s">
        <v>602</v>
      </c>
      <c r="E232" s="571" t="s">
        <v>105</v>
      </c>
      <c r="F232" s="647" t="s">
        <v>501</v>
      </c>
      <c r="G232" s="673">
        <v>30000000</v>
      </c>
      <c r="H232" s="666" t="s">
        <v>14</v>
      </c>
      <c r="I232" s="574"/>
      <c r="J232" s="667"/>
      <c r="K232" s="590"/>
      <c r="L232" s="560" t="str">
        <f t="shared" si="3"/>
        <v/>
      </c>
      <c r="M232" s="576"/>
      <c r="N232" s="638"/>
      <c r="O232" s="591"/>
      <c r="P232" s="668"/>
      <c r="Q232" s="580"/>
      <c r="R232" s="581"/>
    </row>
    <row r="233" spans="1:18" ht="28.5">
      <c r="A233" s="610"/>
      <c r="B233" s="674">
        <v>39822</v>
      </c>
      <c r="C233" s="675" t="s">
        <v>603</v>
      </c>
      <c r="D233" s="676" t="s">
        <v>682</v>
      </c>
      <c r="E233" s="597" t="s">
        <v>67</v>
      </c>
      <c r="F233" s="653" t="s">
        <v>501</v>
      </c>
      <c r="G233" s="677">
        <v>28685000</v>
      </c>
      <c r="H233" s="678" t="s">
        <v>14</v>
      </c>
      <c r="I233" s="601">
        <v>40184</v>
      </c>
      <c r="J233" s="679">
        <v>4</v>
      </c>
      <c r="K233" s="603">
        <v>7172000</v>
      </c>
      <c r="L233" s="612">
        <f t="shared" si="3"/>
        <v>21513000</v>
      </c>
      <c r="M233" s="576" t="s">
        <v>318</v>
      </c>
      <c r="N233" s="638"/>
      <c r="O233" s="591"/>
      <c r="P233" s="668"/>
      <c r="Q233" s="580"/>
      <c r="R233" s="581"/>
    </row>
    <row r="234" spans="1:18">
      <c r="A234" s="567"/>
      <c r="B234" s="662">
        <v>39822</v>
      </c>
      <c r="C234" s="670" t="s">
        <v>604</v>
      </c>
      <c r="D234" s="671" t="s">
        <v>605</v>
      </c>
      <c r="E234" s="571" t="s">
        <v>25</v>
      </c>
      <c r="F234" s="647" t="s">
        <v>501</v>
      </c>
      <c r="G234" s="673">
        <v>5000000</v>
      </c>
      <c r="H234" s="666" t="s">
        <v>14</v>
      </c>
      <c r="I234" s="574">
        <v>40093</v>
      </c>
      <c r="J234" s="667">
        <v>4</v>
      </c>
      <c r="K234" s="590">
        <v>5000000</v>
      </c>
      <c r="L234" s="560">
        <f t="shared" si="3"/>
        <v>0</v>
      </c>
      <c r="M234" s="576" t="s">
        <v>1288</v>
      </c>
      <c r="N234" s="638"/>
      <c r="O234" s="591"/>
      <c r="P234" s="668"/>
      <c r="Q234" s="580"/>
      <c r="R234" s="581"/>
    </row>
    <row r="235" spans="1:18">
      <c r="A235" s="567"/>
      <c r="B235" s="662">
        <v>39822</v>
      </c>
      <c r="C235" s="670" t="s">
        <v>606</v>
      </c>
      <c r="D235" s="671" t="s">
        <v>607</v>
      </c>
      <c r="E235" s="636" t="s">
        <v>250</v>
      </c>
      <c r="F235" s="647" t="s">
        <v>501</v>
      </c>
      <c r="G235" s="673">
        <v>25000000</v>
      </c>
      <c r="H235" s="666" t="s">
        <v>14</v>
      </c>
      <c r="I235" s="574"/>
      <c r="J235" s="667"/>
      <c r="K235" s="590"/>
      <c r="L235" s="560" t="str">
        <f t="shared" si="3"/>
        <v/>
      </c>
      <c r="M235" s="576"/>
      <c r="N235" s="638"/>
      <c r="O235" s="591"/>
      <c r="P235" s="668"/>
      <c r="Q235" s="580"/>
      <c r="R235" s="581"/>
    </row>
    <row r="236" spans="1:18">
      <c r="A236" s="567"/>
      <c r="B236" s="662">
        <v>39822</v>
      </c>
      <c r="C236" s="670" t="s">
        <v>608</v>
      </c>
      <c r="D236" s="671" t="s">
        <v>609</v>
      </c>
      <c r="E236" s="571" t="s">
        <v>67</v>
      </c>
      <c r="F236" s="647" t="s">
        <v>501</v>
      </c>
      <c r="G236" s="673">
        <v>89310000</v>
      </c>
      <c r="H236" s="666" t="s">
        <v>14</v>
      </c>
      <c r="I236" s="574">
        <v>39911</v>
      </c>
      <c r="J236" s="575">
        <v>4</v>
      </c>
      <c r="K236" s="590">
        <v>89310000</v>
      </c>
      <c r="L236" s="560">
        <v>0</v>
      </c>
      <c r="M236" s="576" t="s">
        <v>1288</v>
      </c>
      <c r="N236" s="680">
        <v>39960</v>
      </c>
      <c r="O236" s="591" t="s">
        <v>1288</v>
      </c>
      <c r="P236" s="579"/>
      <c r="Q236" s="580" t="s">
        <v>1674</v>
      </c>
      <c r="R236" s="581">
        <v>2100000</v>
      </c>
    </row>
    <row r="237" spans="1:18">
      <c r="A237" s="567"/>
      <c r="B237" s="662">
        <v>39822</v>
      </c>
      <c r="C237" s="670" t="s">
        <v>1554</v>
      </c>
      <c r="D237" s="671" t="s">
        <v>610</v>
      </c>
      <c r="E237" s="571" t="s">
        <v>13</v>
      </c>
      <c r="F237" s="647" t="s">
        <v>501</v>
      </c>
      <c r="G237" s="673">
        <v>24900000</v>
      </c>
      <c r="H237" s="666" t="s">
        <v>14</v>
      </c>
      <c r="I237" s="574"/>
      <c r="J237" s="667"/>
      <c r="K237" s="590"/>
      <c r="L237" s="560" t="str">
        <f t="shared" si="3"/>
        <v/>
      </c>
      <c r="M237" s="576"/>
      <c r="N237" s="638"/>
      <c r="O237" s="591"/>
      <c r="P237" s="668"/>
      <c r="Q237" s="580"/>
      <c r="R237" s="581"/>
    </row>
    <row r="238" spans="1:18">
      <c r="A238" s="567"/>
      <c r="B238" s="662">
        <v>39822</v>
      </c>
      <c r="C238" s="670" t="s">
        <v>611</v>
      </c>
      <c r="D238" s="671" t="s">
        <v>15</v>
      </c>
      <c r="E238" s="571" t="s">
        <v>16</v>
      </c>
      <c r="F238" s="647" t="s">
        <v>501</v>
      </c>
      <c r="G238" s="673">
        <v>3388890000</v>
      </c>
      <c r="H238" s="666" t="s">
        <v>14</v>
      </c>
      <c r="I238" s="574">
        <v>39981</v>
      </c>
      <c r="J238" s="575">
        <v>4</v>
      </c>
      <c r="K238" s="681">
        <v>3388890000</v>
      </c>
      <c r="L238" s="560">
        <f t="shared" si="3"/>
        <v>0</v>
      </c>
      <c r="M238" s="576" t="s">
        <v>1288</v>
      </c>
      <c r="N238" s="638">
        <v>40023</v>
      </c>
      <c r="O238" s="591" t="s">
        <v>1288</v>
      </c>
      <c r="P238" s="579"/>
      <c r="Q238" s="580" t="s">
        <v>1674</v>
      </c>
      <c r="R238" s="581">
        <v>340000000</v>
      </c>
    </row>
    <row r="239" spans="1:18">
      <c r="A239" s="567"/>
      <c r="B239" s="662">
        <v>39822</v>
      </c>
      <c r="C239" s="670" t="s">
        <v>612</v>
      </c>
      <c r="D239" s="671" t="s">
        <v>613</v>
      </c>
      <c r="E239" s="682" t="s">
        <v>614</v>
      </c>
      <c r="F239" s="647" t="s">
        <v>501</v>
      </c>
      <c r="G239" s="673">
        <v>135000000</v>
      </c>
      <c r="H239" s="666" t="s">
        <v>14</v>
      </c>
      <c r="I239" s="574"/>
      <c r="J239" s="667"/>
      <c r="K239" s="590"/>
      <c r="L239" s="560" t="str">
        <f t="shared" si="3"/>
        <v/>
      </c>
      <c r="M239" s="576"/>
      <c r="N239" s="638"/>
      <c r="O239" s="591"/>
      <c r="P239" s="668"/>
      <c r="Q239" s="580"/>
      <c r="R239" s="581"/>
    </row>
    <row r="240" spans="1:18">
      <c r="A240" s="567"/>
      <c r="B240" s="662">
        <v>39822</v>
      </c>
      <c r="C240" s="670" t="s">
        <v>615</v>
      </c>
      <c r="D240" s="671" t="s">
        <v>365</v>
      </c>
      <c r="E240" s="618" t="s">
        <v>163</v>
      </c>
      <c r="F240" s="647" t="s">
        <v>501</v>
      </c>
      <c r="G240" s="673">
        <v>32668000</v>
      </c>
      <c r="H240" s="666" t="s">
        <v>14</v>
      </c>
      <c r="I240" s="574"/>
      <c r="J240" s="667"/>
      <c r="K240" s="590"/>
      <c r="L240" s="560" t="str">
        <f t="shared" si="3"/>
        <v/>
      </c>
      <c r="M240" s="576"/>
      <c r="N240" s="638"/>
      <c r="O240" s="591"/>
      <c r="P240" s="668"/>
      <c r="Q240" s="580"/>
      <c r="R240" s="581"/>
    </row>
    <row r="241" spans="1:18">
      <c r="A241" s="567"/>
      <c r="B241" s="662">
        <v>39822</v>
      </c>
      <c r="C241" s="670" t="s">
        <v>616</v>
      </c>
      <c r="D241" s="671" t="s">
        <v>617</v>
      </c>
      <c r="E241" s="571" t="s">
        <v>56</v>
      </c>
      <c r="F241" s="647" t="s">
        <v>501</v>
      </c>
      <c r="G241" s="673">
        <v>24000000</v>
      </c>
      <c r="H241" s="666" t="s">
        <v>14</v>
      </c>
      <c r="I241" s="574"/>
      <c r="J241" s="667"/>
      <c r="K241" s="590"/>
      <c r="L241" s="560" t="str">
        <f t="shared" si="3"/>
        <v/>
      </c>
      <c r="M241" s="576"/>
      <c r="N241" s="638"/>
      <c r="O241" s="591"/>
      <c r="P241" s="668"/>
      <c r="Q241" s="580"/>
      <c r="R241" s="581"/>
    </row>
    <row r="242" spans="1:18">
      <c r="A242" s="567"/>
      <c r="B242" s="662">
        <v>39822</v>
      </c>
      <c r="C242" s="670" t="s">
        <v>618</v>
      </c>
      <c r="D242" s="671" t="s">
        <v>619</v>
      </c>
      <c r="E242" s="571" t="s">
        <v>36</v>
      </c>
      <c r="F242" s="647" t="s">
        <v>501</v>
      </c>
      <c r="G242" s="673">
        <v>28000000</v>
      </c>
      <c r="H242" s="666" t="s">
        <v>14</v>
      </c>
      <c r="I242" s="574"/>
      <c r="J242" s="667"/>
      <c r="K242" s="590"/>
      <c r="L242" s="560" t="str">
        <f t="shared" si="3"/>
        <v/>
      </c>
      <c r="M242" s="576"/>
      <c r="N242" s="638"/>
      <c r="O242" s="591"/>
      <c r="P242" s="668"/>
      <c r="Q242" s="580"/>
      <c r="R242" s="581"/>
    </row>
    <row r="243" spans="1:18">
      <c r="A243" s="567"/>
      <c r="B243" s="662">
        <v>39822</v>
      </c>
      <c r="C243" s="670" t="s">
        <v>620</v>
      </c>
      <c r="D243" s="671" t="s">
        <v>621</v>
      </c>
      <c r="E243" s="571" t="s">
        <v>22</v>
      </c>
      <c r="F243" s="647" t="s">
        <v>501</v>
      </c>
      <c r="G243" s="673">
        <v>78158000</v>
      </c>
      <c r="H243" s="666" t="s">
        <v>14</v>
      </c>
      <c r="I243" s="574">
        <v>39925</v>
      </c>
      <c r="J243" s="575">
        <v>4</v>
      </c>
      <c r="K243" s="590">
        <v>78158000</v>
      </c>
      <c r="L243" s="560">
        <f t="shared" si="3"/>
        <v>0</v>
      </c>
      <c r="M243" s="576" t="s">
        <v>1288</v>
      </c>
      <c r="N243" s="638">
        <v>39960</v>
      </c>
      <c r="O243" s="591" t="s">
        <v>1288</v>
      </c>
      <c r="P243" s="579"/>
      <c r="Q243" s="580" t="s">
        <v>1674</v>
      </c>
      <c r="R243" s="581">
        <v>2200000</v>
      </c>
    </row>
    <row r="244" spans="1:18">
      <c r="A244" s="567"/>
      <c r="B244" s="662">
        <v>39822</v>
      </c>
      <c r="C244" s="670" t="s">
        <v>622</v>
      </c>
      <c r="D244" s="671" t="s">
        <v>623</v>
      </c>
      <c r="E244" s="571" t="s">
        <v>123</v>
      </c>
      <c r="F244" s="647" t="s">
        <v>501</v>
      </c>
      <c r="G244" s="673">
        <v>44000000</v>
      </c>
      <c r="H244" s="666" t="s">
        <v>14</v>
      </c>
      <c r="I244" s="574"/>
      <c r="J244" s="667"/>
      <c r="K244" s="590"/>
      <c r="L244" s="560" t="str">
        <f t="shared" si="3"/>
        <v/>
      </c>
      <c r="M244" s="576"/>
      <c r="N244" s="638"/>
      <c r="O244" s="591"/>
      <c r="P244" s="668"/>
      <c r="Q244" s="580"/>
      <c r="R244" s="581"/>
    </row>
    <row r="245" spans="1:18">
      <c r="A245" s="567"/>
      <c r="B245" s="662">
        <v>39822</v>
      </c>
      <c r="C245" s="670" t="s">
        <v>624</v>
      </c>
      <c r="D245" s="671" t="s">
        <v>625</v>
      </c>
      <c r="E245" s="571" t="s">
        <v>62</v>
      </c>
      <c r="F245" s="647" t="s">
        <v>501</v>
      </c>
      <c r="G245" s="673">
        <v>13400000</v>
      </c>
      <c r="H245" s="666" t="s">
        <v>14</v>
      </c>
      <c r="I245" s="574">
        <v>40107</v>
      </c>
      <c r="J245" s="667">
        <v>4</v>
      </c>
      <c r="K245" s="590">
        <v>13400000</v>
      </c>
      <c r="L245" s="560">
        <f t="shared" si="3"/>
        <v>0</v>
      </c>
      <c r="M245" s="576" t="s">
        <v>1288</v>
      </c>
      <c r="N245" s="638"/>
      <c r="O245" s="591"/>
      <c r="P245" s="668"/>
      <c r="Q245" s="580"/>
      <c r="R245" s="581"/>
    </row>
    <row r="246" spans="1:18">
      <c r="A246" s="567"/>
      <c r="B246" s="662">
        <v>39822</v>
      </c>
      <c r="C246" s="670" t="s">
        <v>626</v>
      </c>
      <c r="D246" s="671" t="s">
        <v>627</v>
      </c>
      <c r="E246" s="571" t="s">
        <v>67</v>
      </c>
      <c r="F246" s="647" t="s">
        <v>501</v>
      </c>
      <c r="G246" s="673">
        <v>10000000</v>
      </c>
      <c r="H246" s="666" t="s">
        <v>14</v>
      </c>
      <c r="I246" s="574"/>
      <c r="J246" s="667"/>
      <c r="K246" s="590"/>
      <c r="L246" s="560" t="str">
        <f t="shared" si="3"/>
        <v/>
      </c>
      <c r="M246" s="576"/>
      <c r="N246" s="638"/>
      <c r="O246" s="591"/>
      <c r="P246" s="668"/>
      <c r="Q246" s="580"/>
      <c r="R246" s="581"/>
    </row>
    <row r="247" spans="1:18">
      <c r="A247" s="567"/>
      <c r="B247" s="662">
        <v>39822</v>
      </c>
      <c r="C247" s="670" t="s">
        <v>628</v>
      </c>
      <c r="D247" s="671" t="s">
        <v>629</v>
      </c>
      <c r="E247" s="636" t="s">
        <v>219</v>
      </c>
      <c r="F247" s="647" t="s">
        <v>501</v>
      </c>
      <c r="G247" s="673">
        <v>100000000</v>
      </c>
      <c r="H247" s="666" t="s">
        <v>14</v>
      </c>
      <c r="I247" s="574">
        <v>40065</v>
      </c>
      <c r="J247" s="667">
        <v>4</v>
      </c>
      <c r="K247" s="590">
        <v>100000000</v>
      </c>
      <c r="L247" s="560">
        <f t="shared" si="3"/>
        <v>0</v>
      </c>
      <c r="M247" s="576" t="s">
        <v>1288</v>
      </c>
      <c r="N247" s="638"/>
      <c r="O247" s="591"/>
      <c r="P247" s="668"/>
      <c r="Q247" s="580"/>
      <c r="R247" s="581"/>
    </row>
    <row r="248" spans="1:18">
      <c r="A248" s="567"/>
      <c r="B248" s="662">
        <v>39822</v>
      </c>
      <c r="C248" s="670" t="s">
        <v>630</v>
      </c>
      <c r="D248" s="671" t="s">
        <v>631</v>
      </c>
      <c r="E248" s="571" t="s">
        <v>56</v>
      </c>
      <c r="F248" s="647" t="s">
        <v>501</v>
      </c>
      <c r="G248" s="673">
        <v>20000000</v>
      </c>
      <c r="H248" s="666" t="s">
        <v>14</v>
      </c>
      <c r="I248" s="574"/>
      <c r="J248" s="667"/>
      <c r="K248" s="590"/>
      <c r="L248" s="560" t="str">
        <f t="shared" si="3"/>
        <v/>
      </c>
      <c r="M248" s="576"/>
      <c r="N248" s="638"/>
      <c r="O248" s="591"/>
      <c r="P248" s="668"/>
      <c r="Q248" s="580"/>
      <c r="R248" s="581"/>
    </row>
    <row r="249" spans="1:18">
      <c r="A249" s="567"/>
      <c r="B249" s="662">
        <v>39822</v>
      </c>
      <c r="C249" s="670" t="s">
        <v>632</v>
      </c>
      <c r="D249" s="671" t="s">
        <v>633</v>
      </c>
      <c r="E249" s="646" t="s">
        <v>419</v>
      </c>
      <c r="F249" s="647" t="s">
        <v>501</v>
      </c>
      <c r="G249" s="673">
        <v>10200000</v>
      </c>
      <c r="H249" s="666" t="s">
        <v>14</v>
      </c>
      <c r="I249" s="574"/>
      <c r="J249" s="667"/>
      <c r="K249" s="590"/>
      <c r="L249" s="560" t="str">
        <f t="shared" si="3"/>
        <v/>
      </c>
      <c r="M249" s="576"/>
      <c r="N249" s="638"/>
      <c r="O249" s="591"/>
      <c r="P249" s="668"/>
      <c r="Q249" s="580"/>
      <c r="R249" s="581"/>
    </row>
    <row r="250" spans="1:18">
      <c r="A250" s="567"/>
      <c r="B250" s="662">
        <v>39822</v>
      </c>
      <c r="C250" s="670" t="s">
        <v>634</v>
      </c>
      <c r="D250" s="671" t="s">
        <v>232</v>
      </c>
      <c r="E250" s="571" t="s">
        <v>13</v>
      </c>
      <c r="F250" s="647" t="s">
        <v>501</v>
      </c>
      <c r="G250" s="673">
        <v>16000000</v>
      </c>
      <c r="H250" s="666" t="s">
        <v>14</v>
      </c>
      <c r="I250" s="574"/>
      <c r="J250" s="667"/>
      <c r="K250" s="590"/>
      <c r="L250" s="560" t="str">
        <f t="shared" si="3"/>
        <v/>
      </c>
      <c r="M250" s="576"/>
      <c r="N250" s="638"/>
      <c r="O250" s="591"/>
      <c r="P250" s="668"/>
      <c r="Q250" s="580"/>
      <c r="R250" s="581"/>
    </row>
    <row r="251" spans="1:18">
      <c r="A251" s="567"/>
      <c r="B251" s="662">
        <v>39822</v>
      </c>
      <c r="C251" s="670" t="s">
        <v>635</v>
      </c>
      <c r="D251" s="671" t="s">
        <v>636</v>
      </c>
      <c r="E251" s="571" t="s">
        <v>13</v>
      </c>
      <c r="F251" s="647" t="s">
        <v>501</v>
      </c>
      <c r="G251" s="673">
        <v>65000000</v>
      </c>
      <c r="H251" s="666" t="s">
        <v>14</v>
      </c>
      <c r="I251" s="574"/>
      <c r="J251" s="667"/>
      <c r="K251" s="590"/>
      <c r="L251" s="560" t="str">
        <f t="shared" si="3"/>
        <v/>
      </c>
      <c r="M251" s="576"/>
      <c r="N251" s="638"/>
      <c r="O251" s="591"/>
      <c r="P251" s="668"/>
      <c r="Q251" s="580"/>
      <c r="R251" s="581"/>
    </row>
    <row r="252" spans="1:18">
      <c r="A252" s="567"/>
      <c r="B252" s="662">
        <v>39822</v>
      </c>
      <c r="C252" s="670" t="s">
        <v>637</v>
      </c>
      <c r="D252" s="671" t="s">
        <v>638</v>
      </c>
      <c r="E252" s="571" t="s">
        <v>105</v>
      </c>
      <c r="F252" s="647" t="s">
        <v>501</v>
      </c>
      <c r="G252" s="673">
        <v>20000000</v>
      </c>
      <c r="H252" s="666" t="s">
        <v>14</v>
      </c>
      <c r="I252" s="574"/>
      <c r="J252" s="667"/>
      <c r="K252" s="590"/>
      <c r="L252" s="560" t="str">
        <f t="shared" si="3"/>
        <v/>
      </c>
      <c r="M252" s="576"/>
      <c r="N252" s="638"/>
      <c r="O252" s="591"/>
      <c r="P252" s="668"/>
      <c r="Q252" s="580"/>
      <c r="R252" s="581"/>
    </row>
    <row r="253" spans="1:18">
      <c r="A253" s="567"/>
      <c r="B253" s="662">
        <v>39822</v>
      </c>
      <c r="C253" s="670" t="s">
        <v>639</v>
      </c>
      <c r="D253" s="671" t="s">
        <v>640</v>
      </c>
      <c r="E253" s="636" t="s">
        <v>219</v>
      </c>
      <c r="F253" s="647" t="s">
        <v>501</v>
      </c>
      <c r="G253" s="673">
        <v>16500000</v>
      </c>
      <c r="H253" s="666" t="s">
        <v>14</v>
      </c>
      <c r="I253" s="574"/>
      <c r="J253" s="667"/>
      <c r="K253" s="590"/>
      <c r="L253" s="560" t="str">
        <f t="shared" si="3"/>
        <v/>
      </c>
      <c r="M253" s="576"/>
      <c r="N253" s="638"/>
      <c r="O253" s="591"/>
      <c r="P253" s="668"/>
      <c r="Q253" s="580"/>
      <c r="R253" s="581"/>
    </row>
    <row r="254" spans="1:18">
      <c r="A254" s="567"/>
      <c r="B254" s="662">
        <v>39822</v>
      </c>
      <c r="C254" s="670" t="s">
        <v>641</v>
      </c>
      <c r="D254" s="671" t="s">
        <v>149</v>
      </c>
      <c r="E254" s="618" t="s">
        <v>150</v>
      </c>
      <c r="F254" s="647" t="s">
        <v>501</v>
      </c>
      <c r="G254" s="673">
        <v>20000000</v>
      </c>
      <c r="H254" s="666" t="s">
        <v>14</v>
      </c>
      <c r="I254" s="574"/>
      <c r="J254" s="667"/>
      <c r="K254" s="590"/>
      <c r="L254" s="560" t="str">
        <f t="shared" si="3"/>
        <v/>
      </c>
      <c r="M254" s="576"/>
      <c r="N254" s="638"/>
      <c r="O254" s="591"/>
      <c r="P254" s="668"/>
      <c r="Q254" s="580"/>
      <c r="R254" s="581"/>
    </row>
    <row r="255" spans="1:18">
      <c r="A255" s="567"/>
      <c r="B255" s="662">
        <v>39822</v>
      </c>
      <c r="C255" s="670" t="s">
        <v>642</v>
      </c>
      <c r="D255" s="671" t="s">
        <v>643</v>
      </c>
      <c r="E255" s="571" t="s">
        <v>59</v>
      </c>
      <c r="F255" s="647" t="s">
        <v>501</v>
      </c>
      <c r="G255" s="673">
        <v>33000000</v>
      </c>
      <c r="H255" s="666" t="s">
        <v>14</v>
      </c>
      <c r="I255" s="574"/>
      <c r="J255" s="667"/>
      <c r="K255" s="590"/>
      <c r="L255" s="560" t="str">
        <f t="shared" si="3"/>
        <v/>
      </c>
      <c r="M255" s="576"/>
      <c r="N255" s="638"/>
      <c r="O255" s="591"/>
      <c r="P255" s="668"/>
      <c r="Q255" s="580"/>
      <c r="R255" s="581"/>
    </row>
    <row r="256" spans="1:18">
      <c r="A256" s="567"/>
      <c r="B256" s="662">
        <v>39822</v>
      </c>
      <c r="C256" s="670" t="s">
        <v>644</v>
      </c>
      <c r="D256" s="671" t="s">
        <v>645</v>
      </c>
      <c r="E256" s="571" t="s">
        <v>45</v>
      </c>
      <c r="F256" s="647" t="s">
        <v>501</v>
      </c>
      <c r="G256" s="673">
        <v>25000000</v>
      </c>
      <c r="H256" s="666" t="s">
        <v>14</v>
      </c>
      <c r="I256" s="574">
        <v>39918</v>
      </c>
      <c r="J256" s="575">
        <v>4</v>
      </c>
      <c r="K256" s="590">
        <v>25000000</v>
      </c>
      <c r="L256" s="560">
        <v>0</v>
      </c>
      <c r="M256" s="576" t="s">
        <v>1288</v>
      </c>
      <c r="N256" s="638"/>
      <c r="O256" s="591"/>
      <c r="P256" s="579"/>
      <c r="Q256" s="580"/>
      <c r="R256" s="581"/>
    </row>
    <row r="257" spans="1:18">
      <c r="A257" s="567">
        <v>2</v>
      </c>
      <c r="B257" s="662">
        <v>39822</v>
      </c>
      <c r="C257" s="670" t="s">
        <v>646</v>
      </c>
      <c r="D257" s="671" t="s">
        <v>104</v>
      </c>
      <c r="E257" s="571" t="s">
        <v>36</v>
      </c>
      <c r="F257" s="647" t="s">
        <v>423</v>
      </c>
      <c r="G257" s="673">
        <v>12000000</v>
      </c>
      <c r="H257" s="666" t="s">
        <v>14</v>
      </c>
      <c r="I257" s="574"/>
      <c r="J257" s="667"/>
      <c r="K257" s="590"/>
      <c r="L257" s="560" t="str">
        <f t="shared" si="3"/>
        <v/>
      </c>
      <c r="M257" s="576"/>
      <c r="N257" s="638"/>
      <c r="O257" s="591"/>
      <c r="P257" s="668"/>
      <c r="Q257" s="580"/>
      <c r="R257" s="581"/>
    </row>
    <row r="258" spans="1:18">
      <c r="A258" s="567">
        <v>2</v>
      </c>
      <c r="B258" s="662">
        <v>39822</v>
      </c>
      <c r="C258" s="670" t="s">
        <v>648</v>
      </c>
      <c r="D258" s="671" t="s">
        <v>647</v>
      </c>
      <c r="E258" s="618" t="s">
        <v>181</v>
      </c>
      <c r="F258" s="647" t="s">
        <v>423</v>
      </c>
      <c r="G258" s="673">
        <v>6000000</v>
      </c>
      <c r="H258" s="666" t="s">
        <v>14</v>
      </c>
      <c r="I258" s="574"/>
      <c r="J258" s="667"/>
      <c r="K258" s="590"/>
      <c r="L258" s="560" t="str">
        <f t="shared" si="3"/>
        <v/>
      </c>
      <c r="M258" s="576"/>
      <c r="N258" s="638"/>
      <c r="O258" s="591"/>
      <c r="P258" s="668"/>
      <c r="Q258" s="580"/>
      <c r="R258" s="581"/>
    </row>
    <row r="259" spans="1:18">
      <c r="A259" s="567">
        <v>2</v>
      </c>
      <c r="B259" s="662">
        <v>39822</v>
      </c>
      <c r="C259" s="670" t="s">
        <v>649</v>
      </c>
      <c r="D259" s="671" t="s">
        <v>650</v>
      </c>
      <c r="E259" s="571" t="s">
        <v>25</v>
      </c>
      <c r="F259" s="647" t="s">
        <v>423</v>
      </c>
      <c r="G259" s="673">
        <v>6815000</v>
      </c>
      <c r="H259" s="666" t="s">
        <v>14</v>
      </c>
      <c r="I259" s="574"/>
      <c r="J259" s="667"/>
      <c r="K259" s="590"/>
      <c r="L259" s="560" t="str">
        <f t="shared" si="3"/>
        <v/>
      </c>
      <c r="M259" s="576"/>
      <c r="N259" s="638"/>
      <c r="O259" s="591"/>
      <c r="P259" s="668"/>
      <c r="Q259" s="580"/>
      <c r="R259" s="581"/>
    </row>
    <row r="260" spans="1:18">
      <c r="A260" s="567">
        <v>2</v>
      </c>
      <c r="B260" s="662">
        <v>39822</v>
      </c>
      <c r="C260" s="670" t="s">
        <v>651</v>
      </c>
      <c r="D260" s="671" t="s">
        <v>652</v>
      </c>
      <c r="E260" s="571" t="s">
        <v>25</v>
      </c>
      <c r="F260" s="647" t="s">
        <v>423</v>
      </c>
      <c r="G260" s="673">
        <v>5803000</v>
      </c>
      <c r="H260" s="666" t="s">
        <v>14</v>
      </c>
      <c r="I260" s="574"/>
      <c r="J260" s="667"/>
      <c r="K260" s="590"/>
      <c r="L260" s="560" t="str">
        <f t="shared" si="3"/>
        <v/>
      </c>
      <c r="M260" s="576"/>
      <c r="N260" s="638"/>
      <c r="O260" s="591"/>
      <c r="P260" s="668"/>
      <c r="Q260" s="580"/>
      <c r="R260" s="581"/>
    </row>
    <row r="261" spans="1:18">
      <c r="A261" s="567">
        <v>2</v>
      </c>
      <c r="B261" s="662">
        <v>39822</v>
      </c>
      <c r="C261" s="670" t="s">
        <v>654</v>
      </c>
      <c r="D261" s="671" t="s">
        <v>653</v>
      </c>
      <c r="E261" s="571" t="s">
        <v>13</v>
      </c>
      <c r="F261" s="647" t="s">
        <v>423</v>
      </c>
      <c r="G261" s="673">
        <v>3070000</v>
      </c>
      <c r="H261" s="666" t="s">
        <v>14</v>
      </c>
      <c r="I261" s="574"/>
      <c r="J261" s="667"/>
      <c r="K261" s="590"/>
      <c r="L261" s="560" t="str">
        <f t="shared" si="3"/>
        <v/>
      </c>
      <c r="M261" s="576"/>
      <c r="N261" s="638"/>
      <c r="O261" s="591"/>
      <c r="P261" s="668"/>
      <c r="Q261" s="580"/>
      <c r="R261" s="581"/>
    </row>
    <row r="262" spans="1:18" s="661" customFormat="1">
      <c r="A262" s="567">
        <v>3</v>
      </c>
      <c r="B262" s="662">
        <v>39822</v>
      </c>
      <c r="C262" s="670" t="s">
        <v>655</v>
      </c>
      <c r="D262" s="671" t="s">
        <v>656</v>
      </c>
      <c r="E262" s="571" t="s">
        <v>25</v>
      </c>
      <c r="F262" s="647" t="s">
        <v>657</v>
      </c>
      <c r="G262" s="573">
        <v>5116000</v>
      </c>
      <c r="H262" s="666" t="s">
        <v>14</v>
      </c>
      <c r="I262" s="574"/>
      <c r="J262" s="667"/>
      <c r="K262" s="590"/>
      <c r="L262" s="560" t="str">
        <f t="shared" si="3"/>
        <v/>
      </c>
      <c r="M262" s="576"/>
      <c r="N262" s="638"/>
      <c r="O262" s="591"/>
      <c r="P262" s="668"/>
      <c r="Q262" s="660"/>
      <c r="R262" s="581"/>
    </row>
    <row r="263" spans="1:18">
      <c r="A263" s="567">
        <v>2</v>
      </c>
      <c r="B263" s="662">
        <v>39822</v>
      </c>
      <c r="C263" s="670" t="s">
        <v>659</v>
      </c>
      <c r="D263" s="671" t="s">
        <v>658</v>
      </c>
      <c r="E263" s="571" t="s">
        <v>76</v>
      </c>
      <c r="F263" s="647" t="s">
        <v>423</v>
      </c>
      <c r="G263" s="673">
        <v>2995000</v>
      </c>
      <c r="H263" s="666" t="s">
        <v>14</v>
      </c>
      <c r="I263" s="574"/>
      <c r="J263" s="667"/>
      <c r="K263" s="590"/>
      <c r="L263" s="560" t="str">
        <f t="shared" si="3"/>
        <v/>
      </c>
      <c r="M263" s="576"/>
      <c r="N263" s="638"/>
      <c r="O263" s="591"/>
      <c r="P263" s="668"/>
      <c r="Q263" s="580"/>
      <c r="R263" s="581"/>
    </row>
    <row r="264" spans="1:18">
      <c r="A264" s="567">
        <v>2</v>
      </c>
      <c r="B264" s="662">
        <v>39822</v>
      </c>
      <c r="C264" s="670" t="s">
        <v>660</v>
      </c>
      <c r="D264" s="671" t="s">
        <v>661</v>
      </c>
      <c r="E264" s="571" t="s">
        <v>13</v>
      </c>
      <c r="F264" s="647" t="s">
        <v>423</v>
      </c>
      <c r="G264" s="673">
        <v>2000000</v>
      </c>
      <c r="H264" s="666" t="s">
        <v>14</v>
      </c>
      <c r="I264" s="574"/>
      <c r="J264" s="667"/>
      <c r="K264" s="590"/>
      <c r="L264" s="560" t="str">
        <f t="shared" si="3"/>
        <v/>
      </c>
      <c r="M264" s="576"/>
      <c r="N264" s="638"/>
      <c r="O264" s="591"/>
      <c r="P264" s="668"/>
      <c r="Q264" s="580"/>
      <c r="R264" s="581"/>
    </row>
    <row r="265" spans="1:18">
      <c r="A265" s="567">
        <v>2</v>
      </c>
      <c r="B265" s="662">
        <v>39822</v>
      </c>
      <c r="C265" s="670" t="s">
        <v>662</v>
      </c>
      <c r="D265" s="671" t="s">
        <v>663</v>
      </c>
      <c r="E265" s="646" t="s">
        <v>410</v>
      </c>
      <c r="F265" s="647" t="s">
        <v>423</v>
      </c>
      <c r="G265" s="673">
        <v>1065000</v>
      </c>
      <c r="H265" s="666" t="s">
        <v>14</v>
      </c>
      <c r="I265" s="574"/>
      <c r="J265" s="667"/>
      <c r="K265" s="590"/>
      <c r="L265" s="560" t="str">
        <f t="shared" si="3"/>
        <v/>
      </c>
      <c r="M265" s="576"/>
      <c r="N265" s="638"/>
      <c r="O265" s="591"/>
      <c r="P265" s="668"/>
      <c r="Q265" s="580"/>
      <c r="R265" s="581"/>
    </row>
    <row r="266" spans="1:18">
      <c r="A266" s="567">
        <v>2</v>
      </c>
      <c r="B266" s="662">
        <v>39822</v>
      </c>
      <c r="C266" s="670" t="s">
        <v>664</v>
      </c>
      <c r="D266" s="671" t="s">
        <v>665</v>
      </c>
      <c r="E266" s="571" t="s">
        <v>25</v>
      </c>
      <c r="F266" s="647" t="s">
        <v>423</v>
      </c>
      <c r="G266" s="673">
        <v>5500000</v>
      </c>
      <c r="H266" s="666" t="s">
        <v>14</v>
      </c>
      <c r="I266" s="574"/>
      <c r="J266" s="667"/>
      <c r="K266" s="590"/>
      <c r="L266" s="560" t="str">
        <f t="shared" si="3"/>
        <v/>
      </c>
      <c r="M266" s="576"/>
      <c r="N266" s="638"/>
      <c r="O266" s="591"/>
      <c r="P266" s="668"/>
      <c r="Q266" s="580"/>
      <c r="R266" s="581"/>
    </row>
    <row r="267" spans="1:18">
      <c r="A267" s="567">
        <v>2</v>
      </c>
      <c r="B267" s="662">
        <v>39822</v>
      </c>
      <c r="C267" s="670" t="s">
        <v>666</v>
      </c>
      <c r="D267" s="671" t="s">
        <v>667</v>
      </c>
      <c r="E267" s="571" t="s">
        <v>45</v>
      </c>
      <c r="F267" s="647" t="s">
        <v>423</v>
      </c>
      <c r="G267" s="673">
        <v>5983000</v>
      </c>
      <c r="H267" s="666" t="s">
        <v>14</v>
      </c>
      <c r="I267" s="574"/>
      <c r="J267" s="667"/>
      <c r="K267" s="590"/>
      <c r="L267" s="560" t="str">
        <f t="shared" si="3"/>
        <v/>
      </c>
      <c r="M267" s="576"/>
      <c r="N267" s="638"/>
      <c r="O267" s="591"/>
      <c r="P267" s="668"/>
      <c r="Q267" s="580"/>
      <c r="R267" s="581"/>
    </row>
    <row r="268" spans="1:18">
      <c r="A268" s="567">
        <v>2</v>
      </c>
      <c r="B268" s="662">
        <v>39822</v>
      </c>
      <c r="C268" s="670" t="s">
        <v>668</v>
      </c>
      <c r="D268" s="671" t="s">
        <v>669</v>
      </c>
      <c r="E268" s="618" t="s">
        <v>150</v>
      </c>
      <c r="F268" s="647" t="s">
        <v>423</v>
      </c>
      <c r="G268" s="673">
        <v>24000000</v>
      </c>
      <c r="H268" s="666" t="s">
        <v>14</v>
      </c>
      <c r="I268" s="574"/>
      <c r="J268" s="667"/>
      <c r="K268" s="590"/>
      <c r="L268" s="560" t="str">
        <f t="shared" si="3"/>
        <v/>
      </c>
      <c r="M268" s="576"/>
      <c r="N268" s="638"/>
      <c r="O268" s="591"/>
      <c r="P268" s="668"/>
      <c r="Q268" s="580"/>
      <c r="R268" s="581"/>
    </row>
    <row r="269" spans="1:18">
      <c r="A269" s="567">
        <v>2</v>
      </c>
      <c r="B269" s="662">
        <v>39822</v>
      </c>
      <c r="C269" s="670" t="s">
        <v>670</v>
      </c>
      <c r="D269" s="671" t="s">
        <v>160</v>
      </c>
      <c r="E269" s="571" t="s">
        <v>126</v>
      </c>
      <c r="F269" s="647" t="s">
        <v>423</v>
      </c>
      <c r="G269" s="673">
        <v>9000000</v>
      </c>
      <c r="H269" s="666" t="s">
        <v>14</v>
      </c>
      <c r="I269" s="574"/>
      <c r="J269" s="667"/>
      <c r="K269" s="590"/>
      <c r="L269" s="560" t="str">
        <f t="shared" si="3"/>
        <v/>
      </c>
      <c r="M269" s="576"/>
      <c r="N269" s="638"/>
      <c r="O269" s="591"/>
      <c r="P269" s="668"/>
      <c r="Q269" s="580"/>
      <c r="R269" s="581"/>
    </row>
    <row r="270" spans="1:18">
      <c r="A270" s="567">
        <v>2</v>
      </c>
      <c r="B270" s="662">
        <v>39822</v>
      </c>
      <c r="C270" s="670" t="s">
        <v>671</v>
      </c>
      <c r="D270" s="671" t="s">
        <v>672</v>
      </c>
      <c r="E270" s="571" t="s">
        <v>51</v>
      </c>
      <c r="F270" s="647" t="s">
        <v>423</v>
      </c>
      <c r="G270" s="673">
        <v>3981000</v>
      </c>
      <c r="H270" s="666" t="s">
        <v>14</v>
      </c>
      <c r="I270" s="574"/>
      <c r="J270" s="667"/>
      <c r="K270" s="590"/>
      <c r="L270" s="560" t="str">
        <f t="shared" si="3"/>
        <v/>
      </c>
      <c r="M270" s="576"/>
      <c r="N270" s="638"/>
      <c r="O270" s="591"/>
      <c r="P270" s="668"/>
      <c r="Q270" s="580"/>
      <c r="R270" s="581"/>
    </row>
    <row r="271" spans="1:18">
      <c r="A271" s="567">
        <v>2</v>
      </c>
      <c r="B271" s="662">
        <v>39822</v>
      </c>
      <c r="C271" s="670" t="s">
        <v>679</v>
      </c>
      <c r="D271" s="671" t="s">
        <v>683</v>
      </c>
      <c r="E271" s="571" t="s">
        <v>126</v>
      </c>
      <c r="F271" s="647" t="s">
        <v>423</v>
      </c>
      <c r="G271" s="673">
        <v>3285000</v>
      </c>
      <c r="H271" s="666" t="s">
        <v>14</v>
      </c>
      <c r="I271" s="574"/>
      <c r="J271" s="667"/>
      <c r="K271" s="590"/>
      <c r="L271" s="560" t="str">
        <f t="shared" si="3"/>
        <v/>
      </c>
      <c r="M271" s="576"/>
      <c r="N271" s="638"/>
      <c r="O271" s="591"/>
      <c r="P271" s="668"/>
      <c r="Q271" s="580"/>
      <c r="R271" s="581"/>
    </row>
    <row r="272" spans="1:18">
      <c r="A272" s="567">
        <v>2</v>
      </c>
      <c r="B272" s="662">
        <v>39822</v>
      </c>
      <c r="C272" s="670" t="s">
        <v>680</v>
      </c>
      <c r="D272" s="671" t="s">
        <v>15</v>
      </c>
      <c r="E272" s="571" t="s">
        <v>16</v>
      </c>
      <c r="F272" s="647" t="s">
        <v>423</v>
      </c>
      <c r="G272" s="673">
        <v>267274000</v>
      </c>
      <c r="H272" s="666" t="s">
        <v>14</v>
      </c>
      <c r="I272" s="574"/>
      <c r="J272" s="667"/>
      <c r="K272" s="590"/>
      <c r="L272" s="560" t="str">
        <f t="shared" si="3"/>
        <v/>
      </c>
      <c r="M272" s="576"/>
      <c r="N272" s="638"/>
      <c r="O272" s="591"/>
      <c r="P272" s="668"/>
      <c r="Q272" s="580"/>
      <c r="R272" s="581"/>
    </row>
    <row r="273" spans="1:18">
      <c r="A273" s="567"/>
      <c r="B273" s="662">
        <v>39829</v>
      </c>
      <c r="C273" s="670" t="s">
        <v>684</v>
      </c>
      <c r="D273" s="671" t="s">
        <v>699</v>
      </c>
      <c r="E273" s="636" t="s">
        <v>229</v>
      </c>
      <c r="F273" s="647" t="s">
        <v>501</v>
      </c>
      <c r="G273" s="673">
        <v>50000000</v>
      </c>
      <c r="H273" s="666" t="s">
        <v>14</v>
      </c>
      <c r="I273" s="574"/>
      <c r="J273" s="667"/>
      <c r="K273" s="590"/>
      <c r="L273" s="560" t="str">
        <f t="shared" ref="L273:L336" si="4">IF($K273&lt;&gt;0,$G273-$K273,"")</f>
        <v/>
      </c>
      <c r="M273" s="576"/>
      <c r="N273" s="638"/>
      <c r="O273" s="591"/>
      <c r="P273" s="668"/>
      <c r="Q273" s="580"/>
      <c r="R273" s="581"/>
    </row>
    <row r="274" spans="1:18">
      <c r="A274" s="567"/>
      <c r="B274" s="662">
        <v>39829</v>
      </c>
      <c r="C274" s="670" t="s">
        <v>305</v>
      </c>
      <c r="D274" s="671" t="s">
        <v>700</v>
      </c>
      <c r="E274" s="571" t="s">
        <v>40</v>
      </c>
      <c r="F274" s="647" t="s">
        <v>501</v>
      </c>
      <c r="G274" s="673">
        <v>26380000</v>
      </c>
      <c r="H274" s="666" t="s">
        <v>14</v>
      </c>
      <c r="I274" s="574"/>
      <c r="J274" s="667"/>
      <c r="K274" s="590"/>
      <c r="L274" s="560" t="str">
        <f t="shared" si="4"/>
        <v/>
      </c>
      <c r="M274" s="576"/>
      <c r="N274" s="638"/>
      <c r="O274" s="591"/>
      <c r="P274" s="668"/>
      <c r="Q274" s="580"/>
      <c r="R274" s="581"/>
    </row>
    <row r="275" spans="1:18">
      <c r="A275" s="567"/>
      <c r="B275" s="662">
        <v>39829</v>
      </c>
      <c r="C275" s="670" t="s">
        <v>685</v>
      </c>
      <c r="D275" s="671" t="s">
        <v>701</v>
      </c>
      <c r="E275" s="646" t="s">
        <v>490</v>
      </c>
      <c r="F275" s="647" t="s">
        <v>501</v>
      </c>
      <c r="G275" s="673">
        <v>10000000</v>
      </c>
      <c r="H275" s="666" t="s">
        <v>14</v>
      </c>
      <c r="I275" s="574"/>
      <c r="J275" s="667"/>
      <c r="K275" s="590"/>
      <c r="L275" s="560" t="str">
        <f t="shared" si="4"/>
        <v/>
      </c>
      <c r="M275" s="576"/>
      <c r="N275" s="638"/>
      <c r="O275" s="591"/>
      <c r="P275" s="668"/>
      <c r="Q275" s="580"/>
      <c r="R275" s="581"/>
    </row>
    <row r="276" spans="1:18">
      <c r="A276" s="567"/>
      <c r="B276" s="662">
        <v>39829</v>
      </c>
      <c r="C276" s="670" t="s">
        <v>306</v>
      </c>
      <c r="D276" s="671" t="s">
        <v>702</v>
      </c>
      <c r="E276" s="636" t="s">
        <v>250</v>
      </c>
      <c r="F276" s="647" t="s">
        <v>501</v>
      </c>
      <c r="G276" s="673">
        <v>18751000</v>
      </c>
      <c r="H276" s="666" t="s">
        <v>14</v>
      </c>
      <c r="I276" s="574"/>
      <c r="J276" s="667"/>
      <c r="K276" s="590"/>
      <c r="L276" s="560" t="str">
        <f t="shared" si="4"/>
        <v/>
      </c>
      <c r="M276" s="576"/>
      <c r="N276" s="638"/>
      <c r="O276" s="591"/>
      <c r="P276" s="668"/>
      <c r="Q276" s="580"/>
      <c r="R276" s="581"/>
    </row>
    <row r="277" spans="1:18">
      <c r="A277" s="567"/>
      <c r="B277" s="662">
        <v>39829</v>
      </c>
      <c r="C277" s="670" t="s">
        <v>686</v>
      </c>
      <c r="D277" s="671" t="s">
        <v>703</v>
      </c>
      <c r="E277" s="571" t="s">
        <v>67</v>
      </c>
      <c r="F277" s="647" t="s">
        <v>501</v>
      </c>
      <c r="G277" s="673">
        <v>7414000</v>
      </c>
      <c r="H277" s="666" t="s">
        <v>14</v>
      </c>
      <c r="I277" s="574">
        <v>39953</v>
      </c>
      <c r="J277" s="575">
        <v>4</v>
      </c>
      <c r="K277" s="590">
        <v>7414000</v>
      </c>
      <c r="L277" s="560">
        <f t="shared" si="4"/>
        <v>0</v>
      </c>
      <c r="M277" s="576" t="s">
        <v>1288</v>
      </c>
      <c r="N277" s="638">
        <v>39988</v>
      </c>
      <c r="O277" s="591" t="s">
        <v>1288</v>
      </c>
      <c r="P277" s="579"/>
      <c r="Q277" s="580" t="s">
        <v>1674</v>
      </c>
      <c r="R277" s="581">
        <v>275000</v>
      </c>
    </row>
    <row r="278" spans="1:18">
      <c r="A278" s="567"/>
      <c r="B278" s="662">
        <v>39829</v>
      </c>
      <c r="C278" s="670" t="s">
        <v>687</v>
      </c>
      <c r="D278" s="671" t="s">
        <v>704</v>
      </c>
      <c r="E278" s="571" t="s">
        <v>126</v>
      </c>
      <c r="F278" s="647" t="s">
        <v>501</v>
      </c>
      <c r="G278" s="673">
        <v>64779000</v>
      </c>
      <c r="H278" s="666" t="s">
        <v>14</v>
      </c>
      <c r="I278" s="574">
        <v>39953</v>
      </c>
      <c r="J278" s="575">
        <v>4</v>
      </c>
      <c r="K278" s="590">
        <v>64779000</v>
      </c>
      <c r="L278" s="560">
        <f t="shared" si="4"/>
        <v>0</v>
      </c>
      <c r="M278" s="576" t="s">
        <v>1288</v>
      </c>
      <c r="N278" s="638">
        <v>39988</v>
      </c>
      <c r="O278" s="591" t="s">
        <v>1288</v>
      </c>
      <c r="P278" s="579"/>
      <c r="Q278" s="580" t="s">
        <v>1674</v>
      </c>
      <c r="R278" s="581">
        <v>1400000</v>
      </c>
    </row>
    <row r="279" spans="1:18">
      <c r="A279" s="567"/>
      <c r="B279" s="662">
        <v>39829</v>
      </c>
      <c r="C279" s="670" t="s">
        <v>688</v>
      </c>
      <c r="D279" s="671" t="s">
        <v>705</v>
      </c>
      <c r="E279" s="636" t="s">
        <v>219</v>
      </c>
      <c r="F279" s="647" t="s">
        <v>501</v>
      </c>
      <c r="G279" s="673">
        <v>108676000</v>
      </c>
      <c r="H279" s="666" t="s">
        <v>14</v>
      </c>
      <c r="I279" s="574"/>
      <c r="J279" s="667"/>
      <c r="K279" s="590"/>
      <c r="L279" s="560" t="str">
        <f t="shared" si="4"/>
        <v/>
      </c>
      <c r="M279" s="576"/>
      <c r="N279" s="638"/>
      <c r="O279" s="591"/>
      <c r="P279" s="668"/>
      <c r="Q279" s="580"/>
      <c r="R279" s="581"/>
    </row>
    <row r="280" spans="1:18">
      <c r="A280" s="567"/>
      <c r="B280" s="662">
        <v>39829</v>
      </c>
      <c r="C280" s="670" t="s">
        <v>307</v>
      </c>
      <c r="D280" s="671" t="s">
        <v>706</v>
      </c>
      <c r="E280" s="571" t="s">
        <v>13</v>
      </c>
      <c r="F280" s="647" t="s">
        <v>501</v>
      </c>
      <c r="G280" s="673">
        <v>17949000</v>
      </c>
      <c r="H280" s="666" t="s">
        <v>14</v>
      </c>
      <c r="I280" s="574"/>
      <c r="J280" s="667"/>
      <c r="K280" s="590"/>
      <c r="L280" s="560" t="str">
        <f t="shared" si="4"/>
        <v/>
      </c>
      <c r="M280" s="576"/>
      <c r="N280" s="638"/>
      <c r="O280" s="591"/>
      <c r="P280" s="668"/>
      <c r="Q280" s="580"/>
      <c r="R280" s="581"/>
    </row>
    <row r="281" spans="1:18">
      <c r="A281" s="567"/>
      <c r="B281" s="662">
        <v>39829</v>
      </c>
      <c r="C281" s="670" t="s">
        <v>689</v>
      </c>
      <c r="D281" s="671" t="s">
        <v>177</v>
      </c>
      <c r="E281" s="618" t="s">
        <v>178</v>
      </c>
      <c r="F281" s="647" t="s">
        <v>501</v>
      </c>
      <c r="G281" s="673">
        <v>400000000</v>
      </c>
      <c r="H281" s="666" t="s">
        <v>14</v>
      </c>
      <c r="I281" s="574"/>
      <c r="J281" s="667"/>
      <c r="K281" s="590"/>
      <c r="L281" s="560" t="str">
        <f t="shared" si="4"/>
        <v/>
      </c>
      <c r="M281" s="576"/>
      <c r="N281" s="638"/>
      <c r="O281" s="591"/>
      <c r="P281" s="668"/>
      <c r="Q281" s="580"/>
      <c r="R281" s="581"/>
    </row>
    <row r="282" spans="1:18">
      <c r="A282" s="567"/>
      <c r="B282" s="662">
        <v>39829</v>
      </c>
      <c r="C282" s="670" t="s">
        <v>690</v>
      </c>
      <c r="D282" s="671" t="s">
        <v>708</v>
      </c>
      <c r="E282" s="571" t="s">
        <v>51</v>
      </c>
      <c r="F282" s="647" t="s">
        <v>501</v>
      </c>
      <c r="G282" s="673">
        <v>75000000</v>
      </c>
      <c r="H282" s="666" t="s">
        <v>14</v>
      </c>
      <c r="I282" s="574">
        <v>39946</v>
      </c>
      <c r="J282" s="575">
        <v>4</v>
      </c>
      <c r="K282" s="590">
        <v>75000000</v>
      </c>
      <c r="L282" s="560">
        <f t="shared" si="4"/>
        <v>0</v>
      </c>
      <c r="M282" s="576" t="s">
        <v>1288</v>
      </c>
      <c r="N282" s="638"/>
      <c r="O282" s="591"/>
      <c r="P282" s="579"/>
      <c r="Q282" s="580"/>
      <c r="R282" s="581"/>
    </row>
    <row r="283" spans="1:18">
      <c r="A283" s="567"/>
      <c r="B283" s="662">
        <v>39829</v>
      </c>
      <c r="C283" s="670" t="s">
        <v>691</v>
      </c>
      <c r="D283" s="671" t="s">
        <v>709</v>
      </c>
      <c r="E283" s="571" t="s">
        <v>13</v>
      </c>
      <c r="F283" s="647" t="s">
        <v>501</v>
      </c>
      <c r="G283" s="673">
        <v>36000000</v>
      </c>
      <c r="H283" s="666" t="s">
        <v>14</v>
      </c>
      <c r="I283" s="574"/>
      <c r="J283" s="667"/>
      <c r="K283" s="590"/>
      <c r="L283" s="560" t="str">
        <f t="shared" si="4"/>
        <v/>
      </c>
      <c r="M283" s="576"/>
      <c r="N283" s="638"/>
      <c r="O283" s="591"/>
      <c r="P283" s="668"/>
      <c r="Q283" s="580"/>
      <c r="R283" s="581"/>
    </row>
    <row r="284" spans="1:18">
      <c r="A284" s="567">
        <v>3</v>
      </c>
      <c r="B284" s="662">
        <v>39829</v>
      </c>
      <c r="C284" s="670" t="s">
        <v>717</v>
      </c>
      <c r="D284" s="671" t="s">
        <v>132</v>
      </c>
      <c r="E284" s="571" t="s">
        <v>16</v>
      </c>
      <c r="F284" s="647" t="s">
        <v>657</v>
      </c>
      <c r="G284" s="673">
        <v>18980000</v>
      </c>
      <c r="H284" s="666" t="s">
        <v>14</v>
      </c>
      <c r="I284" s="574"/>
      <c r="J284" s="667"/>
      <c r="K284" s="590"/>
      <c r="L284" s="560" t="str">
        <f t="shared" si="4"/>
        <v/>
      </c>
      <c r="M284" s="576"/>
      <c r="N284" s="638"/>
      <c r="O284" s="591"/>
      <c r="P284" s="668"/>
      <c r="Q284" s="580"/>
      <c r="R284" s="581"/>
    </row>
    <row r="285" spans="1:18">
      <c r="A285" s="567"/>
      <c r="B285" s="662">
        <v>39829</v>
      </c>
      <c r="C285" s="670" t="s">
        <v>692</v>
      </c>
      <c r="D285" s="671" t="s">
        <v>710</v>
      </c>
      <c r="E285" s="636" t="s">
        <v>219</v>
      </c>
      <c r="F285" s="647" t="s">
        <v>501</v>
      </c>
      <c r="G285" s="673">
        <v>26440000</v>
      </c>
      <c r="H285" s="666" t="s">
        <v>14</v>
      </c>
      <c r="I285" s="574"/>
      <c r="J285" s="667"/>
      <c r="K285" s="590"/>
      <c r="L285" s="560" t="str">
        <f t="shared" si="4"/>
        <v/>
      </c>
      <c r="M285" s="576"/>
      <c r="N285" s="638"/>
      <c r="O285" s="591"/>
      <c r="P285" s="668"/>
      <c r="Q285" s="580"/>
      <c r="R285" s="581"/>
    </row>
    <row r="286" spans="1:18">
      <c r="A286" s="567"/>
      <c r="B286" s="662">
        <v>39829</v>
      </c>
      <c r="C286" s="670" t="s">
        <v>693</v>
      </c>
      <c r="D286" s="671" t="s">
        <v>711</v>
      </c>
      <c r="E286" s="636" t="s">
        <v>207</v>
      </c>
      <c r="F286" s="647" t="s">
        <v>501</v>
      </c>
      <c r="G286" s="673">
        <v>57000000</v>
      </c>
      <c r="H286" s="666" t="s">
        <v>14</v>
      </c>
      <c r="I286" s="574"/>
      <c r="J286" s="667"/>
      <c r="K286" s="590"/>
      <c r="L286" s="560" t="str">
        <f t="shared" si="4"/>
        <v/>
      </c>
      <c r="M286" s="576"/>
      <c r="N286" s="638"/>
      <c r="O286" s="591"/>
      <c r="P286" s="668"/>
      <c r="Q286" s="580"/>
      <c r="R286" s="581"/>
    </row>
    <row r="287" spans="1:18">
      <c r="A287" s="567"/>
      <c r="B287" s="662">
        <v>39829</v>
      </c>
      <c r="C287" s="670" t="s">
        <v>694</v>
      </c>
      <c r="D287" s="671" t="s">
        <v>712</v>
      </c>
      <c r="E287" s="571" t="s">
        <v>51</v>
      </c>
      <c r="F287" s="647" t="s">
        <v>501</v>
      </c>
      <c r="G287" s="673">
        <v>45000000</v>
      </c>
      <c r="H287" s="666" t="s">
        <v>14</v>
      </c>
      <c r="I287" s="574"/>
      <c r="J287" s="667"/>
      <c r="K287" s="590"/>
      <c r="L287" s="560" t="str">
        <f t="shared" si="4"/>
        <v/>
      </c>
      <c r="M287" s="576"/>
      <c r="N287" s="638"/>
      <c r="O287" s="591"/>
      <c r="P287" s="668"/>
      <c r="Q287" s="580"/>
      <c r="R287" s="581"/>
    </row>
    <row r="288" spans="1:18">
      <c r="A288" s="567"/>
      <c r="B288" s="662">
        <v>39829</v>
      </c>
      <c r="C288" s="670" t="s">
        <v>695</v>
      </c>
      <c r="D288" s="671" t="s">
        <v>713</v>
      </c>
      <c r="E288" s="636" t="s">
        <v>225</v>
      </c>
      <c r="F288" s="647" t="s">
        <v>501</v>
      </c>
      <c r="G288" s="673">
        <v>20600000</v>
      </c>
      <c r="H288" s="666" t="s">
        <v>14</v>
      </c>
      <c r="I288" s="574"/>
      <c r="J288" s="667"/>
      <c r="K288" s="590"/>
      <c r="L288" s="560" t="str">
        <f t="shared" si="4"/>
        <v/>
      </c>
      <c r="M288" s="576"/>
      <c r="N288" s="638"/>
      <c r="O288" s="591"/>
      <c r="P288" s="668"/>
      <c r="Q288" s="580"/>
      <c r="R288" s="581"/>
    </row>
    <row r="289" spans="1:18">
      <c r="A289" s="567"/>
      <c r="B289" s="662">
        <v>39829</v>
      </c>
      <c r="C289" s="670" t="s">
        <v>696</v>
      </c>
      <c r="D289" s="671" t="s">
        <v>714</v>
      </c>
      <c r="E289" s="571" t="s">
        <v>33</v>
      </c>
      <c r="F289" s="647" t="s">
        <v>501</v>
      </c>
      <c r="G289" s="673">
        <v>73000000</v>
      </c>
      <c r="H289" s="666" t="s">
        <v>14</v>
      </c>
      <c r="I289" s="574"/>
      <c r="J289" s="667"/>
      <c r="K289" s="590"/>
      <c r="L289" s="560" t="str">
        <f t="shared" si="4"/>
        <v/>
      </c>
      <c r="M289" s="576"/>
      <c r="N289" s="638"/>
      <c r="O289" s="591"/>
      <c r="P289" s="668"/>
      <c r="Q289" s="580"/>
      <c r="R289" s="581"/>
    </row>
    <row r="290" spans="1:18">
      <c r="A290" s="567"/>
      <c r="B290" s="662">
        <v>39829</v>
      </c>
      <c r="C290" s="670" t="s">
        <v>697</v>
      </c>
      <c r="D290" s="671" t="s">
        <v>715</v>
      </c>
      <c r="E290" s="618" t="s">
        <v>163</v>
      </c>
      <c r="F290" s="647" t="s">
        <v>501</v>
      </c>
      <c r="G290" s="673">
        <v>32538000</v>
      </c>
      <c r="H290" s="666" t="s">
        <v>14</v>
      </c>
      <c r="I290" s="574"/>
      <c r="J290" s="667"/>
      <c r="K290" s="590"/>
      <c r="L290" s="560" t="str">
        <f t="shared" si="4"/>
        <v/>
      </c>
      <c r="M290" s="576"/>
      <c r="N290" s="638"/>
      <c r="O290" s="591"/>
      <c r="P290" s="668"/>
      <c r="Q290" s="580"/>
      <c r="R290" s="581"/>
    </row>
    <row r="291" spans="1:18">
      <c r="A291" s="567"/>
      <c r="B291" s="662">
        <v>39829</v>
      </c>
      <c r="C291" s="670" t="s">
        <v>698</v>
      </c>
      <c r="D291" s="671" t="s">
        <v>716</v>
      </c>
      <c r="E291" s="571" t="s">
        <v>67</v>
      </c>
      <c r="F291" s="647" t="s">
        <v>501</v>
      </c>
      <c r="G291" s="673">
        <v>38263000</v>
      </c>
      <c r="H291" s="666" t="s">
        <v>14</v>
      </c>
      <c r="I291" s="574">
        <v>40177</v>
      </c>
      <c r="J291" s="667">
        <v>5</v>
      </c>
      <c r="K291" s="590">
        <v>38263000</v>
      </c>
      <c r="L291" s="560">
        <f t="shared" si="4"/>
        <v>0</v>
      </c>
      <c r="M291" s="576" t="s">
        <v>1288</v>
      </c>
      <c r="N291" s="638">
        <v>40212</v>
      </c>
      <c r="O291" s="591" t="s">
        <v>1288</v>
      </c>
      <c r="P291" s="668">
        <v>9</v>
      </c>
      <c r="Q291" s="580" t="s">
        <v>1674</v>
      </c>
      <c r="R291" s="581">
        <v>430797</v>
      </c>
    </row>
    <row r="292" spans="1:18">
      <c r="A292" s="567">
        <v>2</v>
      </c>
      <c r="B292" s="662">
        <v>39829</v>
      </c>
      <c r="C292" s="670" t="s">
        <v>718</v>
      </c>
      <c r="D292" s="671" t="s">
        <v>737</v>
      </c>
      <c r="E292" s="571" t="s">
        <v>25</v>
      </c>
      <c r="F292" s="647" t="s">
        <v>423</v>
      </c>
      <c r="G292" s="673">
        <v>2550000</v>
      </c>
      <c r="H292" s="666" t="s">
        <v>14</v>
      </c>
      <c r="I292" s="574"/>
      <c r="J292" s="667"/>
      <c r="K292" s="590"/>
      <c r="L292" s="560" t="str">
        <f t="shared" si="4"/>
        <v/>
      </c>
      <c r="M292" s="576"/>
      <c r="N292" s="638"/>
      <c r="O292" s="591"/>
      <c r="P292" s="668"/>
      <c r="Q292" s="580"/>
      <c r="R292" s="581"/>
    </row>
    <row r="293" spans="1:18">
      <c r="A293" s="567">
        <v>2</v>
      </c>
      <c r="B293" s="662">
        <v>39829</v>
      </c>
      <c r="C293" s="670" t="s">
        <v>719</v>
      </c>
      <c r="D293" s="671" t="s">
        <v>738</v>
      </c>
      <c r="E293" s="571" t="s">
        <v>51</v>
      </c>
      <c r="F293" s="647" t="s">
        <v>423</v>
      </c>
      <c r="G293" s="673">
        <v>11730000</v>
      </c>
      <c r="H293" s="666" t="s">
        <v>14</v>
      </c>
      <c r="I293" s="574"/>
      <c r="J293" s="667"/>
      <c r="K293" s="590"/>
      <c r="L293" s="560" t="str">
        <f t="shared" si="4"/>
        <v/>
      </c>
      <c r="M293" s="576"/>
      <c r="N293" s="638"/>
      <c r="O293" s="591"/>
      <c r="P293" s="668"/>
      <c r="Q293" s="580"/>
      <c r="R293" s="581"/>
    </row>
    <row r="294" spans="1:18" ht="15.75" customHeight="1">
      <c r="A294" s="567">
        <v>2</v>
      </c>
      <c r="B294" s="662">
        <v>39829</v>
      </c>
      <c r="C294" s="670" t="s">
        <v>308</v>
      </c>
      <c r="D294" s="671" t="s">
        <v>739</v>
      </c>
      <c r="E294" s="618" t="s">
        <v>143</v>
      </c>
      <c r="F294" s="647" t="s">
        <v>423</v>
      </c>
      <c r="G294" s="673">
        <v>15000000</v>
      </c>
      <c r="H294" s="666" t="s">
        <v>14</v>
      </c>
      <c r="I294" s="574">
        <v>39903</v>
      </c>
      <c r="J294" s="575">
        <v>4</v>
      </c>
      <c r="K294" s="590">
        <v>15000000</v>
      </c>
      <c r="L294" s="560">
        <f t="shared" si="4"/>
        <v>0</v>
      </c>
      <c r="M294" s="669" t="s">
        <v>310</v>
      </c>
      <c r="N294" s="638">
        <v>39918</v>
      </c>
      <c r="O294" s="639" t="s">
        <v>657</v>
      </c>
      <c r="P294" s="683" t="s">
        <v>316</v>
      </c>
      <c r="Q294" s="580" t="s">
        <v>1674</v>
      </c>
      <c r="R294" s="581">
        <v>750000</v>
      </c>
    </row>
    <row r="295" spans="1:18">
      <c r="A295" s="567">
        <v>2</v>
      </c>
      <c r="B295" s="662">
        <v>39829</v>
      </c>
      <c r="C295" s="670" t="s">
        <v>720</v>
      </c>
      <c r="D295" s="671" t="s">
        <v>741</v>
      </c>
      <c r="E295" s="571" t="s">
        <v>33</v>
      </c>
      <c r="F295" s="647" t="s">
        <v>423</v>
      </c>
      <c r="G295" s="673">
        <v>10000000</v>
      </c>
      <c r="H295" s="666" t="s">
        <v>14</v>
      </c>
      <c r="I295" s="574"/>
      <c r="J295" s="667"/>
      <c r="K295" s="590"/>
      <c r="L295" s="560" t="str">
        <f t="shared" si="4"/>
        <v/>
      </c>
      <c r="M295" s="576"/>
      <c r="N295" s="638"/>
      <c r="O295" s="591"/>
      <c r="P295" s="668"/>
      <c r="Q295" s="580"/>
      <c r="R295" s="581"/>
    </row>
    <row r="296" spans="1:18">
      <c r="A296" s="567" t="s">
        <v>1828</v>
      </c>
      <c r="B296" s="662">
        <v>39829</v>
      </c>
      <c r="C296" s="670" t="s">
        <v>721</v>
      </c>
      <c r="D296" s="671" t="s">
        <v>742</v>
      </c>
      <c r="E296" s="571" t="s">
        <v>25</v>
      </c>
      <c r="F296" s="647" t="s">
        <v>423</v>
      </c>
      <c r="G296" s="673">
        <v>4120000</v>
      </c>
      <c r="H296" s="666" t="s">
        <v>14</v>
      </c>
      <c r="I296" s="574">
        <v>40220</v>
      </c>
      <c r="J296" s="667">
        <v>19</v>
      </c>
      <c r="K296" s="590">
        <v>-4120000</v>
      </c>
      <c r="L296" s="560">
        <v>0</v>
      </c>
      <c r="M296" s="576" t="s">
        <v>594</v>
      </c>
      <c r="N296" s="638" t="s">
        <v>594</v>
      </c>
      <c r="O296" s="591" t="s">
        <v>594</v>
      </c>
      <c r="P296" s="668"/>
      <c r="Q296" s="580"/>
      <c r="R296" s="581" t="s">
        <v>594</v>
      </c>
    </row>
    <row r="297" spans="1:18">
      <c r="A297" s="567">
        <v>3</v>
      </c>
      <c r="B297" s="662">
        <v>39829</v>
      </c>
      <c r="C297" s="670" t="s">
        <v>722</v>
      </c>
      <c r="D297" s="671" t="s">
        <v>740</v>
      </c>
      <c r="E297" s="571" t="s">
        <v>25</v>
      </c>
      <c r="F297" s="647" t="s">
        <v>657</v>
      </c>
      <c r="G297" s="673">
        <v>1747000</v>
      </c>
      <c r="H297" s="666" t="s">
        <v>14</v>
      </c>
      <c r="I297" s="574"/>
      <c r="J297" s="667"/>
      <c r="K297" s="590"/>
      <c r="L297" s="560" t="str">
        <f t="shared" si="4"/>
        <v/>
      </c>
      <c r="M297" s="576"/>
      <c r="N297" s="638"/>
      <c r="O297" s="591"/>
      <c r="P297" s="668"/>
      <c r="Q297" s="580"/>
      <c r="R297" s="581"/>
    </row>
    <row r="298" spans="1:18">
      <c r="A298" s="567">
        <v>2</v>
      </c>
      <c r="B298" s="662">
        <v>39829</v>
      </c>
      <c r="C298" s="670" t="s">
        <v>723</v>
      </c>
      <c r="D298" s="671" t="s">
        <v>743</v>
      </c>
      <c r="E298" s="571" t="s">
        <v>25</v>
      </c>
      <c r="F298" s="647" t="s">
        <v>423</v>
      </c>
      <c r="G298" s="673">
        <v>3800000</v>
      </c>
      <c r="H298" s="666" t="s">
        <v>14</v>
      </c>
      <c r="I298" s="574"/>
      <c r="J298" s="667"/>
      <c r="K298" s="590"/>
      <c r="L298" s="560" t="str">
        <f t="shared" si="4"/>
        <v/>
      </c>
      <c r="M298" s="576"/>
      <c r="N298" s="638"/>
      <c r="O298" s="591"/>
      <c r="P298" s="668"/>
      <c r="Q298" s="580"/>
      <c r="R298" s="581"/>
    </row>
    <row r="299" spans="1:18">
      <c r="A299" s="567">
        <v>2</v>
      </c>
      <c r="B299" s="662">
        <v>39829</v>
      </c>
      <c r="C299" s="670" t="s">
        <v>724</v>
      </c>
      <c r="D299" s="671" t="s">
        <v>744</v>
      </c>
      <c r="E299" s="646" t="s">
        <v>261</v>
      </c>
      <c r="F299" s="647" t="s">
        <v>423</v>
      </c>
      <c r="G299" s="673">
        <v>8000000</v>
      </c>
      <c r="H299" s="666" t="s">
        <v>14</v>
      </c>
      <c r="I299" s="574"/>
      <c r="J299" s="667"/>
      <c r="K299" s="590"/>
      <c r="L299" s="560" t="str">
        <f t="shared" si="4"/>
        <v/>
      </c>
      <c r="M299" s="576"/>
      <c r="N299" s="638"/>
      <c r="O299" s="591"/>
      <c r="P299" s="668"/>
      <c r="Q299" s="580"/>
      <c r="R299" s="581"/>
    </row>
    <row r="300" spans="1:18">
      <c r="A300" s="567">
        <v>2</v>
      </c>
      <c r="B300" s="662">
        <v>39829</v>
      </c>
      <c r="C300" s="670" t="s">
        <v>725</v>
      </c>
      <c r="D300" s="671" t="s">
        <v>744</v>
      </c>
      <c r="E300" s="646" t="s">
        <v>261</v>
      </c>
      <c r="F300" s="647" t="s">
        <v>423</v>
      </c>
      <c r="G300" s="673">
        <v>6900000</v>
      </c>
      <c r="H300" s="666" t="s">
        <v>14</v>
      </c>
      <c r="I300" s="574"/>
      <c r="J300" s="667"/>
      <c r="K300" s="590"/>
      <c r="L300" s="560" t="str">
        <f t="shared" si="4"/>
        <v/>
      </c>
      <c r="M300" s="576"/>
      <c r="N300" s="638"/>
      <c r="O300" s="591"/>
      <c r="P300" s="668"/>
      <c r="Q300" s="580"/>
      <c r="R300" s="581"/>
    </row>
    <row r="301" spans="1:18">
      <c r="A301" s="567">
        <v>2</v>
      </c>
      <c r="B301" s="662">
        <v>39829</v>
      </c>
      <c r="C301" s="670" t="s">
        <v>726</v>
      </c>
      <c r="D301" s="671" t="s">
        <v>745</v>
      </c>
      <c r="E301" s="571" t="s">
        <v>40</v>
      </c>
      <c r="F301" s="647" t="s">
        <v>423</v>
      </c>
      <c r="G301" s="673">
        <v>4500000</v>
      </c>
      <c r="H301" s="666" t="s">
        <v>14</v>
      </c>
      <c r="I301" s="574"/>
      <c r="J301" s="667"/>
      <c r="K301" s="590"/>
      <c r="L301" s="560" t="str">
        <f t="shared" si="4"/>
        <v/>
      </c>
      <c r="M301" s="576"/>
      <c r="N301" s="638"/>
      <c r="O301" s="591"/>
      <c r="P301" s="668"/>
      <c r="Q301" s="580"/>
      <c r="R301" s="581"/>
    </row>
    <row r="302" spans="1:18">
      <c r="A302" s="567">
        <v>2</v>
      </c>
      <c r="B302" s="662">
        <v>39829</v>
      </c>
      <c r="C302" s="670" t="s">
        <v>727</v>
      </c>
      <c r="D302" s="671" t="s">
        <v>746</v>
      </c>
      <c r="E302" s="571" t="s">
        <v>56</v>
      </c>
      <c r="F302" s="647" t="s">
        <v>423</v>
      </c>
      <c r="G302" s="673">
        <v>5658000</v>
      </c>
      <c r="H302" s="666" t="s">
        <v>14</v>
      </c>
      <c r="I302" s="574"/>
      <c r="J302" s="667"/>
      <c r="K302" s="590"/>
      <c r="L302" s="560" t="str">
        <f t="shared" si="4"/>
        <v/>
      </c>
      <c r="M302" s="576"/>
      <c r="N302" s="638"/>
      <c r="O302" s="591"/>
      <c r="P302" s="668"/>
      <c r="Q302" s="580"/>
      <c r="R302" s="581"/>
    </row>
    <row r="303" spans="1:18">
      <c r="A303" s="567">
        <v>2</v>
      </c>
      <c r="B303" s="662">
        <v>39829</v>
      </c>
      <c r="C303" s="670" t="s">
        <v>728</v>
      </c>
      <c r="D303" s="671" t="s">
        <v>747</v>
      </c>
      <c r="E303" s="618" t="s">
        <v>163</v>
      </c>
      <c r="F303" s="647" t="s">
        <v>423</v>
      </c>
      <c r="G303" s="673">
        <v>146053000</v>
      </c>
      <c r="H303" s="666" t="s">
        <v>14</v>
      </c>
      <c r="I303" s="574"/>
      <c r="J303" s="667"/>
      <c r="K303" s="590"/>
      <c r="L303" s="560" t="str">
        <f t="shared" si="4"/>
        <v/>
      </c>
      <c r="M303" s="576"/>
      <c r="N303" s="638"/>
      <c r="O303" s="591"/>
      <c r="P303" s="668"/>
      <c r="Q303" s="580"/>
      <c r="R303" s="581"/>
    </row>
    <row r="304" spans="1:18">
      <c r="A304" s="567">
        <v>2</v>
      </c>
      <c r="B304" s="662">
        <v>39829</v>
      </c>
      <c r="C304" s="670" t="s">
        <v>729</v>
      </c>
      <c r="D304" s="671" t="s">
        <v>748</v>
      </c>
      <c r="E304" s="571" t="s">
        <v>73</v>
      </c>
      <c r="F304" s="647" t="s">
        <v>423</v>
      </c>
      <c r="G304" s="673">
        <v>20749000</v>
      </c>
      <c r="H304" s="666" t="s">
        <v>14</v>
      </c>
      <c r="I304" s="574"/>
      <c r="J304" s="667"/>
      <c r="K304" s="590"/>
      <c r="L304" s="560" t="str">
        <f t="shared" si="4"/>
        <v/>
      </c>
      <c r="M304" s="576"/>
      <c r="N304" s="638"/>
      <c r="O304" s="591"/>
      <c r="P304" s="668"/>
      <c r="Q304" s="580"/>
      <c r="R304" s="581"/>
    </row>
    <row r="305" spans="1:18">
      <c r="A305" s="567">
        <v>2</v>
      </c>
      <c r="B305" s="662">
        <v>39829</v>
      </c>
      <c r="C305" s="670" t="s">
        <v>730</v>
      </c>
      <c r="D305" s="671" t="s">
        <v>681</v>
      </c>
      <c r="E305" s="571" t="s">
        <v>13</v>
      </c>
      <c r="F305" s="647" t="s">
        <v>423</v>
      </c>
      <c r="G305" s="673">
        <v>3000000</v>
      </c>
      <c r="H305" s="666" t="s">
        <v>14</v>
      </c>
      <c r="I305" s="574"/>
      <c r="J305" s="667"/>
      <c r="K305" s="590"/>
      <c r="L305" s="560" t="str">
        <f t="shared" si="4"/>
        <v/>
      </c>
      <c r="M305" s="576"/>
      <c r="N305" s="638"/>
      <c r="O305" s="591"/>
      <c r="P305" s="668"/>
      <c r="Q305" s="580"/>
      <c r="R305" s="581"/>
    </row>
    <row r="306" spans="1:18">
      <c r="A306" s="567">
        <v>2</v>
      </c>
      <c r="B306" s="662">
        <v>39829</v>
      </c>
      <c r="C306" s="670" t="s">
        <v>731</v>
      </c>
      <c r="D306" s="671" t="s">
        <v>749</v>
      </c>
      <c r="E306" s="682" t="s">
        <v>750</v>
      </c>
      <c r="F306" s="647" t="s">
        <v>423</v>
      </c>
      <c r="G306" s="673">
        <v>50000000</v>
      </c>
      <c r="H306" s="666" t="s">
        <v>14</v>
      </c>
      <c r="I306" s="574">
        <v>40037</v>
      </c>
      <c r="J306" s="575">
        <v>4</v>
      </c>
      <c r="K306" s="590">
        <v>12500000</v>
      </c>
      <c r="L306" s="560">
        <v>37500000</v>
      </c>
      <c r="M306" s="669" t="s">
        <v>310</v>
      </c>
      <c r="N306" s="638"/>
      <c r="O306" s="591"/>
      <c r="P306" s="668"/>
      <c r="Q306" s="580"/>
      <c r="R306" s="581"/>
    </row>
    <row r="307" spans="1:18">
      <c r="A307" s="567">
        <v>2</v>
      </c>
      <c r="B307" s="662">
        <v>39829</v>
      </c>
      <c r="C307" s="670" t="s">
        <v>732</v>
      </c>
      <c r="D307" s="671" t="s">
        <v>755</v>
      </c>
      <c r="E307" s="682" t="s">
        <v>750</v>
      </c>
      <c r="F307" s="647" t="s">
        <v>423</v>
      </c>
      <c r="G307" s="673">
        <v>20093000</v>
      </c>
      <c r="H307" s="666" t="s">
        <v>14</v>
      </c>
      <c r="I307" s="574"/>
      <c r="J307" s="667"/>
      <c r="K307" s="590"/>
      <c r="L307" s="560" t="str">
        <f t="shared" si="4"/>
        <v/>
      </c>
      <c r="M307" s="576"/>
      <c r="N307" s="638"/>
      <c r="O307" s="591"/>
      <c r="P307" s="668"/>
      <c r="Q307" s="580"/>
      <c r="R307" s="581"/>
    </row>
    <row r="308" spans="1:18" ht="15.75" customHeight="1">
      <c r="A308" s="567">
        <v>2</v>
      </c>
      <c r="B308" s="662">
        <v>39829</v>
      </c>
      <c r="C308" s="670" t="s">
        <v>733</v>
      </c>
      <c r="D308" s="671" t="s">
        <v>751</v>
      </c>
      <c r="E308" s="571" t="s">
        <v>73</v>
      </c>
      <c r="F308" s="647" t="s">
        <v>423</v>
      </c>
      <c r="G308" s="673">
        <v>12000000</v>
      </c>
      <c r="H308" s="666" t="s">
        <v>14</v>
      </c>
      <c r="I308" s="574">
        <v>39960</v>
      </c>
      <c r="J308" s="575">
        <v>4</v>
      </c>
      <c r="K308" s="590">
        <v>12000000</v>
      </c>
      <c r="L308" s="560">
        <v>0</v>
      </c>
      <c r="M308" s="669" t="s">
        <v>310</v>
      </c>
      <c r="N308" s="638">
        <v>39960</v>
      </c>
      <c r="O308" s="639" t="s">
        <v>657</v>
      </c>
      <c r="P308" s="683" t="s">
        <v>316</v>
      </c>
      <c r="Q308" s="580" t="s">
        <v>1674</v>
      </c>
      <c r="R308" s="581">
        <v>600000</v>
      </c>
    </row>
    <row r="309" spans="1:18">
      <c r="A309" s="567">
        <v>3</v>
      </c>
      <c r="B309" s="662">
        <v>39829</v>
      </c>
      <c r="C309" s="670" t="s">
        <v>734</v>
      </c>
      <c r="D309" s="671" t="s">
        <v>752</v>
      </c>
      <c r="E309" s="636" t="s">
        <v>229</v>
      </c>
      <c r="F309" s="647" t="s">
        <v>657</v>
      </c>
      <c r="G309" s="673">
        <v>11000000</v>
      </c>
      <c r="H309" s="666" t="s">
        <v>14</v>
      </c>
      <c r="I309" s="574"/>
      <c r="J309" s="667"/>
      <c r="K309" s="590"/>
      <c r="L309" s="560" t="str">
        <f t="shared" si="4"/>
        <v/>
      </c>
      <c r="M309" s="576"/>
      <c r="N309" s="638"/>
      <c r="O309" s="591"/>
      <c r="P309" s="668"/>
      <c r="Q309" s="580"/>
      <c r="R309" s="581"/>
    </row>
    <row r="310" spans="1:18">
      <c r="A310" s="567">
        <v>2</v>
      </c>
      <c r="B310" s="662">
        <v>39829</v>
      </c>
      <c r="C310" s="670" t="s">
        <v>735</v>
      </c>
      <c r="D310" s="671" t="s">
        <v>753</v>
      </c>
      <c r="E310" s="618" t="s">
        <v>181</v>
      </c>
      <c r="F310" s="647" t="s">
        <v>423</v>
      </c>
      <c r="G310" s="673">
        <v>13000000</v>
      </c>
      <c r="H310" s="666" t="s">
        <v>14</v>
      </c>
      <c r="I310" s="574"/>
      <c r="J310" s="667"/>
      <c r="K310" s="590"/>
      <c r="L310" s="560" t="str">
        <f t="shared" si="4"/>
        <v/>
      </c>
      <c r="M310" s="576"/>
      <c r="N310" s="638"/>
      <c r="O310" s="591"/>
      <c r="P310" s="668"/>
      <c r="Q310" s="580"/>
      <c r="R310" s="581"/>
    </row>
    <row r="311" spans="1:18">
      <c r="A311" s="567">
        <v>2</v>
      </c>
      <c r="B311" s="662">
        <v>39829</v>
      </c>
      <c r="C311" s="670" t="s">
        <v>736</v>
      </c>
      <c r="D311" s="671" t="s">
        <v>754</v>
      </c>
      <c r="E311" s="571" t="s">
        <v>51</v>
      </c>
      <c r="F311" s="647" t="s">
        <v>423</v>
      </c>
      <c r="G311" s="673">
        <v>3268000</v>
      </c>
      <c r="H311" s="666" t="s">
        <v>14</v>
      </c>
      <c r="I311" s="574"/>
      <c r="J311" s="667"/>
      <c r="K311" s="590"/>
      <c r="L311" s="560" t="str">
        <f t="shared" si="4"/>
        <v/>
      </c>
      <c r="M311" s="576"/>
      <c r="N311" s="638"/>
      <c r="O311" s="591"/>
      <c r="P311" s="668"/>
      <c r="Q311" s="580"/>
      <c r="R311" s="581"/>
    </row>
    <row r="312" spans="1:18">
      <c r="A312" s="567"/>
      <c r="B312" s="662">
        <v>39836</v>
      </c>
      <c r="C312" s="670" t="s">
        <v>760</v>
      </c>
      <c r="D312" s="671" t="s">
        <v>761</v>
      </c>
      <c r="E312" s="636" t="s">
        <v>207</v>
      </c>
      <c r="F312" s="647" t="s">
        <v>501</v>
      </c>
      <c r="G312" s="673">
        <v>111000000</v>
      </c>
      <c r="H312" s="666" t="s">
        <v>14</v>
      </c>
      <c r="I312" s="574"/>
      <c r="J312" s="667"/>
      <c r="K312" s="590"/>
      <c r="L312" s="560" t="str">
        <f t="shared" si="4"/>
        <v/>
      </c>
      <c r="M312" s="576"/>
      <c r="N312" s="638"/>
      <c r="O312" s="591"/>
      <c r="P312" s="668"/>
      <c r="Q312" s="580"/>
      <c r="R312" s="581"/>
    </row>
    <row r="313" spans="1:18">
      <c r="A313" s="567"/>
      <c r="B313" s="662">
        <v>39836</v>
      </c>
      <c r="C313" s="670" t="s">
        <v>796</v>
      </c>
      <c r="D313" s="671" t="s">
        <v>762</v>
      </c>
      <c r="E313" s="571" t="s">
        <v>33</v>
      </c>
      <c r="F313" s="647" t="s">
        <v>501</v>
      </c>
      <c r="G313" s="673">
        <v>25083000</v>
      </c>
      <c r="H313" s="666" t="s">
        <v>14</v>
      </c>
      <c r="I313" s="574"/>
      <c r="J313" s="667"/>
      <c r="K313" s="590"/>
      <c r="L313" s="560" t="str">
        <f t="shared" si="4"/>
        <v/>
      </c>
      <c r="M313" s="576"/>
      <c r="N313" s="638"/>
      <c r="O313" s="591"/>
      <c r="P313" s="668"/>
      <c r="Q313" s="580"/>
      <c r="R313" s="581"/>
    </row>
    <row r="314" spans="1:18">
      <c r="A314" s="567"/>
      <c r="B314" s="662">
        <v>39836</v>
      </c>
      <c r="C314" s="670" t="s">
        <v>789</v>
      </c>
      <c r="D314" s="671" t="s">
        <v>252</v>
      </c>
      <c r="E314" s="571" t="s">
        <v>13</v>
      </c>
      <c r="F314" s="647" t="s">
        <v>501</v>
      </c>
      <c r="G314" s="673">
        <v>3500000</v>
      </c>
      <c r="H314" s="666" t="s">
        <v>14</v>
      </c>
      <c r="I314" s="574"/>
      <c r="J314" s="667"/>
      <c r="K314" s="590"/>
      <c r="L314" s="560" t="str">
        <f t="shared" si="4"/>
        <v/>
      </c>
      <c r="M314" s="576"/>
      <c r="N314" s="638"/>
      <c r="O314" s="591"/>
      <c r="P314" s="668"/>
      <c r="Q314" s="580"/>
      <c r="R314" s="581"/>
    </row>
    <row r="315" spans="1:18">
      <c r="A315" s="567"/>
      <c r="B315" s="662">
        <v>39836</v>
      </c>
      <c r="C315" s="670" t="s">
        <v>763</v>
      </c>
      <c r="D315" s="671" t="s">
        <v>764</v>
      </c>
      <c r="E315" s="571" t="s">
        <v>62</v>
      </c>
      <c r="F315" s="647" t="s">
        <v>501</v>
      </c>
      <c r="G315" s="673">
        <v>23184000</v>
      </c>
      <c r="H315" s="666" t="s">
        <v>14</v>
      </c>
      <c r="I315" s="574"/>
      <c r="J315" s="667"/>
      <c r="K315" s="590"/>
      <c r="L315" s="560" t="str">
        <f t="shared" si="4"/>
        <v/>
      </c>
      <c r="M315" s="576"/>
      <c r="N315" s="638"/>
      <c r="O315" s="591"/>
      <c r="P315" s="668"/>
      <c r="Q315" s="580"/>
      <c r="R315" s="581"/>
    </row>
    <row r="316" spans="1:18">
      <c r="A316" s="567"/>
      <c r="B316" s="662">
        <v>39836</v>
      </c>
      <c r="C316" s="670" t="s">
        <v>765</v>
      </c>
      <c r="D316" s="671" t="s">
        <v>215</v>
      </c>
      <c r="E316" s="636" t="s">
        <v>216</v>
      </c>
      <c r="F316" s="647" t="s">
        <v>501</v>
      </c>
      <c r="G316" s="673">
        <v>52625000</v>
      </c>
      <c r="H316" s="666" t="s">
        <v>14</v>
      </c>
      <c r="I316" s="574"/>
      <c r="J316" s="667"/>
      <c r="K316" s="590"/>
      <c r="L316" s="560" t="str">
        <f t="shared" si="4"/>
        <v/>
      </c>
      <c r="M316" s="576"/>
      <c r="N316" s="638"/>
      <c r="O316" s="591"/>
      <c r="P316" s="668"/>
      <c r="Q316" s="580"/>
      <c r="R316" s="581"/>
    </row>
    <row r="317" spans="1:18">
      <c r="A317" s="567">
        <v>2</v>
      </c>
      <c r="B317" s="662">
        <v>39836</v>
      </c>
      <c r="C317" s="670" t="s">
        <v>766</v>
      </c>
      <c r="D317" s="671" t="s">
        <v>38</v>
      </c>
      <c r="E317" s="571" t="s">
        <v>25</v>
      </c>
      <c r="F317" s="647" t="s">
        <v>423</v>
      </c>
      <c r="G317" s="673">
        <v>7701000</v>
      </c>
      <c r="H317" s="666" t="s">
        <v>14</v>
      </c>
      <c r="I317" s="574"/>
      <c r="J317" s="667"/>
      <c r="K317" s="590"/>
      <c r="L317" s="560" t="str">
        <f t="shared" si="4"/>
        <v/>
      </c>
      <c r="M317" s="576"/>
      <c r="N317" s="638"/>
      <c r="O317" s="591"/>
      <c r="P317" s="668"/>
      <c r="Q317" s="580"/>
      <c r="R317" s="581"/>
    </row>
    <row r="318" spans="1:18" ht="28.5">
      <c r="A318" s="593" t="s">
        <v>1690</v>
      </c>
      <c r="B318" s="674">
        <v>39836</v>
      </c>
      <c r="C318" s="671" t="s">
        <v>1692</v>
      </c>
      <c r="D318" s="676" t="s">
        <v>767</v>
      </c>
      <c r="E318" s="597" t="s">
        <v>86</v>
      </c>
      <c r="F318" s="653" t="s">
        <v>423</v>
      </c>
      <c r="G318" s="677">
        <v>5677000</v>
      </c>
      <c r="H318" s="678" t="s">
        <v>14</v>
      </c>
      <c r="I318" s="574"/>
      <c r="J318" s="667"/>
      <c r="K318" s="590"/>
      <c r="L318" s="560" t="str">
        <f t="shared" si="4"/>
        <v/>
      </c>
      <c r="M318" s="576"/>
      <c r="N318" s="638"/>
      <c r="O318" s="591"/>
      <c r="P318" s="668"/>
      <c r="Q318" s="580"/>
      <c r="R318" s="581"/>
    </row>
    <row r="319" spans="1:18" ht="28.5">
      <c r="A319" s="610">
        <v>2</v>
      </c>
      <c r="B319" s="674">
        <v>39836</v>
      </c>
      <c r="C319" s="675" t="s">
        <v>799</v>
      </c>
      <c r="D319" s="671" t="s">
        <v>790</v>
      </c>
      <c r="E319" s="597" t="s">
        <v>25</v>
      </c>
      <c r="F319" s="653" t="s">
        <v>423</v>
      </c>
      <c r="G319" s="677">
        <v>4656000</v>
      </c>
      <c r="H319" s="678" t="s">
        <v>14</v>
      </c>
      <c r="I319" s="574"/>
      <c r="J319" s="667"/>
      <c r="K319" s="590"/>
      <c r="L319" s="560" t="str">
        <f t="shared" si="4"/>
        <v/>
      </c>
      <c r="M319" s="576"/>
      <c r="N319" s="638"/>
      <c r="O319" s="591"/>
      <c r="P319" s="668"/>
      <c r="Q319" s="580"/>
      <c r="R319" s="581"/>
    </row>
    <row r="320" spans="1:18">
      <c r="A320" s="567">
        <v>2</v>
      </c>
      <c r="B320" s="662">
        <v>39836</v>
      </c>
      <c r="C320" s="670" t="s">
        <v>769</v>
      </c>
      <c r="D320" s="671" t="s">
        <v>768</v>
      </c>
      <c r="E320" s="571" t="s">
        <v>25</v>
      </c>
      <c r="F320" s="647" t="s">
        <v>423</v>
      </c>
      <c r="G320" s="673">
        <v>1968000</v>
      </c>
      <c r="H320" s="666" t="s">
        <v>14</v>
      </c>
      <c r="I320" s="574"/>
      <c r="J320" s="667"/>
      <c r="K320" s="590"/>
      <c r="L320" s="560" t="str">
        <f t="shared" si="4"/>
        <v/>
      </c>
      <c r="M320" s="576"/>
      <c r="N320" s="638"/>
      <c r="O320" s="591"/>
      <c r="P320" s="668"/>
      <c r="Q320" s="580"/>
      <c r="R320" s="581"/>
    </row>
    <row r="321" spans="1:18" ht="15.75" customHeight="1">
      <c r="A321" s="567">
        <v>2</v>
      </c>
      <c r="B321" s="662">
        <v>39836</v>
      </c>
      <c r="C321" s="670" t="s">
        <v>797</v>
      </c>
      <c r="D321" s="671" t="s">
        <v>740</v>
      </c>
      <c r="E321" s="571" t="s">
        <v>25</v>
      </c>
      <c r="F321" s="647" t="s">
        <v>423</v>
      </c>
      <c r="G321" s="673">
        <v>4900000</v>
      </c>
      <c r="H321" s="666" t="s">
        <v>14</v>
      </c>
      <c r="I321" s="574">
        <v>39925</v>
      </c>
      <c r="J321" s="575">
        <v>4</v>
      </c>
      <c r="K321" s="590">
        <v>4900000</v>
      </c>
      <c r="L321" s="560">
        <f t="shared" si="4"/>
        <v>0</v>
      </c>
      <c r="M321" s="669" t="s">
        <v>310</v>
      </c>
      <c r="N321" s="638">
        <v>39925</v>
      </c>
      <c r="O321" s="639" t="s">
        <v>657</v>
      </c>
      <c r="P321" s="683" t="s">
        <v>316</v>
      </c>
      <c r="Q321" s="580" t="s">
        <v>1674</v>
      </c>
      <c r="R321" s="581">
        <v>245000</v>
      </c>
    </row>
    <row r="322" spans="1:18">
      <c r="A322" s="567">
        <v>2</v>
      </c>
      <c r="B322" s="662">
        <v>39836</v>
      </c>
      <c r="C322" s="670" t="s">
        <v>770</v>
      </c>
      <c r="D322" s="671" t="s">
        <v>771</v>
      </c>
      <c r="E322" s="571" t="s">
        <v>86</v>
      </c>
      <c r="F322" s="647" t="s">
        <v>423</v>
      </c>
      <c r="G322" s="673">
        <v>6514000</v>
      </c>
      <c r="H322" s="666" t="s">
        <v>14</v>
      </c>
      <c r="I322" s="574"/>
      <c r="J322" s="667"/>
      <c r="K322" s="590"/>
      <c r="L322" s="560" t="str">
        <f t="shared" si="4"/>
        <v/>
      </c>
      <c r="M322" s="576"/>
      <c r="N322" s="638"/>
      <c r="O322" s="591"/>
      <c r="P322" s="668"/>
      <c r="Q322" s="580"/>
      <c r="R322" s="581"/>
    </row>
    <row r="323" spans="1:18">
      <c r="A323" s="567">
        <v>2</v>
      </c>
      <c r="B323" s="662">
        <v>39836</v>
      </c>
      <c r="C323" s="670" t="s">
        <v>772</v>
      </c>
      <c r="D323" s="671" t="s">
        <v>773</v>
      </c>
      <c r="E323" s="571" t="s">
        <v>33</v>
      </c>
      <c r="F323" s="647" t="s">
        <v>423</v>
      </c>
      <c r="G323" s="673">
        <v>10189000</v>
      </c>
      <c r="H323" s="666" t="s">
        <v>14</v>
      </c>
      <c r="I323" s="574">
        <v>40170</v>
      </c>
      <c r="J323" s="667">
        <v>4</v>
      </c>
      <c r="K323" s="590">
        <v>10189000</v>
      </c>
      <c r="L323" s="560">
        <f t="shared" si="4"/>
        <v>0</v>
      </c>
      <c r="M323" s="669" t="s">
        <v>310</v>
      </c>
      <c r="N323" s="638">
        <v>40170</v>
      </c>
      <c r="O323" s="591" t="s">
        <v>657</v>
      </c>
      <c r="P323" s="683" t="s">
        <v>316</v>
      </c>
      <c r="Q323" s="580" t="s">
        <v>1674</v>
      </c>
      <c r="R323" s="581">
        <v>509000</v>
      </c>
    </row>
    <row r="324" spans="1:18">
      <c r="A324" s="567">
        <v>2</v>
      </c>
      <c r="B324" s="662">
        <v>39836</v>
      </c>
      <c r="C324" s="670" t="s">
        <v>798</v>
      </c>
      <c r="D324" s="671" t="s">
        <v>774</v>
      </c>
      <c r="E324" s="571" t="s">
        <v>59</v>
      </c>
      <c r="F324" s="647" t="s">
        <v>423</v>
      </c>
      <c r="G324" s="673">
        <v>6216000</v>
      </c>
      <c r="H324" s="666" t="s">
        <v>14</v>
      </c>
      <c r="I324" s="574"/>
      <c r="J324" s="667"/>
      <c r="K324" s="590"/>
      <c r="L324" s="560" t="str">
        <f t="shared" si="4"/>
        <v/>
      </c>
      <c r="M324" s="576"/>
      <c r="N324" s="638"/>
      <c r="O324" s="591"/>
      <c r="P324" s="668"/>
      <c r="Q324" s="580"/>
      <c r="R324" s="581"/>
    </row>
    <row r="325" spans="1:18">
      <c r="A325" s="567">
        <v>2</v>
      </c>
      <c r="B325" s="662">
        <v>39836</v>
      </c>
      <c r="C325" s="670" t="s">
        <v>792</v>
      </c>
      <c r="D325" s="671" t="s">
        <v>775</v>
      </c>
      <c r="E325" s="571" t="s">
        <v>56</v>
      </c>
      <c r="F325" s="647" t="s">
        <v>423</v>
      </c>
      <c r="G325" s="673">
        <v>8752000</v>
      </c>
      <c r="H325" s="666" t="s">
        <v>14</v>
      </c>
      <c r="I325" s="574"/>
      <c r="J325" s="667"/>
      <c r="K325" s="590"/>
      <c r="L325" s="560" t="str">
        <f t="shared" si="4"/>
        <v/>
      </c>
      <c r="M325" s="576"/>
      <c r="N325" s="638"/>
      <c r="O325" s="591"/>
      <c r="P325" s="668"/>
      <c r="Q325" s="580"/>
      <c r="R325" s="581"/>
    </row>
    <row r="326" spans="1:18">
      <c r="A326" s="567">
        <v>2</v>
      </c>
      <c r="B326" s="662">
        <v>39836</v>
      </c>
      <c r="C326" s="670" t="s">
        <v>776</v>
      </c>
      <c r="D326" s="671" t="s">
        <v>777</v>
      </c>
      <c r="E326" s="571" t="s">
        <v>25</v>
      </c>
      <c r="F326" s="647" t="s">
        <v>423</v>
      </c>
      <c r="G326" s="673">
        <v>3300000</v>
      </c>
      <c r="H326" s="666" t="s">
        <v>14</v>
      </c>
      <c r="I326" s="574"/>
      <c r="J326" s="667"/>
      <c r="K326" s="590"/>
      <c r="L326" s="560" t="str">
        <f t="shared" si="4"/>
        <v/>
      </c>
      <c r="M326" s="576"/>
      <c r="N326" s="638"/>
      <c r="O326" s="591"/>
      <c r="P326" s="668"/>
      <c r="Q326" s="580"/>
      <c r="R326" s="581"/>
    </row>
    <row r="327" spans="1:18">
      <c r="A327" s="567">
        <v>2</v>
      </c>
      <c r="B327" s="662">
        <v>39836</v>
      </c>
      <c r="C327" s="670" t="s">
        <v>778</v>
      </c>
      <c r="D327" s="671" t="s">
        <v>111</v>
      </c>
      <c r="E327" s="571" t="s">
        <v>40</v>
      </c>
      <c r="F327" s="647" t="s">
        <v>423</v>
      </c>
      <c r="G327" s="673">
        <v>6800000</v>
      </c>
      <c r="H327" s="666" t="s">
        <v>14</v>
      </c>
      <c r="I327" s="574"/>
      <c r="J327" s="667"/>
      <c r="K327" s="590"/>
      <c r="L327" s="560" t="str">
        <f t="shared" si="4"/>
        <v/>
      </c>
      <c r="M327" s="576"/>
      <c r="N327" s="638"/>
      <c r="O327" s="591"/>
      <c r="P327" s="668"/>
      <c r="Q327" s="580"/>
      <c r="R327" s="581"/>
    </row>
    <row r="328" spans="1:18">
      <c r="A328" s="567">
        <v>2</v>
      </c>
      <c r="B328" s="662">
        <v>39836</v>
      </c>
      <c r="C328" s="670" t="s">
        <v>779</v>
      </c>
      <c r="D328" s="671" t="s">
        <v>780</v>
      </c>
      <c r="E328" s="618" t="s">
        <v>163</v>
      </c>
      <c r="F328" s="647" t="s">
        <v>423</v>
      </c>
      <c r="G328" s="673">
        <v>1037000</v>
      </c>
      <c r="H328" s="666" t="s">
        <v>14</v>
      </c>
      <c r="I328" s="574"/>
      <c r="J328" s="667"/>
      <c r="K328" s="590"/>
      <c r="L328" s="560" t="str">
        <f t="shared" si="4"/>
        <v/>
      </c>
      <c r="M328" s="576"/>
      <c r="N328" s="638"/>
      <c r="O328" s="591"/>
      <c r="P328" s="668"/>
      <c r="Q328" s="580"/>
      <c r="R328" s="581"/>
    </row>
    <row r="329" spans="1:18">
      <c r="A329" s="567">
        <v>2</v>
      </c>
      <c r="B329" s="662">
        <v>39836</v>
      </c>
      <c r="C329" s="670" t="s">
        <v>781</v>
      </c>
      <c r="D329" s="671" t="s">
        <v>782</v>
      </c>
      <c r="E329" s="636" t="s">
        <v>229</v>
      </c>
      <c r="F329" s="647" t="s">
        <v>423</v>
      </c>
      <c r="G329" s="673">
        <v>57500000</v>
      </c>
      <c r="H329" s="666" t="s">
        <v>14</v>
      </c>
      <c r="I329" s="574"/>
      <c r="J329" s="667"/>
      <c r="K329" s="590"/>
      <c r="L329" s="560" t="str">
        <f t="shared" si="4"/>
        <v/>
      </c>
      <c r="M329" s="576"/>
      <c r="N329" s="638"/>
      <c r="O329" s="591"/>
      <c r="P329" s="668"/>
      <c r="Q329" s="580"/>
      <c r="R329" s="581"/>
    </row>
    <row r="330" spans="1:18">
      <c r="A330" s="567">
        <v>2</v>
      </c>
      <c r="B330" s="662">
        <v>39836</v>
      </c>
      <c r="C330" s="670" t="s">
        <v>791</v>
      </c>
      <c r="D330" s="671" t="s">
        <v>783</v>
      </c>
      <c r="E330" s="571" t="s">
        <v>76</v>
      </c>
      <c r="F330" s="647" t="s">
        <v>423</v>
      </c>
      <c r="G330" s="673">
        <v>10650000</v>
      </c>
      <c r="H330" s="666" t="s">
        <v>14</v>
      </c>
      <c r="I330" s="574"/>
      <c r="J330" s="667"/>
      <c r="K330" s="590"/>
      <c r="L330" s="560" t="str">
        <f t="shared" si="4"/>
        <v/>
      </c>
      <c r="M330" s="576"/>
      <c r="N330" s="638"/>
      <c r="O330" s="591"/>
      <c r="P330" s="668"/>
      <c r="Q330" s="580"/>
      <c r="R330" s="581"/>
    </row>
    <row r="331" spans="1:18">
      <c r="A331" s="567">
        <v>2</v>
      </c>
      <c r="B331" s="662">
        <v>39836</v>
      </c>
      <c r="C331" s="670" t="s">
        <v>784</v>
      </c>
      <c r="D331" s="671" t="s">
        <v>785</v>
      </c>
      <c r="E331" s="571" t="s">
        <v>123</v>
      </c>
      <c r="F331" s="647" t="s">
        <v>423</v>
      </c>
      <c r="G331" s="673">
        <v>15500000</v>
      </c>
      <c r="H331" s="666" t="s">
        <v>14</v>
      </c>
      <c r="I331" s="574"/>
      <c r="J331" s="667"/>
      <c r="K331" s="590"/>
      <c r="L331" s="560" t="str">
        <f t="shared" si="4"/>
        <v/>
      </c>
      <c r="M331" s="576"/>
      <c r="N331" s="638"/>
      <c r="O331" s="591"/>
      <c r="P331" s="668"/>
      <c r="Q331" s="580"/>
      <c r="R331" s="581"/>
    </row>
    <row r="332" spans="1:18">
      <c r="A332" s="567">
        <v>2</v>
      </c>
      <c r="B332" s="662">
        <v>39836</v>
      </c>
      <c r="C332" s="670" t="s">
        <v>793</v>
      </c>
      <c r="D332" s="671" t="s">
        <v>786</v>
      </c>
      <c r="E332" s="571" t="s">
        <v>33</v>
      </c>
      <c r="F332" s="647" t="s">
        <v>423</v>
      </c>
      <c r="G332" s="673">
        <v>5000000</v>
      </c>
      <c r="H332" s="666" t="s">
        <v>14</v>
      </c>
      <c r="I332" s="574"/>
      <c r="J332" s="667"/>
      <c r="K332" s="590"/>
      <c r="L332" s="560" t="str">
        <f t="shared" si="4"/>
        <v/>
      </c>
      <c r="M332" s="576"/>
      <c r="N332" s="638"/>
      <c r="O332" s="591"/>
      <c r="P332" s="668"/>
      <c r="Q332" s="580"/>
      <c r="R332" s="581"/>
    </row>
    <row r="333" spans="1:18">
      <c r="A333" s="567">
        <v>2</v>
      </c>
      <c r="B333" s="662">
        <v>39836</v>
      </c>
      <c r="C333" s="670" t="s">
        <v>794</v>
      </c>
      <c r="D333" s="671" t="s">
        <v>787</v>
      </c>
      <c r="E333" s="618" t="s">
        <v>150</v>
      </c>
      <c r="F333" s="647" t="s">
        <v>423</v>
      </c>
      <c r="G333" s="673">
        <v>3240000</v>
      </c>
      <c r="H333" s="666" t="s">
        <v>14</v>
      </c>
      <c r="I333" s="574">
        <v>40163</v>
      </c>
      <c r="J333" s="667">
        <v>4</v>
      </c>
      <c r="K333" s="590">
        <v>1000000</v>
      </c>
      <c r="L333" s="560">
        <f t="shared" si="4"/>
        <v>2240000</v>
      </c>
      <c r="M333" s="669" t="s">
        <v>310</v>
      </c>
      <c r="N333" s="638"/>
      <c r="O333" s="591"/>
      <c r="P333" s="668"/>
      <c r="Q333" s="580"/>
      <c r="R333" s="581"/>
    </row>
    <row r="334" spans="1:18">
      <c r="A334" s="567">
        <v>2</v>
      </c>
      <c r="B334" s="662">
        <v>39836</v>
      </c>
      <c r="C334" s="670" t="s">
        <v>795</v>
      </c>
      <c r="D334" s="671" t="s">
        <v>788</v>
      </c>
      <c r="E334" s="636" t="s">
        <v>219</v>
      </c>
      <c r="F334" s="647" t="s">
        <v>423</v>
      </c>
      <c r="G334" s="673">
        <v>10973000</v>
      </c>
      <c r="H334" s="666" t="s">
        <v>14</v>
      </c>
      <c r="I334" s="574"/>
      <c r="J334" s="667"/>
      <c r="K334" s="590"/>
      <c r="L334" s="560" t="str">
        <f t="shared" si="4"/>
        <v/>
      </c>
      <c r="M334" s="576"/>
      <c r="N334" s="638"/>
      <c r="O334" s="591"/>
      <c r="P334" s="668"/>
      <c r="Q334" s="580"/>
      <c r="R334" s="581"/>
    </row>
    <row r="335" spans="1:18">
      <c r="A335" s="567"/>
      <c r="B335" s="662">
        <v>39843</v>
      </c>
      <c r="C335" s="670" t="s">
        <v>890</v>
      </c>
      <c r="D335" s="671" t="s">
        <v>816</v>
      </c>
      <c r="E335" s="571" t="s">
        <v>62</v>
      </c>
      <c r="F335" s="647" t="s">
        <v>501</v>
      </c>
      <c r="G335" s="673">
        <v>39000000</v>
      </c>
      <c r="H335" s="666" t="s">
        <v>14</v>
      </c>
      <c r="I335" s="574"/>
      <c r="J335" s="667"/>
      <c r="K335" s="590"/>
      <c r="L335" s="560" t="str">
        <f t="shared" si="4"/>
        <v/>
      </c>
      <c r="M335" s="576"/>
      <c r="N335" s="638"/>
      <c r="O335" s="591"/>
      <c r="P335" s="668"/>
      <c r="Q335" s="580"/>
      <c r="R335" s="581"/>
    </row>
    <row r="336" spans="1:18">
      <c r="A336" s="567"/>
      <c r="B336" s="662">
        <v>39843</v>
      </c>
      <c r="C336" s="670" t="s">
        <v>889</v>
      </c>
      <c r="D336" s="671" t="s">
        <v>817</v>
      </c>
      <c r="E336" s="571" t="s">
        <v>73</v>
      </c>
      <c r="F336" s="647" t="s">
        <v>501</v>
      </c>
      <c r="G336" s="673">
        <v>110000000</v>
      </c>
      <c r="H336" s="666" t="s">
        <v>14</v>
      </c>
      <c r="I336" s="574"/>
      <c r="J336" s="667"/>
      <c r="K336" s="590"/>
      <c r="L336" s="560" t="str">
        <f t="shared" si="4"/>
        <v/>
      </c>
      <c r="M336" s="576"/>
      <c r="N336" s="638"/>
      <c r="O336" s="591"/>
      <c r="P336" s="668"/>
      <c r="Q336" s="580"/>
      <c r="R336" s="581"/>
    </row>
    <row r="337" spans="1:18">
      <c r="A337" s="567"/>
      <c r="B337" s="662">
        <v>39843</v>
      </c>
      <c r="C337" s="670" t="s">
        <v>801</v>
      </c>
      <c r="D337" s="671" t="s">
        <v>818</v>
      </c>
      <c r="E337" s="571" t="s">
        <v>67</v>
      </c>
      <c r="F337" s="647" t="s">
        <v>501</v>
      </c>
      <c r="G337" s="673">
        <v>16288000</v>
      </c>
      <c r="H337" s="666" t="s">
        <v>14</v>
      </c>
      <c r="I337" s="574"/>
      <c r="J337" s="667"/>
      <c r="K337" s="590"/>
      <c r="L337" s="560" t="str">
        <f t="shared" ref="L337:L400" si="5">IF($K337&lt;&gt;0,$G337-$K337,"")</f>
        <v/>
      </c>
      <c r="M337" s="576"/>
      <c r="N337" s="638"/>
      <c r="O337" s="591"/>
      <c r="P337" s="668"/>
      <c r="Q337" s="580"/>
      <c r="R337" s="581"/>
    </row>
    <row r="338" spans="1:18">
      <c r="A338" s="567"/>
      <c r="B338" s="662">
        <v>39843</v>
      </c>
      <c r="C338" s="670" t="s">
        <v>802</v>
      </c>
      <c r="D338" s="671" t="s">
        <v>819</v>
      </c>
      <c r="E338" s="571" t="s">
        <v>56</v>
      </c>
      <c r="F338" s="647" t="s">
        <v>501</v>
      </c>
      <c r="G338" s="673">
        <v>11385000</v>
      </c>
      <c r="H338" s="666" t="s">
        <v>14</v>
      </c>
      <c r="I338" s="574"/>
      <c r="J338" s="667"/>
      <c r="K338" s="590"/>
      <c r="L338" s="560" t="str">
        <f t="shared" si="5"/>
        <v/>
      </c>
      <c r="M338" s="576"/>
      <c r="N338" s="638"/>
      <c r="O338" s="591"/>
      <c r="P338" s="668"/>
      <c r="Q338" s="580"/>
      <c r="R338" s="581"/>
    </row>
    <row r="339" spans="1:18">
      <c r="A339" s="567"/>
      <c r="B339" s="662">
        <v>39843</v>
      </c>
      <c r="C339" s="670" t="s">
        <v>803</v>
      </c>
      <c r="D339" s="671" t="s">
        <v>636</v>
      </c>
      <c r="E339" s="636" t="s">
        <v>225</v>
      </c>
      <c r="F339" s="647" t="s">
        <v>501</v>
      </c>
      <c r="G339" s="673">
        <v>266657000</v>
      </c>
      <c r="H339" s="666" t="s">
        <v>14</v>
      </c>
      <c r="I339" s="574"/>
      <c r="J339" s="667"/>
      <c r="K339" s="590"/>
      <c r="L339" s="560" t="str">
        <f t="shared" si="5"/>
        <v/>
      </c>
      <c r="M339" s="576"/>
      <c r="N339" s="638"/>
      <c r="O339" s="591"/>
      <c r="P339" s="668"/>
      <c r="Q339" s="580"/>
      <c r="R339" s="581"/>
    </row>
    <row r="340" spans="1:18">
      <c r="A340" s="567"/>
      <c r="B340" s="662">
        <v>39843</v>
      </c>
      <c r="C340" s="670" t="s">
        <v>804</v>
      </c>
      <c r="D340" s="671" t="s">
        <v>820</v>
      </c>
      <c r="E340" s="571" t="s">
        <v>56</v>
      </c>
      <c r="F340" s="647" t="s">
        <v>501</v>
      </c>
      <c r="G340" s="673">
        <v>22000000</v>
      </c>
      <c r="H340" s="666" t="s">
        <v>14</v>
      </c>
      <c r="I340" s="574">
        <v>40170</v>
      </c>
      <c r="J340" s="667">
        <v>5</v>
      </c>
      <c r="K340" s="590">
        <v>22000000</v>
      </c>
      <c r="L340" s="560">
        <f t="shared" si="5"/>
        <v>0</v>
      </c>
      <c r="M340" s="576" t="s">
        <v>1288</v>
      </c>
      <c r="N340" s="638"/>
      <c r="O340" s="591"/>
      <c r="P340" s="668"/>
      <c r="Q340" s="580"/>
      <c r="R340" s="581"/>
    </row>
    <row r="341" spans="1:18">
      <c r="A341" s="567"/>
      <c r="B341" s="662">
        <v>39843</v>
      </c>
      <c r="C341" s="670" t="s">
        <v>805</v>
      </c>
      <c r="D341" s="671" t="s">
        <v>821</v>
      </c>
      <c r="E341" s="571" t="s">
        <v>25</v>
      </c>
      <c r="F341" s="647" t="s">
        <v>501</v>
      </c>
      <c r="G341" s="673">
        <v>6000000</v>
      </c>
      <c r="H341" s="666" t="s">
        <v>14</v>
      </c>
      <c r="I341" s="574"/>
      <c r="J341" s="667"/>
      <c r="K341" s="590"/>
      <c r="L341" s="560" t="str">
        <f t="shared" si="5"/>
        <v/>
      </c>
      <c r="M341" s="576"/>
      <c r="N341" s="638"/>
      <c r="O341" s="591"/>
      <c r="P341" s="668"/>
      <c r="Q341" s="580"/>
      <c r="R341" s="581"/>
    </row>
    <row r="342" spans="1:18">
      <c r="A342" s="567"/>
      <c r="B342" s="662">
        <v>39843</v>
      </c>
      <c r="C342" s="670" t="s">
        <v>806</v>
      </c>
      <c r="D342" s="671" t="s">
        <v>32</v>
      </c>
      <c r="E342" s="571" t="s">
        <v>33</v>
      </c>
      <c r="F342" s="647" t="s">
        <v>501</v>
      </c>
      <c r="G342" s="673">
        <v>243815000</v>
      </c>
      <c r="H342" s="666" t="s">
        <v>14</v>
      </c>
      <c r="I342" s="574"/>
      <c r="J342" s="667"/>
      <c r="K342" s="590"/>
      <c r="L342" s="560" t="str">
        <f t="shared" si="5"/>
        <v/>
      </c>
      <c r="M342" s="576"/>
      <c r="N342" s="638"/>
      <c r="O342" s="591"/>
      <c r="P342" s="668"/>
      <c r="Q342" s="580"/>
      <c r="R342" s="581"/>
    </row>
    <row r="343" spans="1:18">
      <c r="A343" s="567"/>
      <c r="B343" s="662">
        <v>39843</v>
      </c>
      <c r="C343" s="670" t="s">
        <v>807</v>
      </c>
      <c r="D343" s="671" t="s">
        <v>768</v>
      </c>
      <c r="E343" s="571" t="s">
        <v>25</v>
      </c>
      <c r="F343" s="647" t="s">
        <v>501</v>
      </c>
      <c r="G343" s="673">
        <v>7000000</v>
      </c>
      <c r="H343" s="666" t="s">
        <v>14</v>
      </c>
      <c r="I343" s="574"/>
      <c r="J343" s="667"/>
      <c r="K343" s="590"/>
      <c r="L343" s="560" t="str">
        <f t="shared" si="5"/>
        <v/>
      </c>
      <c r="M343" s="576"/>
      <c r="N343" s="638"/>
      <c r="O343" s="591"/>
      <c r="P343" s="668"/>
      <c r="Q343" s="580"/>
      <c r="R343" s="581"/>
    </row>
    <row r="344" spans="1:18" s="689" customFormat="1">
      <c r="A344" s="567"/>
      <c r="B344" s="662">
        <v>39843</v>
      </c>
      <c r="C344" s="684" t="s">
        <v>808</v>
      </c>
      <c r="D344" s="685" t="s">
        <v>741</v>
      </c>
      <c r="E344" s="571" t="s">
        <v>25</v>
      </c>
      <c r="F344" s="686" t="s">
        <v>501</v>
      </c>
      <c r="G344" s="673">
        <v>11949000</v>
      </c>
      <c r="H344" s="687" t="s">
        <v>14</v>
      </c>
      <c r="I344" s="574"/>
      <c r="J344" s="667"/>
      <c r="K344" s="590"/>
      <c r="L344" s="560" t="str">
        <f t="shared" si="5"/>
        <v/>
      </c>
      <c r="M344" s="576"/>
      <c r="N344" s="638"/>
      <c r="O344" s="591"/>
      <c r="P344" s="668"/>
      <c r="Q344" s="688"/>
      <c r="R344" s="581"/>
    </row>
    <row r="345" spans="1:18" s="689" customFormat="1">
      <c r="A345" s="567"/>
      <c r="B345" s="662">
        <v>39843</v>
      </c>
      <c r="C345" s="684" t="s">
        <v>891</v>
      </c>
      <c r="D345" s="685" t="s">
        <v>822</v>
      </c>
      <c r="E345" s="571" t="s">
        <v>67</v>
      </c>
      <c r="F345" s="686" t="s">
        <v>501</v>
      </c>
      <c r="G345" s="673">
        <v>10000000</v>
      </c>
      <c r="H345" s="687" t="s">
        <v>14</v>
      </c>
      <c r="I345" s="574"/>
      <c r="J345" s="667"/>
      <c r="K345" s="590"/>
      <c r="L345" s="560" t="str">
        <f t="shared" si="5"/>
        <v/>
      </c>
      <c r="M345" s="576"/>
      <c r="N345" s="638"/>
      <c r="O345" s="591"/>
      <c r="P345" s="668"/>
      <c r="Q345" s="688"/>
      <c r="R345" s="581"/>
    </row>
    <row r="346" spans="1:18" s="689" customFormat="1">
      <c r="A346" s="567"/>
      <c r="B346" s="662">
        <v>39843</v>
      </c>
      <c r="C346" s="684" t="s">
        <v>809</v>
      </c>
      <c r="D346" s="685" t="s">
        <v>572</v>
      </c>
      <c r="E346" s="571" t="s">
        <v>13</v>
      </c>
      <c r="F346" s="686" t="s">
        <v>501</v>
      </c>
      <c r="G346" s="673">
        <v>7700000</v>
      </c>
      <c r="H346" s="687" t="s">
        <v>14</v>
      </c>
      <c r="I346" s="574"/>
      <c r="J346" s="667"/>
      <c r="K346" s="590"/>
      <c r="L346" s="560" t="str">
        <f t="shared" si="5"/>
        <v/>
      </c>
      <c r="M346" s="576"/>
      <c r="N346" s="638"/>
      <c r="O346" s="591"/>
      <c r="P346" s="668"/>
      <c r="Q346" s="688"/>
      <c r="R346" s="581"/>
    </row>
    <row r="347" spans="1:18" s="689" customFormat="1">
      <c r="A347" s="567"/>
      <c r="B347" s="662">
        <v>39843</v>
      </c>
      <c r="C347" s="684" t="s">
        <v>810</v>
      </c>
      <c r="D347" s="685" t="s">
        <v>740</v>
      </c>
      <c r="E347" s="571" t="s">
        <v>45</v>
      </c>
      <c r="F347" s="686" t="s">
        <v>501</v>
      </c>
      <c r="G347" s="673">
        <v>30000000</v>
      </c>
      <c r="H347" s="687" t="s">
        <v>14</v>
      </c>
      <c r="I347" s="574"/>
      <c r="J347" s="667"/>
      <c r="K347" s="590"/>
      <c r="L347" s="560" t="str">
        <f t="shared" si="5"/>
        <v/>
      </c>
      <c r="M347" s="576"/>
      <c r="N347" s="638"/>
      <c r="O347" s="591"/>
      <c r="P347" s="668"/>
      <c r="Q347" s="688"/>
      <c r="R347" s="581"/>
    </row>
    <row r="348" spans="1:18" s="689" customFormat="1">
      <c r="A348" s="567"/>
      <c r="B348" s="662">
        <v>39843</v>
      </c>
      <c r="C348" s="684" t="s">
        <v>811</v>
      </c>
      <c r="D348" s="685" t="s">
        <v>823</v>
      </c>
      <c r="E348" s="571" t="s">
        <v>67</v>
      </c>
      <c r="F348" s="686" t="s">
        <v>501</v>
      </c>
      <c r="G348" s="673">
        <v>9000000</v>
      </c>
      <c r="H348" s="687" t="s">
        <v>14</v>
      </c>
      <c r="I348" s="574"/>
      <c r="J348" s="667"/>
      <c r="K348" s="590"/>
      <c r="L348" s="560" t="str">
        <f t="shared" si="5"/>
        <v/>
      </c>
      <c r="M348" s="576"/>
      <c r="N348" s="638"/>
      <c r="O348" s="591"/>
      <c r="P348" s="668"/>
      <c r="Q348" s="688"/>
      <c r="R348" s="581"/>
    </row>
    <row r="349" spans="1:18" s="689" customFormat="1">
      <c r="A349" s="567"/>
      <c r="B349" s="662">
        <v>39843</v>
      </c>
      <c r="C349" s="684" t="s">
        <v>812</v>
      </c>
      <c r="D349" s="685" t="s">
        <v>162</v>
      </c>
      <c r="E349" s="618" t="s">
        <v>163</v>
      </c>
      <c r="F349" s="686" t="s">
        <v>501</v>
      </c>
      <c r="G349" s="673">
        <v>17000000</v>
      </c>
      <c r="H349" s="687" t="s">
        <v>14</v>
      </c>
      <c r="I349" s="574"/>
      <c r="J349" s="667"/>
      <c r="K349" s="590"/>
      <c r="L349" s="560" t="str">
        <f t="shared" si="5"/>
        <v/>
      </c>
      <c r="M349" s="576"/>
      <c r="N349" s="638"/>
      <c r="O349" s="591"/>
      <c r="P349" s="668"/>
      <c r="Q349" s="688"/>
      <c r="R349" s="581"/>
    </row>
    <row r="350" spans="1:18" s="689" customFormat="1">
      <c r="A350" s="567"/>
      <c r="B350" s="662">
        <v>39843</v>
      </c>
      <c r="C350" s="684" t="s">
        <v>813</v>
      </c>
      <c r="D350" s="685" t="s">
        <v>117</v>
      </c>
      <c r="E350" s="571" t="s">
        <v>45</v>
      </c>
      <c r="F350" s="686" t="s">
        <v>501</v>
      </c>
      <c r="G350" s="673">
        <v>8152000</v>
      </c>
      <c r="H350" s="687" t="s">
        <v>14</v>
      </c>
      <c r="I350" s="574"/>
      <c r="J350" s="667"/>
      <c r="K350" s="590"/>
      <c r="L350" s="560" t="str">
        <f t="shared" si="5"/>
        <v/>
      </c>
      <c r="M350" s="576"/>
      <c r="N350" s="638"/>
      <c r="O350" s="591"/>
      <c r="P350" s="668"/>
      <c r="Q350" s="688"/>
      <c r="R350" s="581"/>
    </row>
    <row r="351" spans="1:18" s="689" customFormat="1">
      <c r="A351" s="567"/>
      <c r="B351" s="662">
        <v>39843</v>
      </c>
      <c r="C351" s="684" t="s">
        <v>814</v>
      </c>
      <c r="D351" s="685" t="s">
        <v>824</v>
      </c>
      <c r="E351" s="636" t="s">
        <v>219</v>
      </c>
      <c r="F351" s="686" t="s">
        <v>501</v>
      </c>
      <c r="G351" s="673">
        <v>11750000</v>
      </c>
      <c r="H351" s="687" t="s">
        <v>14</v>
      </c>
      <c r="I351" s="574"/>
      <c r="J351" s="667"/>
      <c r="K351" s="590"/>
      <c r="L351" s="560" t="str">
        <f t="shared" si="5"/>
        <v/>
      </c>
      <c r="M351" s="576"/>
      <c r="N351" s="638"/>
      <c r="O351" s="591"/>
      <c r="P351" s="668"/>
      <c r="Q351" s="688"/>
      <c r="R351" s="581"/>
    </row>
    <row r="352" spans="1:18" s="689" customFormat="1">
      <c r="A352" s="567"/>
      <c r="B352" s="662">
        <v>39843</v>
      </c>
      <c r="C352" s="684" t="s">
        <v>815</v>
      </c>
      <c r="D352" s="685" t="s">
        <v>825</v>
      </c>
      <c r="E352" s="636" t="s">
        <v>225</v>
      </c>
      <c r="F352" s="686" t="s">
        <v>501</v>
      </c>
      <c r="G352" s="673">
        <v>33000000</v>
      </c>
      <c r="H352" s="687" t="s">
        <v>14</v>
      </c>
      <c r="I352" s="574"/>
      <c r="J352" s="667"/>
      <c r="K352" s="590"/>
      <c r="L352" s="560" t="str">
        <f t="shared" si="5"/>
        <v/>
      </c>
      <c r="M352" s="576"/>
      <c r="N352" s="638"/>
      <c r="O352" s="591"/>
      <c r="P352" s="668"/>
      <c r="Q352" s="688"/>
      <c r="R352" s="581"/>
    </row>
    <row r="353" spans="1:18" s="689" customFormat="1">
      <c r="A353" s="567">
        <v>2</v>
      </c>
      <c r="B353" s="662">
        <v>39843</v>
      </c>
      <c r="C353" s="684" t="s">
        <v>888</v>
      </c>
      <c r="D353" s="685" t="s">
        <v>862</v>
      </c>
      <c r="E353" s="571" t="s">
        <v>25</v>
      </c>
      <c r="F353" s="686" t="s">
        <v>423</v>
      </c>
      <c r="G353" s="673">
        <v>7700000</v>
      </c>
      <c r="H353" s="687" t="s">
        <v>14</v>
      </c>
      <c r="I353" s="574"/>
      <c r="J353" s="667"/>
      <c r="K353" s="590"/>
      <c r="L353" s="560" t="str">
        <f t="shared" si="5"/>
        <v/>
      </c>
      <c r="M353" s="576"/>
      <c r="N353" s="638"/>
      <c r="O353" s="591"/>
      <c r="P353" s="668"/>
      <c r="Q353" s="688"/>
      <c r="R353" s="581"/>
    </row>
    <row r="354" spans="1:18" s="689" customFormat="1">
      <c r="A354" s="567">
        <v>2</v>
      </c>
      <c r="B354" s="662">
        <v>39843</v>
      </c>
      <c r="C354" s="684" t="s">
        <v>887</v>
      </c>
      <c r="D354" s="685" t="s">
        <v>863</v>
      </c>
      <c r="E354" s="571" t="s">
        <v>126</v>
      </c>
      <c r="F354" s="686" t="s">
        <v>423</v>
      </c>
      <c r="G354" s="673">
        <v>9993000</v>
      </c>
      <c r="H354" s="687" t="s">
        <v>14</v>
      </c>
      <c r="I354" s="574"/>
      <c r="J354" s="667"/>
      <c r="K354" s="590"/>
      <c r="L354" s="560" t="str">
        <f t="shared" si="5"/>
        <v/>
      </c>
      <c r="M354" s="576"/>
      <c r="N354" s="638"/>
      <c r="O354" s="591"/>
      <c r="P354" s="668"/>
      <c r="Q354" s="688"/>
      <c r="R354" s="581"/>
    </row>
    <row r="355" spans="1:18" s="689" customFormat="1">
      <c r="A355" s="567">
        <v>2</v>
      </c>
      <c r="B355" s="662">
        <v>39843</v>
      </c>
      <c r="C355" s="684" t="s">
        <v>826</v>
      </c>
      <c r="D355" s="685" t="s">
        <v>864</v>
      </c>
      <c r="E355" s="571" t="s">
        <v>25</v>
      </c>
      <c r="F355" s="686" t="s">
        <v>423</v>
      </c>
      <c r="G355" s="673">
        <v>2080000</v>
      </c>
      <c r="H355" s="687" t="s">
        <v>14</v>
      </c>
      <c r="I355" s="574"/>
      <c r="J355" s="667"/>
      <c r="K355" s="590"/>
      <c r="L355" s="560" t="str">
        <f t="shared" si="5"/>
        <v/>
      </c>
      <c r="M355" s="576"/>
      <c r="N355" s="638"/>
      <c r="O355" s="591"/>
      <c r="P355" s="668"/>
      <c r="Q355" s="688"/>
      <c r="R355" s="581"/>
    </row>
    <row r="356" spans="1:18" s="689" customFormat="1">
      <c r="A356" s="567">
        <v>2</v>
      </c>
      <c r="B356" s="662">
        <v>39843</v>
      </c>
      <c r="C356" s="684" t="s">
        <v>827</v>
      </c>
      <c r="D356" s="685" t="s">
        <v>865</v>
      </c>
      <c r="E356" s="687" t="s">
        <v>866</v>
      </c>
      <c r="F356" s="686" t="s">
        <v>423</v>
      </c>
      <c r="G356" s="673">
        <v>12720000</v>
      </c>
      <c r="H356" s="687" t="s">
        <v>14</v>
      </c>
      <c r="I356" s="574"/>
      <c r="J356" s="667"/>
      <c r="K356" s="590"/>
      <c r="L356" s="560" t="str">
        <f t="shared" si="5"/>
        <v/>
      </c>
      <c r="M356" s="576"/>
      <c r="N356" s="638"/>
      <c r="O356" s="591"/>
      <c r="P356" s="668"/>
      <c r="Q356" s="688"/>
      <c r="R356" s="581"/>
    </row>
    <row r="357" spans="1:18" s="689" customFormat="1">
      <c r="A357" s="567">
        <v>2</v>
      </c>
      <c r="B357" s="662">
        <v>39843</v>
      </c>
      <c r="C357" s="684" t="s">
        <v>828</v>
      </c>
      <c r="D357" s="685" t="s">
        <v>867</v>
      </c>
      <c r="E357" s="571" t="s">
        <v>25</v>
      </c>
      <c r="F357" s="686" t="s">
        <v>423</v>
      </c>
      <c r="G357" s="673">
        <v>6000000</v>
      </c>
      <c r="H357" s="687" t="s">
        <v>14</v>
      </c>
      <c r="I357" s="574"/>
      <c r="J357" s="667"/>
      <c r="K357" s="590"/>
      <c r="L357" s="560" t="str">
        <f t="shared" si="5"/>
        <v/>
      </c>
      <c r="M357" s="576"/>
      <c r="N357" s="638"/>
      <c r="O357" s="591"/>
      <c r="P357" s="668"/>
      <c r="Q357" s="688"/>
      <c r="R357" s="581"/>
    </row>
    <row r="358" spans="1:18" s="689" customFormat="1">
      <c r="A358" s="567">
        <v>3</v>
      </c>
      <c r="B358" s="662">
        <v>39843</v>
      </c>
      <c r="C358" s="684" t="s">
        <v>894</v>
      </c>
      <c r="D358" s="685" t="s">
        <v>868</v>
      </c>
      <c r="E358" s="571" t="s">
        <v>73</v>
      </c>
      <c r="F358" s="686" t="s">
        <v>657</v>
      </c>
      <c r="G358" s="673">
        <v>5498000</v>
      </c>
      <c r="H358" s="687" t="s">
        <v>14</v>
      </c>
      <c r="I358" s="574"/>
      <c r="J358" s="667"/>
      <c r="K358" s="590"/>
      <c r="L358" s="560" t="str">
        <f t="shared" si="5"/>
        <v/>
      </c>
      <c r="M358" s="576"/>
      <c r="N358" s="638"/>
      <c r="O358" s="591"/>
      <c r="P358" s="668"/>
      <c r="Q358" s="688"/>
      <c r="R358" s="581"/>
    </row>
    <row r="359" spans="1:18" s="689" customFormat="1">
      <c r="A359" s="567">
        <v>2</v>
      </c>
      <c r="B359" s="662">
        <v>39843</v>
      </c>
      <c r="C359" s="684" t="s">
        <v>829</v>
      </c>
      <c r="D359" s="685" t="s">
        <v>869</v>
      </c>
      <c r="E359" s="571" t="s">
        <v>86</v>
      </c>
      <c r="F359" s="686" t="s">
        <v>423</v>
      </c>
      <c r="G359" s="673">
        <v>10900000</v>
      </c>
      <c r="H359" s="687" t="s">
        <v>14</v>
      </c>
      <c r="I359" s="574"/>
      <c r="J359" s="667"/>
      <c r="K359" s="590"/>
      <c r="L359" s="560" t="str">
        <f t="shared" si="5"/>
        <v/>
      </c>
      <c r="M359" s="576"/>
      <c r="N359" s="638"/>
      <c r="O359" s="591"/>
      <c r="P359" s="668"/>
      <c r="Q359" s="688"/>
      <c r="R359" s="581"/>
    </row>
    <row r="360" spans="1:18" s="689" customFormat="1">
      <c r="A360" s="567">
        <v>2</v>
      </c>
      <c r="B360" s="662">
        <v>39843</v>
      </c>
      <c r="C360" s="684" t="s">
        <v>830</v>
      </c>
      <c r="D360" s="685" t="s">
        <v>870</v>
      </c>
      <c r="E360" s="687" t="s">
        <v>866</v>
      </c>
      <c r="F360" s="686" t="s">
        <v>423</v>
      </c>
      <c r="G360" s="673">
        <v>7525000</v>
      </c>
      <c r="H360" s="687" t="s">
        <v>14</v>
      </c>
      <c r="I360" s="574"/>
      <c r="J360" s="667"/>
      <c r="K360" s="590"/>
      <c r="L360" s="560" t="str">
        <f t="shared" si="5"/>
        <v/>
      </c>
      <c r="M360" s="576"/>
      <c r="N360" s="638"/>
      <c r="O360" s="591"/>
      <c r="P360" s="668"/>
      <c r="Q360" s="688"/>
      <c r="R360" s="581"/>
    </row>
    <row r="361" spans="1:18" s="689" customFormat="1">
      <c r="A361" s="567">
        <v>2</v>
      </c>
      <c r="B361" s="662">
        <v>39843</v>
      </c>
      <c r="C361" s="684" t="s">
        <v>831</v>
      </c>
      <c r="D361" s="685" t="s">
        <v>871</v>
      </c>
      <c r="E361" s="636" t="s">
        <v>250</v>
      </c>
      <c r="F361" s="686" t="s">
        <v>423</v>
      </c>
      <c r="G361" s="673">
        <v>10449000</v>
      </c>
      <c r="H361" s="687" t="s">
        <v>14</v>
      </c>
      <c r="I361" s="574"/>
      <c r="J361" s="667"/>
      <c r="K361" s="590"/>
      <c r="L361" s="560" t="str">
        <f t="shared" si="5"/>
        <v/>
      </c>
      <c r="M361" s="576"/>
      <c r="N361" s="638"/>
      <c r="O361" s="591"/>
      <c r="P361" s="668"/>
      <c r="Q361" s="688"/>
      <c r="R361" s="581"/>
    </row>
    <row r="362" spans="1:18" s="689" customFormat="1">
      <c r="A362" s="567">
        <v>2</v>
      </c>
      <c r="B362" s="662">
        <v>39843</v>
      </c>
      <c r="C362" s="684" t="s">
        <v>850</v>
      </c>
      <c r="D362" s="685" t="s">
        <v>872</v>
      </c>
      <c r="E362" s="636" t="s">
        <v>229</v>
      </c>
      <c r="F362" s="686" t="s">
        <v>423</v>
      </c>
      <c r="G362" s="673">
        <v>25000000</v>
      </c>
      <c r="H362" s="687" t="s">
        <v>14</v>
      </c>
      <c r="I362" s="574"/>
      <c r="J362" s="667"/>
      <c r="K362" s="590"/>
      <c r="L362" s="560" t="str">
        <f t="shared" si="5"/>
        <v/>
      </c>
      <c r="M362" s="576"/>
      <c r="N362" s="638"/>
      <c r="O362" s="591"/>
      <c r="P362" s="668"/>
      <c r="Q362" s="688"/>
      <c r="R362" s="581"/>
    </row>
    <row r="363" spans="1:18" s="689" customFormat="1">
      <c r="A363" s="567">
        <v>2</v>
      </c>
      <c r="B363" s="662">
        <v>39843</v>
      </c>
      <c r="C363" s="684" t="s">
        <v>851</v>
      </c>
      <c r="D363" s="685" t="s">
        <v>873</v>
      </c>
      <c r="E363" s="618" t="s">
        <v>181</v>
      </c>
      <c r="F363" s="686" t="s">
        <v>423</v>
      </c>
      <c r="G363" s="673">
        <v>8950000</v>
      </c>
      <c r="H363" s="687" t="s">
        <v>14</v>
      </c>
      <c r="I363" s="574"/>
      <c r="J363" s="667"/>
      <c r="K363" s="590"/>
      <c r="L363" s="560" t="str">
        <f t="shared" si="5"/>
        <v/>
      </c>
      <c r="M363" s="576"/>
      <c r="N363" s="638"/>
      <c r="O363" s="591"/>
      <c r="P363" s="668"/>
      <c r="Q363" s="688"/>
      <c r="R363" s="581"/>
    </row>
    <row r="364" spans="1:18" s="689" customFormat="1">
      <c r="A364" s="567">
        <v>2</v>
      </c>
      <c r="B364" s="662">
        <v>39843</v>
      </c>
      <c r="C364" s="684" t="s">
        <v>852</v>
      </c>
      <c r="D364" s="685" t="s">
        <v>874</v>
      </c>
      <c r="E364" s="646" t="s">
        <v>379</v>
      </c>
      <c r="F364" s="686" t="s">
        <v>423</v>
      </c>
      <c r="G364" s="673">
        <v>12639000</v>
      </c>
      <c r="H364" s="687" t="s">
        <v>14</v>
      </c>
      <c r="I364" s="574"/>
      <c r="J364" s="667"/>
      <c r="K364" s="590"/>
      <c r="L364" s="560" t="str">
        <f t="shared" si="5"/>
        <v/>
      </c>
      <c r="M364" s="576"/>
      <c r="N364" s="638"/>
      <c r="O364" s="591"/>
      <c r="P364" s="668"/>
      <c r="Q364" s="688"/>
      <c r="R364" s="581"/>
    </row>
    <row r="365" spans="1:18" s="689" customFormat="1">
      <c r="A365" s="567">
        <v>2</v>
      </c>
      <c r="B365" s="662">
        <v>39843</v>
      </c>
      <c r="C365" s="684" t="s">
        <v>853</v>
      </c>
      <c r="D365" s="685" t="s">
        <v>875</v>
      </c>
      <c r="E365" s="571" t="s">
        <v>40</v>
      </c>
      <c r="F365" s="686" t="s">
        <v>423</v>
      </c>
      <c r="G365" s="673">
        <v>110000000</v>
      </c>
      <c r="H365" s="687" t="s">
        <v>14</v>
      </c>
      <c r="I365" s="574"/>
      <c r="J365" s="667"/>
      <c r="K365" s="590"/>
      <c r="L365" s="560" t="str">
        <f t="shared" si="5"/>
        <v/>
      </c>
      <c r="M365" s="576"/>
      <c r="N365" s="638"/>
      <c r="O365" s="591"/>
      <c r="P365" s="668"/>
      <c r="Q365" s="688"/>
      <c r="R365" s="581"/>
    </row>
    <row r="366" spans="1:18" s="689" customFormat="1">
      <c r="A366" s="567">
        <v>2</v>
      </c>
      <c r="B366" s="662">
        <v>39843</v>
      </c>
      <c r="C366" s="684" t="s">
        <v>892</v>
      </c>
      <c r="D366" s="685" t="s">
        <v>876</v>
      </c>
      <c r="E366" s="636" t="s">
        <v>207</v>
      </c>
      <c r="F366" s="686" t="s">
        <v>423</v>
      </c>
      <c r="G366" s="673">
        <v>3674000</v>
      </c>
      <c r="H366" s="687" t="s">
        <v>14</v>
      </c>
      <c r="I366" s="574"/>
      <c r="J366" s="667"/>
      <c r="K366" s="590"/>
      <c r="L366" s="560" t="str">
        <f t="shared" si="5"/>
        <v/>
      </c>
      <c r="M366" s="576"/>
      <c r="N366" s="638"/>
      <c r="O366" s="591"/>
      <c r="P366" s="668"/>
      <c r="Q366" s="688"/>
      <c r="R366" s="581"/>
    </row>
    <row r="367" spans="1:18" s="689" customFormat="1">
      <c r="A367" s="567">
        <v>2</v>
      </c>
      <c r="B367" s="662">
        <v>39843</v>
      </c>
      <c r="C367" s="684" t="s">
        <v>854</v>
      </c>
      <c r="D367" s="685" t="s">
        <v>877</v>
      </c>
      <c r="E367" s="687" t="s">
        <v>878</v>
      </c>
      <c r="F367" s="686" t="s">
        <v>423</v>
      </c>
      <c r="G367" s="673">
        <v>2568000</v>
      </c>
      <c r="H367" s="687" t="s">
        <v>14</v>
      </c>
      <c r="I367" s="574"/>
      <c r="J367" s="667"/>
      <c r="K367" s="590"/>
      <c r="L367" s="560" t="str">
        <f t="shared" si="5"/>
        <v/>
      </c>
      <c r="M367" s="576"/>
      <c r="N367" s="638"/>
      <c r="O367" s="591"/>
      <c r="P367" s="668"/>
      <c r="Q367" s="688"/>
      <c r="R367" s="581"/>
    </row>
    <row r="368" spans="1:18" s="689" customFormat="1">
      <c r="A368" s="567">
        <v>2</v>
      </c>
      <c r="B368" s="662">
        <v>39843</v>
      </c>
      <c r="C368" s="684" t="s">
        <v>855</v>
      </c>
      <c r="D368" s="685" t="s">
        <v>879</v>
      </c>
      <c r="E368" s="618" t="s">
        <v>181</v>
      </c>
      <c r="F368" s="686" t="s">
        <v>423</v>
      </c>
      <c r="G368" s="673">
        <v>8750000</v>
      </c>
      <c r="H368" s="687" t="s">
        <v>14</v>
      </c>
      <c r="I368" s="574"/>
      <c r="J368" s="667"/>
      <c r="K368" s="590"/>
      <c r="L368" s="560" t="str">
        <f t="shared" si="5"/>
        <v/>
      </c>
      <c r="M368" s="576"/>
      <c r="N368" s="638"/>
      <c r="O368" s="591"/>
      <c r="P368" s="668"/>
      <c r="Q368" s="688"/>
      <c r="R368" s="581"/>
    </row>
    <row r="369" spans="1:18" s="689" customFormat="1" ht="27" customHeight="1">
      <c r="A369" s="690" t="s">
        <v>1647</v>
      </c>
      <c r="B369" s="691">
        <v>39843</v>
      </c>
      <c r="C369" s="1008" t="s">
        <v>1693</v>
      </c>
      <c r="D369" s="1008" t="s">
        <v>880</v>
      </c>
      <c r="E369" s="999" t="s">
        <v>56</v>
      </c>
      <c r="F369" s="692" t="s">
        <v>423</v>
      </c>
      <c r="G369" s="1006">
        <v>6633000</v>
      </c>
      <c r="H369" s="1005" t="s">
        <v>14</v>
      </c>
      <c r="I369" s="693"/>
      <c r="J369" s="694"/>
      <c r="K369" s="695"/>
      <c r="L369" s="696" t="str">
        <f t="shared" si="5"/>
        <v/>
      </c>
      <c r="M369" s="697"/>
      <c r="N369" s="698"/>
      <c r="O369" s="530"/>
      <c r="P369" s="699"/>
      <c r="Q369" s="688"/>
      <c r="R369" s="700"/>
    </row>
    <row r="370" spans="1:18" s="689" customFormat="1">
      <c r="A370" s="567">
        <v>2</v>
      </c>
      <c r="B370" s="662">
        <v>39843</v>
      </c>
      <c r="C370" s="684" t="s">
        <v>856</v>
      </c>
      <c r="D370" s="685" t="s">
        <v>712</v>
      </c>
      <c r="E370" s="571" t="s">
        <v>51</v>
      </c>
      <c r="F370" s="686" t="s">
        <v>423</v>
      </c>
      <c r="G370" s="673">
        <v>5800000</v>
      </c>
      <c r="H370" s="687" t="s">
        <v>14</v>
      </c>
      <c r="I370" s="574"/>
      <c r="J370" s="667"/>
      <c r="K370" s="590"/>
      <c r="L370" s="560" t="str">
        <f t="shared" si="5"/>
        <v/>
      </c>
      <c r="M370" s="576"/>
      <c r="N370" s="638"/>
      <c r="O370" s="591"/>
      <c r="P370" s="668"/>
      <c r="Q370" s="688"/>
      <c r="R370" s="581"/>
    </row>
    <row r="371" spans="1:18" s="689" customFormat="1">
      <c r="A371" s="567">
        <v>2</v>
      </c>
      <c r="B371" s="662">
        <v>39843</v>
      </c>
      <c r="C371" s="684" t="s">
        <v>893</v>
      </c>
      <c r="D371" s="685" t="s">
        <v>881</v>
      </c>
      <c r="E371" s="571" t="s">
        <v>67</v>
      </c>
      <c r="F371" s="686" t="s">
        <v>423</v>
      </c>
      <c r="G371" s="673">
        <v>4000000</v>
      </c>
      <c r="H371" s="687" t="s">
        <v>14</v>
      </c>
      <c r="I371" s="574"/>
      <c r="J371" s="667"/>
      <c r="K371" s="590"/>
      <c r="L371" s="560" t="str">
        <f t="shared" si="5"/>
        <v/>
      </c>
      <c r="M371" s="576"/>
      <c r="N371" s="638"/>
      <c r="O371" s="591"/>
      <c r="P371" s="668"/>
      <c r="Q371" s="688"/>
      <c r="R371" s="581"/>
    </row>
    <row r="372" spans="1:18" s="689" customFormat="1">
      <c r="A372" s="567">
        <v>2</v>
      </c>
      <c r="B372" s="662">
        <v>39843</v>
      </c>
      <c r="C372" s="684" t="s">
        <v>857</v>
      </c>
      <c r="D372" s="685" t="s">
        <v>882</v>
      </c>
      <c r="E372" s="646" t="s">
        <v>490</v>
      </c>
      <c r="F372" s="686" t="s">
        <v>423</v>
      </c>
      <c r="G372" s="673">
        <v>10000000</v>
      </c>
      <c r="H372" s="687" t="s">
        <v>14</v>
      </c>
      <c r="I372" s="574"/>
      <c r="J372" s="667"/>
      <c r="K372" s="590"/>
      <c r="L372" s="560" t="str">
        <f t="shared" si="5"/>
        <v/>
      </c>
      <c r="M372" s="576"/>
      <c r="N372" s="638"/>
      <c r="O372" s="591"/>
      <c r="P372" s="668"/>
      <c r="Q372" s="688"/>
      <c r="R372" s="581"/>
    </row>
    <row r="373" spans="1:18" s="689" customFormat="1">
      <c r="A373" s="567">
        <v>2</v>
      </c>
      <c r="B373" s="662">
        <v>39843</v>
      </c>
      <c r="C373" s="684" t="s">
        <v>858</v>
      </c>
      <c r="D373" s="685" t="s">
        <v>883</v>
      </c>
      <c r="E373" s="571" t="s">
        <v>45</v>
      </c>
      <c r="F373" s="686" t="s">
        <v>423</v>
      </c>
      <c r="G373" s="673">
        <v>4734000</v>
      </c>
      <c r="H373" s="687" t="s">
        <v>14</v>
      </c>
      <c r="I373" s="574"/>
      <c r="J373" s="667"/>
      <c r="K373" s="590"/>
      <c r="L373" s="560" t="str">
        <f t="shared" si="5"/>
        <v/>
      </c>
      <c r="M373" s="576"/>
      <c r="N373" s="638"/>
      <c r="O373" s="591"/>
      <c r="P373" s="668"/>
      <c r="Q373" s="688"/>
      <c r="R373" s="581"/>
    </row>
    <row r="374" spans="1:18" s="689" customFormat="1">
      <c r="A374" s="567">
        <v>2</v>
      </c>
      <c r="B374" s="662">
        <v>39843</v>
      </c>
      <c r="C374" s="684" t="s">
        <v>859</v>
      </c>
      <c r="D374" s="685" t="s">
        <v>884</v>
      </c>
      <c r="E374" s="571" t="s">
        <v>36</v>
      </c>
      <c r="F374" s="686" t="s">
        <v>423</v>
      </c>
      <c r="G374" s="673">
        <v>7700000</v>
      </c>
      <c r="H374" s="687" t="s">
        <v>14</v>
      </c>
      <c r="I374" s="574"/>
      <c r="J374" s="667"/>
      <c r="K374" s="590"/>
      <c r="L374" s="560" t="str">
        <f t="shared" si="5"/>
        <v/>
      </c>
      <c r="M374" s="576"/>
      <c r="N374" s="638"/>
      <c r="O374" s="591"/>
      <c r="P374" s="668"/>
      <c r="Q374" s="688"/>
      <c r="R374" s="581"/>
    </row>
    <row r="375" spans="1:18" s="689" customFormat="1">
      <c r="A375" s="567">
        <v>2</v>
      </c>
      <c r="B375" s="662">
        <v>39843</v>
      </c>
      <c r="C375" s="684" t="s">
        <v>860</v>
      </c>
      <c r="D375" s="685" t="s">
        <v>885</v>
      </c>
      <c r="E375" s="571" t="s">
        <v>59</v>
      </c>
      <c r="F375" s="686" t="s">
        <v>423</v>
      </c>
      <c r="G375" s="673">
        <v>4609000</v>
      </c>
      <c r="H375" s="687" t="s">
        <v>14</v>
      </c>
      <c r="I375" s="574"/>
      <c r="J375" s="667"/>
      <c r="K375" s="590"/>
      <c r="L375" s="560" t="str">
        <f t="shared" si="5"/>
        <v/>
      </c>
      <c r="M375" s="576"/>
      <c r="N375" s="638"/>
      <c r="O375" s="591"/>
      <c r="P375" s="668"/>
      <c r="Q375" s="688"/>
      <c r="R375" s="581"/>
    </row>
    <row r="376" spans="1:18" s="689" customFormat="1">
      <c r="A376" s="567">
        <v>2</v>
      </c>
      <c r="B376" s="662">
        <v>39843</v>
      </c>
      <c r="C376" s="684" t="s">
        <v>861</v>
      </c>
      <c r="D376" s="685" t="s">
        <v>886</v>
      </c>
      <c r="E376" s="636" t="s">
        <v>219</v>
      </c>
      <c r="F376" s="686" t="s">
        <v>423</v>
      </c>
      <c r="G376" s="673">
        <v>2600000</v>
      </c>
      <c r="H376" s="687" t="s">
        <v>14</v>
      </c>
      <c r="I376" s="574"/>
      <c r="J376" s="667"/>
      <c r="K376" s="590"/>
      <c r="L376" s="560" t="str">
        <f t="shared" si="5"/>
        <v/>
      </c>
      <c r="M376" s="576"/>
      <c r="N376" s="638"/>
      <c r="O376" s="591"/>
      <c r="P376" s="668"/>
      <c r="Q376" s="688"/>
      <c r="R376" s="581"/>
    </row>
    <row r="377" spans="1:18" s="689" customFormat="1">
      <c r="A377" s="567"/>
      <c r="B377" s="701">
        <v>39850</v>
      </c>
      <c r="C377" s="684" t="s">
        <v>1820</v>
      </c>
      <c r="D377" s="685" t="s">
        <v>918</v>
      </c>
      <c r="E377" s="646" t="s">
        <v>419</v>
      </c>
      <c r="F377" s="686" t="s">
        <v>501</v>
      </c>
      <c r="G377" s="673">
        <v>16000000</v>
      </c>
      <c r="H377" s="687" t="s">
        <v>14</v>
      </c>
      <c r="I377" s="574"/>
      <c r="J377" s="702"/>
      <c r="K377" s="590"/>
      <c r="L377" s="560" t="str">
        <f t="shared" si="5"/>
        <v/>
      </c>
      <c r="M377" s="576"/>
      <c r="N377" s="4"/>
      <c r="O377" s="591"/>
      <c r="P377" s="703"/>
      <c r="Q377" s="688"/>
      <c r="R377" s="581"/>
    </row>
    <row r="378" spans="1:18" s="689" customFormat="1">
      <c r="A378" s="567"/>
      <c r="B378" s="701">
        <v>39850</v>
      </c>
      <c r="C378" s="684" t="s">
        <v>945</v>
      </c>
      <c r="D378" s="685" t="s">
        <v>919</v>
      </c>
      <c r="E378" s="571" t="s">
        <v>67</v>
      </c>
      <c r="F378" s="686" t="s">
        <v>501</v>
      </c>
      <c r="G378" s="673">
        <v>59000000</v>
      </c>
      <c r="H378" s="687" t="s">
        <v>14</v>
      </c>
      <c r="I378" s="574"/>
      <c r="J378" s="702"/>
      <c r="K378" s="590"/>
      <c r="L378" s="560" t="str">
        <f t="shared" si="5"/>
        <v/>
      </c>
      <c r="M378" s="576"/>
      <c r="N378" s="4"/>
      <c r="O378" s="591"/>
      <c r="P378" s="703"/>
      <c r="Q378" s="688"/>
      <c r="R378" s="581"/>
    </row>
    <row r="379" spans="1:18" s="689" customFormat="1">
      <c r="A379" s="567"/>
      <c r="B379" s="701">
        <v>39850</v>
      </c>
      <c r="C379" s="684" t="s">
        <v>895</v>
      </c>
      <c r="D379" s="685" t="s">
        <v>920</v>
      </c>
      <c r="E379" s="636" t="s">
        <v>225</v>
      </c>
      <c r="F379" s="686" t="s">
        <v>501</v>
      </c>
      <c r="G379" s="673">
        <v>6785000</v>
      </c>
      <c r="H379" s="687" t="s">
        <v>14</v>
      </c>
      <c r="I379" s="574"/>
      <c r="J379" s="702"/>
      <c r="K379" s="590"/>
      <c r="L379" s="560" t="str">
        <f t="shared" si="5"/>
        <v/>
      </c>
      <c r="M379" s="576"/>
      <c r="N379" s="4"/>
      <c r="O379" s="591"/>
      <c r="P379" s="703"/>
      <c r="Q379" s="688"/>
      <c r="R379" s="581"/>
    </row>
    <row r="380" spans="1:18" s="689" customFormat="1">
      <c r="A380" s="567"/>
      <c r="B380" s="701">
        <v>39850</v>
      </c>
      <c r="C380" s="684" t="s">
        <v>896</v>
      </c>
      <c r="D380" s="685" t="s">
        <v>921</v>
      </c>
      <c r="E380" s="571" t="s">
        <v>123</v>
      </c>
      <c r="F380" s="686" t="s">
        <v>501</v>
      </c>
      <c r="G380" s="673">
        <v>5000000</v>
      </c>
      <c r="H380" s="687" t="s">
        <v>14</v>
      </c>
      <c r="I380" s="574"/>
      <c r="J380" s="702"/>
      <c r="K380" s="590"/>
      <c r="L380" s="560" t="str">
        <f t="shared" si="5"/>
        <v/>
      </c>
      <c r="M380" s="576"/>
      <c r="N380" s="4"/>
      <c r="O380" s="591"/>
      <c r="P380" s="703"/>
      <c r="Q380" s="688"/>
      <c r="R380" s="581"/>
    </row>
    <row r="381" spans="1:18" s="689" customFormat="1">
      <c r="A381" s="567"/>
      <c r="B381" s="701">
        <v>39850</v>
      </c>
      <c r="C381" s="684" t="s">
        <v>897</v>
      </c>
      <c r="D381" s="685" t="s">
        <v>922</v>
      </c>
      <c r="E381" s="571" t="s">
        <v>13</v>
      </c>
      <c r="F381" s="686" t="s">
        <v>501</v>
      </c>
      <c r="G381" s="673">
        <v>4000000</v>
      </c>
      <c r="H381" s="687" t="s">
        <v>14</v>
      </c>
      <c r="I381" s="574"/>
      <c r="J381" s="702"/>
      <c r="K381" s="590"/>
      <c r="L381" s="560" t="str">
        <f t="shared" si="5"/>
        <v/>
      </c>
      <c r="M381" s="576"/>
      <c r="N381" s="4"/>
      <c r="O381" s="591"/>
      <c r="P381" s="703"/>
      <c r="Q381" s="688"/>
      <c r="R381" s="581"/>
    </row>
    <row r="382" spans="1:18" s="689" customFormat="1">
      <c r="A382" s="567"/>
      <c r="B382" s="701">
        <v>39850</v>
      </c>
      <c r="C382" s="684" t="s">
        <v>898</v>
      </c>
      <c r="D382" s="685" t="s">
        <v>923</v>
      </c>
      <c r="E382" s="687" t="s">
        <v>924</v>
      </c>
      <c r="F382" s="686" t="s">
        <v>501</v>
      </c>
      <c r="G382" s="673">
        <v>4781000</v>
      </c>
      <c r="H382" s="687" t="s">
        <v>14</v>
      </c>
      <c r="I382" s="574"/>
      <c r="J382" s="702"/>
      <c r="K382" s="590"/>
      <c r="L382" s="560" t="str">
        <f t="shared" si="5"/>
        <v/>
      </c>
      <c r="M382" s="576"/>
      <c r="N382" s="4"/>
      <c r="O382" s="591"/>
      <c r="P382" s="703"/>
      <c r="Q382" s="688"/>
      <c r="R382" s="581"/>
    </row>
    <row r="383" spans="1:18" s="689" customFormat="1">
      <c r="A383" s="567">
        <v>3</v>
      </c>
      <c r="B383" s="701">
        <v>39850</v>
      </c>
      <c r="C383" s="684" t="s">
        <v>899</v>
      </c>
      <c r="D383" s="685" t="s">
        <v>925</v>
      </c>
      <c r="E383" s="571" t="s">
        <v>33</v>
      </c>
      <c r="F383" s="686" t="s">
        <v>657</v>
      </c>
      <c r="G383" s="673">
        <v>3000000</v>
      </c>
      <c r="H383" s="687" t="s">
        <v>14</v>
      </c>
      <c r="I383" s="574"/>
      <c r="J383" s="702"/>
      <c r="K383" s="590"/>
      <c r="L383" s="560" t="str">
        <f t="shared" si="5"/>
        <v/>
      </c>
      <c r="M383" s="576"/>
      <c r="N383" s="4"/>
      <c r="O383" s="591"/>
      <c r="P383" s="703"/>
      <c r="Q383" s="688"/>
      <c r="R383" s="581"/>
    </row>
    <row r="384" spans="1:18" s="689" customFormat="1">
      <c r="A384" s="567">
        <v>2</v>
      </c>
      <c r="B384" s="701">
        <v>39850</v>
      </c>
      <c r="C384" s="684" t="s">
        <v>900</v>
      </c>
      <c r="D384" s="685" t="s">
        <v>926</v>
      </c>
      <c r="E384" s="618" t="s">
        <v>181</v>
      </c>
      <c r="F384" s="686" t="s">
        <v>423</v>
      </c>
      <c r="G384" s="673">
        <v>301000</v>
      </c>
      <c r="H384" s="687" t="s">
        <v>14</v>
      </c>
      <c r="I384" s="574"/>
      <c r="J384" s="702"/>
      <c r="K384" s="590"/>
      <c r="L384" s="560" t="str">
        <f t="shared" si="5"/>
        <v/>
      </c>
      <c r="M384" s="576"/>
      <c r="N384" s="4"/>
      <c r="O384" s="591"/>
      <c r="P384" s="703"/>
      <c r="Q384" s="688"/>
      <c r="R384" s="581"/>
    </row>
    <row r="385" spans="1:18" s="689" customFormat="1">
      <c r="A385" s="567">
        <v>2</v>
      </c>
      <c r="B385" s="701">
        <v>39850</v>
      </c>
      <c r="C385" s="684" t="s">
        <v>901</v>
      </c>
      <c r="D385" s="685" t="s">
        <v>927</v>
      </c>
      <c r="E385" s="571" t="s">
        <v>83</v>
      </c>
      <c r="F385" s="686" t="s">
        <v>423</v>
      </c>
      <c r="G385" s="673">
        <v>15568000</v>
      </c>
      <c r="H385" s="687" t="s">
        <v>14</v>
      </c>
      <c r="I385" s="574"/>
      <c r="J385" s="702"/>
      <c r="K385" s="590"/>
      <c r="L385" s="560" t="str">
        <f t="shared" si="5"/>
        <v/>
      </c>
      <c r="M385" s="576"/>
      <c r="N385" s="4"/>
      <c r="O385" s="591"/>
      <c r="P385" s="703"/>
      <c r="Q385" s="688"/>
      <c r="R385" s="581"/>
    </row>
    <row r="386" spans="1:18" s="689" customFormat="1">
      <c r="A386" s="567">
        <v>2</v>
      </c>
      <c r="B386" s="701">
        <v>39850</v>
      </c>
      <c r="C386" s="684" t="s">
        <v>902</v>
      </c>
      <c r="D386" s="685" t="s">
        <v>928</v>
      </c>
      <c r="E386" s="571" t="s">
        <v>25</v>
      </c>
      <c r="F386" s="686" t="s">
        <v>423</v>
      </c>
      <c r="G386" s="673">
        <v>2861000</v>
      </c>
      <c r="H386" s="687" t="s">
        <v>14</v>
      </c>
      <c r="I386" s="574"/>
      <c r="J386" s="702"/>
      <c r="K386" s="590"/>
      <c r="L386" s="560" t="str">
        <f t="shared" si="5"/>
        <v/>
      </c>
      <c r="M386" s="576"/>
      <c r="N386" s="4"/>
      <c r="O386" s="591"/>
      <c r="P386" s="703"/>
      <c r="Q386" s="688"/>
      <c r="R386" s="581"/>
    </row>
    <row r="387" spans="1:18" s="689" customFormat="1">
      <c r="A387" s="567">
        <v>2</v>
      </c>
      <c r="B387" s="701">
        <v>39850</v>
      </c>
      <c r="C387" s="684" t="s">
        <v>903</v>
      </c>
      <c r="D387" s="685" t="s">
        <v>929</v>
      </c>
      <c r="E387" s="687" t="s">
        <v>866</v>
      </c>
      <c r="F387" s="686" t="s">
        <v>423</v>
      </c>
      <c r="G387" s="673">
        <v>5000000</v>
      </c>
      <c r="H387" s="687" t="s">
        <v>14</v>
      </c>
      <c r="I387" s="574"/>
      <c r="J387" s="702"/>
      <c r="K387" s="590"/>
      <c r="L387" s="560" t="str">
        <f t="shared" si="5"/>
        <v/>
      </c>
      <c r="M387" s="576"/>
      <c r="N387" s="4"/>
      <c r="O387" s="591"/>
      <c r="P387" s="703"/>
      <c r="Q387" s="688"/>
      <c r="R387" s="581"/>
    </row>
    <row r="388" spans="1:18" s="689" customFormat="1">
      <c r="A388" s="567">
        <v>2</v>
      </c>
      <c r="B388" s="701">
        <v>39850</v>
      </c>
      <c r="C388" s="684" t="s">
        <v>904</v>
      </c>
      <c r="D388" s="685" t="s">
        <v>930</v>
      </c>
      <c r="E388" s="571" t="s">
        <v>22</v>
      </c>
      <c r="F388" s="686" t="s">
        <v>423</v>
      </c>
      <c r="G388" s="673">
        <v>3500000</v>
      </c>
      <c r="H388" s="687" t="s">
        <v>14</v>
      </c>
      <c r="I388" s="574"/>
      <c r="J388" s="702"/>
      <c r="K388" s="590"/>
      <c r="L388" s="560" t="str">
        <f t="shared" si="5"/>
        <v/>
      </c>
      <c r="M388" s="576"/>
      <c r="N388" s="4"/>
      <c r="O388" s="591"/>
      <c r="P388" s="703"/>
      <c r="Q388" s="688"/>
      <c r="R388" s="581"/>
    </row>
    <row r="389" spans="1:18" s="689" customFormat="1">
      <c r="A389" s="567">
        <v>2</v>
      </c>
      <c r="B389" s="701">
        <v>39850</v>
      </c>
      <c r="C389" s="684" t="s">
        <v>905</v>
      </c>
      <c r="D389" s="685" t="s">
        <v>931</v>
      </c>
      <c r="E389" s="571" t="s">
        <v>105</v>
      </c>
      <c r="F389" s="686" t="s">
        <v>423</v>
      </c>
      <c r="G389" s="673">
        <v>6300000</v>
      </c>
      <c r="H389" s="687" t="s">
        <v>14</v>
      </c>
      <c r="I389" s="574"/>
      <c r="J389" s="702"/>
      <c r="K389" s="590"/>
      <c r="L389" s="560" t="str">
        <f t="shared" si="5"/>
        <v/>
      </c>
      <c r="M389" s="576"/>
      <c r="N389" s="4"/>
      <c r="O389" s="591"/>
      <c r="P389" s="703"/>
      <c r="Q389" s="688"/>
      <c r="R389" s="581"/>
    </row>
    <row r="390" spans="1:18" s="689" customFormat="1">
      <c r="A390" s="567">
        <v>3</v>
      </c>
      <c r="B390" s="701">
        <v>39850</v>
      </c>
      <c r="C390" s="684" t="s">
        <v>906</v>
      </c>
      <c r="D390" s="685" t="s">
        <v>932</v>
      </c>
      <c r="E390" s="618" t="s">
        <v>150</v>
      </c>
      <c r="F390" s="686" t="s">
        <v>428</v>
      </c>
      <c r="G390" s="673">
        <v>5645000</v>
      </c>
      <c r="H390" s="687" t="s">
        <v>14</v>
      </c>
      <c r="I390" s="574"/>
      <c r="J390" s="702"/>
      <c r="K390" s="590"/>
      <c r="L390" s="560" t="str">
        <f t="shared" si="5"/>
        <v/>
      </c>
      <c r="M390" s="576"/>
      <c r="N390" s="4"/>
      <c r="O390" s="591"/>
      <c r="P390" s="703"/>
      <c r="Q390" s="688"/>
      <c r="R390" s="581"/>
    </row>
    <row r="391" spans="1:18" s="689" customFormat="1">
      <c r="A391" s="567">
        <v>2</v>
      </c>
      <c r="B391" s="701">
        <v>39850</v>
      </c>
      <c r="C391" s="684" t="s">
        <v>907</v>
      </c>
      <c r="D391" s="685" t="s">
        <v>712</v>
      </c>
      <c r="E391" s="571" t="s">
        <v>51</v>
      </c>
      <c r="F391" s="686" t="s">
        <v>423</v>
      </c>
      <c r="G391" s="673">
        <v>3072000</v>
      </c>
      <c r="H391" s="687" t="s">
        <v>14</v>
      </c>
      <c r="I391" s="574"/>
      <c r="J391" s="702"/>
      <c r="K391" s="590"/>
      <c r="L391" s="560" t="str">
        <f t="shared" si="5"/>
        <v/>
      </c>
      <c r="M391" s="576"/>
      <c r="N391" s="4"/>
      <c r="O391" s="591"/>
      <c r="P391" s="703"/>
      <c r="Q391" s="688"/>
      <c r="R391" s="581"/>
    </row>
    <row r="392" spans="1:18" s="689" customFormat="1" ht="28.5">
      <c r="A392" s="610">
        <v>18</v>
      </c>
      <c r="B392" s="1010">
        <v>39850</v>
      </c>
      <c r="C392" s="685" t="s">
        <v>1823</v>
      </c>
      <c r="D392" s="704" t="s">
        <v>1821</v>
      </c>
      <c r="E392" s="597" t="s">
        <v>56</v>
      </c>
      <c r="F392" s="705" t="s">
        <v>657</v>
      </c>
      <c r="G392" s="677">
        <v>33900000</v>
      </c>
      <c r="H392" s="706" t="s">
        <v>14</v>
      </c>
      <c r="I392" s="601"/>
      <c r="J392" s="707"/>
      <c r="K392" s="603"/>
      <c r="L392" s="612" t="str">
        <f t="shared" si="5"/>
        <v/>
      </c>
      <c r="M392" s="656"/>
      <c r="N392" s="537"/>
      <c r="O392" s="607"/>
      <c r="P392" s="708"/>
      <c r="Q392" s="709"/>
      <c r="R392" s="609"/>
    </row>
    <row r="393" spans="1:18" s="689" customFormat="1">
      <c r="A393" s="567">
        <v>2</v>
      </c>
      <c r="B393" s="701">
        <v>39850</v>
      </c>
      <c r="C393" s="684" t="s">
        <v>908</v>
      </c>
      <c r="D393" s="685" t="s">
        <v>934</v>
      </c>
      <c r="E393" s="687" t="s">
        <v>866</v>
      </c>
      <c r="F393" s="686" t="s">
        <v>423</v>
      </c>
      <c r="G393" s="673">
        <v>795000</v>
      </c>
      <c r="H393" s="687" t="s">
        <v>14</v>
      </c>
      <c r="I393" s="574"/>
      <c r="J393" s="702"/>
      <c r="K393" s="590"/>
      <c r="L393" s="560" t="str">
        <f t="shared" si="5"/>
        <v/>
      </c>
      <c r="M393" s="576"/>
      <c r="N393" s="4"/>
      <c r="O393" s="591"/>
      <c r="P393" s="703"/>
      <c r="Q393" s="688"/>
      <c r="R393" s="581"/>
    </row>
    <row r="394" spans="1:18" s="689" customFormat="1">
      <c r="A394" s="567">
        <v>2</v>
      </c>
      <c r="B394" s="701">
        <v>39850</v>
      </c>
      <c r="C394" s="684" t="s">
        <v>909</v>
      </c>
      <c r="D394" s="685" t="s">
        <v>935</v>
      </c>
      <c r="E394" s="646" t="s">
        <v>490</v>
      </c>
      <c r="F394" s="686" t="s">
        <v>423</v>
      </c>
      <c r="G394" s="673">
        <v>7500000</v>
      </c>
      <c r="H394" s="687" t="s">
        <v>14</v>
      </c>
      <c r="I394" s="574"/>
      <c r="J394" s="702"/>
      <c r="K394" s="590"/>
      <c r="L394" s="560" t="str">
        <f t="shared" si="5"/>
        <v/>
      </c>
      <c r="M394" s="576"/>
      <c r="N394" s="4"/>
      <c r="O394" s="591"/>
      <c r="P394" s="703"/>
      <c r="Q394" s="688"/>
      <c r="R394" s="581"/>
    </row>
    <row r="395" spans="1:18" s="689" customFormat="1">
      <c r="A395" s="567">
        <v>2</v>
      </c>
      <c r="B395" s="701">
        <v>39850</v>
      </c>
      <c r="C395" s="684" t="s">
        <v>944</v>
      </c>
      <c r="D395" s="685" t="s">
        <v>936</v>
      </c>
      <c r="E395" s="571" t="s">
        <v>105</v>
      </c>
      <c r="F395" s="686" t="s">
        <v>423</v>
      </c>
      <c r="G395" s="673">
        <v>4000000</v>
      </c>
      <c r="H395" s="687" t="s">
        <v>14</v>
      </c>
      <c r="I395" s="574"/>
      <c r="J395" s="702"/>
      <c r="K395" s="590"/>
      <c r="L395" s="560" t="str">
        <f t="shared" si="5"/>
        <v/>
      </c>
      <c r="M395" s="576"/>
      <c r="N395" s="4"/>
      <c r="O395" s="591"/>
      <c r="P395" s="703"/>
      <c r="Q395" s="688"/>
      <c r="R395" s="581"/>
    </row>
    <row r="396" spans="1:18" s="689" customFormat="1">
      <c r="A396" s="567">
        <v>2</v>
      </c>
      <c r="B396" s="701">
        <v>39850</v>
      </c>
      <c r="C396" s="684" t="s">
        <v>910</v>
      </c>
      <c r="D396" s="685" t="s">
        <v>937</v>
      </c>
      <c r="E396" s="571" t="s">
        <v>36</v>
      </c>
      <c r="F396" s="686" t="s">
        <v>423</v>
      </c>
      <c r="G396" s="673">
        <v>8700000</v>
      </c>
      <c r="H396" s="687" t="s">
        <v>14</v>
      </c>
      <c r="I396" s="574"/>
      <c r="J396" s="702"/>
      <c r="K396" s="590"/>
      <c r="L396" s="560" t="str">
        <f t="shared" si="5"/>
        <v/>
      </c>
      <c r="M396" s="576"/>
      <c r="N396" s="4"/>
      <c r="O396" s="591"/>
      <c r="P396" s="703"/>
      <c r="Q396" s="688"/>
      <c r="R396" s="581"/>
    </row>
    <row r="397" spans="1:18" s="689" customFormat="1">
      <c r="A397" s="567">
        <v>2</v>
      </c>
      <c r="B397" s="701">
        <v>39850</v>
      </c>
      <c r="C397" s="684" t="s">
        <v>911</v>
      </c>
      <c r="D397" s="685" t="s">
        <v>938</v>
      </c>
      <c r="E397" s="618" t="s">
        <v>143</v>
      </c>
      <c r="F397" s="686" t="s">
        <v>423</v>
      </c>
      <c r="G397" s="673">
        <v>3345000</v>
      </c>
      <c r="H397" s="687" t="s">
        <v>14</v>
      </c>
      <c r="I397" s="574"/>
      <c r="J397" s="702"/>
      <c r="K397" s="590"/>
      <c r="L397" s="560" t="str">
        <f t="shared" si="5"/>
        <v/>
      </c>
      <c r="M397" s="576"/>
      <c r="N397" s="4"/>
      <c r="O397" s="591"/>
      <c r="P397" s="703"/>
      <c r="Q397" s="688"/>
      <c r="R397" s="581"/>
    </row>
    <row r="398" spans="1:18" s="689" customFormat="1">
      <c r="A398" s="567">
        <v>2</v>
      </c>
      <c r="B398" s="701">
        <v>39850</v>
      </c>
      <c r="C398" s="684" t="s">
        <v>912</v>
      </c>
      <c r="D398" s="685" t="s">
        <v>939</v>
      </c>
      <c r="E398" s="571" t="s">
        <v>13</v>
      </c>
      <c r="F398" s="686" t="s">
        <v>423</v>
      </c>
      <c r="G398" s="673">
        <v>17000000</v>
      </c>
      <c r="H398" s="687" t="s">
        <v>14</v>
      </c>
      <c r="I398" s="574"/>
      <c r="J398" s="702"/>
      <c r="K398" s="590"/>
      <c r="L398" s="560" t="str">
        <f t="shared" si="5"/>
        <v/>
      </c>
      <c r="M398" s="576"/>
      <c r="N398" s="4"/>
      <c r="O398" s="591"/>
      <c r="P398" s="703"/>
      <c r="Q398" s="688"/>
      <c r="R398" s="581"/>
    </row>
    <row r="399" spans="1:18" s="689" customFormat="1">
      <c r="A399" s="567">
        <v>2</v>
      </c>
      <c r="B399" s="701">
        <v>39850</v>
      </c>
      <c r="C399" s="684" t="s">
        <v>913</v>
      </c>
      <c r="D399" s="685" t="s">
        <v>940</v>
      </c>
      <c r="E399" s="571" t="s">
        <v>13</v>
      </c>
      <c r="F399" s="686" t="s">
        <v>423</v>
      </c>
      <c r="G399" s="673">
        <v>4021000</v>
      </c>
      <c r="H399" s="687" t="s">
        <v>14</v>
      </c>
      <c r="I399" s="574"/>
      <c r="J399" s="702"/>
      <c r="K399" s="590"/>
      <c r="L399" s="560" t="str">
        <f t="shared" si="5"/>
        <v/>
      </c>
      <c r="M399" s="576"/>
      <c r="N399" s="4"/>
      <c r="O399" s="591"/>
      <c r="P399" s="703"/>
      <c r="Q399" s="688"/>
      <c r="R399" s="581"/>
    </row>
    <row r="400" spans="1:18" s="689" customFormat="1">
      <c r="A400" s="567">
        <v>2</v>
      </c>
      <c r="B400" s="701">
        <v>39850</v>
      </c>
      <c r="C400" s="684" t="s">
        <v>914</v>
      </c>
      <c r="D400" s="685" t="s">
        <v>625</v>
      </c>
      <c r="E400" s="571" t="s">
        <v>59</v>
      </c>
      <c r="F400" s="686" t="s">
        <v>423</v>
      </c>
      <c r="G400" s="673">
        <v>3564000</v>
      </c>
      <c r="H400" s="687" t="s">
        <v>14</v>
      </c>
      <c r="I400" s="574"/>
      <c r="J400" s="702"/>
      <c r="K400" s="590"/>
      <c r="L400" s="560" t="str">
        <f t="shared" si="5"/>
        <v/>
      </c>
      <c r="M400" s="576"/>
      <c r="N400" s="4"/>
      <c r="O400" s="591"/>
      <c r="P400" s="703"/>
      <c r="Q400" s="688"/>
      <c r="R400" s="581"/>
    </row>
    <row r="401" spans="1:18" s="689" customFormat="1">
      <c r="A401" s="567">
        <v>2</v>
      </c>
      <c r="B401" s="701">
        <v>39850</v>
      </c>
      <c r="C401" s="684" t="s">
        <v>915</v>
      </c>
      <c r="D401" s="685" t="s">
        <v>941</v>
      </c>
      <c r="E401" s="571" t="s">
        <v>86</v>
      </c>
      <c r="F401" s="686" t="s">
        <v>423</v>
      </c>
      <c r="G401" s="673">
        <v>1050000</v>
      </c>
      <c r="H401" s="687" t="s">
        <v>14</v>
      </c>
      <c r="I401" s="574"/>
      <c r="J401" s="702"/>
      <c r="K401" s="590"/>
      <c r="L401" s="560" t="str">
        <f t="shared" ref="L401:L465" si="6">IF($K401&lt;&gt;0,$G401-$K401,"")</f>
        <v/>
      </c>
      <c r="M401" s="576"/>
      <c r="N401" s="4"/>
      <c r="O401" s="591"/>
      <c r="P401" s="703"/>
      <c r="Q401" s="688"/>
      <c r="R401" s="581"/>
    </row>
    <row r="402" spans="1:18" s="689" customFormat="1">
      <c r="A402" s="567">
        <v>2</v>
      </c>
      <c r="B402" s="701">
        <v>39850</v>
      </c>
      <c r="C402" s="684" t="s">
        <v>916</v>
      </c>
      <c r="D402" s="685" t="s">
        <v>942</v>
      </c>
      <c r="E402" s="636" t="s">
        <v>219</v>
      </c>
      <c r="F402" s="686" t="s">
        <v>423</v>
      </c>
      <c r="G402" s="673">
        <v>1552000</v>
      </c>
      <c r="H402" s="687" t="s">
        <v>14</v>
      </c>
      <c r="I402" s="574"/>
      <c r="J402" s="702"/>
      <c r="K402" s="590"/>
      <c r="L402" s="560" t="str">
        <f t="shared" si="6"/>
        <v/>
      </c>
      <c r="M402" s="576"/>
      <c r="N402" s="4"/>
      <c r="O402" s="591"/>
      <c r="P402" s="703"/>
      <c r="Q402" s="688"/>
      <c r="R402" s="581"/>
    </row>
    <row r="403" spans="1:18" s="689" customFormat="1" ht="28.5">
      <c r="A403" s="593" t="s">
        <v>1826</v>
      </c>
      <c r="B403" s="1010">
        <v>39850</v>
      </c>
      <c r="C403" s="704" t="s">
        <v>1827</v>
      </c>
      <c r="D403" s="704" t="s">
        <v>943</v>
      </c>
      <c r="E403" s="597" t="s">
        <v>67</v>
      </c>
      <c r="F403" s="705" t="s">
        <v>423</v>
      </c>
      <c r="G403" s="677">
        <v>3756000</v>
      </c>
      <c r="H403" s="706" t="s">
        <v>14</v>
      </c>
      <c r="I403" s="574"/>
      <c r="J403" s="702"/>
      <c r="K403" s="590"/>
      <c r="L403" s="560" t="str">
        <f t="shared" si="6"/>
        <v/>
      </c>
      <c r="M403" s="576"/>
      <c r="N403" s="4"/>
      <c r="O403" s="591"/>
      <c r="P403" s="703"/>
      <c r="Q403" s="688"/>
      <c r="R403" s="581"/>
    </row>
    <row r="404" spans="1:18" s="689" customFormat="1">
      <c r="A404" s="567">
        <v>2</v>
      </c>
      <c r="B404" s="701">
        <v>39850</v>
      </c>
      <c r="C404" s="684" t="s">
        <v>917</v>
      </c>
      <c r="D404" s="685" t="s">
        <v>874</v>
      </c>
      <c r="E404" s="646" t="s">
        <v>379</v>
      </c>
      <c r="F404" s="686" t="s">
        <v>423</v>
      </c>
      <c r="G404" s="673">
        <v>8559000</v>
      </c>
      <c r="H404" s="687" t="s">
        <v>14</v>
      </c>
      <c r="I404" s="574"/>
      <c r="J404" s="702"/>
      <c r="K404" s="590"/>
      <c r="L404" s="560" t="str">
        <f t="shared" si="6"/>
        <v/>
      </c>
      <c r="M404" s="576"/>
      <c r="N404" s="4"/>
      <c r="O404" s="591"/>
      <c r="P404" s="703"/>
      <c r="Q404" s="688"/>
      <c r="R404" s="581"/>
    </row>
    <row r="405" spans="1:18" s="689" customFormat="1">
      <c r="A405" s="567"/>
      <c r="B405" s="701">
        <v>39857</v>
      </c>
      <c r="C405" s="684" t="s">
        <v>947</v>
      </c>
      <c r="D405" s="685" t="s">
        <v>987</v>
      </c>
      <c r="E405" s="646" t="s">
        <v>988</v>
      </c>
      <c r="F405" s="572" t="s">
        <v>501</v>
      </c>
      <c r="G405" s="673">
        <v>38237000</v>
      </c>
      <c r="H405" s="687" t="s">
        <v>14</v>
      </c>
      <c r="I405" s="574"/>
      <c r="J405" s="702"/>
      <c r="K405" s="590"/>
      <c r="L405" s="560" t="str">
        <f t="shared" si="6"/>
        <v/>
      </c>
      <c r="M405" s="576"/>
      <c r="N405" s="4"/>
      <c r="O405" s="591"/>
      <c r="P405" s="703"/>
      <c r="Q405" s="688"/>
      <c r="R405" s="581"/>
    </row>
    <row r="406" spans="1:18" ht="28.5">
      <c r="A406" s="1045"/>
      <c r="B406" s="1098">
        <v>39857</v>
      </c>
      <c r="C406" s="1096" t="s">
        <v>948</v>
      </c>
      <c r="D406" s="1106" t="s">
        <v>989</v>
      </c>
      <c r="E406" s="1104" t="s">
        <v>990</v>
      </c>
      <c r="F406" s="1079" t="s">
        <v>501</v>
      </c>
      <c r="G406" s="1102">
        <v>83726000</v>
      </c>
      <c r="H406" s="1100" t="s">
        <v>14</v>
      </c>
      <c r="I406" s="601">
        <v>40058</v>
      </c>
      <c r="J406" s="710">
        <v>4</v>
      </c>
      <c r="K406" s="603">
        <v>41863000</v>
      </c>
      <c r="L406" s="612">
        <f t="shared" si="6"/>
        <v>41863000</v>
      </c>
      <c r="M406" s="576" t="s">
        <v>501</v>
      </c>
      <c r="N406" s="4"/>
      <c r="O406" s="591"/>
      <c r="P406" s="703"/>
      <c r="Q406" s="580"/>
      <c r="R406" s="581"/>
    </row>
    <row r="407" spans="1:18">
      <c r="A407" s="1046"/>
      <c r="B407" s="1099"/>
      <c r="C407" s="1097"/>
      <c r="D407" s="1107"/>
      <c r="E407" s="1105"/>
      <c r="F407" s="1081"/>
      <c r="G407" s="1103"/>
      <c r="H407" s="1101"/>
      <c r="I407" s="601">
        <v>40135</v>
      </c>
      <c r="J407" s="702">
        <v>4</v>
      </c>
      <c r="K407" s="603">
        <v>41863000</v>
      </c>
      <c r="L407" s="612">
        <f>G406-L406-K407</f>
        <v>0</v>
      </c>
      <c r="M407" s="576" t="s">
        <v>1288</v>
      </c>
      <c r="N407" s="4"/>
      <c r="O407" s="591"/>
      <c r="P407" s="703"/>
      <c r="Q407" s="580"/>
      <c r="R407" s="581"/>
    </row>
    <row r="408" spans="1:18">
      <c r="A408" s="567"/>
      <c r="B408" s="701">
        <v>39857</v>
      </c>
      <c r="C408" s="684" t="s">
        <v>949</v>
      </c>
      <c r="D408" s="685" t="s">
        <v>991</v>
      </c>
      <c r="E408" s="646" t="s">
        <v>992</v>
      </c>
      <c r="F408" s="572" t="s">
        <v>501</v>
      </c>
      <c r="G408" s="673">
        <v>34000000</v>
      </c>
      <c r="H408" s="687" t="s">
        <v>14</v>
      </c>
      <c r="I408" s="574"/>
      <c r="J408" s="702"/>
      <c r="K408" s="590"/>
      <c r="L408" s="560" t="str">
        <f t="shared" si="6"/>
        <v/>
      </c>
      <c r="M408" s="576"/>
      <c r="N408" s="4"/>
      <c r="O408" s="591"/>
      <c r="P408" s="703"/>
      <c r="Q408" s="580"/>
      <c r="R408" s="581"/>
    </row>
    <row r="409" spans="1:18">
      <c r="A409" s="567"/>
      <c r="B409" s="701">
        <v>39857</v>
      </c>
      <c r="C409" s="684" t="s">
        <v>970</v>
      </c>
      <c r="D409" s="685" t="s">
        <v>997</v>
      </c>
      <c r="E409" s="646" t="s">
        <v>998</v>
      </c>
      <c r="F409" s="572" t="s">
        <v>501</v>
      </c>
      <c r="G409" s="673">
        <v>41400000</v>
      </c>
      <c r="H409" s="687" t="s">
        <v>14</v>
      </c>
      <c r="I409" s="574"/>
      <c r="J409" s="702"/>
      <c r="K409" s="590"/>
      <c r="L409" s="560" t="str">
        <f t="shared" si="6"/>
        <v/>
      </c>
      <c r="M409" s="576"/>
      <c r="N409" s="4"/>
      <c r="O409" s="591"/>
      <c r="P409" s="703"/>
      <c r="Q409" s="580"/>
      <c r="R409" s="581"/>
    </row>
    <row r="410" spans="1:18">
      <c r="A410" s="567"/>
      <c r="B410" s="701">
        <v>39857</v>
      </c>
      <c r="C410" s="684" t="s">
        <v>971</v>
      </c>
      <c r="D410" s="685" t="s">
        <v>999</v>
      </c>
      <c r="E410" s="646" t="s">
        <v>1000</v>
      </c>
      <c r="F410" s="572" t="s">
        <v>501</v>
      </c>
      <c r="G410" s="673">
        <v>9201000</v>
      </c>
      <c r="H410" s="687" t="s">
        <v>14</v>
      </c>
      <c r="I410" s="574"/>
      <c r="J410" s="702"/>
      <c r="K410" s="590"/>
      <c r="L410" s="560" t="str">
        <f t="shared" si="6"/>
        <v/>
      </c>
      <c r="M410" s="576"/>
      <c r="N410" s="4"/>
      <c r="O410" s="591"/>
      <c r="P410" s="703"/>
      <c r="Q410" s="580"/>
      <c r="R410" s="581"/>
    </row>
    <row r="411" spans="1:18">
      <c r="A411" s="567"/>
      <c r="B411" s="701">
        <v>39857</v>
      </c>
      <c r="C411" s="684" t="s">
        <v>1031</v>
      </c>
      <c r="D411" s="685" t="s">
        <v>1001</v>
      </c>
      <c r="E411" s="646" t="s">
        <v>707</v>
      </c>
      <c r="F411" s="572" t="s">
        <v>501</v>
      </c>
      <c r="G411" s="673">
        <v>51500000</v>
      </c>
      <c r="H411" s="687" t="s">
        <v>14</v>
      </c>
      <c r="I411" s="574"/>
      <c r="J411" s="702"/>
      <c r="K411" s="590"/>
      <c r="L411" s="560" t="str">
        <f t="shared" si="6"/>
        <v/>
      </c>
      <c r="M411" s="576"/>
      <c r="N411" s="4"/>
      <c r="O411" s="591"/>
      <c r="P411" s="703"/>
      <c r="Q411" s="580"/>
      <c r="R411" s="581"/>
    </row>
    <row r="412" spans="1:18">
      <c r="A412" s="567">
        <v>2</v>
      </c>
      <c r="B412" s="701">
        <v>39857</v>
      </c>
      <c r="C412" s="684" t="s">
        <v>972</v>
      </c>
      <c r="D412" s="685" t="s">
        <v>1003</v>
      </c>
      <c r="E412" s="646" t="s">
        <v>1004</v>
      </c>
      <c r="F412" s="686" t="s">
        <v>423</v>
      </c>
      <c r="G412" s="673">
        <v>4797000</v>
      </c>
      <c r="H412" s="687" t="s">
        <v>14</v>
      </c>
      <c r="I412" s="574"/>
      <c r="J412" s="702"/>
      <c r="K412" s="590"/>
      <c r="L412" s="560" t="str">
        <f t="shared" si="6"/>
        <v/>
      </c>
      <c r="M412" s="576"/>
      <c r="N412" s="4"/>
      <c r="O412" s="591"/>
      <c r="P412" s="703"/>
      <c r="Q412" s="580"/>
      <c r="R412" s="581"/>
    </row>
    <row r="413" spans="1:18">
      <c r="A413" s="567">
        <v>2</v>
      </c>
      <c r="B413" s="701">
        <v>39857</v>
      </c>
      <c r="C413" s="684" t="s">
        <v>973</v>
      </c>
      <c r="D413" s="685" t="s">
        <v>993</v>
      </c>
      <c r="E413" s="646" t="s">
        <v>990</v>
      </c>
      <c r="F413" s="686" t="s">
        <v>423</v>
      </c>
      <c r="G413" s="673">
        <v>4400000</v>
      </c>
      <c r="H413" s="687" t="s">
        <v>14</v>
      </c>
      <c r="I413" s="574"/>
      <c r="J413" s="702"/>
      <c r="K413" s="590"/>
      <c r="L413" s="560" t="str">
        <f t="shared" si="6"/>
        <v/>
      </c>
      <c r="M413" s="576"/>
      <c r="N413" s="4"/>
      <c r="O413" s="591"/>
      <c r="P413" s="703"/>
      <c r="Q413" s="580"/>
      <c r="R413" s="581"/>
    </row>
    <row r="414" spans="1:18">
      <c r="A414" s="567">
        <v>2</v>
      </c>
      <c r="B414" s="701">
        <v>39857</v>
      </c>
      <c r="C414" s="684" t="s">
        <v>974</v>
      </c>
      <c r="D414" s="685" t="s">
        <v>1005</v>
      </c>
      <c r="E414" s="646" t="s">
        <v>1006</v>
      </c>
      <c r="F414" s="686" t="s">
        <v>423</v>
      </c>
      <c r="G414" s="673">
        <v>1173000</v>
      </c>
      <c r="H414" s="687" t="s">
        <v>14</v>
      </c>
      <c r="I414" s="574"/>
      <c r="J414" s="702"/>
      <c r="K414" s="590"/>
      <c r="L414" s="560" t="str">
        <f t="shared" si="6"/>
        <v/>
      </c>
      <c r="M414" s="576"/>
      <c r="N414" s="4"/>
      <c r="O414" s="591"/>
      <c r="P414" s="703"/>
      <c r="Q414" s="580"/>
      <c r="R414" s="581"/>
    </row>
    <row r="415" spans="1:18">
      <c r="A415" s="567">
        <v>2</v>
      </c>
      <c r="B415" s="701">
        <v>39857</v>
      </c>
      <c r="C415" s="684" t="s">
        <v>975</v>
      </c>
      <c r="D415" s="685" t="s">
        <v>1007</v>
      </c>
      <c r="E415" s="646" t="s">
        <v>1008</v>
      </c>
      <c r="F415" s="686" t="s">
        <v>423</v>
      </c>
      <c r="G415" s="673">
        <v>2152000</v>
      </c>
      <c r="H415" s="687" t="s">
        <v>14</v>
      </c>
      <c r="I415" s="574"/>
      <c r="J415" s="702"/>
      <c r="K415" s="590"/>
      <c r="L415" s="560" t="str">
        <f t="shared" si="6"/>
        <v/>
      </c>
      <c r="M415" s="576"/>
      <c r="N415" s="4"/>
      <c r="O415" s="591"/>
      <c r="P415" s="703"/>
      <c r="Q415" s="580"/>
      <c r="R415" s="581"/>
    </row>
    <row r="416" spans="1:18">
      <c r="A416" s="567">
        <v>2</v>
      </c>
      <c r="B416" s="701">
        <v>39857</v>
      </c>
      <c r="C416" s="684" t="s">
        <v>1037</v>
      </c>
      <c r="D416" s="685" t="s">
        <v>1009</v>
      </c>
      <c r="E416" s="646" t="s">
        <v>1006</v>
      </c>
      <c r="F416" s="686" t="s">
        <v>423</v>
      </c>
      <c r="G416" s="673">
        <v>15000000</v>
      </c>
      <c r="H416" s="687" t="s">
        <v>14</v>
      </c>
      <c r="I416" s="574"/>
      <c r="J416" s="702"/>
      <c r="K416" s="590"/>
      <c r="L416" s="560" t="str">
        <f t="shared" si="6"/>
        <v/>
      </c>
      <c r="M416" s="576"/>
      <c r="N416" s="4"/>
      <c r="O416" s="591"/>
      <c r="P416" s="703"/>
      <c r="Q416" s="580"/>
      <c r="R416" s="581"/>
    </row>
    <row r="417" spans="1:18">
      <c r="A417" s="567">
        <v>2</v>
      </c>
      <c r="B417" s="701">
        <v>39857</v>
      </c>
      <c r="C417" s="684" t="s">
        <v>976</v>
      </c>
      <c r="D417" s="685" t="s">
        <v>1010</v>
      </c>
      <c r="E417" s="646" t="s">
        <v>1011</v>
      </c>
      <c r="F417" s="686" t="s">
        <v>423</v>
      </c>
      <c r="G417" s="673">
        <v>1000000</v>
      </c>
      <c r="H417" s="687" t="s">
        <v>14</v>
      </c>
      <c r="I417" s="574"/>
      <c r="J417" s="702"/>
      <c r="K417" s="590"/>
      <c r="L417" s="560" t="str">
        <f t="shared" si="6"/>
        <v/>
      </c>
      <c r="M417" s="576"/>
      <c r="N417" s="4"/>
      <c r="O417" s="591"/>
      <c r="P417" s="703"/>
      <c r="Q417" s="580"/>
      <c r="R417" s="581"/>
    </row>
    <row r="418" spans="1:18">
      <c r="A418" s="567">
        <v>2</v>
      </c>
      <c r="B418" s="701">
        <v>39857</v>
      </c>
      <c r="C418" s="684" t="s">
        <v>950</v>
      </c>
      <c r="D418" s="685" t="s">
        <v>994</v>
      </c>
      <c r="E418" s="646" t="s">
        <v>995</v>
      </c>
      <c r="F418" s="686" t="s">
        <v>423</v>
      </c>
      <c r="G418" s="673">
        <v>638000</v>
      </c>
      <c r="H418" s="687" t="s">
        <v>14</v>
      </c>
      <c r="I418" s="574"/>
      <c r="J418" s="702"/>
      <c r="K418" s="590"/>
      <c r="L418" s="560" t="str">
        <f t="shared" si="6"/>
        <v/>
      </c>
      <c r="M418" s="576"/>
      <c r="N418" s="4"/>
      <c r="O418" s="591"/>
      <c r="P418" s="703"/>
      <c r="Q418" s="580"/>
      <c r="R418" s="581"/>
    </row>
    <row r="419" spans="1:18">
      <c r="A419" s="567">
        <v>2</v>
      </c>
      <c r="B419" s="701">
        <v>39857</v>
      </c>
      <c r="C419" s="684" t="s">
        <v>977</v>
      </c>
      <c r="D419" s="685" t="s">
        <v>1012</v>
      </c>
      <c r="E419" s="646" t="s">
        <v>1013</v>
      </c>
      <c r="F419" s="686" t="s">
        <v>423</v>
      </c>
      <c r="G419" s="673">
        <v>5000000</v>
      </c>
      <c r="H419" s="687" t="s">
        <v>14</v>
      </c>
      <c r="I419" s="574"/>
      <c r="J419" s="702"/>
      <c r="K419" s="590"/>
      <c r="L419" s="560" t="str">
        <f t="shared" si="6"/>
        <v/>
      </c>
      <c r="M419" s="576"/>
      <c r="N419" s="4"/>
      <c r="O419" s="591"/>
      <c r="P419" s="703"/>
      <c r="Q419" s="580"/>
      <c r="R419" s="581"/>
    </row>
    <row r="420" spans="1:18">
      <c r="A420" s="567">
        <v>2</v>
      </c>
      <c r="B420" s="701">
        <v>39857</v>
      </c>
      <c r="C420" s="684" t="s">
        <v>978</v>
      </c>
      <c r="D420" s="685" t="s">
        <v>1014</v>
      </c>
      <c r="E420" s="646" t="s">
        <v>1015</v>
      </c>
      <c r="F420" s="686" t="s">
        <v>423</v>
      </c>
      <c r="G420" s="673">
        <v>10000000</v>
      </c>
      <c r="H420" s="687" t="s">
        <v>14</v>
      </c>
      <c r="I420" s="574"/>
      <c r="J420" s="702"/>
      <c r="K420" s="590"/>
      <c r="L420" s="560" t="str">
        <f t="shared" si="6"/>
        <v/>
      </c>
      <c r="M420" s="576"/>
      <c r="N420" s="4"/>
      <c r="O420" s="591"/>
      <c r="P420" s="703"/>
      <c r="Q420" s="580"/>
      <c r="R420" s="581"/>
    </row>
    <row r="421" spans="1:18">
      <c r="A421" s="567">
        <v>2</v>
      </c>
      <c r="B421" s="701">
        <v>39857</v>
      </c>
      <c r="C421" s="684" t="s">
        <v>1036</v>
      </c>
      <c r="D421" s="685" t="s">
        <v>996</v>
      </c>
      <c r="E421" s="646" t="s">
        <v>990</v>
      </c>
      <c r="F421" s="686" t="s">
        <v>423</v>
      </c>
      <c r="G421" s="673">
        <v>2900000</v>
      </c>
      <c r="H421" s="687" t="s">
        <v>14</v>
      </c>
      <c r="I421" s="574"/>
      <c r="J421" s="702"/>
      <c r="K421" s="590"/>
      <c r="L421" s="560" t="str">
        <f t="shared" si="6"/>
        <v/>
      </c>
      <c r="M421" s="576"/>
      <c r="N421" s="4"/>
      <c r="O421" s="591"/>
      <c r="P421" s="703"/>
      <c r="Q421" s="580"/>
      <c r="R421" s="581"/>
    </row>
    <row r="422" spans="1:18">
      <c r="A422" s="567">
        <v>2</v>
      </c>
      <c r="B422" s="701">
        <v>39857</v>
      </c>
      <c r="C422" s="684" t="s">
        <v>979</v>
      </c>
      <c r="D422" s="685" t="s">
        <v>1016</v>
      </c>
      <c r="E422" s="646" t="s">
        <v>1008</v>
      </c>
      <c r="F422" s="686" t="s">
        <v>423</v>
      </c>
      <c r="G422" s="673">
        <v>40000000</v>
      </c>
      <c r="H422" s="687" t="s">
        <v>14</v>
      </c>
      <c r="I422" s="574"/>
      <c r="J422" s="702"/>
      <c r="K422" s="590"/>
      <c r="L422" s="560" t="str">
        <f t="shared" si="6"/>
        <v/>
      </c>
      <c r="M422" s="576"/>
      <c r="N422" s="4"/>
      <c r="O422" s="591"/>
      <c r="P422" s="703"/>
      <c r="Q422" s="580"/>
      <c r="R422" s="581"/>
    </row>
    <row r="423" spans="1:18">
      <c r="A423" s="567">
        <v>2</v>
      </c>
      <c r="B423" s="701">
        <v>39857</v>
      </c>
      <c r="C423" s="684" t="s">
        <v>980</v>
      </c>
      <c r="D423" s="685" t="s">
        <v>1017</v>
      </c>
      <c r="E423" s="646" t="s">
        <v>1011</v>
      </c>
      <c r="F423" s="686" t="s">
        <v>423</v>
      </c>
      <c r="G423" s="673">
        <v>1500000</v>
      </c>
      <c r="H423" s="687" t="s">
        <v>14</v>
      </c>
      <c r="I423" s="574"/>
      <c r="J423" s="702"/>
      <c r="K423" s="590"/>
      <c r="L423" s="560" t="str">
        <f t="shared" si="6"/>
        <v/>
      </c>
      <c r="M423" s="576"/>
      <c r="N423" s="4"/>
      <c r="O423" s="591"/>
      <c r="P423" s="703"/>
      <c r="Q423" s="580"/>
      <c r="R423" s="581"/>
    </row>
    <row r="424" spans="1:18">
      <c r="A424" s="567">
        <v>2</v>
      </c>
      <c r="B424" s="701">
        <v>39857</v>
      </c>
      <c r="C424" s="684" t="s">
        <v>1035</v>
      </c>
      <c r="D424" s="685" t="s">
        <v>1018</v>
      </c>
      <c r="E424" s="646" t="s">
        <v>1002</v>
      </c>
      <c r="F424" s="686" t="s">
        <v>423</v>
      </c>
      <c r="G424" s="673">
        <v>18000000</v>
      </c>
      <c r="H424" s="687" t="s">
        <v>14</v>
      </c>
      <c r="I424" s="574"/>
      <c r="J424" s="702"/>
      <c r="K424" s="590"/>
      <c r="L424" s="560" t="str">
        <f t="shared" si="6"/>
        <v/>
      </c>
      <c r="M424" s="576"/>
      <c r="N424" s="4"/>
      <c r="O424" s="591"/>
      <c r="P424" s="703"/>
      <c r="Q424" s="580"/>
      <c r="R424" s="581"/>
    </row>
    <row r="425" spans="1:18">
      <c r="A425" s="567">
        <v>2</v>
      </c>
      <c r="B425" s="701">
        <v>39857</v>
      </c>
      <c r="C425" s="684" t="s">
        <v>981</v>
      </c>
      <c r="D425" s="685" t="s">
        <v>1019</v>
      </c>
      <c r="E425" s="646" t="s">
        <v>990</v>
      </c>
      <c r="F425" s="686" t="s">
        <v>423</v>
      </c>
      <c r="G425" s="673">
        <v>2200000</v>
      </c>
      <c r="H425" s="687" t="s">
        <v>14</v>
      </c>
      <c r="I425" s="574"/>
      <c r="J425" s="702"/>
      <c r="K425" s="590"/>
      <c r="L425" s="560" t="str">
        <f t="shared" si="6"/>
        <v/>
      </c>
      <c r="M425" s="576"/>
      <c r="N425" s="4"/>
      <c r="O425" s="591"/>
      <c r="P425" s="703"/>
      <c r="Q425" s="580"/>
      <c r="R425" s="581"/>
    </row>
    <row r="426" spans="1:18">
      <c r="A426" s="567">
        <v>2</v>
      </c>
      <c r="B426" s="701">
        <v>39857</v>
      </c>
      <c r="C426" s="684" t="s">
        <v>1032</v>
      </c>
      <c r="D426" s="685" t="s">
        <v>1020</v>
      </c>
      <c r="E426" s="646" t="s">
        <v>1008</v>
      </c>
      <c r="F426" s="686" t="s">
        <v>423</v>
      </c>
      <c r="G426" s="673">
        <v>825000</v>
      </c>
      <c r="H426" s="687" t="s">
        <v>14</v>
      </c>
      <c r="I426" s="574"/>
      <c r="J426" s="702"/>
      <c r="K426" s="590"/>
      <c r="L426" s="560" t="str">
        <f t="shared" si="6"/>
        <v/>
      </c>
      <c r="M426" s="576"/>
      <c r="N426" s="4"/>
      <c r="O426" s="591"/>
      <c r="P426" s="703"/>
      <c r="Q426" s="580"/>
      <c r="R426" s="581"/>
    </row>
    <row r="427" spans="1:18">
      <c r="A427" s="567">
        <v>2</v>
      </c>
      <c r="B427" s="701">
        <v>39857</v>
      </c>
      <c r="C427" s="684" t="s">
        <v>982</v>
      </c>
      <c r="D427" s="685" t="s">
        <v>1021</v>
      </c>
      <c r="E427" s="646" t="s">
        <v>992</v>
      </c>
      <c r="F427" s="686" t="s">
        <v>423</v>
      </c>
      <c r="G427" s="673">
        <v>1900000</v>
      </c>
      <c r="H427" s="687" t="s">
        <v>14</v>
      </c>
      <c r="I427" s="574"/>
      <c r="J427" s="702"/>
      <c r="K427" s="590"/>
      <c r="L427" s="560" t="str">
        <f t="shared" si="6"/>
        <v/>
      </c>
      <c r="M427" s="576"/>
      <c r="N427" s="4"/>
      <c r="O427" s="591"/>
      <c r="P427" s="703"/>
      <c r="Q427" s="580"/>
      <c r="R427" s="581"/>
    </row>
    <row r="428" spans="1:18">
      <c r="A428" s="567">
        <v>2</v>
      </c>
      <c r="B428" s="701">
        <v>39857</v>
      </c>
      <c r="C428" s="684" t="s">
        <v>1033</v>
      </c>
      <c r="D428" s="685" t="s">
        <v>1022</v>
      </c>
      <c r="E428" s="646" t="s">
        <v>1008</v>
      </c>
      <c r="F428" s="686" t="s">
        <v>423</v>
      </c>
      <c r="G428" s="673">
        <v>700000</v>
      </c>
      <c r="H428" s="687" t="s">
        <v>14</v>
      </c>
      <c r="I428" s="574">
        <v>40127</v>
      </c>
      <c r="J428" s="702">
        <v>4</v>
      </c>
      <c r="K428" s="590">
        <v>700000</v>
      </c>
      <c r="L428" s="560">
        <f t="shared" si="6"/>
        <v>0</v>
      </c>
      <c r="M428" s="576" t="s">
        <v>310</v>
      </c>
      <c r="N428" s="4">
        <v>40127</v>
      </c>
      <c r="O428" s="591" t="s">
        <v>657</v>
      </c>
      <c r="P428" s="703" t="s">
        <v>316</v>
      </c>
      <c r="Q428" s="580" t="s">
        <v>1674</v>
      </c>
      <c r="R428" s="581">
        <v>35000</v>
      </c>
    </row>
    <row r="429" spans="1:18">
      <c r="A429" s="567">
        <v>2</v>
      </c>
      <c r="B429" s="701">
        <v>39857</v>
      </c>
      <c r="C429" s="684" t="s">
        <v>983</v>
      </c>
      <c r="D429" s="685" t="s">
        <v>1023</v>
      </c>
      <c r="E429" s="646" t="s">
        <v>1024</v>
      </c>
      <c r="F429" s="686" t="s">
        <v>423</v>
      </c>
      <c r="G429" s="673">
        <v>985000</v>
      </c>
      <c r="H429" s="687" t="s">
        <v>14</v>
      </c>
      <c r="I429" s="574"/>
      <c r="J429" s="702"/>
      <c r="K429" s="590"/>
      <c r="L429" s="560" t="str">
        <f t="shared" si="6"/>
        <v/>
      </c>
      <c r="M429" s="576"/>
      <c r="N429" s="4"/>
      <c r="O429" s="591"/>
      <c r="P429" s="703"/>
      <c r="Q429" s="580"/>
      <c r="R429" s="581"/>
    </row>
    <row r="430" spans="1:18">
      <c r="A430" s="567">
        <v>2</v>
      </c>
      <c r="B430" s="701">
        <v>39857</v>
      </c>
      <c r="C430" s="684" t="s">
        <v>1034</v>
      </c>
      <c r="D430" s="685" t="s">
        <v>875</v>
      </c>
      <c r="E430" s="646" t="s">
        <v>1002</v>
      </c>
      <c r="F430" s="686" t="s">
        <v>423</v>
      </c>
      <c r="G430" s="673">
        <v>10500000</v>
      </c>
      <c r="H430" s="687" t="s">
        <v>14</v>
      </c>
      <c r="I430" s="574"/>
      <c r="J430" s="702"/>
      <c r="K430" s="590"/>
      <c r="L430" s="560" t="str">
        <f t="shared" si="6"/>
        <v/>
      </c>
      <c r="M430" s="576"/>
      <c r="N430" s="4"/>
      <c r="O430" s="591"/>
      <c r="P430" s="703"/>
      <c r="Q430" s="580"/>
      <c r="R430" s="581"/>
    </row>
    <row r="431" spans="1:18">
      <c r="A431" s="567">
        <v>2</v>
      </c>
      <c r="B431" s="701">
        <v>39857</v>
      </c>
      <c r="C431" s="684" t="s">
        <v>781</v>
      </c>
      <c r="D431" s="685" t="s">
        <v>1025</v>
      </c>
      <c r="E431" s="646" t="s">
        <v>1008</v>
      </c>
      <c r="F431" s="686" t="s">
        <v>423</v>
      </c>
      <c r="G431" s="673">
        <v>21900000</v>
      </c>
      <c r="H431" s="687" t="s">
        <v>14</v>
      </c>
      <c r="I431" s="574"/>
      <c r="J431" s="702"/>
      <c r="K431" s="590"/>
      <c r="L431" s="560" t="str">
        <f t="shared" si="6"/>
        <v/>
      </c>
      <c r="M431" s="576"/>
      <c r="N431" s="4"/>
      <c r="O431" s="591"/>
      <c r="P431" s="703"/>
      <c r="Q431" s="580"/>
      <c r="R431" s="581"/>
    </row>
    <row r="432" spans="1:18">
      <c r="A432" s="567">
        <v>2</v>
      </c>
      <c r="B432" s="701">
        <v>39857</v>
      </c>
      <c r="C432" s="684" t="s">
        <v>984</v>
      </c>
      <c r="D432" s="685" t="s">
        <v>1026</v>
      </c>
      <c r="E432" s="646" t="s">
        <v>1027</v>
      </c>
      <c r="F432" s="686" t="s">
        <v>423</v>
      </c>
      <c r="G432" s="673">
        <v>17243000</v>
      </c>
      <c r="H432" s="687" t="s">
        <v>14</v>
      </c>
      <c r="I432" s="574"/>
      <c r="J432" s="702"/>
      <c r="K432" s="590"/>
      <c r="L432" s="560" t="str">
        <f t="shared" si="6"/>
        <v/>
      </c>
      <c r="M432" s="576"/>
      <c r="N432" s="4"/>
      <c r="O432" s="591"/>
      <c r="P432" s="703"/>
      <c r="Q432" s="580"/>
      <c r="R432" s="581"/>
    </row>
    <row r="433" spans="1:18">
      <c r="A433" s="567">
        <v>2</v>
      </c>
      <c r="B433" s="701">
        <v>39857</v>
      </c>
      <c r="C433" s="684" t="s">
        <v>985</v>
      </c>
      <c r="D433" s="685" t="s">
        <v>1028</v>
      </c>
      <c r="E433" s="646" t="s">
        <v>1029</v>
      </c>
      <c r="F433" s="686" t="s">
        <v>423</v>
      </c>
      <c r="G433" s="673">
        <v>6200000</v>
      </c>
      <c r="H433" s="687" t="s">
        <v>14</v>
      </c>
      <c r="I433" s="574"/>
      <c r="J433" s="702"/>
      <c r="K433" s="590"/>
      <c r="L433" s="560" t="str">
        <f t="shared" si="6"/>
        <v/>
      </c>
      <c r="M433" s="576"/>
      <c r="N433" s="4"/>
      <c r="O433" s="591"/>
      <c r="P433" s="703"/>
      <c r="Q433" s="580"/>
      <c r="R433" s="581"/>
    </row>
    <row r="434" spans="1:18">
      <c r="A434" s="567">
        <v>2</v>
      </c>
      <c r="B434" s="701">
        <v>39857</v>
      </c>
      <c r="C434" s="684" t="s">
        <v>986</v>
      </c>
      <c r="D434" s="685" t="s">
        <v>1030</v>
      </c>
      <c r="E434" s="646" t="s">
        <v>1002</v>
      </c>
      <c r="F434" s="686" t="s">
        <v>423</v>
      </c>
      <c r="G434" s="673">
        <v>1992000</v>
      </c>
      <c r="H434" s="687" t="s">
        <v>14</v>
      </c>
      <c r="I434" s="574"/>
      <c r="J434" s="702"/>
      <c r="K434" s="590"/>
      <c r="L434" s="560" t="str">
        <f t="shared" si="6"/>
        <v/>
      </c>
      <c r="M434" s="576"/>
      <c r="N434" s="4"/>
      <c r="O434" s="591"/>
      <c r="P434" s="703"/>
      <c r="Q434" s="580"/>
      <c r="R434" s="581"/>
    </row>
    <row r="435" spans="1:18">
      <c r="A435" s="567"/>
      <c r="B435" s="701">
        <v>39864</v>
      </c>
      <c r="C435" s="685" t="s">
        <v>1038</v>
      </c>
      <c r="D435" s="685" t="s">
        <v>1039</v>
      </c>
      <c r="E435" s="711" t="s">
        <v>1029</v>
      </c>
      <c r="F435" s="712" t="s">
        <v>501</v>
      </c>
      <c r="G435" s="673">
        <v>30407000</v>
      </c>
      <c r="H435" s="687" t="s">
        <v>14</v>
      </c>
      <c r="I435" s="574"/>
      <c r="J435" s="702"/>
      <c r="K435" s="590"/>
      <c r="L435" s="560" t="str">
        <f t="shared" si="6"/>
        <v/>
      </c>
      <c r="M435" s="576"/>
      <c r="N435" s="4"/>
      <c r="O435" s="591"/>
      <c r="P435" s="703"/>
      <c r="Q435" s="580"/>
      <c r="R435" s="581"/>
    </row>
    <row r="436" spans="1:18">
      <c r="A436" s="567"/>
      <c r="B436" s="701">
        <v>39864</v>
      </c>
      <c r="C436" s="685" t="s">
        <v>1040</v>
      </c>
      <c r="D436" s="685" t="s">
        <v>1041</v>
      </c>
      <c r="E436" s="711" t="s">
        <v>1042</v>
      </c>
      <c r="F436" s="712" t="s">
        <v>501</v>
      </c>
      <c r="G436" s="673">
        <v>116000000</v>
      </c>
      <c r="H436" s="687" t="s">
        <v>14</v>
      </c>
      <c r="I436" s="574"/>
      <c r="J436" s="702"/>
      <c r="K436" s="590"/>
      <c r="L436" s="560" t="str">
        <f t="shared" si="6"/>
        <v/>
      </c>
      <c r="M436" s="576"/>
      <c r="N436" s="4"/>
      <c r="O436" s="591"/>
      <c r="P436" s="703"/>
      <c r="Q436" s="580"/>
      <c r="R436" s="581"/>
    </row>
    <row r="437" spans="1:18">
      <c r="A437" s="567"/>
      <c r="B437" s="701">
        <v>39864</v>
      </c>
      <c r="C437" s="685" t="s">
        <v>1087</v>
      </c>
      <c r="D437" s="685" t="s">
        <v>1043</v>
      </c>
      <c r="E437" s="711" t="s">
        <v>988</v>
      </c>
      <c r="F437" s="712" t="s">
        <v>501</v>
      </c>
      <c r="G437" s="673">
        <v>17211000</v>
      </c>
      <c r="H437" s="687" t="s">
        <v>14</v>
      </c>
      <c r="I437" s="574"/>
      <c r="J437" s="702"/>
      <c r="K437" s="590"/>
      <c r="L437" s="560" t="str">
        <f t="shared" si="6"/>
        <v/>
      </c>
      <c r="M437" s="576"/>
      <c r="N437" s="4"/>
      <c r="O437" s="591"/>
      <c r="P437" s="703"/>
      <c r="Q437" s="580"/>
      <c r="R437" s="581"/>
    </row>
    <row r="438" spans="1:18">
      <c r="A438" s="567">
        <v>2</v>
      </c>
      <c r="B438" s="701">
        <v>39864</v>
      </c>
      <c r="C438" s="713" t="s">
        <v>1044</v>
      </c>
      <c r="D438" s="714" t="s">
        <v>1045</v>
      </c>
      <c r="E438" s="715" t="s">
        <v>990</v>
      </c>
      <c r="F438" s="686" t="s">
        <v>423</v>
      </c>
      <c r="G438" s="673">
        <v>8653000</v>
      </c>
      <c r="H438" s="687" t="s">
        <v>14</v>
      </c>
      <c r="I438" s="574"/>
      <c r="J438" s="702"/>
      <c r="K438" s="590"/>
      <c r="L438" s="560" t="str">
        <f t="shared" si="6"/>
        <v/>
      </c>
      <c r="M438" s="576"/>
      <c r="N438" s="4"/>
      <c r="O438" s="591"/>
      <c r="P438" s="703"/>
      <c r="Q438" s="580"/>
      <c r="R438" s="581"/>
    </row>
    <row r="439" spans="1:18">
      <c r="A439" s="567">
        <v>2</v>
      </c>
      <c r="B439" s="701">
        <v>39864</v>
      </c>
      <c r="C439" s="713" t="s">
        <v>1046</v>
      </c>
      <c r="D439" s="714" t="s">
        <v>1047</v>
      </c>
      <c r="E439" s="715" t="s">
        <v>1048</v>
      </c>
      <c r="F439" s="686" t="s">
        <v>423</v>
      </c>
      <c r="G439" s="673">
        <v>6920000</v>
      </c>
      <c r="H439" s="687" t="s">
        <v>14</v>
      </c>
      <c r="I439" s="574"/>
      <c r="J439" s="702"/>
      <c r="K439" s="590"/>
      <c r="L439" s="560" t="str">
        <f t="shared" si="6"/>
        <v/>
      </c>
      <c r="M439" s="576"/>
      <c r="N439" s="4"/>
      <c r="O439" s="591"/>
      <c r="P439" s="703"/>
      <c r="Q439" s="580"/>
      <c r="R439" s="581"/>
    </row>
    <row r="440" spans="1:18">
      <c r="A440" s="567">
        <v>2</v>
      </c>
      <c r="B440" s="701">
        <v>39864</v>
      </c>
      <c r="C440" s="713" t="s">
        <v>1049</v>
      </c>
      <c r="D440" s="714" t="s">
        <v>993</v>
      </c>
      <c r="E440" s="715" t="s">
        <v>990</v>
      </c>
      <c r="F440" s="686" t="s">
        <v>423</v>
      </c>
      <c r="G440" s="673">
        <v>5450000</v>
      </c>
      <c r="H440" s="687" t="s">
        <v>14</v>
      </c>
      <c r="I440" s="574"/>
      <c r="J440" s="702"/>
      <c r="K440" s="590"/>
      <c r="L440" s="560" t="str">
        <f t="shared" si="6"/>
        <v/>
      </c>
      <c r="M440" s="576"/>
      <c r="N440" s="4"/>
      <c r="O440" s="591"/>
      <c r="P440" s="703"/>
      <c r="Q440" s="580"/>
      <c r="R440" s="581"/>
    </row>
    <row r="441" spans="1:18">
      <c r="A441" s="567">
        <v>2</v>
      </c>
      <c r="B441" s="701">
        <v>39864</v>
      </c>
      <c r="C441" s="713" t="s">
        <v>1050</v>
      </c>
      <c r="D441" s="714" t="s">
        <v>1051</v>
      </c>
      <c r="E441" s="715" t="s">
        <v>1006</v>
      </c>
      <c r="F441" s="686" t="s">
        <v>423</v>
      </c>
      <c r="G441" s="673">
        <v>1998000</v>
      </c>
      <c r="H441" s="687" t="s">
        <v>14</v>
      </c>
      <c r="I441" s="574"/>
      <c r="J441" s="702"/>
      <c r="K441" s="590"/>
      <c r="L441" s="560" t="str">
        <f t="shared" si="6"/>
        <v/>
      </c>
      <c r="M441" s="576"/>
      <c r="N441" s="4"/>
      <c r="O441" s="591"/>
      <c r="P441" s="703"/>
      <c r="Q441" s="580"/>
      <c r="R441" s="581"/>
    </row>
    <row r="442" spans="1:18">
      <c r="A442" s="567">
        <v>2</v>
      </c>
      <c r="B442" s="701">
        <v>39864</v>
      </c>
      <c r="C442" s="713" t="s">
        <v>1080</v>
      </c>
      <c r="D442" s="714" t="s">
        <v>1052</v>
      </c>
      <c r="E442" s="715" t="s">
        <v>1053</v>
      </c>
      <c r="F442" s="686" t="s">
        <v>423</v>
      </c>
      <c r="G442" s="673">
        <v>17280000</v>
      </c>
      <c r="H442" s="687" t="s">
        <v>14</v>
      </c>
      <c r="I442" s="574"/>
      <c r="J442" s="702"/>
      <c r="K442" s="590"/>
      <c r="L442" s="560" t="str">
        <f t="shared" si="6"/>
        <v/>
      </c>
      <c r="M442" s="576"/>
      <c r="N442" s="4"/>
      <c r="O442" s="591"/>
      <c r="P442" s="703"/>
      <c r="Q442" s="580"/>
      <c r="R442" s="581"/>
    </row>
    <row r="443" spans="1:18">
      <c r="A443" s="567">
        <v>2</v>
      </c>
      <c r="B443" s="701">
        <v>39864</v>
      </c>
      <c r="C443" s="713" t="s">
        <v>1081</v>
      </c>
      <c r="D443" s="714" t="s">
        <v>1054</v>
      </c>
      <c r="E443" s="715" t="s">
        <v>995</v>
      </c>
      <c r="F443" s="686" t="s">
        <v>423</v>
      </c>
      <c r="G443" s="673">
        <v>16800000</v>
      </c>
      <c r="H443" s="687" t="s">
        <v>14</v>
      </c>
      <c r="I443" s="574"/>
      <c r="J443" s="702"/>
      <c r="K443" s="590"/>
      <c r="L443" s="560" t="str">
        <f t="shared" si="6"/>
        <v/>
      </c>
      <c r="M443" s="576"/>
      <c r="N443" s="4"/>
      <c r="O443" s="591"/>
      <c r="P443" s="703"/>
      <c r="Q443" s="580"/>
      <c r="R443" s="581"/>
    </row>
    <row r="444" spans="1:18">
      <c r="A444" s="567">
        <v>2</v>
      </c>
      <c r="B444" s="701">
        <v>39864</v>
      </c>
      <c r="C444" s="713" t="s">
        <v>1055</v>
      </c>
      <c r="D444" s="714" t="s">
        <v>1056</v>
      </c>
      <c r="E444" s="715" t="s">
        <v>990</v>
      </c>
      <c r="F444" s="686" t="s">
        <v>423</v>
      </c>
      <c r="G444" s="673">
        <v>8700000</v>
      </c>
      <c r="H444" s="687" t="s">
        <v>14</v>
      </c>
      <c r="I444" s="574"/>
      <c r="J444" s="702"/>
      <c r="K444" s="590"/>
      <c r="L444" s="560" t="str">
        <f t="shared" si="6"/>
        <v/>
      </c>
      <c r="M444" s="576"/>
      <c r="N444" s="4"/>
      <c r="O444" s="591"/>
      <c r="P444" s="703"/>
      <c r="Q444" s="580"/>
      <c r="R444" s="581"/>
    </row>
    <row r="445" spans="1:18">
      <c r="A445" s="567">
        <v>2</v>
      </c>
      <c r="B445" s="701">
        <v>39864</v>
      </c>
      <c r="C445" s="713" t="s">
        <v>1057</v>
      </c>
      <c r="D445" s="714" t="s">
        <v>1058</v>
      </c>
      <c r="E445" s="715" t="s">
        <v>1013</v>
      </c>
      <c r="F445" s="686" t="s">
        <v>423</v>
      </c>
      <c r="G445" s="673">
        <v>3100000</v>
      </c>
      <c r="H445" s="687" t="s">
        <v>14</v>
      </c>
      <c r="I445" s="574"/>
      <c r="J445" s="702"/>
      <c r="K445" s="590"/>
      <c r="L445" s="560" t="str">
        <f t="shared" si="6"/>
        <v/>
      </c>
      <c r="M445" s="576"/>
      <c r="N445" s="4"/>
      <c r="O445" s="591"/>
      <c r="P445" s="703"/>
      <c r="Q445" s="580"/>
      <c r="R445" s="581"/>
    </row>
    <row r="446" spans="1:18">
      <c r="A446" s="567">
        <v>2</v>
      </c>
      <c r="B446" s="701">
        <v>39864</v>
      </c>
      <c r="C446" s="713" t="s">
        <v>1059</v>
      </c>
      <c r="D446" s="714" t="s">
        <v>1060</v>
      </c>
      <c r="E446" s="715" t="s">
        <v>1029</v>
      </c>
      <c r="F446" s="686" t="s">
        <v>423</v>
      </c>
      <c r="G446" s="673">
        <v>4579000</v>
      </c>
      <c r="H446" s="687" t="s">
        <v>14</v>
      </c>
      <c r="I446" s="574"/>
      <c r="J446" s="702"/>
      <c r="K446" s="590"/>
      <c r="L446" s="560" t="str">
        <f t="shared" si="6"/>
        <v/>
      </c>
      <c r="M446" s="576"/>
      <c r="N446" s="4"/>
      <c r="O446" s="591"/>
      <c r="P446" s="703"/>
      <c r="Q446" s="580"/>
      <c r="R446" s="581"/>
    </row>
    <row r="447" spans="1:18">
      <c r="A447" s="567">
        <v>2</v>
      </c>
      <c r="B447" s="701">
        <v>39864</v>
      </c>
      <c r="C447" s="713" t="s">
        <v>1061</v>
      </c>
      <c r="D447" s="714" t="s">
        <v>1062</v>
      </c>
      <c r="E447" s="715" t="s">
        <v>1004</v>
      </c>
      <c r="F447" s="686" t="s">
        <v>423</v>
      </c>
      <c r="G447" s="673">
        <v>10000000</v>
      </c>
      <c r="H447" s="687" t="s">
        <v>14</v>
      </c>
      <c r="I447" s="574"/>
      <c r="J447" s="702"/>
      <c r="K447" s="590"/>
      <c r="L447" s="560" t="str">
        <f t="shared" si="6"/>
        <v/>
      </c>
      <c r="M447" s="576"/>
      <c r="N447" s="4"/>
      <c r="O447" s="591"/>
      <c r="P447" s="703"/>
      <c r="Q447" s="580"/>
      <c r="R447" s="581"/>
    </row>
    <row r="448" spans="1:18">
      <c r="A448" s="567">
        <v>2</v>
      </c>
      <c r="B448" s="701">
        <v>39864</v>
      </c>
      <c r="C448" s="713" t="s">
        <v>1082</v>
      </c>
      <c r="D448" s="714" t="s">
        <v>1063</v>
      </c>
      <c r="E448" s="715" t="s">
        <v>1064</v>
      </c>
      <c r="F448" s="686" t="s">
        <v>423</v>
      </c>
      <c r="G448" s="673">
        <v>2060000</v>
      </c>
      <c r="H448" s="687" t="s">
        <v>14</v>
      </c>
      <c r="I448" s="574"/>
      <c r="J448" s="702"/>
      <c r="K448" s="590"/>
      <c r="L448" s="560" t="str">
        <f t="shared" si="6"/>
        <v/>
      </c>
      <c r="M448" s="576"/>
      <c r="N448" s="4"/>
      <c r="O448" s="591"/>
      <c r="P448" s="703"/>
      <c r="Q448" s="580"/>
      <c r="R448" s="581"/>
    </row>
    <row r="449" spans="1:18">
      <c r="A449" s="567">
        <v>2</v>
      </c>
      <c r="B449" s="701">
        <v>39864</v>
      </c>
      <c r="C449" s="713" t="s">
        <v>1065</v>
      </c>
      <c r="D449" s="714" t="s">
        <v>1066</v>
      </c>
      <c r="E449" s="715" t="s">
        <v>1067</v>
      </c>
      <c r="F449" s="686" t="s">
        <v>423</v>
      </c>
      <c r="G449" s="673">
        <v>3250000</v>
      </c>
      <c r="H449" s="687" t="s">
        <v>14</v>
      </c>
      <c r="I449" s="574"/>
      <c r="J449" s="702"/>
      <c r="K449" s="590"/>
      <c r="L449" s="560" t="str">
        <f t="shared" si="6"/>
        <v/>
      </c>
      <c r="M449" s="576"/>
      <c r="N449" s="4"/>
      <c r="O449" s="591"/>
      <c r="P449" s="703"/>
      <c r="Q449" s="580"/>
      <c r="R449" s="581"/>
    </row>
    <row r="450" spans="1:18">
      <c r="A450" s="567">
        <v>2</v>
      </c>
      <c r="B450" s="701">
        <v>39864</v>
      </c>
      <c r="C450" s="713" t="s">
        <v>1084</v>
      </c>
      <c r="D450" s="714" t="s">
        <v>938</v>
      </c>
      <c r="E450" s="715" t="s">
        <v>1008</v>
      </c>
      <c r="F450" s="686" t="s">
        <v>423</v>
      </c>
      <c r="G450" s="673">
        <v>12500000</v>
      </c>
      <c r="H450" s="687" t="s">
        <v>14</v>
      </c>
      <c r="I450" s="574"/>
      <c r="J450" s="702"/>
      <c r="K450" s="590"/>
      <c r="L450" s="560" t="str">
        <f t="shared" si="6"/>
        <v/>
      </c>
      <c r="M450" s="576"/>
      <c r="N450" s="4"/>
      <c r="O450" s="591"/>
      <c r="P450" s="703"/>
      <c r="Q450" s="580"/>
      <c r="R450" s="581"/>
    </row>
    <row r="451" spans="1:18">
      <c r="A451" s="567">
        <v>2</v>
      </c>
      <c r="B451" s="701">
        <v>39864</v>
      </c>
      <c r="C451" s="713" t="s">
        <v>1085</v>
      </c>
      <c r="D451" s="714" t="s">
        <v>1068</v>
      </c>
      <c r="E451" s="715" t="s">
        <v>1053</v>
      </c>
      <c r="F451" s="686" t="s">
        <v>423</v>
      </c>
      <c r="G451" s="673">
        <v>2644000</v>
      </c>
      <c r="H451" s="687" t="s">
        <v>14</v>
      </c>
      <c r="I451" s="574"/>
      <c r="J451" s="702"/>
      <c r="K451" s="590"/>
      <c r="L451" s="560" t="str">
        <f t="shared" si="6"/>
        <v/>
      </c>
      <c r="M451" s="576"/>
      <c r="N451" s="4"/>
      <c r="O451" s="591"/>
      <c r="P451" s="703"/>
      <c r="Q451" s="580"/>
      <c r="R451" s="581"/>
    </row>
    <row r="452" spans="1:18">
      <c r="A452" s="567">
        <v>2</v>
      </c>
      <c r="B452" s="701">
        <v>39864</v>
      </c>
      <c r="C452" s="713" t="s">
        <v>1069</v>
      </c>
      <c r="D452" s="714" t="s">
        <v>1070</v>
      </c>
      <c r="E452" s="715" t="s">
        <v>1006</v>
      </c>
      <c r="F452" s="686" t="s">
        <v>423</v>
      </c>
      <c r="G452" s="673">
        <v>48000000</v>
      </c>
      <c r="H452" s="687" t="s">
        <v>14</v>
      </c>
      <c r="I452" s="574"/>
      <c r="J452" s="702"/>
      <c r="K452" s="590"/>
      <c r="L452" s="560" t="str">
        <f t="shared" si="6"/>
        <v/>
      </c>
      <c r="M452" s="576"/>
      <c r="N452" s="4"/>
      <c r="O452" s="591"/>
      <c r="P452" s="703"/>
      <c r="Q452" s="580"/>
      <c r="R452" s="581"/>
    </row>
    <row r="453" spans="1:18">
      <c r="A453" s="567">
        <v>2</v>
      </c>
      <c r="B453" s="701">
        <v>39864</v>
      </c>
      <c r="C453" s="713" t="s">
        <v>1083</v>
      </c>
      <c r="D453" s="714" t="s">
        <v>1071</v>
      </c>
      <c r="E453" s="715" t="s">
        <v>1072</v>
      </c>
      <c r="F453" s="686" t="s">
        <v>423</v>
      </c>
      <c r="G453" s="673">
        <v>22000000</v>
      </c>
      <c r="H453" s="687" t="s">
        <v>14</v>
      </c>
      <c r="I453" s="574"/>
      <c r="J453" s="702"/>
      <c r="K453" s="590"/>
      <c r="L453" s="560" t="str">
        <f t="shared" si="6"/>
        <v/>
      </c>
      <c r="M453" s="576"/>
      <c r="N453" s="4"/>
      <c r="O453" s="591"/>
      <c r="P453" s="703"/>
      <c r="Q453" s="580"/>
      <c r="R453" s="581"/>
    </row>
    <row r="454" spans="1:18">
      <c r="A454" s="567">
        <v>2</v>
      </c>
      <c r="B454" s="701">
        <v>39864</v>
      </c>
      <c r="C454" s="713" t="s">
        <v>1073</v>
      </c>
      <c r="D454" s="714" t="s">
        <v>1074</v>
      </c>
      <c r="E454" s="715" t="s">
        <v>988</v>
      </c>
      <c r="F454" s="686" t="s">
        <v>423</v>
      </c>
      <c r="G454" s="673">
        <v>7350000</v>
      </c>
      <c r="H454" s="687" t="s">
        <v>14</v>
      </c>
      <c r="I454" s="574"/>
      <c r="J454" s="702"/>
      <c r="K454" s="590"/>
      <c r="L454" s="560" t="str">
        <f t="shared" si="6"/>
        <v/>
      </c>
      <c r="M454" s="576"/>
      <c r="N454" s="4"/>
      <c r="O454" s="591"/>
      <c r="P454" s="703"/>
      <c r="Q454" s="580"/>
      <c r="R454" s="581"/>
    </row>
    <row r="455" spans="1:18">
      <c r="A455" s="567">
        <v>2</v>
      </c>
      <c r="B455" s="701">
        <v>39864</v>
      </c>
      <c r="C455" s="713" t="s">
        <v>1075</v>
      </c>
      <c r="D455" s="714" t="s">
        <v>650</v>
      </c>
      <c r="E455" s="715" t="s">
        <v>990</v>
      </c>
      <c r="F455" s="686" t="s">
        <v>423</v>
      </c>
      <c r="G455" s="673">
        <v>4000000</v>
      </c>
      <c r="H455" s="687" t="s">
        <v>14</v>
      </c>
      <c r="I455" s="574"/>
      <c r="J455" s="702"/>
      <c r="K455" s="590"/>
      <c r="L455" s="560" t="str">
        <f t="shared" si="6"/>
        <v/>
      </c>
      <c r="M455" s="576"/>
      <c r="N455" s="4"/>
      <c r="O455" s="591"/>
      <c r="P455" s="703"/>
      <c r="Q455" s="580"/>
      <c r="R455" s="581"/>
    </row>
    <row r="456" spans="1:18">
      <c r="A456" s="567">
        <v>2</v>
      </c>
      <c r="B456" s="701">
        <v>39864</v>
      </c>
      <c r="C456" s="713" t="s">
        <v>1086</v>
      </c>
      <c r="D456" s="714" t="s">
        <v>1076</v>
      </c>
      <c r="E456" s="715" t="s">
        <v>1077</v>
      </c>
      <c r="F456" s="686" t="s">
        <v>423</v>
      </c>
      <c r="G456" s="673">
        <v>9495000</v>
      </c>
      <c r="H456" s="687" t="s">
        <v>14</v>
      </c>
      <c r="I456" s="574"/>
      <c r="J456" s="702"/>
      <c r="K456" s="590"/>
      <c r="L456" s="560" t="str">
        <f t="shared" si="6"/>
        <v/>
      </c>
      <c r="M456" s="576"/>
      <c r="N456" s="4"/>
      <c r="O456" s="591"/>
      <c r="P456" s="703"/>
      <c r="Q456" s="580"/>
      <c r="R456" s="581"/>
    </row>
    <row r="457" spans="1:18">
      <c r="A457" s="567">
        <v>2</v>
      </c>
      <c r="B457" s="701">
        <v>39864</v>
      </c>
      <c r="C457" s="713" t="s">
        <v>1078</v>
      </c>
      <c r="D457" s="714" t="s">
        <v>1079</v>
      </c>
      <c r="E457" s="715" t="s">
        <v>1053</v>
      </c>
      <c r="F457" s="716" t="s">
        <v>423</v>
      </c>
      <c r="G457" s="673">
        <v>7000000</v>
      </c>
      <c r="H457" s="687" t="s">
        <v>14</v>
      </c>
      <c r="I457" s="574"/>
      <c r="J457" s="702"/>
      <c r="K457" s="590"/>
      <c r="L457" s="560" t="str">
        <f t="shared" si="6"/>
        <v/>
      </c>
      <c r="M457" s="576"/>
      <c r="N457" s="4"/>
      <c r="O457" s="591"/>
      <c r="P457" s="703"/>
      <c r="Q457" s="580"/>
      <c r="R457" s="581"/>
    </row>
    <row r="458" spans="1:18">
      <c r="A458" s="567"/>
      <c r="B458" s="701">
        <v>39871</v>
      </c>
      <c r="C458" s="713" t="s">
        <v>1088</v>
      </c>
      <c r="D458" s="714" t="s">
        <v>1092</v>
      </c>
      <c r="E458" s="715" t="s">
        <v>1042</v>
      </c>
      <c r="F458" s="716" t="s">
        <v>501</v>
      </c>
      <c r="G458" s="673">
        <v>56044000</v>
      </c>
      <c r="H458" s="687" t="s">
        <v>14</v>
      </c>
      <c r="I458" s="574"/>
      <c r="J458" s="702"/>
      <c r="K458" s="590"/>
      <c r="L458" s="560" t="str">
        <f t="shared" si="6"/>
        <v/>
      </c>
      <c r="M458" s="576"/>
      <c r="N458" s="4"/>
      <c r="O458" s="591"/>
      <c r="P458" s="703"/>
      <c r="Q458" s="580"/>
      <c r="R458" s="581"/>
    </row>
    <row r="459" spans="1:18">
      <c r="A459" s="567"/>
      <c r="B459" s="701">
        <v>39871</v>
      </c>
      <c r="C459" s="713" t="s">
        <v>1089</v>
      </c>
      <c r="D459" s="714" t="s">
        <v>1093</v>
      </c>
      <c r="E459" s="715" t="s">
        <v>1006</v>
      </c>
      <c r="F459" s="716" t="s">
        <v>501</v>
      </c>
      <c r="G459" s="673">
        <v>30000000</v>
      </c>
      <c r="H459" s="687" t="s">
        <v>14</v>
      </c>
      <c r="I459" s="574"/>
      <c r="J459" s="702"/>
      <c r="K459" s="590"/>
      <c r="L459" s="560" t="str">
        <f t="shared" si="6"/>
        <v/>
      </c>
      <c r="M459" s="576"/>
      <c r="N459" s="4"/>
      <c r="O459" s="591"/>
      <c r="P459" s="703"/>
      <c r="Q459" s="580"/>
      <c r="R459" s="581"/>
    </row>
    <row r="460" spans="1:18">
      <c r="A460" s="567"/>
      <c r="B460" s="701">
        <v>39871</v>
      </c>
      <c r="C460" s="713" t="s">
        <v>1090</v>
      </c>
      <c r="D460" s="714" t="s">
        <v>1010</v>
      </c>
      <c r="E460" s="715" t="s">
        <v>1011</v>
      </c>
      <c r="F460" s="716" t="s">
        <v>501</v>
      </c>
      <c r="G460" s="673">
        <v>17299000</v>
      </c>
      <c r="H460" s="687" t="s">
        <v>14</v>
      </c>
      <c r="I460" s="574"/>
      <c r="J460" s="702"/>
      <c r="K460" s="590"/>
      <c r="L460" s="560" t="str">
        <f t="shared" si="6"/>
        <v/>
      </c>
      <c r="M460" s="576"/>
      <c r="N460" s="4"/>
      <c r="O460" s="591"/>
      <c r="P460" s="703"/>
      <c r="Q460" s="580"/>
      <c r="R460" s="581"/>
    </row>
    <row r="461" spans="1:18">
      <c r="A461" s="567"/>
      <c r="B461" s="701">
        <v>39871</v>
      </c>
      <c r="C461" s="713" t="s">
        <v>1091</v>
      </c>
      <c r="D461" s="714" t="s">
        <v>1094</v>
      </c>
      <c r="E461" s="715" t="s">
        <v>1042</v>
      </c>
      <c r="F461" s="716" t="s">
        <v>501</v>
      </c>
      <c r="G461" s="673">
        <v>83586000</v>
      </c>
      <c r="H461" s="687" t="s">
        <v>14</v>
      </c>
      <c r="I461" s="574"/>
      <c r="J461" s="702"/>
      <c r="K461" s="590"/>
      <c r="L461" s="560" t="str">
        <f t="shared" si="6"/>
        <v/>
      </c>
      <c r="M461" s="576"/>
      <c r="N461" s="4"/>
      <c r="O461" s="591"/>
      <c r="P461" s="703"/>
      <c r="Q461" s="580"/>
      <c r="R461" s="581"/>
    </row>
    <row r="462" spans="1:18">
      <c r="A462" s="567">
        <v>2</v>
      </c>
      <c r="B462" s="701">
        <v>39871</v>
      </c>
      <c r="C462" s="713" t="s">
        <v>1142</v>
      </c>
      <c r="D462" s="714" t="s">
        <v>704</v>
      </c>
      <c r="E462" s="715" t="s">
        <v>1027</v>
      </c>
      <c r="F462" s="716" t="s">
        <v>423</v>
      </c>
      <c r="G462" s="673">
        <v>17806000</v>
      </c>
      <c r="H462" s="687" t="s">
        <v>14</v>
      </c>
      <c r="I462" s="574"/>
      <c r="J462" s="702"/>
      <c r="K462" s="590"/>
      <c r="L462" s="560" t="str">
        <f t="shared" si="6"/>
        <v/>
      </c>
      <c r="M462" s="576"/>
      <c r="N462" s="4"/>
      <c r="O462" s="591"/>
      <c r="P462" s="703"/>
      <c r="Q462" s="580"/>
      <c r="R462" s="581"/>
    </row>
    <row r="463" spans="1:18">
      <c r="A463" s="567">
        <v>2</v>
      </c>
      <c r="B463" s="701">
        <v>39871</v>
      </c>
      <c r="C463" s="713" t="s">
        <v>1095</v>
      </c>
      <c r="D463" s="714" t="s">
        <v>1108</v>
      </c>
      <c r="E463" s="715" t="s">
        <v>1109</v>
      </c>
      <c r="F463" s="716" t="s">
        <v>423</v>
      </c>
      <c r="G463" s="673">
        <v>4797000</v>
      </c>
      <c r="H463" s="687" t="s">
        <v>14</v>
      </c>
      <c r="I463" s="574"/>
      <c r="J463" s="702"/>
      <c r="K463" s="590"/>
      <c r="L463" s="560" t="str">
        <f t="shared" si="6"/>
        <v/>
      </c>
      <c r="M463" s="576"/>
      <c r="N463" s="4"/>
      <c r="O463" s="591"/>
      <c r="P463" s="703"/>
      <c r="Q463" s="580"/>
      <c r="R463" s="581"/>
    </row>
    <row r="464" spans="1:18">
      <c r="A464" s="567">
        <v>2</v>
      </c>
      <c r="B464" s="701">
        <v>39871</v>
      </c>
      <c r="C464" s="713" t="s">
        <v>1096</v>
      </c>
      <c r="D464" s="714" t="s">
        <v>1110</v>
      </c>
      <c r="E464" s="715" t="s">
        <v>990</v>
      </c>
      <c r="F464" s="716" t="s">
        <v>423</v>
      </c>
      <c r="G464" s="673">
        <v>4000000</v>
      </c>
      <c r="H464" s="687" t="s">
        <v>14</v>
      </c>
      <c r="I464" s="574"/>
      <c r="J464" s="702"/>
      <c r="K464" s="590"/>
      <c r="L464" s="560" t="str">
        <f t="shared" si="6"/>
        <v/>
      </c>
      <c r="M464" s="576"/>
      <c r="N464" s="4"/>
      <c r="O464" s="591"/>
      <c r="P464" s="703"/>
      <c r="Q464" s="580"/>
      <c r="R464" s="581"/>
    </row>
    <row r="465" spans="1:18">
      <c r="A465" s="567">
        <v>2</v>
      </c>
      <c r="B465" s="701">
        <v>39871</v>
      </c>
      <c r="C465" s="713" t="s">
        <v>1097</v>
      </c>
      <c r="D465" s="714" t="s">
        <v>1111</v>
      </c>
      <c r="E465" s="715" t="s">
        <v>1015</v>
      </c>
      <c r="F465" s="716" t="s">
        <v>423</v>
      </c>
      <c r="G465" s="673">
        <v>2260000</v>
      </c>
      <c r="H465" s="687" t="s">
        <v>14</v>
      </c>
      <c r="I465" s="574"/>
      <c r="J465" s="702"/>
      <c r="K465" s="590"/>
      <c r="L465" s="560" t="str">
        <f t="shared" si="6"/>
        <v/>
      </c>
      <c r="M465" s="576"/>
      <c r="N465" s="4"/>
      <c r="O465" s="591"/>
      <c r="P465" s="703"/>
      <c r="Q465" s="580"/>
      <c r="R465" s="581"/>
    </row>
    <row r="466" spans="1:18">
      <c r="A466" s="567">
        <v>2</v>
      </c>
      <c r="B466" s="701">
        <v>39871</v>
      </c>
      <c r="C466" s="713" t="s">
        <v>1098</v>
      </c>
      <c r="D466" s="714" t="s">
        <v>1112</v>
      </c>
      <c r="E466" s="715" t="s">
        <v>1113</v>
      </c>
      <c r="F466" s="716" t="s">
        <v>423</v>
      </c>
      <c r="G466" s="673">
        <v>24664000</v>
      </c>
      <c r="H466" s="687" t="s">
        <v>14</v>
      </c>
      <c r="I466" s="574"/>
      <c r="J466" s="702"/>
      <c r="K466" s="590"/>
      <c r="L466" s="560" t="str">
        <f t="shared" ref="L466:L529" si="7">IF($K466&lt;&gt;0,$G466-$K466,"")</f>
        <v/>
      </c>
      <c r="M466" s="576"/>
      <c r="N466" s="4"/>
      <c r="O466" s="591"/>
      <c r="P466" s="703"/>
      <c r="Q466" s="580"/>
      <c r="R466" s="581"/>
    </row>
    <row r="467" spans="1:18">
      <c r="A467" s="567">
        <v>2</v>
      </c>
      <c r="B467" s="701">
        <v>39871</v>
      </c>
      <c r="C467" s="713" t="s">
        <v>1099</v>
      </c>
      <c r="D467" s="714" t="s">
        <v>1114</v>
      </c>
      <c r="E467" s="715" t="s">
        <v>1072</v>
      </c>
      <c r="F467" s="716" t="s">
        <v>423</v>
      </c>
      <c r="G467" s="673">
        <v>731000</v>
      </c>
      <c r="H467" s="687" t="s">
        <v>14</v>
      </c>
      <c r="I467" s="574"/>
      <c r="J467" s="702"/>
      <c r="K467" s="590"/>
      <c r="L467" s="560" t="str">
        <f t="shared" si="7"/>
        <v/>
      </c>
      <c r="M467" s="576"/>
      <c r="N467" s="4"/>
      <c r="O467" s="591"/>
      <c r="P467" s="703"/>
      <c r="Q467" s="580"/>
      <c r="R467" s="581"/>
    </row>
    <row r="468" spans="1:18">
      <c r="A468" s="567">
        <v>2</v>
      </c>
      <c r="B468" s="701">
        <v>39871</v>
      </c>
      <c r="C468" s="713" t="s">
        <v>1136</v>
      </c>
      <c r="D468" s="714" t="s">
        <v>1115</v>
      </c>
      <c r="E468" s="715" t="s">
        <v>1004</v>
      </c>
      <c r="F468" s="716" t="s">
        <v>423</v>
      </c>
      <c r="G468" s="673">
        <v>10900000</v>
      </c>
      <c r="H468" s="687" t="s">
        <v>14</v>
      </c>
      <c r="I468" s="574"/>
      <c r="J468" s="702"/>
      <c r="K468" s="590"/>
      <c r="L468" s="560" t="str">
        <f t="shared" si="7"/>
        <v/>
      </c>
      <c r="M468" s="576"/>
      <c r="N468" s="4"/>
      <c r="O468" s="591"/>
      <c r="P468" s="703"/>
      <c r="Q468" s="580"/>
      <c r="R468" s="581"/>
    </row>
    <row r="469" spans="1:18">
      <c r="A469" s="567">
        <v>2</v>
      </c>
      <c r="B469" s="701">
        <v>39871</v>
      </c>
      <c r="C469" s="713" t="s">
        <v>1100</v>
      </c>
      <c r="D469" s="714" t="s">
        <v>1116</v>
      </c>
      <c r="E469" s="715" t="s">
        <v>990</v>
      </c>
      <c r="F469" s="716" t="s">
        <v>423</v>
      </c>
      <c r="G469" s="673">
        <v>3976000</v>
      </c>
      <c r="H469" s="687" t="s">
        <v>14</v>
      </c>
      <c r="I469" s="574"/>
      <c r="J469" s="702"/>
      <c r="K469" s="590"/>
      <c r="L469" s="560" t="str">
        <f t="shared" si="7"/>
        <v/>
      </c>
      <c r="M469" s="576"/>
      <c r="N469" s="4"/>
      <c r="O469" s="591"/>
      <c r="P469" s="703"/>
      <c r="Q469" s="580"/>
      <c r="R469" s="581"/>
    </row>
    <row r="470" spans="1:18">
      <c r="A470" s="567">
        <v>2</v>
      </c>
      <c r="B470" s="701">
        <v>39871</v>
      </c>
      <c r="C470" s="713" t="s">
        <v>1101</v>
      </c>
      <c r="D470" s="714" t="s">
        <v>1117</v>
      </c>
      <c r="E470" s="715" t="s">
        <v>1118</v>
      </c>
      <c r="F470" s="716" t="s">
        <v>423</v>
      </c>
      <c r="G470" s="673">
        <v>19891000</v>
      </c>
      <c r="H470" s="687" t="s">
        <v>14</v>
      </c>
      <c r="I470" s="574"/>
      <c r="J470" s="702"/>
      <c r="K470" s="590"/>
      <c r="L470" s="560" t="str">
        <f t="shared" si="7"/>
        <v/>
      </c>
      <c r="M470" s="576"/>
      <c r="N470" s="4"/>
      <c r="O470" s="591"/>
      <c r="P470" s="703"/>
      <c r="Q470" s="580"/>
      <c r="R470" s="581"/>
    </row>
    <row r="471" spans="1:18">
      <c r="A471" s="567">
        <v>2</v>
      </c>
      <c r="B471" s="701">
        <v>39871</v>
      </c>
      <c r="C471" s="713" t="s">
        <v>1102</v>
      </c>
      <c r="D471" s="714" t="s">
        <v>1119</v>
      </c>
      <c r="E471" s="715" t="s">
        <v>1029</v>
      </c>
      <c r="F471" s="716" t="s">
        <v>423</v>
      </c>
      <c r="G471" s="673">
        <v>23000000</v>
      </c>
      <c r="H471" s="687" t="s">
        <v>14</v>
      </c>
      <c r="I471" s="574"/>
      <c r="J471" s="702"/>
      <c r="K471" s="590"/>
      <c r="L471" s="560" t="str">
        <f t="shared" si="7"/>
        <v/>
      </c>
      <c r="M471" s="576"/>
      <c r="N471" s="4"/>
      <c r="O471" s="591"/>
      <c r="P471" s="703"/>
      <c r="Q471" s="580"/>
      <c r="R471" s="581"/>
    </row>
    <row r="472" spans="1:18">
      <c r="A472" s="567">
        <v>2</v>
      </c>
      <c r="B472" s="701">
        <v>39871</v>
      </c>
      <c r="C472" s="713" t="s">
        <v>1137</v>
      </c>
      <c r="D472" s="714" t="s">
        <v>1120</v>
      </c>
      <c r="E472" s="715" t="s">
        <v>1008</v>
      </c>
      <c r="F472" s="716" t="s">
        <v>423</v>
      </c>
      <c r="G472" s="673">
        <v>651000</v>
      </c>
      <c r="H472" s="687" t="s">
        <v>14</v>
      </c>
      <c r="I472" s="574"/>
      <c r="J472" s="702"/>
      <c r="K472" s="590"/>
      <c r="L472" s="560" t="str">
        <f t="shared" si="7"/>
        <v/>
      </c>
      <c r="M472" s="576"/>
      <c r="N472" s="4"/>
      <c r="O472" s="591"/>
      <c r="P472" s="703"/>
      <c r="Q472" s="580"/>
      <c r="R472" s="581"/>
    </row>
    <row r="473" spans="1:18">
      <c r="A473" s="567">
        <v>2</v>
      </c>
      <c r="B473" s="701">
        <v>39871</v>
      </c>
      <c r="C473" s="713" t="s">
        <v>1138</v>
      </c>
      <c r="D473" s="714" t="s">
        <v>1121</v>
      </c>
      <c r="E473" s="715" t="s">
        <v>866</v>
      </c>
      <c r="F473" s="716" t="s">
        <v>423</v>
      </c>
      <c r="G473" s="673">
        <v>7570000</v>
      </c>
      <c r="H473" s="687" t="s">
        <v>14</v>
      </c>
      <c r="I473" s="574"/>
      <c r="J473" s="702"/>
      <c r="K473" s="590"/>
      <c r="L473" s="560" t="str">
        <f t="shared" si="7"/>
        <v/>
      </c>
      <c r="M473" s="576"/>
      <c r="N473" s="4"/>
      <c r="O473" s="591"/>
      <c r="P473" s="703"/>
      <c r="Q473" s="580"/>
      <c r="R473" s="581"/>
    </row>
    <row r="474" spans="1:18">
      <c r="A474" s="567">
        <v>2</v>
      </c>
      <c r="B474" s="701">
        <v>39871</v>
      </c>
      <c r="C474" s="713" t="s">
        <v>1139</v>
      </c>
      <c r="D474" s="714" t="s">
        <v>1122</v>
      </c>
      <c r="E474" s="715" t="s">
        <v>1113</v>
      </c>
      <c r="F474" s="716" t="s">
        <v>423</v>
      </c>
      <c r="G474" s="673">
        <v>2400000</v>
      </c>
      <c r="H474" s="687" t="s">
        <v>14</v>
      </c>
      <c r="I474" s="574"/>
      <c r="J474" s="702"/>
      <c r="K474" s="590"/>
      <c r="L474" s="560" t="str">
        <f t="shared" si="7"/>
        <v/>
      </c>
      <c r="M474" s="576"/>
      <c r="N474" s="4"/>
      <c r="O474" s="591"/>
      <c r="P474" s="703"/>
      <c r="Q474" s="580"/>
      <c r="R474" s="581"/>
    </row>
    <row r="475" spans="1:18">
      <c r="A475" s="567">
        <v>2</v>
      </c>
      <c r="B475" s="701">
        <v>39871</v>
      </c>
      <c r="C475" s="713" t="s">
        <v>1140</v>
      </c>
      <c r="D475" s="714" t="s">
        <v>1123</v>
      </c>
      <c r="E475" s="715" t="s">
        <v>1064</v>
      </c>
      <c r="F475" s="716" t="s">
        <v>423</v>
      </c>
      <c r="G475" s="673">
        <v>4960000</v>
      </c>
      <c r="H475" s="687" t="s">
        <v>14</v>
      </c>
      <c r="I475" s="574"/>
      <c r="J475" s="702"/>
      <c r="K475" s="590"/>
      <c r="L475" s="560" t="str">
        <f t="shared" si="7"/>
        <v/>
      </c>
      <c r="M475" s="576"/>
      <c r="N475" s="4"/>
      <c r="O475" s="591"/>
      <c r="P475" s="703"/>
      <c r="Q475" s="580"/>
      <c r="R475" s="581"/>
    </row>
    <row r="476" spans="1:18">
      <c r="A476" s="567">
        <v>2</v>
      </c>
      <c r="B476" s="701">
        <v>39871</v>
      </c>
      <c r="C476" s="713" t="s">
        <v>1144</v>
      </c>
      <c r="D476" s="714" t="s">
        <v>1124</v>
      </c>
      <c r="E476" s="715" t="s">
        <v>1125</v>
      </c>
      <c r="F476" s="716" t="s">
        <v>423</v>
      </c>
      <c r="G476" s="673">
        <v>2655000</v>
      </c>
      <c r="H476" s="687" t="s">
        <v>14</v>
      </c>
      <c r="I476" s="574"/>
      <c r="J476" s="702"/>
      <c r="K476" s="590"/>
      <c r="L476" s="560" t="str">
        <f t="shared" si="7"/>
        <v/>
      </c>
      <c r="M476" s="576"/>
      <c r="N476" s="4"/>
      <c r="O476" s="591"/>
      <c r="P476" s="703"/>
      <c r="Q476" s="580"/>
      <c r="R476" s="581"/>
    </row>
    <row r="477" spans="1:18">
      <c r="A477" s="567">
        <v>2</v>
      </c>
      <c r="B477" s="701">
        <v>39871</v>
      </c>
      <c r="C477" s="713" t="s">
        <v>187</v>
      </c>
      <c r="D477" s="714" t="s">
        <v>1126</v>
      </c>
      <c r="E477" s="715" t="s">
        <v>1072</v>
      </c>
      <c r="F477" s="716" t="s">
        <v>423</v>
      </c>
      <c r="G477" s="673">
        <v>22500000</v>
      </c>
      <c r="H477" s="687" t="s">
        <v>14</v>
      </c>
      <c r="I477" s="574"/>
      <c r="J477" s="702"/>
      <c r="K477" s="590"/>
      <c r="L477" s="560" t="str">
        <f t="shared" si="7"/>
        <v/>
      </c>
      <c r="M477" s="576"/>
      <c r="N477" s="4"/>
      <c r="O477" s="591"/>
      <c r="P477" s="703"/>
      <c r="Q477" s="580"/>
      <c r="R477" s="581"/>
    </row>
    <row r="478" spans="1:18">
      <c r="A478" s="567">
        <v>2</v>
      </c>
      <c r="B478" s="701">
        <v>39871</v>
      </c>
      <c r="C478" s="713" t="s">
        <v>1103</v>
      </c>
      <c r="D478" s="714" t="s">
        <v>1127</v>
      </c>
      <c r="E478" s="715" t="s">
        <v>1128</v>
      </c>
      <c r="F478" s="716" t="s">
        <v>423</v>
      </c>
      <c r="G478" s="673">
        <v>11800000</v>
      </c>
      <c r="H478" s="687" t="s">
        <v>14</v>
      </c>
      <c r="I478" s="574"/>
      <c r="J478" s="702"/>
      <c r="K478" s="590"/>
      <c r="L478" s="560" t="str">
        <f t="shared" si="7"/>
        <v/>
      </c>
      <c r="M478" s="576"/>
      <c r="N478" s="4"/>
      <c r="O478" s="591"/>
      <c r="P478" s="703"/>
      <c r="Q478" s="580"/>
      <c r="R478" s="581"/>
    </row>
    <row r="479" spans="1:18">
      <c r="A479" s="567">
        <v>2</v>
      </c>
      <c r="B479" s="701">
        <v>39871</v>
      </c>
      <c r="C479" s="713" t="s">
        <v>1104</v>
      </c>
      <c r="D479" s="714" t="s">
        <v>1129</v>
      </c>
      <c r="E479" s="715" t="s">
        <v>1130</v>
      </c>
      <c r="F479" s="716" t="s">
        <v>423</v>
      </c>
      <c r="G479" s="673">
        <v>9270000</v>
      </c>
      <c r="H479" s="687" t="s">
        <v>14</v>
      </c>
      <c r="I479" s="574"/>
      <c r="J479" s="702"/>
      <c r="K479" s="590"/>
      <c r="L479" s="560" t="str">
        <f t="shared" si="7"/>
        <v/>
      </c>
      <c r="M479" s="576"/>
      <c r="N479" s="4"/>
      <c r="O479" s="591"/>
      <c r="P479" s="703"/>
      <c r="Q479" s="580"/>
      <c r="R479" s="581"/>
    </row>
    <row r="480" spans="1:18">
      <c r="A480" s="567">
        <v>2</v>
      </c>
      <c r="B480" s="701">
        <v>39871</v>
      </c>
      <c r="C480" s="713" t="s">
        <v>1143</v>
      </c>
      <c r="D480" s="714" t="s">
        <v>1131</v>
      </c>
      <c r="E480" s="715" t="s">
        <v>1027</v>
      </c>
      <c r="F480" s="716" t="s">
        <v>423</v>
      </c>
      <c r="G480" s="673">
        <v>7400000</v>
      </c>
      <c r="H480" s="687" t="s">
        <v>14</v>
      </c>
      <c r="I480" s="574"/>
      <c r="J480" s="702"/>
      <c r="K480" s="590"/>
      <c r="L480" s="560" t="str">
        <f t="shared" si="7"/>
        <v/>
      </c>
      <c r="M480" s="576"/>
      <c r="N480" s="4"/>
      <c r="O480" s="591"/>
      <c r="P480" s="703"/>
      <c r="Q480" s="580"/>
      <c r="R480" s="581"/>
    </row>
    <row r="481" spans="1:18">
      <c r="A481" s="567">
        <v>2</v>
      </c>
      <c r="B481" s="701">
        <v>39871</v>
      </c>
      <c r="C481" s="713" t="s">
        <v>1105</v>
      </c>
      <c r="D481" s="714" t="s">
        <v>1132</v>
      </c>
      <c r="E481" s="715" t="s">
        <v>1000</v>
      </c>
      <c r="F481" s="716" t="s">
        <v>423</v>
      </c>
      <c r="G481" s="673">
        <v>5983000</v>
      </c>
      <c r="H481" s="687" t="s">
        <v>14</v>
      </c>
      <c r="I481" s="574"/>
      <c r="J481" s="702"/>
      <c r="K481" s="590"/>
      <c r="L481" s="560" t="str">
        <f t="shared" si="7"/>
        <v/>
      </c>
      <c r="M481" s="576"/>
      <c r="N481" s="4"/>
      <c r="O481" s="591"/>
      <c r="P481" s="703"/>
      <c r="Q481" s="580"/>
      <c r="R481" s="581"/>
    </row>
    <row r="482" spans="1:18" ht="15.75" customHeight="1">
      <c r="A482" s="567">
        <v>2</v>
      </c>
      <c r="B482" s="701">
        <v>39871</v>
      </c>
      <c r="C482" s="713" t="s">
        <v>1141</v>
      </c>
      <c r="D482" s="714" t="s">
        <v>1133</v>
      </c>
      <c r="E482" s="715" t="s">
        <v>990</v>
      </c>
      <c r="F482" s="716" t="s">
        <v>423</v>
      </c>
      <c r="G482" s="673">
        <v>12000000</v>
      </c>
      <c r="H482" s="687" t="s">
        <v>14</v>
      </c>
      <c r="I482" s="574"/>
      <c r="J482" s="702"/>
      <c r="K482" s="590"/>
      <c r="L482" s="560" t="str">
        <f t="shared" si="7"/>
        <v/>
      </c>
      <c r="M482" s="576"/>
      <c r="N482" s="4"/>
      <c r="O482" s="591"/>
      <c r="P482" s="703"/>
      <c r="Q482" s="580"/>
      <c r="R482" s="581"/>
    </row>
    <row r="483" spans="1:18" ht="28.5">
      <c r="A483" s="593" t="s">
        <v>1690</v>
      </c>
      <c r="B483" s="1010">
        <v>39871</v>
      </c>
      <c r="C483" s="717" t="s">
        <v>1712</v>
      </c>
      <c r="D483" s="718" t="s">
        <v>1134</v>
      </c>
      <c r="E483" s="719" t="s">
        <v>1029</v>
      </c>
      <c r="F483" s="720" t="s">
        <v>423</v>
      </c>
      <c r="G483" s="677">
        <v>541000</v>
      </c>
      <c r="H483" s="706" t="s">
        <v>14</v>
      </c>
      <c r="I483" s="574"/>
      <c r="J483" s="702"/>
      <c r="K483" s="590"/>
      <c r="L483" s="560" t="str">
        <f t="shared" si="7"/>
        <v/>
      </c>
      <c r="M483" s="576"/>
      <c r="N483" s="4"/>
      <c r="O483" s="591"/>
      <c r="P483" s="703"/>
      <c r="Q483" s="580"/>
      <c r="R483" s="581"/>
    </row>
    <row r="484" spans="1:18">
      <c r="A484" s="567">
        <v>2</v>
      </c>
      <c r="B484" s="701">
        <v>39871</v>
      </c>
      <c r="C484" s="713" t="s">
        <v>1106</v>
      </c>
      <c r="D484" s="714" t="s">
        <v>1135</v>
      </c>
      <c r="E484" s="715" t="s">
        <v>133</v>
      </c>
      <c r="F484" s="716" t="s">
        <v>423</v>
      </c>
      <c r="G484" s="673">
        <v>3000000</v>
      </c>
      <c r="H484" s="687" t="s">
        <v>14</v>
      </c>
      <c r="I484" s="574"/>
      <c r="J484" s="702"/>
      <c r="K484" s="590"/>
      <c r="L484" s="560" t="str">
        <f t="shared" si="7"/>
        <v/>
      </c>
      <c r="M484" s="576"/>
      <c r="N484" s="4"/>
      <c r="O484" s="591"/>
      <c r="P484" s="703"/>
      <c r="Q484" s="580"/>
      <c r="R484" s="581"/>
    </row>
    <row r="485" spans="1:18">
      <c r="A485" s="567">
        <v>2</v>
      </c>
      <c r="B485" s="701">
        <v>39871</v>
      </c>
      <c r="C485" s="713" t="s">
        <v>1107</v>
      </c>
      <c r="D485" s="714" t="s">
        <v>937</v>
      </c>
      <c r="E485" s="715" t="s">
        <v>1053</v>
      </c>
      <c r="F485" s="716" t="s">
        <v>423</v>
      </c>
      <c r="G485" s="673">
        <v>5222000</v>
      </c>
      <c r="H485" s="687" t="s">
        <v>14</v>
      </c>
      <c r="I485" s="574"/>
      <c r="J485" s="702"/>
      <c r="K485" s="590"/>
      <c r="L485" s="560" t="str">
        <f t="shared" si="7"/>
        <v/>
      </c>
      <c r="M485" s="576"/>
      <c r="N485" s="4"/>
      <c r="O485" s="591"/>
      <c r="P485" s="703"/>
      <c r="Q485" s="580"/>
      <c r="R485" s="581"/>
    </row>
    <row r="486" spans="1:18">
      <c r="A486" s="567"/>
      <c r="B486" s="701">
        <v>39878</v>
      </c>
      <c r="C486" s="3" t="s">
        <v>1149</v>
      </c>
      <c r="D486" s="672" t="s">
        <v>1150</v>
      </c>
      <c r="E486" s="721" t="s">
        <v>1011</v>
      </c>
      <c r="F486" s="572" t="s">
        <v>501</v>
      </c>
      <c r="G486" s="673">
        <v>12895000</v>
      </c>
      <c r="H486" s="687" t="s">
        <v>14</v>
      </c>
      <c r="I486" s="574"/>
      <c r="J486" s="702"/>
      <c r="K486" s="590"/>
      <c r="L486" s="560" t="str">
        <f t="shared" si="7"/>
        <v/>
      </c>
      <c r="M486" s="576"/>
      <c r="N486" s="4"/>
      <c r="O486" s="591"/>
      <c r="P486" s="703"/>
      <c r="Q486" s="580"/>
      <c r="R486" s="581"/>
    </row>
    <row r="487" spans="1:18">
      <c r="A487" s="567"/>
      <c r="B487" s="701">
        <v>39878</v>
      </c>
      <c r="C487" s="3" t="s">
        <v>1151</v>
      </c>
      <c r="D487" s="672" t="s">
        <v>1152</v>
      </c>
      <c r="E487" s="721" t="s">
        <v>988</v>
      </c>
      <c r="F487" s="572" t="s">
        <v>501</v>
      </c>
      <c r="G487" s="673">
        <v>100000000</v>
      </c>
      <c r="H487" s="687" t="s">
        <v>14</v>
      </c>
      <c r="I487" s="574"/>
      <c r="J487" s="702"/>
      <c r="K487" s="590"/>
      <c r="L487" s="560" t="str">
        <f t="shared" si="7"/>
        <v/>
      </c>
      <c r="M487" s="576"/>
      <c r="N487" s="4"/>
      <c r="O487" s="591"/>
      <c r="P487" s="703"/>
      <c r="Q487" s="580"/>
      <c r="R487" s="581"/>
    </row>
    <row r="488" spans="1:18">
      <c r="A488" s="567"/>
      <c r="B488" s="701">
        <v>39878</v>
      </c>
      <c r="C488" s="3" t="s">
        <v>1187</v>
      </c>
      <c r="D488" s="672" t="s">
        <v>1153</v>
      </c>
      <c r="E488" s="721" t="s">
        <v>995</v>
      </c>
      <c r="F488" s="572" t="s">
        <v>501</v>
      </c>
      <c r="G488" s="673">
        <v>16500000</v>
      </c>
      <c r="H488" s="687" t="s">
        <v>14</v>
      </c>
      <c r="I488" s="574"/>
      <c r="J488" s="702"/>
      <c r="K488" s="590"/>
      <c r="L488" s="560" t="str">
        <f t="shared" si="7"/>
        <v/>
      </c>
      <c r="M488" s="576"/>
      <c r="N488" s="4"/>
      <c r="O488" s="591"/>
      <c r="P488" s="703"/>
      <c r="Q488" s="580"/>
      <c r="R488" s="581"/>
    </row>
    <row r="489" spans="1:18">
      <c r="A489" s="567">
        <v>3</v>
      </c>
      <c r="B489" s="701">
        <v>39878</v>
      </c>
      <c r="C489" s="3" t="s">
        <v>1186</v>
      </c>
      <c r="D489" s="672" t="s">
        <v>937</v>
      </c>
      <c r="E489" s="721" t="s">
        <v>1053</v>
      </c>
      <c r="F489" s="572" t="s">
        <v>657</v>
      </c>
      <c r="G489" s="673">
        <v>7462000</v>
      </c>
      <c r="H489" s="687" t="s">
        <v>14</v>
      </c>
      <c r="I489" s="574"/>
      <c r="J489" s="702"/>
      <c r="K489" s="590"/>
      <c r="L489" s="560" t="str">
        <f t="shared" si="7"/>
        <v/>
      </c>
      <c r="M489" s="576"/>
      <c r="N489" s="4"/>
      <c r="O489" s="591"/>
      <c r="P489" s="703"/>
      <c r="Q489" s="580"/>
      <c r="R489" s="581"/>
    </row>
    <row r="490" spans="1:18">
      <c r="A490" s="567">
        <v>2</v>
      </c>
      <c r="B490" s="701">
        <v>39878</v>
      </c>
      <c r="C490" s="3" t="s">
        <v>1154</v>
      </c>
      <c r="D490" s="672" t="s">
        <v>1155</v>
      </c>
      <c r="E490" s="721" t="s">
        <v>990</v>
      </c>
      <c r="F490" s="716" t="s">
        <v>423</v>
      </c>
      <c r="G490" s="673">
        <v>6000000</v>
      </c>
      <c r="H490" s="687" t="s">
        <v>14</v>
      </c>
      <c r="I490" s="574"/>
      <c r="J490" s="702"/>
      <c r="K490" s="590"/>
      <c r="L490" s="560" t="str">
        <f t="shared" si="7"/>
        <v/>
      </c>
      <c r="M490" s="576"/>
      <c r="N490" s="4"/>
      <c r="O490" s="591"/>
      <c r="P490" s="703"/>
      <c r="Q490" s="580"/>
      <c r="R490" s="581"/>
    </row>
    <row r="491" spans="1:18">
      <c r="A491" s="567">
        <v>2</v>
      </c>
      <c r="B491" s="701">
        <v>39878</v>
      </c>
      <c r="C491" s="3" t="s">
        <v>1156</v>
      </c>
      <c r="D491" s="672" t="s">
        <v>1157</v>
      </c>
      <c r="E491" s="721" t="s">
        <v>1072</v>
      </c>
      <c r="F491" s="716" t="s">
        <v>423</v>
      </c>
      <c r="G491" s="673">
        <v>13533000</v>
      </c>
      <c r="H491" s="687" t="s">
        <v>14</v>
      </c>
      <c r="I491" s="574"/>
      <c r="J491" s="702"/>
      <c r="K491" s="590"/>
      <c r="L491" s="560" t="str">
        <f t="shared" si="7"/>
        <v/>
      </c>
      <c r="M491" s="576"/>
      <c r="N491" s="4"/>
      <c r="O491" s="591"/>
      <c r="P491" s="703"/>
      <c r="Q491" s="580"/>
      <c r="R491" s="581"/>
    </row>
    <row r="492" spans="1:18">
      <c r="A492" s="567">
        <v>2</v>
      </c>
      <c r="B492" s="701">
        <v>39878</v>
      </c>
      <c r="C492" s="3" t="s">
        <v>1158</v>
      </c>
      <c r="D492" s="672" t="s">
        <v>712</v>
      </c>
      <c r="E492" s="721" t="s">
        <v>1072</v>
      </c>
      <c r="F492" s="716" t="s">
        <v>423</v>
      </c>
      <c r="G492" s="673">
        <v>11000000</v>
      </c>
      <c r="H492" s="687" t="s">
        <v>14</v>
      </c>
      <c r="I492" s="574"/>
      <c r="J492" s="702"/>
      <c r="K492" s="590"/>
      <c r="L492" s="560" t="str">
        <f t="shared" si="7"/>
        <v/>
      </c>
      <c r="M492" s="576"/>
      <c r="N492" s="4"/>
      <c r="O492" s="591"/>
      <c r="P492" s="703"/>
      <c r="Q492" s="580"/>
      <c r="R492" s="581"/>
    </row>
    <row r="493" spans="1:18">
      <c r="A493" s="567">
        <v>2</v>
      </c>
      <c r="B493" s="701">
        <v>39878</v>
      </c>
      <c r="C493" s="3" t="s">
        <v>1159</v>
      </c>
      <c r="D493" s="672" t="s">
        <v>1160</v>
      </c>
      <c r="E493" s="721" t="s">
        <v>1008</v>
      </c>
      <c r="F493" s="716" t="s">
        <v>423</v>
      </c>
      <c r="G493" s="673">
        <v>12000000</v>
      </c>
      <c r="H493" s="687" t="s">
        <v>14</v>
      </c>
      <c r="I493" s="574"/>
      <c r="J493" s="702"/>
      <c r="K493" s="590"/>
      <c r="L493" s="560" t="str">
        <f t="shared" si="7"/>
        <v/>
      </c>
      <c r="M493" s="576"/>
      <c r="N493" s="4"/>
      <c r="O493" s="591"/>
      <c r="P493" s="703"/>
      <c r="Q493" s="580"/>
      <c r="R493" s="581"/>
    </row>
    <row r="494" spans="1:18">
      <c r="A494" s="567">
        <v>2</v>
      </c>
      <c r="B494" s="701">
        <v>39878</v>
      </c>
      <c r="C494" s="3" t="s">
        <v>1161</v>
      </c>
      <c r="D494" s="672" t="s">
        <v>1162</v>
      </c>
      <c r="E494" s="721" t="s">
        <v>1011</v>
      </c>
      <c r="F494" s="716" t="s">
        <v>423</v>
      </c>
      <c r="G494" s="673">
        <v>15349000</v>
      </c>
      <c r="H494" s="687" t="s">
        <v>14</v>
      </c>
      <c r="I494" s="574"/>
      <c r="J494" s="702"/>
      <c r="K494" s="590"/>
      <c r="L494" s="560" t="str">
        <f t="shared" si="7"/>
        <v/>
      </c>
      <c r="M494" s="576"/>
      <c r="N494" s="4"/>
      <c r="O494" s="591"/>
      <c r="P494" s="703"/>
      <c r="Q494" s="580"/>
      <c r="R494" s="581"/>
    </row>
    <row r="495" spans="1:18">
      <c r="A495" s="567">
        <v>2</v>
      </c>
      <c r="B495" s="701">
        <v>39878</v>
      </c>
      <c r="C495" s="3" t="s">
        <v>1164</v>
      </c>
      <c r="D495" s="672" t="s">
        <v>1163</v>
      </c>
      <c r="E495" s="721" t="s">
        <v>1027</v>
      </c>
      <c r="F495" s="716" t="s">
        <v>423</v>
      </c>
      <c r="G495" s="673">
        <v>1881000</v>
      </c>
      <c r="H495" s="687" t="s">
        <v>14</v>
      </c>
      <c r="I495" s="574"/>
      <c r="J495" s="702"/>
      <c r="K495" s="590"/>
      <c r="L495" s="560" t="str">
        <f t="shared" si="7"/>
        <v/>
      </c>
      <c r="M495" s="576"/>
      <c r="N495" s="4"/>
      <c r="O495" s="591"/>
      <c r="P495" s="703"/>
      <c r="Q495" s="580"/>
      <c r="R495" s="581"/>
    </row>
    <row r="496" spans="1:18">
      <c r="A496" s="567">
        <v>2</v>
      </c>
      <c r="B496" s="701">
        <v>39878</v>
      </c>
      <c r="C496" s="3" t="s">
        <v>1165</v>
      </c>
      <c r="D496" s="672" t="s">
        <v>1166</v>
      </c>
      <c r="E496" s="721" t="s">
        <v>1015</v>
      </c>
      <c r="F496" s="716" t="s">
        <v>423</v>
      </c>
      <c r="G496" s="673">
        <v>5500000</v>
      </c>
      <c r="H496" s="687" t="s">
        <v>14</v>
      </c>
      <c r="I496" s="574"/>
      <c r="J496" s="702"/>
      <c r="K496" s="590"/>
      <c r="L496" s="560" t="str">
        <f t="shared" si="7"/>
        <v/>
      </c>
      <c r="M496" s="576"/>
      <c r="N496" s="4"/>
      <c r="O496" s="591"/>
      <c r="P496" s="703"/>
      <c r="Q496" s="580"/>
      <c r="R496" s="581"/>
    </row>
    <row r="497" spans="1:18">
      <c r="A497" s="567">
        <v>2</v>
      </c>
      <c r="B497" s="701">
        <v>39878</v>
      </c>
      <c r="C497" s="3" t="s">
        <v>1188</v>
      </c>
      <c r="D497" s="672" t="s">
        <v>1167</v>
      </c>
      <c r="E497" s="721" t="s">
        <v>1027</v>
      </c>
      <c r="F497" s="716" t="s">
        <v>423</v>
      </c>
      <c r="G497" s="673">
        <v>4967000</v>
      </c>
      <c r="H497" s="687" t="s">
        <v>14</v>
      </c>
      <c r="I497" s="574"/>
      <c r="J497" s="702"/>
      <c r="K497" s="590"/>
      <c r="L497" s="560" t="str">
        <f t="shared" si="7"/>
        <v/>
      </c>
      <c r="M497" s="576"/>
      <c r="N497" s="4"/>
      <c r="O497" s="591"/>
      <c r="P497" s="703"/>
      <c r="Q497" s="580"/>
      <c r="R497" s="581"/>
    </row>
    <row r="498" spans="1:18">
      <c r="A498" s="567">
        <v>2</v>
      </c>
      <c r="B498" s="701">
        <v>39878</v>
      </c>
      <c r="C498" s="3" t="s">
        <v>1168</v>
      </c>
      <c r="D498" s="672" t="s">
        <v>712</v>
      </c>
      <c r="E498" s="721" t="s">
        <v>1072</v>
      </c>
      <c r="F498" s="716" t="s">
        <v>423</v>
      </c>
      <c r="G498" s="673">
        <v>10000000</v>
      </c>
      <c r="H498" s="687" t="s">
        <v>14</v>
      </c>
      <c r="I498" s="574"/>
      <c r="J498" s="702"/>
      <c r="K498" s="590"/>
      <c r="L498" s="560" t="str">
        <f t="shared" si="7"/>
        <v/>
      </c>
      <c r="M498" s="576"/>
      <c r="N498" s="4"/>
      <c r="O498" s="591"/>
      <c r="P498" s="703"/>
      <c r="Q498" s="580"/>
      <c r="R498" s="581"/>
    </row>
    <row r="499" spans="1:18">
      <c r="A499" s="567">
        <v>2</v>
      </c>
      <c r="B499" s="701">
        <v>39878</v>
      </c>
      <c r="C499" s="3" t="s">
        <v>1169</v>
      </c>
      <c r="D499" s="672" t="s">
        <v>1170</v>
      </c>
      <c r="E499" s="721" t="s">
        <v>1125</v>
      </c>
      <c r="F499" s="716" t="s">
        <v>423</v>
      </c>
      <c r="G499" s="673">
        <v>2492000</v>
      </c>
      <c r="H499" s="687" t="s">
        <v>14</v>
      </c>
      <c r="I499" s="574"/>
      <c r="J499" s="702"/>
      <c r="K499" s="590"/>
      <c r="L499" s="560" t="str">
        <f t="shared" si="7"/>
        <v/>
      </c>
      <c r="M499" s="576"/>
      <c r="N499" s="4"/>
      <c r="O499" s="591"/>
      <c r="P499" s="703"/>
      <c r="Q499" s="580"/>
      <c r="R499" s="581"/>
    </row>
    <row r="500" spans="1:18">
      <c r="A500" s="567">
        <v>2</v>
      </c>
      <c r="B500" s="701">
        <v>39878</v>
      </c>
      <c r="C500" s="3" t="s">
        <v>1171</v>
      </c>
      <c r="D500" s="672" t="s">
        <v>1172</v>
      </c>
      <c r="E500" s="721" t="s">
        <v>1077</v>
      </c>
      <c r="F500" s="716" t="s">
        <v>423</v>
      </c>
      <c r="G500" s="673">
        <v>6700000</v>
      </c>
      <c r="H500" s="687" t="s">
        <v>14</v>
      </c>
      <c r="I500" s="574"/>
      <c r="J500" s="702"/>
      <c r="K500" s="590"/>
      <c r="L500" s="560" t="str">
        <f t="shared" si="7"/>
        <v/>
      </c>
      <c r="M500" s="576"/>
      <c r="N500" s="4"/>
      <c r="O500" s="591"/>
      <c r="P500" s="703"/>
      <c r="Q500" s="580"/>
      <c r="R500" s="581"/>
    </row>
    <row r="501" spans="1:18">
      <c r="A501" s="567">
        <v>2</v>
      </c>
      <c r="B501" s="701">
        <v>39878</v>
      </c>
      <c r="C501" s="3" t="s">
        <v>1173</v>
      </c>
      <c r="D501" s="672" t="s">
        <v>1174</v>
      </c>
      <c r="E501" s="721" t="s">
        <v>1077</v>
      </c>
      <c r="F501" s="716" t="s">
        <v>423</v>
      </c>
      <c r="G501" s="673">
        <v>4389000</v>
      </c>
      <c r="H501" s="687" t="s">
        <v>14</v>
      </c>
      <c r="I501" s="574"/>
      <c r="J501" s="702"/>
      <c r="K501" s="590"/>
      <c r="L501" s="560" t="str">
        <f t="shared" si="7"/>
        <v/>
      </c>
      <c r="M501" s="576"/>
      <c r="N501" s="4"/>
      <c r="O501" s="591"/>
      <c r="P501" s="703"/>
      <c r="Q501" s="580"/>
      <c r="R501" s="581"/>
    </row>
    <row r="502" spans="1:18">
      <c r="A502" s="567">
        <v>2</v>
      </c>
      <c r="B502" s="701">
        <v>39878</v>
      </c>
      <c r="C502" s="3" t="s">
        <v>1175</v>
      </c>
      <c r="D502" s="672" t="s">
        <v>1176</v>
      </c>
      <c r="E502" s="721" t="s">
        <v>1042</v>
      </c>
      <c r="F502" s="716" t="s">
        <v>423</v>
      </c>
      <c r="G502" s="673">
        <v>5000000</v>
      </c>
      <c r="H502" s="687" t="s">
        <v>14</v>
      </c>
      <c r="I502" s="574"/>
      <c r="J502" s="702"/>
      <c r="K502" s="590"/>
      <c r="L502" s="560" t="str">
        <f t="shared" si="7"/>
        <v/>
      </c>
      <c r="M502" s="576"/>
      <c r="N502" s="4"/>
      <c r="O502" s="591"/>
      <c r="P502" s="703"/>
      <c r="Q502" s="580"/>
      <c r="R502" s="581"/>
    </row>
    <row r="503" spans="1:18">
      <c r="A503" s="567">
        <v>2</v>
      </c>
      <c r="B503" s="701">
        <v>39878</v>
      </c>
      <c r="C503" s="3" t="s">
        <v>1177</v>
      </c>
      <c r="D503" s="672" t="s">
        <v>1178</v>
      </c>
      <c r="E503" s="721" t="s">
        <v>1077</v>
      </c>
      <c r="F503" s="716" t="s">
        <v>423</v>
      </c>
      <c r="G503" s="673">
        <v>3000000</v>
      </c>
      <c r="H503" s="687" t="s">
        <v>14</v>
      </c>
      <c r="I503" s="574"/>
      <c r="J503" s="702"/>
      <c r="K503" s="590"/>
      <c r="L503" s="560" t="str">
        <f t="shared" si="7"/>
        <v/>
      </c>
      <c r="M503" s="576"/>
      <c r="N503" s="4"/>
      <c r="O503" s="591"/>
      <c r="P503" s="703"/>
      <c r="Q503" s="580"/>
      <c r="R503" s="581"/>
    </row>
    <row r="504" spans="1:18">
      <c r="A504" s="567">
        <v>2</v>
      </c>
      <c r="B504" s="701">
        <v>39878</v>
      </c>
      <c r="C504" s="3" t="s">
        <v>1179</v>
      </c>
      <c r="D504" s="672" t="s">
        <v>1180</v>
      </c>
      <c r="E504" s="721" t="s">
        <v>1024</v>
      </c>
      <c r="F504" s="716" t="s">
        <v>423</v>
      </c>
      <c r="G504" s="673">
        <v>500000</v>
      </c>
      <c r="H504" s="687" t="s">
        <v>14</v>
      </c>
      <c r="I504" s="574"/>
      <c r="J504" s="702"/>
      <c r="K504" s="590"/>
      <c r="L504" s="560" t="str">
        <f t="shared" si="7"/>
        <v/>
      </c>
      <c r="M504" s="576"/>
      <c r="N504" s="4"/>
      <c r="O504" s="591"/>
      <c r="P504" s="703"/>
      <c r="Q504" s="580"/>
      <c r="R504" s="581"/>
    </row>
    <row r="505" spans="1:18">
      <c r="A505" s="567">
        <v>2</v>
      </c>
      <c r="B505" s="701">
        <v>39878</v>
      </c>
      <c r="C505" s="3" t="s">
        <v>1181</v>
      </c>
      <c r="D505" s="672" t="s">
        <v>1182</v>
      </c>
      <c r="E505" s="721" t="s">
        <v>1077</v>
      </c>
      <c r="F505" s="716" t="s">
        <v>423</v>
      </c>
      <c r="G505" s="673">
        <v>9982000</v>
      </c>
      <c r="H505" s="687" t="s">
        <v>14</v>
      </c>
      <c r="I505" s="574"/>
      <c r="J505" s="702"/>
      <c r="K505" s="590"/>
      <c r="L505" s="560" t="str">
        <f t="shared" si="7"/>
        <v/>
      </c>
      <c r="M505" s="576"/>
      <c r="N505" s="4"/>
      <c r="O505" s="591"/>
      <c r="P505" s="703"/>
      <c r="Q505" s="580"/>
      <c r="R505" s="581"/>
    </row>
    <row r="506" spans="1:18">
      <c r="A506" s="567">
        <v>2</v>
      </c>
      <c r="B506" s="701">
        <v>39878</v>
      </c>
      <c r="C506" s="3" t="s">
        <v>1183</v>
      </c>
      <c r="D506" s="672" t="s">
        <v>817</v>
      </c>
      <c r="E506" s="721" t="s">
        <v>1004</v>
      </c>
      <c r="F506" s="716" t="s">
        <v>423</v>
      </c>
      <c r="G506" s="673">
        <v>23200000</v>
      </c>
      <c r="H506" s="687" t="s">
        <v>14</v>
      </c>
      <c r="I506" s="574"/>
      <c r="J506" s="702"/>
      <c r="K506" s="590"/>
      <c r="L506" s="560" t="str">
        <f t="shared" si="7"/>
        <v/>
      </c>
      <c r="M506" s="576"/>
      <c r="N506" s="4"/>
      <c r="O506" s="591"/>
      <c r="P506" s="703"/>
      <c r="Q506" s="580"/>
      <c r="R506" s="581"/>
    </row>
    <row r="507" spans="1:18">
      <c r="A507" s="567">
        <v>2</v>
      </c>
      <c r="B507" s="701">
        <v>39878</v>
      </c>
      <c r="C507" s="3" t="s">
        <v>1184</v>
      </c>
      <c r="D507" s="672" t="s">
        <v>1185</v>
      </c>
      <c r="E507" s="721" t="s">
        <v>1053</v>
      </c>
      <c r="F507" s="716" t="s">
        <v>423</v>
      </c>
      <c r="G507" s="673">
        <v>12325000</v>
      </c>
      <c r="H507" s="687" t="s">
        <v>14</v>
      </c>
      <c r="I507" s="574"/>
      <c r="J507" s="702"/>
      <c r="K507" s="590"/>
      <c r="L507" s="560" t="str">
        <f t="shared" si="7"/>
        <v/>
      </c>
      <c r="M507" s="576"/>
      <c r="N507" s="4"/>
      <c r="O507" s="591"/>
      <c r="P507" s="703"/>
      <c r="Q507" s="580"/>
      <c r="R507" s="581"/>
    </row>
    <row r="508" spans="1:18">
      <c r="A508" s="567"/>
      <c r="B508" s="701">
        <v>39885</v>
      </c>
      <c r="C508" s="3" t="s">
        <v>1189</v>
      </c>
      <c r="D508" s="672" t="s">
        <v>1192</v>
      </c>
      <c r="E508" s="721" t="s">
        <v>1193</v>
      </c>
      <c r="F508" s="572" t="s">
        <v>501</v>
      </c>
      <c r="G508" s="673">
        <v>72927000</v>
      </c>
      <c r="H508" s="687" t="s">
        <v>14</v>
      </c>
      <c r="I508" s="574"/>
      <c r="J508" s="702"/>
      <c r="K508" s="590"/>
      <c r="L508" s="560" t="str">
        <f t="shared" si="7"/>
        <v/>
      </c>
      <c r="M508" s="576"/>
      <c r="N508" s="4"/>
      <c r="O508" s="591"/>
      <c r="P508" s="703"/>
      <c r="Q508" s="580"/>
      <c r="R508" s="581"/>
    </row>
    <row r="509" spans="1:18">
      <c r="A509" s="567"/>
      <c r="B509" s="701">
        <v>39885</v>
      </c>
      <c r="C509" s="3" t="s">
        <v>1190</v>
      </c>
      <c r="D509" s="672" t="s">
        <v>1194</v>
      </c>
      <c r="E509" s="721" t="s">
        <v>1109</v>
      </c>
      <c r="F509" s="572" t="s">
        <v>501</v>
      </c>
      <c r="G509" s="673">
        <v>8816000</v>
      </c>
      <c r="H509" s="687" t="s">
        <v>14</v>
      </c>
      <c r="I509" s="574"/>
      <c r="J509" s="702"/>
      <c r="K509" s="590"/>
      <c r="L509" s="560" t="str">
        <f t="shared" si="7"/>
        <v/>
      </c>
      <c r="M509" s="576"/>
      <c r="N509" s="4"/>
      <c r="O509" s="591"/>
      <c r="P509" s="703"/>
      <c r="Q509" s="580"/>
      <c r="R509" s="581"/>
    </row>
    <row r="510" spans="1:18">
      <c r="A510" s="567"/>
      <c r="B510" s="701">
        <v>39885</v>
      </c>
      <c r="C510" s="3" t="s">
        <v>1223</v>
      </c>
      <c r="D510" s="672" t="s">
        <v>1195</v>
      </c>
      <c r="E510" s="721" t="s">
        <v>990</v>
      </c>
      <c r="F510" s="572" t="s">
        <v>501</v>
      </c>
      <c r="G510" s="673">
        <v>17390000</v>
      </c>
      <c r="H510" s="687" t="s">
        <v>14</v>
      </c>
      <c r="I510" s="574"/>
      <c r="J510" s="702"/>
      <c r="K510" s="590"/>
      <c r="L510" s="560" t="str">
        <f t="shared" si="7"/>
        <v/>
      </c>
      <c r="M510" s="576"/>
      <c r="N510" s="4"/>
      <c r="O510" s="591"/>
      <c r="P510" s="703"/>
      <c r="Q510" s="580"/>
      <c r="R510" s="581"/>
    </row>
    <row r="511" spans="1:18">
      <c r="A511" s="567"/>
      <c r="B511" s="701">
        <v>39885</v>
      </c>
      <c r="C511" s="3" t="s">
        <v>1225</v>
      </c>
      <c r="D511" s="672" t="s">
        <v>1196</v>
      </c>
      <c r="E511" s="721" t="s">
        <v>988</v>
      </c>
      <c r="F511" s="572" t="s">
        <v>501</v>
      </c>
      <c r="G511" s="673">
        <v>1224558000</v>
      </c>
      <c r="H511" s="687" t="s">
        <v>14</v>
      </c>
      <c r="I511" s="574"/>
      <c r="J511" s="702"/>
      <c r="K511" s="590"/>
      <c r="L511" s="560" t="str">
        <f t="shared" si="7"/>
        <v/>
      </c>
      <c r="M511" s="576"/>
      <c r="N511" s="4"/>
      <c r="O511" s="591"/>
      <c r="P511" s="703"/>
      <c r="Q511" s="580"/>
      <c r="R511" s="581"/>
    </row>
    <row r="512" spans="1:18">
      <c r="A512" s="567"/>
      <c r="B512" s="701">
        <v>39885</v>
      </c>
      <c r="C512" s="3" t="s">
        <v>1191</v>
      </c>
      <c r="D512" s="672" t="s">
        <v>1197</v>
      </c>
      <c r="E512" s="721" t="s">
        <v>1011</v>
      </c>
      <c r="F512" s="572" t="s">
        <v>501</v>
      </c>
      <c r="G512" s="673">
        <v>9266000</v>
      </c>
      <c r="H512" s="687" t="s">
        <v>14</v>
      </c>
      <c r="I512" s="574"/>
      <c r="J512" s="702"/>
      <c r="K512" s="590"/>
      <c r="L512" s="560" t="str">
        <f t="shared" si="7"/>
        <v/>
      </c>
      <c r="M512" s="576"/>
      <c r="N512" s="4"/>
      <c r="O512" s="591"/>
      <c r="P512" s="703"/>
      <c r="Q512" s="580"/>
      <c r="R512" s="581"/>
    </row>
    <row r="513" spans="1:18">
      <c r="A513" s="567">
        <v>3</v>
      </c>
      <c r="B513" s="701">
        <v>39885</v>
      </c>
      <c r="C513" s="3" t="s">
        <v>1198</v>
      </c>
      <c r="D513" s="672" t="s">
        <v>1210</v>
      </c>
      <c r="E513" s="721" t="s">
        <v>133</v>
      </c>
      <c r="F513" s="716" t="s">
        <v>657</v>
      </c>
      <c r="G513" s="673">
        <v>17000000</v>
      </c>
      <c r="H513" s="687" t="s">
        <v>14</v>
      </c>
      <c r="I513" s="574"/>
      <c r="J513" s="702"/>
      <c r="K513" s="590"/>
      <c r="L513" s="560" t="str">
        <f t="shared" si="7"/>
        <v/>
      </c>
      <c r="M513" s="576"/>
      <c r="N513" s="4"/>
      <c r="O513" s="591"/>
      <c r="P513" s="703"/>
      <c r="Q513" s="580"/>
      <c r="R513" s="581"/>
    </row>
    <row r="514" spans="1:18">
      <c r="A514" s="567">
        <v>2</v>
      </c>
      <c r="B514" s="701">
        <v>39885</v>
      </c>
      <c r="C514" s="3" t="s">
        <v>1199</v>
      </c>
      <c r="D514" s="672" t="s">
        <v>1211</v>
      </c>
      <c r="E514" s="721" t="s">
        <v>1067</v>
      </c>
      <c r="F514" s="716" t="s">
        <v>423</v>
      </c>
      <c r="G514" s="673">
        <v>21100000</v>
      </c>
      <c r="H514" s="687" t="s">
        <v>14</v>
      </c>
      <c r="I514" s="574"/>
      <c r="J514" s="702"/>
      <c r="K514" s="590"/>
      <c r="L514" s="560" t="str">
        <f t="shared" si="7"/>
        <v/>
      </c>
      <c r="M514" s="576"/>
      <c r="N514" s="4"/>
      <c r="O514" s="591"/>
      <c r="P514" s="703"/>
      <c r="Q514" s="580"/>
      <c r="R514" s="581"/>
    </row>
    <row r="515" spans="1:18">
      <c r="A515" s="567">
        <v>2</v>
      </c>
      <c r="B515" s="701">
        <v>39885</v>
      </c>
      <c r="C515" s="3" t="s">
        <v>1200</v>
      </c>
      <c r="D515" s="672" t="s">
        <v>1212</v>
      </c>
      <c r="E515" s="721" t="s">
        <v>1024</v>
      </c>
      <c r="F515" s="716" t="s">
        <v>423</v>
      </c>
      <c r="G515" s="673">
        <v>425000</v>
      </c>
      <c r="H515" s="687" t="s">
        <v>14</v>
      </c>
      <c r="I515" s="574"/>
      <c r="J515" s="702"/>
      <c r="K515" s="590"/>
      <c r="L515" s="560" t="str">
        <f t="shared" si="7"/>
        <v/>
      </c>
      <c r="M515" s="576"/>
      <c r="N515" s="4"/>
      <c r="O515" s="591"/>
      <c r="P515" s="703"/>
      <c r="Q515" s="580"/>
      <c r="R515" s="581"/>
    </row>
    <row r="516" spans="1:18">
      <c r="A516" s="567">
        <v>2</v>
      </c>
      <c r="B516" s="701">
        <v>39885</v>
      </c>
      <c r="C516" s="3" t="s">
        <v>1201</v>
      </c>
      <c r="D516" s="672" t="s">
        <v>869</v>
      </c>
      <c r="E516" s="721" t="s">
        <v>1077</v>
      </c>
      <c r="F516" s="716" t="s">
        <v>423</v>
      </c>
      <c r="G516" s="673">
        <v>10000000</v>
      </c>
      <c r="H516" s="687" t="s">
        <v>14</v>
      </c>
      <c r="I516" s="574">
        <v>40135</v>
      </c>
      <c r="J516" s="702">
        <v>4</v>
      </c>
      <c r="K516" s="590">
        <v>10000000</v>
      </c>
      <c r="L516" s="560">
        <f t="shared" si="7"/>
        <v>0</v>
      </c>
      <c r="M516" s="669" t="s">
        <v>310</v>
      </c>
      <c r="N516" s="4">
        <v>40135</v>
      </c>
      <c r="O516" s="591" t="s">
        <v>657</v>
      </c>
      <c r="P516" s="703" t="s">
        <v>316</v>
      </c>
      <c r="Q516" s="580" t="s">
        <v>1674</v>
      </c>
      <c r="R516" s="581">
        <v>500000</v>
      </c>
    </row>
    <row r="517" spans="1:18">
      <c r="A517" s="567">
        <v>2</v>
      </c>
      <c r="B517" s="701">
        <v>39885</v>
      </c>
      <c r="C517" s="3" t="s">
        <v>1202</v>
      </c>
      <c r="D517" s="672" t="s">
        <v>933</v>
      </c>
      <c r="E517" s="721" t="s">
        <v>992</v>
      </c>
      <c r="F517" s="716" t="s">
        <v>423</v>
      </c>
      <c r="G517" s="673">
        <v>3370000</v>
      </c>
      <c r="H517" s="687" t="s">
        <v>14</v>
      </c>
      <c r="I517" s="574"/>
      <c r="J517" s="702"/>
      <c r="K517" s="590"/>
      <c r="L517" s="560" t="str">
        <f t="shared" si="7"/>
        <v/>
      </c>
      <c r="M517" s="576"/>
      <c r="N517" s="4"/>
      <c r="O517" s="591"/>
      <c r="P517" s="703"/>
      <c r="Q517" s="580"/>
      <c r="R517" s="581"/>
    </row>
    <row r="518" spans="1:18">
      <c r="A518" s="567">
        <v>2</v>
      </c>
      <c r="B518" s="701">
        <v>39885</v>
      </c>
      <c r="C518" s="3" t="s">
        <v>1203</v>
      </c>
      <c r="D518" s="672" t="s">
        <v>1213</v>
      </c>
      <c r="E518" s="721" t="s">
        <v>1214</v>
      </c>
      <c r="F518" s="716" t="s">
        <v>423</v>
      </c>
      <c r="G518" s="673">
        <v>13900000</v>
      </c>
      <c r="H518" s="687" t="s">
        <v>14</v>
      </c>
      <c r="I518" s="574"/>
      <c r="J518" s="702"/>
      <c r="K518" s="590"/>
      <c r="L518" s="560" t="str">
        <f t="shared" si="7"/>
        <v/>
      </c>
      <c r="M518" s="576"/>
      <c r="N518" s="4"/>
      <c r="O518" s="591"/>
      <c r="P518" s="703"/>
      <c r="Q518" s="580"/>
      <c r="R518" s="581"/>
    </row>
    <row r="519" spans="1:18">
      <c r="A519" s="567">
        <v>2</v>
      </c>
      <c r="B519" s="701">
        <v>39885</v>
      </c>
      <c r="C519" s="3" t="s">
        <v>1204</v>
      </c>
      <c r="D519" s="672" t="s">
        <v>1215</v>
      </c>
      <c r="E519" s="721" t="s">
        <v>1008</v>
      </c>
      <c r="F519" s="716" t="s">
        <v>423</v>
      </c>
      <c r="G519" s="673">
        <v>3000000</v>
      </c>
      <c r="H519" s="687" t="s">
        <v>14</v>
      </c>
      <c r="I519" s="574"/>
      <c r="J519" s="702"/>
      <c r="K519" s="590"/>
      <c r="L519" s="560" t="str">
        <f t="shared" si="7"/>
        <v/>
      </c>
      <c r="M519" s="576"/>
      <c r="N519" s="4"/>
      <c r="O519" s="591"/>
      <c r="P519" s="703"/>
      <c r="Q519" s="580"/>
      <c r="R519" s="581"/>
    </row>
    <row r="520" spans="1:18">
      <c r="A520" s="567">
        <v>2</v>
      </c>
      <c r="B520" s="701">
        <v>39885</v>
      </c>
      <c r="C520" s="3" t="s">
        <v>1205</v>
      </c>
      <c r="D520" s="672" t="s">
        <v>1216</v>
      </c>
      <c r="E520" s="721" t="s">
        <v>1004</v>
      </c>
      <c r="F520" s="716" t="s">
        <v>423</v>
      </c>
      <c r="G520" s="673">
        <v>10000000</v>
      </c>
      <c r="H520" s="687" t="s">
        <v>14</v>
      </c>
      <c r="I520" s="574"/>
      <c r="J520" s="702"/>
      <c r="K520" s="590"/>
      <c r="L520" s="560" t="str">
        <f t="shared" si="7"/>
        <v/>
      </c>
      <c r="M520" s="576"/>
      <c r="N520" s="4"/>
      <c r="O520" s="591"/>
      <c r="P520" s="703"/>
      <c r="Q520" s="580"/>
      <c r="R520" s="581"/>
    </row>
    <row r="521" spans="1:18" ht="28.5">
      <c r="A521" s="593" t="s">
        <v>1654</v>
      </c>
      <c r="B521" s="1010">
        <v>39885</v>
      </c>
      <c r="C521" s="722" t="s">
        <v>1224</v>
      </c>
      <c r="D521" s="723" t="s">
        <v>1217</v>
      </c>
      <c r="E521" s="724" t="s">
        <v>1218</v>
      </c>
      <c r="F521" s="720" t="s">
        <v>657</v>
      </c>
      <c r="G521" s="677">
        <v>6000000</v>
      </c>
      <c r="H521" s="706" t="s">
        <v>14</v>
      </c>
      <c r="I521" s="574"/>
      <c r="J521" s="702"/>
      <c r="K521" s="590"/>
      <c r="L521" s="560" t="str">
        <f t="shared" si="7"/>
        <v/>
      </c>
      <c r="M521" s="576"/>
      <c r="N521" s="4"/>
      <c r="O521" s="591"/>
      <c r="P521" s="703"/>
      <c r="Q521" s="580"/>
      <c r="R521" s="581"/>
    </row>
    <row r="522" spans="1:18">
      <c r="A522" s="567">
        <v>2</v>
      </c>
      <c r="B522" s="701">
        <v>39885</v>
      </c>
      <c r="C522" s="3" t="s">
        <v>1222</v>
      </c>
      <c r="D522" s="672" t="s">
        <v>1219</v>
      </c>
      <c r="E522" s="721" t="s">
        <v>988</v>
      </c>
      <c r="F522" s="716" t="s">
        <v>423</v>
      </c>
      <c r="G522" s="673">
        <v>607000</v>
      </c>
      <c r="H522" s="687" t="s">
        <v>14</v>
      </c>
      <c r="I522" s="574"/>
      <c r="J522" s="702"/>
      <c r="K522" s="590"/>
      <c r="L522" s="560" t="str">
        <f t="shared" si="7"/>
        <v/>
      </c>
      <c r="M522" s="576"/>
      <c r="N522" s="4"/>
      <c r="O522" s="591"/>
      <c r="P522" s="703"/>
      <c r="Q522" s="580"/>
      <c r="R522" s="581"/>
    </row>
    <row r="523" spans="1:18">
      <c r="A523" s="567">
        <v>2</v>
      </c>
      <c r="B523" s="701">
        <v>39885</v>
      </c>
      <c r="C523" s="3" t="s">
        <v>1206</v>
      </c>
      <c r="D523" s="672" t="s">
        <v>92</v>
      </c>
      <c r="E523" s="721" t="s">
        <v>1220</v>
      </c>
      <c r="F523" s="716" t="s">
        <v>423</v>
      </c>
      <c r="G523" s="673">
        <v>2672000</v>
      </c>
      <c r="H523" s="687" t="s">
        <v>14</v>
      </c>
      <c r="I523" s="574"/>
      <c r="J523" s="702"/>
      <c r="K523" s="590"/>
      <c r="L523" s="560" t="str">
        <f t="shared" si="7"/>
        <v/>
      </c>
      <c r="M523" s="576"/>
      <c r="N523" s="4"/>
      <c r="O523" s="591"/>
      <c r="P523" s="703"/>
      <c r="Q523" s="580"/>
      <c r="R523" s="581"/>
    </row>
    <row r="524" spans="1:18">
      <c r="A524" s="567">
        <v>2</v>
      </c>
      <c r="B524" s="701">
        <v>39885</v>
      </c>
      <c r="C524" s="3" t="s">
        <v>1207</v>
      </c>
      <c r="D524" s="672" t="s">
        <v>1221</v>
      </c>
      <c r="E524" s="721" t="s">
        <v>1027</v>
      </c>
      <c r="F524" s="716" t="s">
        <v>423</v>
      </c>
      <c r="G524" s="673">
        <v>9516000</v>
      </c>
      <c r="H524" s="687" t="s">
        <v>14</v>
      </c>
      <c r="I524" s="574"/>
      <c r="J524" s="702"/>
      <c r="K524" s="590"/>
      <c r="L524" s="560" t="str">
        <f t="shared" si="7"/>
        <v/>
      </c>
      <c r="M524" s="576"/>
      <c r="N524" s="4"/>
      <c r="O524" s="591"/>
      <c r="P524" s="703"/>
      <c r="Q524" s="580"/>
      <c r="R524" s="581"/>
    </row>
    <row r="525" spans="1:18">
      <c r="A525" s="567">
        <v>2</v>
      </c>
      <c r="B525" s="701">
        <v>39885</v>
      </c>
      <c r="C525" s="3" t="s">
        <v>1208</v>
      </c>
      <c r="D525" s="672" t="s">
        <v>708</v>
      </c>
      <c r="E525" s="721" t="s">
        <v>1072</v>
      </c>
      <c r="F525" s="716" t="s">
        <v>423</v>
      </c>
      <c r="G525" s="673">
        <v>18215000</v>
      </c>
      <c r="H525" s="687" t="s">
        <v>14</v>
      </c>
      <c r="I525" s="574"/>
      <c r="J525" s="702"/>
      <c r="K525" s="590"/>
      <c r="L525" s="560" t="str">
        <f t="shared" si="7"/>
        <v/>
      </c>
      <c r="M525" s="576"/>
      <c r="N525" s="4"/>
      <c r="O525" s="591"/>
      <c r="P525" s="703"/>
      <c r="Q525" s="580"/>
      <c r="R525" s="581"/>
    </row>
    <row r="526" spans="1:18">
      <c r="A526" s="567">
        <v>2</v>
      </c>
      <c r="B526" s="701">
        <v>39885</v>
      </c>
      <c r="C526" s="3" t="s">
        <v>1209</v>
      </c>
      <c r="D526" s="672" t="s">
        <v>884</v>
      </c>
      <c r="E526" s="721" t="s">
        <v>1053</v>
      </c>
      <c r="F526" s="716" t="s">
        <v>423</v>
      </c>
      <c r="G526" s="673">
        <v>6398000</v>
      </c>
      <c r="H526" s="687" t="s">
        <v>14</v>
      </c>
      <c r="I526" s="574"/>
      <c r="J526" s="702"/>
      <c r="K526" s="590"/>
      <c r="L526" s="560" t="str">
        <f t="shared" si="7"/>
        <v/>
      </c>
      <c r="M526" s="576"/>
      <c r="N526" s="4"/>
      <c r="O526" s="591"/>
      <c r="P526" s="703"/>
      <c r="Q526" s="580"/>
      <c r="R526" s="581"/>
    </row>
    <row r="527" spans="1:18">
      <c r="A527" s="567"/>
      <c r="B527" s="701">
        <v>39892</v>
      </c>
      <c r="C527" s="3" t="s">
        <v>1226</v>
      </c>
      <c r="D527" s="672" t="s">
        <v>1234</v>
      </c>
      <c r="E527" s="721" t="s">
        <v>990</v>
      </c>
      <c r="F527" s="572" t="s">
        <v>501</v>
      </c>
      <c r="G527" s="673">
        <v>21000000</v>
      </c>
      <c r="H527" s="687" t="s">
        <v>14</v>
      </c>
      <c r="I527" s="574"/>
      <c r="J527" s="702"/>
      <c r="K527" s="590"/>
      <c r="L527" s="560" t="str">
        <f t="shared" si="7"/>
        <v/>
      </c>
      <c r="M527" s="576"/>
      <c r="N527" s="4"/>
      <c r="O527" s="591"/>
      <c r="P527" s="703"/>
      <c r="Q527" s="580"/>
      <c r="R527" s="581"/>
    </row>
    <row r="528" spans="1:18">
      <c r="A528" s="567">
        <v>2</v>
      </c>
      <c r="B528" s="701">
        <v>39892</v>
      </c>
      <c r="C528" s="3" t="s">
        <v>1243</v>
      </c>
      <c r="D528" s="672" t="s">
        <v>1235</v>
      </c>
      <c r="E528" s="721" t="s">
        <v>1027</v>
      </c>
      <c r="F528" s="716" t="s">
        <v>423</v>
      </c>
      <c r="G528" s="673">
        <v>20000000</v>
      </c>
      <c r="H528" s="687" t="s">
        <v>14</v>
      </c>
      <c r="I528" s="574"/>
      <c r="J528" s="702"/>
      <c r="K528" s="590"/>
      <c r="L528" s="560" t="str">
        <f t="shared" si="7"/>
        <v/>
      </c>
      <c r="M528" s="576"/>
      <c r="N528" s="4"/>
      <c r="O528" s="591"/>
      <c r="P528" s="703"/>
      <c r="Q528" s="580"/>
      <c r="R528" s="581"/>
    </row>
    <row r="529" spans="1:18">
      <c r="A529" s="567">
        <v>2</v>
      </c>
      <c r="B529" s="701">
        <v>39892</v>
      </c>
      <c r="C529" s="3" t="s">
        <v>1227</v>
      </c>
      <c r="D529" s="672" t="s">
        <v>932</v>
      </c>
      <c r="E529" s="721" t="s">
        <v>1130</v>
      </c>
      <c r="F529" s="716" t="s">
        <v>423</v>
      </c>
      <c r="G529" s="673">
        <v>17836000</v>
      </c>
      <c r="H529" s="687" t="s">
        <v>14</v>
      </c>
      <c r="I529" s="574"/>
      <c r="J529" s="702"/>
      <c r="K529" s="590"/>
      <c r="L529" s="560" t="str">
        <f t="shared" si="7"/>
        <v/>
      </c>
      <c r="M529" s="576"/>
      <c r="N529" s="4"/>
      <c r="O529" s="591"/>
      <c r="P529" s="703"/>
      <c r="Q529" s="580"/>
      <c r="R529" s="581"/>
    </row>
    <row r="530" spans="1:18">
      <c r="A530" s="567">
        <v>2</v>
      </c>
      <c r="B530" s="701">
        <v>39892</v>
      </c>
      <c r="C530" s="3" t="s">
        <v>1228</v>
      </c>
      <c r="D530" s="672" t="s">
        <v>1236</v>
      </c>
      <c r="E530" s="721" t="s">
        <v>1048</v>
      </c>
      <c r="F530" s="716" t="s">
        <v>423</v>
      </c>
      <c r="G530" s="673">
        <v>4500000</v>
      </c>
      <c r="H530" s="687" t="s">
        <v>14</v>
      </c>
      <c r="I530" s="574"/>
      <c r="J530" s="702"/>
      <c r="K530" s="590"/>
      <c r="L530" s="560" t="str">
        <f t="shared" ref="L530:L593" si="8">IF($K530&lt;&gt;0,$G530-$K530,"")</f>
        <v/>
      </c>
      <c r="M530" s="576"/>
      <c r="N530" s="4"/>
      <c r="O530" s="591"/>
      <c r="P530" s="703"/>
      <c r="Q530" s="580"/>
      <c r="R530" s="581"/>
    </row>
    <row r="531" spans="1:18">
      <c r="A531" s="567">
        <v>2</v>
      </c>
      <c r="B531" s="701">
        <v>39892</v>
      </c>
      <c r="C531" s="3" t="s">
        <v>1244</v>
      </c>
      <c r="D531" s="672" t="s">
        <v>1237</v>
      </c>
      <c r="E531" s="721" t="s">
        <v>1008</v>
      </c>
      <c r="F531" s="716" t="s">
        <v>423</v>
      </c>
      <c r="G531" s="673">
        <v>470000</v>
      </c>
      <c r="H531" s="687" t="s">
        <v>14</v>
      </c>
      <c r="I531" s="574"/>
      <c r="J531" s="702"/>
      <c r="K531" s="590"/>
      <c r="L531" s="560" t="str">
        <f t="shared" si="8"/>
        <v/>
      </c>
      <c r="M531" s="576"/>
      <c r="N531" s="4"/>
      <c r="O531" s="591"/>
      <c r="P531" s="703"/>
      <c r="Q531" s="580"/>
      <c r="R531" s="581"/>
    </row>
    <row r="532" spans="1:18">
      <c r="A532" s="567">
        <v>2</v>
      </c>
      <c r="B532" s="701">
        <v>39892</v>
      </c>
      <c r="C532" s="3" t="s">
        <v>1229</v>
      </c>
      <c r="D532" s="672" t="s">
        <v>1238</v>
      </c>
      <c r="E532" s="721" t="s">
        <v>1027</v>
      </c>
      <c r="F532" s="716" t="s">
        <v>423</v>
      </c>
      <c r="G532" s="673">
        <v>3900000</v>
      </c>
      <c r="H532" s="687" t="s">
        <v>14</v>
      </c>
      <c r="I532" s="574"/>
      <c r="J532" s="702"/>
      <c r="K532" s="590"/>
      <c r="L532" s="560" t="str">
        <f t="shared" si="8"/>
        <v/>
      </c>
      <c r="M532" s="576"/>
      <c r="N532" s="4"/>
      <c r="O532" s="591"/>
      <c r="P532" s="703"/>
      <c r="Q532" s="580"/>
      <c r="R532" s="581"/>
    </row>
    <row r="533" spans="1:18">
      <c r="A533" s="567">
        <v>2</v>
      </c>
      <c r="B533" s="701">
        <v>39892</v>
      </c>
      <c r="C533" s="3" t="s">
        <v>1230</v>
      </c>
      <c r="D533" s="672" t="s">
        <v>1239</v>
      </c>
      <c r="E533" s="721" t="s">
        <v>1077</v>
      </c>
      <c r="F533" s="716" t="s">
        <v>423</v>
      </c>
      <c r="G533" s="673">
        <v>9500000</v>
      </c>
      <c r="H533" s="687" t="s">
        <v>14</v>
      </c>
      <c r="I533" s="574"/>
      <c r="J533" s="702"/>
      <c r="K533" s="590"/>
      <c r="L533" s="560" t="str">
        <f t="shared" si="8"/>
        <v/>
      </c>
      <c r="M533" s="576"/>
      <c r="N533" s="4"/>
      <c r="O533" s="591"/>
      <c r="P533" s="703"/>
      <c r="Q533" s="580"/>
      <c r="R533" s="581"/>
    </row>
    <row r="534" spans="1:18">
      <c r="A534" s="567">
        <v>2</v>
      </c>
      <c r="B534" s="701">
        <v>39892</v>
      </c>
      <c r="C534" s="3" t="s">
        <v>1231</v>
      </c>
      <c r="D534" s="672" t="s">
        <v>1240</v>
      </c>
      <c r="E534" s="721" t="s">
        <v>1130</v>
      </c>
      <c r="F534" s="716" t="s">
        <v>423</v>
      </c>
      <c r="G534" s="673">
        <v>2400000</v>
      </c>
      <c r="H534" s="687" t="s">
        <v>14</v>
      </c>
      <c r="I534" s="574"/>
      <c r="J534" s="702"/>
      <c r="K534" s="590"/>
      <c r="L534" s="560" t="str">
        <f t="shared" si="8"/>
        <v/>
      </c>
      <c r="M534" s="576"/>
      <c r="N534" s="4"/>
      <c r="O534" s="591"/>
      <c r="P534" s="703"/>
      <c r="Q534" s="580"/>
      <c r="R534" s="581"/>
    </row>
    <row r="535" spans="1:18">
      <c r="A535" s="567">
        <v>2</v>
      </c>
      <c r="B535" s="701">
        <v>39892</v>
      </c>
      <c r="C535" s="3" t="s">
        <v>1232</v>
      </c>
      <c r="D535" s="672" t="s">
        <v>1241</v>
      </c>
      <c r="E535" s="721" t="s">
        <v>1024</v>
      </c>
      <c r="F535" s="716" t="s">
        <v>423</v>
      </c>
      <c r="G535" s="673">
        <v>442000</v>
      </c>
      <c r="H535" s="687" t="s">
        <v>14</v>
      </c>
      <c r="I535" s="574"/>
      <c r="J535" s="702"/>
      <c r="K535" s="590"/>
      <c r="L535" s="560" t="str">
        <f t="shared" si="8"/>
        <v/>
      </c>
      <c r="M535" s="576"/>
      <c r="N535" s="4"/>
      <c r="O535" s="591"/>
      <c r="P535" s="703"/>
      <c r="Q535" s="580"/>
      <c r="R535" s="581"/>
    </row>
    <row r="536" spans="1:18">
      <c r="A536" s="567">
        <v>2</v>
      </c>
      <c r="B536" s="701">
        <v>39892</v>
      </c>
      <c r="C536" s="3" t="s">
        <v>1233</v>
      </c>
      <c r="D536" s="672" t="s">
        <v>1242</v>
      </c>
      <c r="E536" s="721" t="s">
        <v>1024</v>
      </c>
      <c r="F536" s="716" t="s">
        <v>423</v>
      </c>
      <c r="G536" s="673">
        <v>700000</v>
      </c>
      <c r="H536" s="687" t="s">
        <v>14</v>
      </c>
      <c r="I536" s="574"/>
      <c r="J536" s="702"/>
      <c r="K536" s="590"/>
      <c r="L536" s="560" t="str">
        <f t="shared" si="8"/>
        <v/>
      </c>
      <c r="M536" s="576"/>
      <c r="N536" s="4"/>
      <c r="O536" s="591"/>
      <c r="P536" s="703"/>
      <c r="Q536" s="580"/>
      <c r="R536" s="581"/>
    </row>
    <row r="537" spans="1:18">
      <c r="A537" s="567">
        <v>2</v>
      </c>
      <c r="B537" s="701">
        <v>39899</v>
      </c>
      <c r="C537" s="3" t="s">
        <v>1265</v>
      </c>
      <c r="D537" s="672" t="s">
        <v>1252</v>
      </c>
      <c r="E537" s="721" t="s">
        <v>1109</v>
      </c>
      <c r="F537" s="716" t="s">
        <v>423</v>
      </c>
      <c r="G537" s="673">
        <v>4000000</v>
      </c>
      <c r="H537" s="687" t="s">
        <v>14</v>
      </c>
      <c r="I537" s="574"/>
      <c r="J537" s="702"/>
      <c r="K537" s="590"/>
      <c r="L537" s="560" t="str">
        <f t="shared" si="8"/>
        <v/>
      </c>
      <c r="M537" s="576"/>
      <c r="N537" s="4"/>
      <c r="O537" s="591"/>
      <c r="P537" s="703"/>
      <c r="Q537" s="580"/>
      <c r="R537" s="581"/>
    </row>
    <row r="538" spans="1:18">
      <c r="A538" s="567">
        <v>2</v>
      </c>
      <c r="B538" s="701">
        <v>39899</v>
      </c>
      <c r="C538" s="3" t="s">
        <v>1266</v>
      </c>
      <c r="D538" s="672" t="s">
        <v>1253</v>
      </c>
      <c r="E538" s="721" t="s">
        <v>1053</v>
      </c>
      <c r="F538" s="716" t="s">
        <v>423</v>
      </c>
      <c r="G538" s="673">
        <v>2400000</v>
      </c>
      <c r="H538" s="687" t="s">
        <v>14</v>
      </c>
      <c r="I538" s="574"/>
      <c r="J538" s="702"/>
      <c r="K538" s="590"/>
      <c r="L538" s="560" t="str">
        <f t="shared" si="8"/>
        <v/>
      </c>
      <c r="M538" s="576"/>
      <c r="N538" s="4"/>
      <c r="O538" s="591"/>
      <c r="P538" s="703"/>
      <c r="Q538" s="580"/>
      <c r="R538" s="581"/>
    </row>
    <row r="539" spans="1:18">
      <c r="A539" s="567">
        <v>2</v>
      </c>
      <c r="B539" s="701">
        <v>39899</v>
      </c>
      <c r="C539" s="3" t="s">
        <v>1267</v>
      </c>
      <c r="D539" s="672" t="s">
        <v>1254</v>
      </c>
      <c r="E539" s="721" t="s">
        <v>1264</v>
      </c>
      <c r="F539" s="716" t="s">
        <v>423</v>
      </c>
      <c r="G539" s="673">
        <v>35539000</v>
      </c>
      <c r="H539" s="687" t="s">
        <v>14</v>
      </c>
      <c r="I539" s="574"/>
      <c r="J539" s="702"/>
      <c r="K539" s="590"/>
      <c r="L539" s="560" t="str">
        <f t="shared" si="8"/>
        <v/>
      </c>
      <c r="M539" s="576"/>
      <c r="N539" s="4"/>
      <c r="O539" s="591"/>
      <c r="P539" s="703"/>
      <c r="Q539" s="580"/>
      <c r="R539" s="581"/>
    </row>
    <row r="540" spans="1:18">
      <c r="A540" s="567">
        <v>2</v>
      </c>
      <c r="B540" s="701">
        <v>39899</v>
      </c>
      <c r="C540" s="3" t="s">
        <v>1245</v>
      </c>
      <c r="D540" s="672" t="s">
        <v>1255</v>
      </c>
      <c r="E540" s="721" t="s">
        <v>1011</v>
      </c>
      <c r="F540" s="716" t="s">
        <v>423</v>
      </c>
      <c r="G540" s="673">
        <v>3000000</v>
      </c>
      <c r="H540" s="687" t="s">
        <v>14</v>
      </c>
      <c r="I540" s="574"/>
      <c r="J540" s="702"/>
      <c r="K540" s="590"/>
      <c r="L540" s="560" t="str">
        <f t="shared" si="8"/>
        <v/>
      </c>
      <c r="M540" s="576"/>
      <c r="N540" s="4"/>
      <c r="O540" s="591"/>
      <c r="P540" s="703"/>
      <c r="Q540" s="580"/>
      <c r="R540" s="581"/>
    </row>
    <row r="541" spans="1:18">
      <c r="A541" s="567">
        <v>2</v>
      </c>
      <c r="B541" s="701">
        <v>39899</v>
      </c>
      <c r="C541" s="3" t="s">
        <v>1246</v>
      </c>
      <c r="D541" s="672" t="s">
        <v>1256</v>
      </c>
      <c r="E541" s="721" t="s">
        <v>866</v>
      </c>
      <c r="F541" s="716" t="s">
        <v>423</v>
      </c>
      <c r="G541" s="673">
        <v>3727000</v>
      </c>
      <c r="H541" s="687" t="s">
        <v>14</v>
      </c>
      <c r="I541" s="574"/>
      <c r="J541" s="702"/>
      <c r="K541" s="590"/>
      <c r="L541" s="560" t="str">
        <f t="shared" si="8"/>
        <v/>
      </c>
      <c r="M541" s="576"/>
      <c r="N541" s="4"/>
      <c r="O541" s="591"/>
      <c r="P541" s="703"/>
      <c r="Q541" s="580"/>
      <c r="R541" s="581"/>
    </row>
    <row r="542" spans="1:18" s="725" customFormat="1" ht="28.5">
      <c r="A542" s="610">
        <v>2</v>
      </c>
      <c r="B542" s="1010">
        <v>39899</v>
      </c>
      <c r="C542" s="722" t="s">
        <v>1247</v>
      </c>
      <c r="D542" s="723" t="s">
        <v>1268</v>
      </c>
      <c r="E542" s="724" t="s">
        <v>1029</v>
      </c>
      <c r="F542" s="720" t="s">
        <v>423</v>
      </c>
      <c r="G542" s="677">
        <v>574000</v>
      </c>
      <c r="H542" s="706" t="s">
        <v>14</v>
      </c>
      <c r="I542" s="601"/>
      <c r="J542" s="707"/>
      <c r="K542" s="603"/>
      <c r="L542" s="560" t="str">
        <f t="shared" si="8"/>
        <v/>
      </c>
      <c r="M542" s="656"/>
      <c r="N542" s="537"/>
      <c r="O542" s="607"/>
      <c r="P542" s="708"/>
      <c r="Q542" s="659"/>
      <c r="R542" s="609"/>
    </row>
    <row r="543" spans="1:18">
      <c r="A543" s="567">
        <v>2</v>
      </c>
      <c r="B543" s="701">
        <v>39899</v>
      </c>
      <c r="C543" s="3" t="s">
        <v>1269</v>
      </c>
      <c r="D543" s="672" t="s">
        <v>1257</v>
      </c>
      <c r="E543" s="721" t="s">
        <v>1072</v>
      </c>
      <c r="F543" s="716" t="s">
        <v>423</v>
      </c>
      <c r="G543" s="673">
        <v>7723000</v>
      </c>
      <c r="H543" s="687" t="s">
        <v>14</v>
      </c>
      <c r="I543" s="574"/>
      <c r="J543" s="702"/>
      <c r="K543" s="590"/>
      <c r="L543" s="560" t="str">
        <f t="shared" si="8"/>
        <v/>
      </c>
      <c r="M543" s="576"/>
      <c r="N543" s="4"/>
      <c r="O543" s="591"/>
      <c r="P543" s="703"/>
      <c r="Q543" s="580"/>
      <c r="R543" s="581"/>
    </row>
    <row r="544" spans="1:18">
      <c r="A544" s="567">
        <v>2</v>
      </c>
      <c r="B544" s="701">
        <v>39899</v>
      </c>
      <c r="C544" s="3" t="s">
        <v>1248</v>
      </c>
      <c r="D544" s="672" t="s">
        <v>1016</v>
      </c>
      <c r="E544" s="721" t="s">
        <v>1008</v>
      </c>
      <c r="F544" s="716" t="s">
        <v>423</v>
      </c>
      <c r="G544" s="673">
        <v>3700000</v>
      </c>
      <c r="H544" s="687" t="s">
        <v>14</v>
      </c>
      <c r="I544" s="574"/>
      <c r="J544" s="702"/>
      <c r="K544" s="590"/>
      <c r="L544" s="560" t="str">
        <f t="shared" si="8"/>
        <v/>
      </c>
      <c r="M544" s="576"/>
      <c r="N544" s="4"/>
      <c r="O544" s="591"/>
      <c r="P544" s="703"/>
      <c r="Q544" s="580"/>
      <c r="R544" s="581"/>
    </row>
    <row r="545" spans="1:18">
      <c r="A545" s="567">
        <v>2</v>
      </c>
      <c r="B545" s="701">
        <v>39899</v>
      </c>
      <c r="C545" s="3" t="s">
        <v>1249</v>
      </c>
      <c r="D545" s="672" t="s">
        <v>1258</v>
      </c>
      <c r="E545" s="721" t="s">
        <v>1015</v>
      </c>
      <c r="F545" s="716" t="s">
        <v>423</v>
      </c>
      <c r="G545" s="673">
        <v>70000000</v>
      </c>
      <c r="H545" s="687" t="s">
        <v>14</v>
      </c>
      <c r="I545" s="574"/>
      <c r="J545" s="702"/>
      <c r="K545" s="590"/>
      <c r="L545" s="560" t="str">
        <f t="shared" si="8"/>
        <v/>
      </c>
      <c r="M545" s="576"/>
      <c r="N545" s="4"/>
      <c r="O545" s="591"/>
      <c r="P545" s="703"/>
      <c r="Q545" s="580"/>
      <c r="R545" s="581"/>
    </row>
    <row r="546" spans="1:18">
      <c r="A546" s="567">
        <v>2</v>
      </c>
      <c r="B546" s="701">
        <v>39899</v>
      </c>
      <c r="C546" s="3" t="s">
        <v>1270</v>
      </c>
      <c r="D546" s="672" t="s">
        <v>1259</v>
      </c>
      <c r="E546" s="721" t="s">
        <v>1077</v>
      </c>
      <c r="F546" s="716" t="s">
        <v>423</v>
      </c>
      <c r="G546" s="673">
        <v>4000000</v>
      </c>
      <c r="H546" s="687" t="s">
        <v>14</v>
      </c>
      <c r="I546" s="574"/>
      <c r="J546" s="702"/>
      <c r="K546" s="590"/>
      <c r="L546" s="560" t="str">
        <f t="shared" si="8"/>
        <v/>
      </c>
      <c r="M546" s="576"/>
      <c r="N546" s="4"/>
      <c r="O546" s="591"/>
      <c r="P546" s="703"/>
      <c r="Q546" s="580"/>
      <c r="R546" s="581"/>
    </row>
    <row r="547" spans="1:18">
      <c r="A547" s="567">
        <v>2</v>
      </c>
      <c r="B547" s="701">
        <v>39899</v>
      </c>
      <c r="C547" s="3" t="s">
        <v>1271</v>
      </c>
      <c r="D547" s="672" t="s">
        <v>1260</v>
      </c>
      <c r="E547" s="721" t="s">
        <v>1067</v>
      </c>
      <c r="F547" s="716" t="s">
        <v>423</v>
      </c>
      <c r="G547" s="673">
        <v>24300000</v>
      </c>
      <c r="H547" s="687" t="s">
        <v>14</v>
      </c>
      <c r="I547" s="574"/>
      <c r="J547" s="702"/>
      <c r="K547" s="590"/>
      <c r="L547" s="560" t="str">
        <f t="shared" si="8"/>
        <v/>
      </c>
      <c r="M547" s="576"/>
      <c r="N547" s="4"/>
      <c r="O547" s="591"/>
      <c r="P547" s="703"/>
      <c r="Q547" s="580"/>
      <c r="R547" s="581"/>
    </row>
    <row r="548" spans="1:18">
      <c r="A548" s="567">
        <v>2</v>
      </c>
      <c r="B548" s="701">
        <v>39899</v>
      </c>
      <c r="C548" s="3" t="s">
        <v>1250</v>
      </c>
      <c r="D548" s="672" t="s">
        <v>1261</v>
      </c>
      <c r="E548" s="721" t="s">
        <v>1072</v>
      </c>
      <c r="F548" s="716" t="s">
        <v>423</v>
      </c>
      <c r="G548" s="673">
        <v>2295000</v>
      </c>
      <c r="H548" s="687" t="s">
        <v>14</v>
      </c>
      <c r="I548" s="574"/>
      <c r="J548" s="702"/>
      <c r="K548" s="590"/>
      <c r="L548" s="560" t="str">
        <f t="shared" si="8"/>
        <v/>
      </c>
      <c r="M548" s="576"/>
      <c r="N548" s="4"/>
      <c r="O548" s="591"/>
      <c r="P548" s="703"/>
      <c r="Q548" s="580"/>
      <c r="R548" s="581"/>
    </row>
    <row r="549" spans="1:18">
      <c r="A549" s="567">
        <v>2</v>
      </c>
      <c r="B549" s="701">
        <v>39899</v>
      </c>
      <c r="C549" s="3" t="s">
        <v>1272</v>
      </c>
      <c r="D549" s="672" t="s">
        <v>1262</v>
      </c>
      <c r="E549" s="721" t="s">
        <v>1125</v>
      </c>
      <c r="F549" s="716" t="s">
        <v>423</v>
      </c>
      <c r="G549" s="673">
        <v>30000000</v>
      </c>
      <c r="H549" s="687" t="s">
        <v>14</v>
      </c>
      <c r="I549" s="574"/>
      <c r="J549" s="702"/>
      <c r="K549" s="590"/>
      <c r="L549" s="560" t="str">
        <f t="shared" si="8"/>
        <v/>
      </c>
      <c r="M549" s="576"/>
      <c r="N549" s="4"/>
      <c r="O549" s="591"/>
      <c r="P549" s="703"/>
      <c r="Q549" s="580"/>
      <c r="R549" s="581"/>
    </row>
    <row r="550" spans="1:18">
      <c r="A550" s="567">
        <v>2</v>
      </c>
      <c r="B550" s="701">
        <v>39899</v>
      </c>
      <c r="C550" s="3" t="s">
        <v>1251</v>
      </c>
      <c r="D550" s="672" t="s">
        <v>1263</v>
      </c>
      <c r="E550" s="721" t="s">
        <v>1000</v>
      </c>
      <c r="F550" s="716" t="s">
        <v>423</v>
      </c>
      <c r="G550" s="673">
        <v>1700000</v>
      </c>
      <c r="H550" s="687" t="s">
        <v>14</v>
      </c>
      <c r="I550" s="574"/>
      <c r="J550" s="702"/>
      <c r="K550" s="590"/>
      <c r="L550" s="560" t="str">
        <f t="shared" si="8"/>
        <v/>
      </c>
      <c r="M550" s="576"/>
      <c r="N550" s="4"/>
      <c r="O550" s="591"/>
      <c r="P550" s="703"/>
      <c r="Q550" s="580"/>
      <c r="R550" s="581"/>
    </row>
    <row r="551" spans="1:18">
      <c r="A551" s="567"/>
      <c r="B551" s="701">
        <v>39906</v>
      </c>
      <c r="C551" s="3" t="s">
        <v>1309</v>
      </c>
      <c r="D551" s="672" t="s">
        <v>1310</v>
      </c>
      <c r="E551" s="721" t="s">
        <v>1214</v>
      </c>
      <c r="F551" s="572" t="s">
        <v>501</v>
      </c>
      <c r="G551" s="673">
        <v>10958000</v>
      </c>
      <c r="H551" s="687" t="s">
        <v>14</v>
      </c>
      <c r="I551" s="574"/>
      <c r="J551" s="702"/>
      <c r="K551" s="590"/>
      <c r="L551" s="560" t="str">
        <f t="shared" si="8"/>
        <v/>
      </c>
      <c r="M551" s="576"/>
      <c r="N551" s="4"/>
      <c r="O551" s="591"/>
      <c r="P551" s="703"/>
      <c r="Q551" s="580"/>
      <c r="R551" s="581"/>
    </row>
    <row r="552" spans="1:18">
      <c r="A552" s="567" t="s">
        <v>487</v>
      </c>
      <c r="B552" s="701">
        <v>39906</v>
      </c>
      <c r="C552" s="3" t="s">
        <v>1293</v>
      </c>
      <c r="D552" s="672" t="s">
        <v>1299</v>
      </c>
      <c r="E552" s="721" t="s">
        <v>1027</v>
      </c>
      <c r="F552" s="716" t="s">
        <v>657</v>
      </c>
      <c r="G552" s="673">
        <v>2795000</v>
      </c>
      <c r="H552" s="687" t="s">
        <v>14</v>
      </c>
      <c r="I552" s="574"/>
      <c r="J552" s="702"/>
      <c r="K552" s="590"/>
      <c r="L552" s="560" t="str">
        <f t="shared" si="8"/>
        <v/>
      </c>
      <c r="M552" s="576"/>
      <c r="N552" s="4"/>
      <c r="O552" s="591"/>
      <c r="P552" s="703"/>
      <c r="Q552" s="580"/>
      <c r="R552" s="581"/>
    </row>
    <row r="553" spans="1:18">
      <c r="A553" s="567">
        <v>2</v>
      </c>
      <c r="B553" s="701">
        <v>39906</v>
      </c>
      <c r="C553" s="3" t="s">
        <v>1306</v>
      </c>
      <c r="D553" s="672" t="s">
        <v>1300</v>
      </c>
      <c r="E553" s="721" t="s">
        <v>1008</v>
      </c>
      <c r="F553" s="716" t="s">
        <v>423</v>
      </c>
      <c r="G553" s="673">
        <v>3100000</v>
      </c>
      <c r="H553" s="687" t="s">
        <v>14</v>
      </c>
      <c r="I553" s="574"/>
      <c r="J553" s="702"/>
      <c r="K553" s="590"/>
      <c r="L553" s="560" t="str">
        <f t="shared" si="8"/>
        <v/>
      </c>
      <c r="M553" s="576"/>
      <c r="N553" s="4"/>
      <c r="O553" s="591"/>
      <c r="P553" s="703"/>
      <c r="Q553" s="580"/>
      <c r="R553" s="581"/>
    </row>
    <row r="554" spans="1:18">
      <c r="A554" s="567">
        <v>2</v>
      </c>
      <c r="B554" s="701">
        <v>39906</v>
      </c>
      <c r="C554" s="3" t="s">
        <v>1294</v>
      </c>
      <c r="D554" s="672" t="s">
        <v>1022</v>
      </c>
      <c r="E554" s="721" t="s">
        <v>1008</v>
      </c>
      <c r="F554" s="716" t="s">
        <v>423</v>
      </c>
      <c r="G554" s="673">
        <v>8600000</v>
      </c>
      <c r="H554" s="687" t="s">
        <v>14</v>
      </c>
      <c r="I554" s="574"/>
      <c r="J554" s="702"/>
      <c r="K554" s="590"/>
      <c r="L554" s="560" t="str">
        <f t="shared" si="8"/>
        <v/>
      </c>
      <c r="M554" s="576"/>
      <c r="N554" s="4"/>
      <c r="O554" s="591"/>
      <c r="P554" s="703"/>
      <c r="Q554" s="580"/>
      <c r="R554" s="581"/>
    </row>
    <row r="555" spans="1:18">
      <c r="A555" s="567">
        <v>2</v>
      </c>
      <c r="B555" s="701">
        <v>39906</v>
      </c>
      <c r="C555" s="3" t="s">
        <v>1295</v>
      </c>
      <c r="D555" s="672" t="s">
        <v>1301</v>
      </c>
      <c r="E555" s="721" t="s">
        <v>1113</v>
      </c>
      <c r="F555" s="716" t="s">
        <v>423</v>
      </c>
      <c r="G555" s="673">
        <v>2117000</v>
      </c>
      <c r="H555" s="687" t="s">
        <v>14</v>
      </c>
      <c r="I555" s="574"/>
      <c r="J555" s="702"/>
      <c r="K555" s="590"/>
      <c r="L555" s="560" t="str">
        <f t="shared" si="8"/>
        <v/>
      </c>
      <c r="M555" s="576"/>
      <c r="N555" s="4"/>
      <c r="O555" s="591"/>
      <c r="P555" s="703"/>
      <c r="Q555" s="580"/>
      <c r="R555" s="581"/>
    </row>
    <row r="556" spans="1:18">
      <c r="A556" s="567">
        <v>2</v>
      </c>
      <c r="B556" s="701">
        <v>39906</v>
      </c>
      <c r="C556" s="3" t="s">
        <v>1296</v>
      </c>
      <c r="D556" s="672" t="s">
        <v>1302</v>
      </c>
      <c r="E556" s="721" t="s">
        <v>1015</v>
      </c>
      <c r="F556" s="716" t="s">
        <v>423</v>
      </c>
      <c r="G556" s="673">
        <v>7260000</v>
      </c>
      <c r="H556" s="687" t="s">
        <v>14</v>
      </c>
      <c r="I556" s="574"/>
      <c r="J556" s="702"/>
      <c r="K556" s="590"/>
      <c r="L556" s="560" t="str">
        <f t="shared" si="8"/>
        <v/>
      </c>
      <c r="M556" s="576"/>
      <c r="N556" s="4"/>
      <c r="O556" s="591"/>
      <c r="P556" s="703"/>
      <c r="Q556" s="580"/>
      <c r="R556" s="581"/>
    </row>
    <row r="557" spans="1:18">
      <c r="A557" s="567">
        <v>2</v>
      </c>
      <c r="B557" s="701">
        <v>39906</v>
      </c>
      <c r="C557" s="3" t="s">
        <v>1297</v>
      </c>
      <c r="D557" s="672" t="s">
        <v>1303</v>
      </c>
      <c r="E557" s="721" t="s">
        <v>1027</v>
      </c>
      <c r="F557" s="716" t="s">
        <v>423</v>
      </c>
      <c r="G557" s="673">
        <v>2765000</v>
      </c>
      <c r="H557" s="687" t="s">
        <v>14</v>
      </c>
      <c r="I557" s="574"/>
      <c r="J557" s="702"/>
      <c r="K557" s="590"/>
      <c r="L557" s="560" t="str">
        <f t="shared" si="8"/>
        <v/>
      </c>
      <c r="M557" s="576"/>
      <c r="N557" s="4"/>
      <c r="O557" s="591"/>
      <c r="P557" s="703"/>
      <c r="Q557" s="580"/>
      <c r="R557" s="581"/>
    </row>
    <row r="558" spans="1:18">
      <c r="A558" s="567">
        <v>2</v>
      </c>
      <c r="B558" s="701">
        <v>39906</v>
      </c>
      <c r="C558" s="3" t="s">
        <v>1308</v>
      </c>
      <c r="D558" s="672" t="s">
        <v>1304</v>
      </c>
      <c r="E558" s="721" t="s">
        <v>1024</v>
      </c>
      <c r="F558" s="716" t="s">
        <v>423</v>
      </c>
      <c r="G558" s="673">
        <v>2800000</v>
      </c>
      <c r="H558" s="687" t="s">
        <v>14</v>
      </c>
      <c r="I558" s="574"/>
      <c r="J558" s="702"/>
      <c r="K558" s="590"/>
      <c r="L558" s="560" t="str">
        <f t="shared" si="8"/>
        <v/>
      </c>
      <c r="M558" s="576"/>
      <c r="N558" s="4"/>
      <c r="O558" s="591"/>
      <c r="P558" s="703"/>
      <c r="Q558" s="580"/>
      <c r="R558" s="581"/>
    </row>
    <row r="559" spans="1:18">
      <c r="A559" s="567">
        <v>2</v>
      </c>
      <c r="B559" s="701">
        <v>39906</v>
      </c>
      <c r="C559" s="3" t="s">
        <v>1298</v>
      </c>
      <c r="D559" s="672" t="s">
        <v>1153</v>
      </c>
      <c r="E559" s="721" t="s">
        <v>995</v>
      </c>
      <c r="F559" s="716" t="s">
        <v>423</v>
      </c>
      <c r="G559" s="673">
        <v>12725000</v>
      </c>
      <c r="H559" s="687" t="s">
        <v>14</v>
      </c>
      <c r="I559" s="574"/>
      <c r="J559" s="702"/>
      <c r="K559" s="590"/>
      <c r="L559" s="560" t="str">
        <f t="shared" si="8"/>
        <v/>
      </c>
      <c r="M559" s="576"/>
      <c r="N559" s="4"/>
      <c r="O559" s="591"/>
      <c r="P559" s="703"/>
      <c r="Q559" s="580"/>
      <c r="R559" s="581"/>
    </row>
    <row r="560" spans="1:18">
      <c r="A560" s="567">
        <v>2</v>
      </c>
      <c r="B560" s="701">
        <v>39906</v>
      </c>
      <c r="C560" s="3" t="s">
        <v>1307</v>
      </c>
      <c r="D560" s="672" t="s">
        <v>1305</v>
      </c>
      <c r="E560" s="721" t="s">
        <v>1067</v>
      </c>
      <c r="F560" s="726" t="s">
        <v>423</v>
      </c>
      <c r="G560" s="673">
        <v>1706000</v>
      </c>
      <c r="H560" s="687" t="s">
        <v>14</v>
      </c>
      <c r="I560" s="574"/>
      <c r="J560" s="702"/>
      <c r="K560" s="590"/>
      <c r="L560" s="560" t="str">
        <f t="shared" si="8"/>
        <v/>
      </c>
      <c r="M560" s="576"/>
      <c r="N560" s="4"/>
      <c r="O560" s="591"/>
      <c r="P560" s="703"/>
      <c r="Q560" s="580"/>
      <c r="R560" s="581"/>
    </row>
    <row r="561" spans="1:18">
      <c r="A561" s="567">
        <v>3</v>
      </c>
      <c r="B561" s="701">
        <v>39913</v>
      </c>
      <c r="C561" s="3" t="s">
        <v>1314</v>
      </c>
      <c r="D561" s="672" t="s">
        <v>1315</v>
      </c>
      <c r="E561" s="727" t="s">
        <v>1316</v>
      </c>
      <c r="F561" s="726" t="s">
        <v>657</v>
      </c>
      <c r="G561" s="673">
        <v>9439000</v>
      </c>
      <c r="H561" s="687" t="s">
        <v>14</v>
      </c>
      <c r="I561" s="574"/>
      <c r="J561" s="702"/>
      <c r="K561" s="590"/>
      <c r="L561" s="560" t="str">
        <f t="shared" si="8"/>
        <v/>
      </c>
      <c r="M561" s="576"/>
      <c r="N561" s="4"/>
      <c r="O561" s="591"/>
      <c r="P561" s="703"/>
      <c r="Q561" s="580"/>
      <c r="R561" s="581"/>
    </row>
    <row r="562" spans="1:18">
      <c r="A562" s="567">
        <v>2</v>
      </c>
      <c r="B562" s="701">
        <v>39913</v>
      </c>
      <c r="C562" s="3" t="s">
        <v>1317</v>
      </c>
      <c r="D562" s="672" t="s">
        <v>652</v>
      </c>
      <c r="E562" s="727" t="s">
        <v>990</v>
      </c>
      <c r="F562" s="726" t="s">
        <v>423</v>
      </c>
      <c r="G562" s="673">
        <v>2211000</v>
      </c>
      <c r="H562" s="687" t="s">
        <v>14</v>
      </c>
      <c r="I562" s="574"/>
      <c r="J562" s="702"/>
      <c r="K562" s="590"/>
      <c r="L562" s="560" t="str">
        <f t="shared" si="8"/>
        <v/>
      </c>
      <c r="M562" s="576"/>
      <c r="N562" s="4"/>
      <c r="O562" s="591"/>
      <c r="P562" s="703"/>
      <c r="Q562" s="580"/>
      <c r="R562" s="581"/>
    </row>
    <row r="563" spans="1:18">
      <c r="A563" s="567">
        <v>2</v>
      </c>
      <c r="B563" s="701">
        <v>39913</v>
      </c>
      <c r="C563" s="3" t="s">
        <v>1318</v>
      </c>
      <c r="D563" s="672" t="s">
        <v>1319</v>
      </c>
      <c r="E563" s="727" t="s">
        <v>988</v>
      </c>
      <c r="F563" s="726" t="s">
        <v>423</v>
      </c>
      <c r="G563" s="673">
        <v>4000000</v>
      </c>
      <c r="H563" s="687" t="s">
        <v>14</v>
      </c>
      <c r="I563" s="574"/>
      <c r="J563" s="702"/>
      <c r="K563" s="590"/>
      <c r="L563" s="560" t="str">
        <f t="shared" si="8"/>
        <v/>
      </c>
      <c r="M563" s="576"/>
      <c r="N563" s="4"/>
      <c r="O563" s="591"/>
      <c r="P563" s="703"/>
      <c r="Q563" s="580"/>
      <c r="R563" s="581"/>
    </row>
    <row r="564" spans="1:18">
      <c r="A564" s="567">
        <v>2</v>
      </c>
      <c r="B564" s="701">
        <v>39913</v>
      </c>
      <c r="C564" s="3" t="s">
        <v>1320</v>
      </c>
      <c r="D564" s="672" t="s">
        <v>868</v>
      </c>
      <c r="E564" s="727" t="s">
        <v>1004</v>
      </c>
      <c r="F564" s="726" t="s">
        <v>423</v>
      </c>
      <c r="G564" s="673">
        <v>5100000</v>
      </c>
      <c r="H564" s="687" t="s">
        <v>14</v>
      </c>
      <c r="I564" s="574"/>
      <c r="J564" s="702"/>
      <c r="K564" s="590"/>
      <c r="L564" s="560" t="str">
        <f t="shared" si="8"/>
        <v/>
      </c>
      <c r="M564" s="576"/>
      <c r="N564" s="4"/>
      <c r="O564" s="591"/>
      <c r="P564" s="703"/>
      <c r="Q564" s="580"/>
      <c r="R564" s="581"/>
    </row>
    <row r="565" spans="1:18">
      <c r="A565" s="567">
        <v>2</v>
      </c>
      <c r="B565" s="701">
        <v>39913</v>
      </c>
      <c r="C565" s="3" t="s">
        <v>1321</v>
      </c>
      <c r="D565" s="672" t="s">
        <v>1322</v>
      </c>
      <c r="E565" s="727" t="s">
        <v>988</v>
      </c>
      <c r="F565" s="726" t="s">
        <v>423</v>
      </c>
      <c r="G565" s="673">
        <v>2040000</v>
      </c>
      <c r="H565" s="687" t="s">
        <v>14</v>
      </c>
      <c r="I565" s="574"/>
      <c r="J565" s="702"/>
      <c r="K565" s="590"/>
      <c r="L565" s="560" t="str">
        <f t="shared" si="8"/>
        <v/>
      </c>
      <c r="M565" s="576"/>
      <c r="N565" s="4"/>
      <c r="O565" s="591"/>
      <c r="P565" s="703"/>
      <c r="Q565" s="580"/>
      <c r="R565" s="581"/>
    </row>
    <row r="566" spans="1:18" ht="15" customHeight="1">
      <c r="A566" s="567"/>
      <c r="B566" s="701">
        <v>39920</v>
      </c>
      <c r="C566" s="3" t="s">
        <v>1338</v>
      </c>
      <c r="D566" s="672" t="s">
        <v>1343</v>
      </c>
      <c r="E566" s="727" t="s">
        <v>707</v>
      </c>
      <c r="F566" s="726" t="s">
        <v>501</v>
      </c>
      <c r="G566" s="673">
        <v>13179000</v>
      </c>
      <c r="H566" s="687" t="s">
        <v>14</v>
      </c>
      <c r="I566" s="574"/>
      <c r="J566" s="702"/>
      <c r="K566" s="590"/>
      <c r="L566" s="560" t="str">
        <f t="shared" si="8"/>
        <v/>
      </c>
      <c r="M566" s="576"/>
      <c r="N566" s="4"/>
      <c r="O566" s="591"/>
      <c r="P566" s="703"/>
      <c r="Q566" s="580"/>
      <c r="R566" s="581"/>
    </row>
    <row r="567" spans="1:18">
      <c r="A567" s="567">
        <v>2</v>
      </c>
      <c r="B567" s="701">
        <v>39920</v>
      </c>
      <c r="C567" s="3" t="s">
        <v>1339</v>
      </c>
      <c r="D567" s="672" t="s">
        <v>1344</v>
      </c>
      <c r="E567" s="727" t="s">
        <v>1029</v>
      </c>
      <c r="F567" s="726" t="s">
        <v>423</v>
      </c>
      <c r="G567" s="673">
        <v>9960000</v>
      </c>
      <c r="H567" s="687" t="s">
        <v>14</v>
      </c>
      <c r="I567" s="574"/>
      <c r="J567" s="702"/>
      <c r="K567" s="590"/>
      <c r="L567" s="560" t="str">
        <f t="shared" si="8"/>
        <v/>
      </c>
      <c r="M567" s="576"/>
      <c r="N567" s="4"/>
      <c r="O567" s="591"/>
      <c r="P567" s="703"/>
      <c r="Q567" s="580"/>
      <c r="R567" s="581"/>
    </row>
    <row r="568" spans="1:18">
      <c r="A568" s="567">
        <v>2</v>
      </c>
      <c r="B568" s="701">
        <v>39920</v>
      </c>
      <c r="C568" s="3" t="s">
        <v>1340</v>
      </c>
      <c r="D568" s="672" t="s">
        <v>1345</v>
      </c>
      <c r="E568" s="727" t="s">
        <v>1053</v>
      </c>
      <c r="F568" s="726" t="s">
        <v>423</v>
      </c>
      <c r="G568" s="673">
        <v>3800000</v>
      </c>
      <c r="H568" s="687" t="s">
        <v>14</v>
      </c>
      <c r="I568" s="574"/>
      <c r="J568" s="702"/>
      <c r="K568" s="590"/>
      <c r="L568" s="560" t="str">
        <f t="shared" si="8"/>
        <v/>
      </c>
      <c r="M568" s="576"/>
      <c r="N568" s="4"/>
      <c r="O568" s="591"/>
      <c r="P568" s="703"/>
      <c r="Q568" s="580"/>
      <c r="R568" s="581"/>
    </row>
    <row r="569" spans="1:18">
      <c r="A569" s="567">
        <v>2</v>
      </c>
      <c r="B569" s="701">
        <v>39920</v>
      </c>
      <c r="C569" s="3" t="s">
        <v>1341</v>
      </c>
      <c r="D569" s="672" t="s">
        <v>1346</v>
      </c>
      <c r="E569" s="727" t="s">
        <v>1130</v>
      </c>
      <c r="F569" s="726" t="s">
        <v>423</v>
      </c>
      <c r="G569" s="673">
        <v>3690000</v>
      </c>
      <c r="H569" s="687" t="s">
        <v>14</v>
      </c>
      <c r="I569" s="574"/>
      <c r="J569" s="702"/>
      <c r="K569" s="590"/>
      <c r="L569" s="560" t="str">
        <f t="shared" si="8"/>
        <v/>
      </c>
      <c r="M569" s="576"/>
      <c r="N569" s="4"/>
      <c r="O569" s="591"/>
      <c r="P569" s="703"/>
      <c r="Q569" s="580"/>
      <c r="R569" s="581"/>
    </row>
    <row r="570" spans="1:18">
      <c r="A570" s="567">
        <v>2</v>
      </c>
      <c r="B570" s="701">
        <v>39920</v>
      </c>
      <c r="C570" s="3" t="s">
        <v>1342</v>
      </c>
      <c r="D570" s="672" t="s">
        <v>132</v>
      </c>
      <c r="E570" s="727" t="s">
        <v>133</v>
      </c>
      <c r="F570" s="726" t="s">
        <v>423</v>
      </c>
      <c r="G570" s="673">
        <v>7500000</v>
      </c>
      <c r="H570" s="687" t="s">
        <v>14</v>
      </c>
      <c r="I570" s="574"/>
      <c r="J570" s="702"/>
      <c r="K570" s="590"/>
      <c r="L570" s="560" t="str">
        <f t="shared" si="8"/>
        <v/>
      </c>
      <c r="M570" s="576"/>
      <c r="N570" s="4"/>
      <c r="O570" s="591"/>
      <c r="P570" s="703"/>
      <c r="Q570" s="580"/>
      <c r="R570" s="581"/>
    </row>
    <row r="571" spans="1:18">
      <c r="A571" s="567">
        <v>2</v>
      </c>
      <c r="B571" s="701">
        <v>39920</v>
      </c>
      <c r="C571" s="3" t="s">
        <v>1347</v>
      </c>
      <c r="D571" s="672" t="s">
        <v>1030</v>
      </c>
      <c r="E571" s="727" t="s">
        <v>1015</v>
      </c>
      <c r="F571" s="726" t="s">
        <v>423</v>
      </c>
      <c r="G571" s="673">
        <v>2816000</v>
      </c>
      <c r="H571" s="687" t="s">
        <v>14</v>
      </c>
      <c r="I571" s="728"/>
      <c r="J571" s="702"/>
      <c r="K571" s="590"/>
      <c r="L571" s="560" t="str">
        <f t="shared" si="8"/>
        <v/>
      </c>
      <c r="M571" s="576"/>
      <c r="N571" s="4"/>
      <c r="O571" s="591"/>
      <c r="P571" s="703"/>
      <c r="Q571" s="580"/>
      <c r="R571" s="581"/>
    </row>
    <row r="572" spans="1:18">
      <c r="A572" s="567"/>
      <c r="B572" s="701">
        <v>39927</v>
      </c>
      <c r="C572" s="3" t="s">
        <v>309</v>
      </c>
      <c r="D572" s="672" t="s">
        <v>1368</v>
      </c>
      <c r="E572" s="727" t="s">
        <v>584</v>
      </c>
      <c r="F572" s="726" t="s">
        <v>501</v>
      </c>
      <c r="G572" s="673">
        <v>11000000</v>
      </c>
      <c r="H572" s="687" t="s">
        <v>14</v>
      </c>
      <c r="I572" s="728"/>
      <c r="J572" s="702"/>
      <c r="K572" s="590"/>
      <c r="L572" s="560" t="str">
        <f t="shared" si="8"/>
        <v/>
      </c>
      <c r="M572" s="576"/>
      <c r="N572" s="4"/>
      <c r="O572" s="591"/>
      <c r="P572" s="703"/>
      <c r="Q572" s="580"/>
      <c r="R572" s="581"/>
    </row>
    <row r="573" spans="1:18">
      <c r="A573" s="567">
        <v>2</v>
      </c>
      <c r="B573" s="701">
        <v>39927</v>
      </c>
      <c r="C573" s="3" t="s">
        <v>1360</v>
      </c>
      <c r="D573" s="672" t="s">
        <v>1369</v>
      </c>
      <c r="E573" s="727" t="s">
        <v>584</v>
      </c>
      <c r="F573" s="726" t="s">
        <v>423</v>
      </c>
      <c r="G573" s="673">
        <v>1635000</v>
      </c>
      <c r="H573" s="687" t="s">
        <v>14</v>
      </c>
      <c r="I573" s="728"/>
      <c r="J573" s="702"/>
      <c r="K573" s="590"/>
      <c r="L573" s="560" t="str">
        <f t="shared" si="8"/>
        <v/>
      </c>
      <c r="M573" s="576"/>
      <c r="N573" s="4"/>
      <c r="O573" s="591"/>
      <c r="P573" s="703"/>
      <c r="Q573" s="580"/>
      <c r="R573" s="581"/>
    </row>
    <row r="574" spans="1:18">
      <c r="A574" s="567">
        <v>2</v>
      </c>
      <c r="B574" s="701">
        <v>39927</v>
      </c>
      <c r="C574" s="3" t="s">
        <v>1361</v>
      </c>
      <c r="D574" s="672" t="s">
        <v>1370</v>
      </c>
      <c r="E574" s="727" t="s">
        <v>1072</v>
      </c>
      <c r="F574" s="726" t="s">
        <v>423</v>
      </c>
      <c r="G574" s="673">
        <v>1500000</v>
      </c>
      <c r="H574" s="687" t="s">
        <v>14</v>
      </c>
      <c r="I574" s="728"/>
      <c r="J574" s="702"/>
      <c r="K574" s="590"/>
      <c r="L574" s="560" t="str">
        <f t="shared" si="8"/>
        <v/>
      </c>
      <c r="M574" s="576"/>
      <c r="N574" s="4"/>
      <c r="O574" s="591"/>
      <c r="P574" s="703"/>
      <c r="Q574" s="580"/>
      <c r="R574" s="581"/>
    </row>
    <row r="575" spans="1:18">
      <c r="A575" s="567">
        <v>2</v>
      </c>
      <c r="B575" s="701">
        <v>39927</v>
      </c>
      <c r="C575" s="3" t="s">
        <v>1380</v>
      </c>
      <c r="D575" s="672" t="s">
        <v>1371</v>
      </c>
      <c r="E575" s="727" t="s">
        <v>998</v>
      </c>
      <c r="F575" s="726" t="s">
        <v>423</v>
      </c>
      <c r="G575" s="673">
        <v>3216000</v>
      </c>
      <c r="H575" s="687" t="s">
        <v>14</v>
      </c>
      <c r="I575" s="728"/>
      <c r="J575" s="702"/>
      <c r="K575" s="590"/>
      <c r="L575" s="560" t="str">
        <f t="shared" si="8"/>
        <v/>
      </c>
      <c r="M575" s="576"/>
      <c r="N575" s="4"/>
      <c r="O575" s="591"/>
      <c r="P575" s="703"/>
      <c r="Q575" s="580"/>
      <c r="R575" s="581"/>
    </row>
    <row r="576" spans="1:18">
      <c r="A576" s="567">
        <v>2</v>
      </c>
      <c r="B576" s="701">
        <v>39927</v>
      </c>
      <c r="C576" s="3" t="s">
        <v>1362</v>
      </c>
      <c r="D576" s="672" t="s">
        <v>1372</v>
      </c>
      <c r="E576" s="727" t="s">
        <v>1011</v>
      </c>
      <c r="F576" s="726" t="s">
        <v>423</v>
      </c>
      <c r="G576" s="673">
        <v>12660000</v>
      </c>
      <c r="H576" s="687" t="s">
        <v>14</v>
      </c>
      <c r="I576" s="728"/>
      <c r="J576" s="702"/>
      <c r="K576" s="590"/>
      <c r="L576" s="560" t="str">
        <f t="shared" si="8"/>
        <v/>
      </c>
      <c r="M576" s="576"/>
      <c r="N576" s="4"/>
      <c r="O576" s="591"/>
      <c r="P576" s="703"/>
      <c r="Q576" s="580"/>
      <c r="R576" s="581"/>
    </row>
    <row r="577" spans="1:18">
      <c r="A577" s="567">
        <v>2</v>
      </c>
      <c r="B577" s="701">
        <v>39927</v>
      </c>
      <c r="C577" s="3" t="s">
        <v>1363</v>
      </c>
      <c r="D577" s="672" t="s">
        <v>1373</v>
      </c>
      <c r="E577" s="727" t="s">
        <v>1042</v>
      </c>
      <c r="F577" s="726" t="s">
        <v>423</v>
      </c>
      <c r="G577" s="673">
        <v>1312000</v>
      </c>
      <c r="H577" s="687" t="s">
        <v>14</v>
      </c>
      <c r="I577" s="728"/>
      <c r="J577" s="702"/>
      <c r="K577" s="590"/>
      <c r="L577" s="560" t="str">
        <f t="shared" si="8"/>
        <v/>
      </c>
      <c r="M577" s="576"/>
      <c r="N577" s="4"/>
      <c r="O577" s="591"/>
      <c r="P577" s="703"/>
      <c r="Q577" s="580"/>
      <c r="R577" s="581"/>
    </row>
    <row r="578" spans="1:18">
      <c r="A578" s="567">
        <v>2</v>
      </c>
      <c r="B578" s="701">
        <v>39927</v>
      </c>
      <c r="C578" s="3" t="s">
        <v>1381</v>
      </c>
      <c r="D578" s="672" t="s">
        <v>1374</v>
      </c>
      <c r="E578" s="727" t="s">
        <v>1008</v>
      </c>
      <c r="F578" s="726" t="s">
        <v>423</v>
      </c>
      <c r="G578" s="673">
        <v>15000000</v>
      </c>
      <c r="H578" s="687" t="s">
        <v>14</v>
      </c>
      <c r="I578" s="728"/>
      <c r="J578" s="702"/>
      <c r="K578" s="590"/>
      <c r="L578" s="560" t="str">
        <f t="shared" si="8"/>
        <v/>
      </c>
      <c r="M578" s="576"/>
      <c r="N578" s="4"/>
      <c r="O578" s="591"/>
      <c r="P578" s="703"/>
      <c r="Q578" s="580"/>
      <c r="R578" s="581"/>
    </row>
    <row r="579" spans="1:18">
      <c r="A579" s="567">
        <v>2</v>
      </c>
      <c r="B579" s="701">
        <v>39927</v>
      </c>
      <c r="C579" s="3" t="s">
        <v>1364</v>
      </c>
      <c r="D579" s="672" t="s">
        <v>1375</v>
      </c>
      <c r="E579" s="727" t="s">
        <v>988</v>
      </c>
      <c r="F579" s="726" t="s">
        <v>423</v>
      </c>
      <c r="G579" s="673">
        <v>60000000</v>
      </c>
      <c r="H579" s="687" t="s">
        <v>14</v>
      </c>
      <c r="I579" s="728"/>
      <c r="J579" s="702"/>
      <c r="K579" s="590"/>
      <c r="L579" s="560" t="str">
        <f t="shared" si="8"/>
        <v/>
      </c>
      <c r="M579" s="576"/>
      <c r="N579" s="4"/>
      <c r="O579" s="591"/>
      <c r="P579" s="703"/>
      <c r="Q579" s="580"/>
      <c r="R579" s="581"/>
    </row>
    <row r="580" spans="1:18">
      <c r="A580" s="567">
        <v>2</v>
      </c>
      <c r="B580" s="701">
        <v>39927</v>
      </c>
      <c r="C580" s="3" t="s">
        <v>1365</v>
      </c>
      <c r="D580" s="672" t="s">
        <v>640</v>
      </c>
      <c r="E580" s="727" t="s">
        <v>1029</v>
      </c>
      <c r="F580" s="726" t="s">
        <v>423</v>
      </c>
      <c r="G580" s="673">
        <v>4871000</v>
      </c>
      <c r="H580" s="687" t="s">
        <v>14</v>
      </c>
      <c r="I580" s="728"/>
      <c r="J580" s="702"/>
      <c r="K580" s="590"/>
      <c r="L580" s="560" t="str">
        <f t="shared" si="8"/>
        <v/>
      </c>
      <c r="M580" s="576"/>
      <c r="N580" s="4"/>
      <c r="O580" s="591"/>
      <c r="P580" s="703"/>
      <c r="Q580" s="580"/>
      <c r="R580" s="581"/>
    </row>
    <row r="581" spans="1:18">
      <c r="A581" s="567">
        <v>2</v>
      </c>
      <c r="B581" s="701">
        <v>39927</v>
      </c>
      <c r="C581" s="3" t="s">
        <v>1366</v>
      </c>
      <c r="D581" s="672" t="s">
        <v>1376</v>
      </c>
      <c r="E581" s="727" t="s">
        <v>1125</v>
      </c>
      <c r="F581" s="726" t="s">
        <v>423</v>
      </c>
      <c r="G581" s="673">
        <v>4000000</v>
      </c>
      <c r="H581" s="687" t="s">
        <v>14</v>
      </c>
      <c r="I581" s="728"/>
      <c r="J581" s="702"/>
      <c r="K581" s="590"/>
      <c r="L581" s="560" t="str">
        <f t="shared" si="8"/>
        <v/>
      </c>
      <c r="M581" s="576"/>
      <c r="N581" s="4"/>
      <c r="O581" s="591"/>
      <c r="P581" s="703"/>
      <c r="Q581" s="580"/>
      <c r="R581" s="581"/>
    </row>
    <row r="582" spans="1:18">
      <c r="A582" s="567">
        <v>2</v>
      </c>
      <c r="B582" s="701">
        <v>39927</v>
      </c>
      <c r="C582" s="3" t="s">
        <v>1367</v>
      </c>
      <c r="D582" s="672" t="s">
        <v>1377</v>
      </c>
      <c r="E582" s="727" t="s">
        <v>988</v>
      </c>
      <c r="F582" s="726" t="s">
        <v>423</v>
      </c>
      <c r="G582" s="673">
        <v>3652000</v>
      </c>
      <c r="H582" s="687" t="s">
        <v>14</v>
      </c>
      <c r="I582" s="729"/>
      <c r="J582" s="730"/>
      <c r="K582" s="590"/>
      <c r="L582" s="560" t="str">
        <f t="shared" si="8"/>
        <v/>
      </c>
      <c r="M582" s="576"/>
      <c r="N582" s="4"/>
      <c r="O582" s="591"/>
      <c r="P582" s="731"/>
      <c r="Q582" s="580"/>
      <c r="R582" s="581"/>
    </row>
    <row r="583" spans="1:18" s="725" customFormat="1" ht="30.75">
      <c r="A583" s="610">
        <v>8</v>
      </c>
      <c r="B583" s="1010">
        <v>39927</v>
      </c>
      <c r="C583" s="722" t="s">
        <v>1382</v>
      </c>
      <c r="D583" s="723" t="s">
        <v>754</v>
      </c>
      <c r="E583" s="732" t="s">
        <v>1072</v>
      </c>
      <c r="F583" s="733" t="s">
        <v>1414</v>
      </c>
      <c r="G583" s="677">
        <v>3000000</v>
      </c>
      <c r="H583" s="706" t="s">
        <v>14</v>
      </c>
      <c r="I583" s="734">
        <v>40141</v>
      </c>
      <c r="J583" s="707">
        <v>4</v>
      </c>
      <c r="K583" s="603">
        <v>1600000</v>
      </c>
      <c r="L583" s="612">
        <f t="shared" si="8"/>
        <v>1400000</v>
      </c>
      <c r="M583" s="735" t="s">
        <v>1666</v>
      </c>
      <c r="N583" s="537"/>
      <c r="O583" s="607"/>
      <c r="P583" s="708"/>
      <c r="Q583" s="659"/>
      <c r="R583" s="609"/>
    </row>
    <row r="584" spans="1:18">
      <c r="A584" s="567"/>
      <c r="B584" s="701">
        <v>39934</v>
      </c>
      <c r="C584" s="3" t="s">
        <v>1385</v>
      </c>
      <c r="D584" s="672" t="s">
        <v>1390</v>
      </c>
      <c r="E584" s="727" t="s">
        <v>1214</v>
      </c>
      <c r="F584" s="726" t="s">
        <v>501</v>
      </c>
      <c r="G584" s="673">
        <v>14738000</v>
      </c>
      <c r="H584" s="687" t="s">
        <v>14</v>
      </c>
      <c r="I584" s="728"/>
      <c r="J584" s="702"/>
      <c r="K584" s="590"/>
      <c r="L584" s="560" t="str">
        <f t="shared" si="8"/>
        <v/>
      </c>
      <c r="M584" s="576"/>
      <c r="N584" s="4"/>
      <c r="O584" s="591"/>
      <c r="P584" s="703"/>
      <c r="Q584" s="580"/>
      <c r="R584" s="581"/>
    </row>
    <row r="585" spans="1:18">
      <c r="A585" s="567">
        <v>2</v>
      </c>
      <c r="B585" s="701">
        <v>39934</v>
      </c>
      <c r="C585" s="3" t="s">
        <v>1386</v>
      </c>
      <c r="D585" s="672" t="s">
        <v>870</v>
      </c>
      <c r="E585" s="727" t="s">
        <v>1193</v>
      </c>
      <c r="F585" s="726" t="s">
        <v>423</v>
      </c>
      <c r="G585" s="673">
        <v>2250000</v>
      </c>
      <c r="H585" s="687" t="s">
        <v>14</v>
      </c>
      <c r="I585" s="728"/>
      <c r="J585" s="702"/>
      <c r="K585" s="590"/>
      <c r="L585" s="560" t="str">
        <f t="shared" si="8"/>
        <v/>
      </c>
      <c r="M585" s="576"/>
      <c r="N585" s="4"/>
      <c r="O585" s="591"/>
      <c r="P585" s="703"/>
      <c r="Q585" s="580"/>
      <c r="R585" s="581"/>
    </row>
    <row r="586" spans="1:18">
      <c r="A586" s="567">
        <v>2</v>
      </c>
      <c r="B586" s="701">
        <v>39934</v>
      </c>
      <c r="C586" s="3" t="s">
        <v>1387</v>
      </c>
      <c r="D586" s="672" t="s">
        <v>937</v>
      </c>
      <c r="E586" s="727" t="s">
        <v>1053</v>
      </c>
      <c r="F586" s="726" t="s">
        <v>423</v>
      </c>
      <c r="G586" s="673">
        <v>4500000</v>
      </c>
      <c r="H586" s="687" t="s">
        <v>14</v>
      </c>
      <c r="I586" s="728"/>
      <c r="J586" s="702"/>
      <c r="K586" s="590"/>
      <c r="L586" s="560" t="str">
        <f t="shared" si="8"/>
        <v/>
      </c>
      <c r="M586" s="576"/>
      <c r="N586" s="4"/>
      <c r="O586" s="591"/>
      <c r="P586" s="703"/>
      <c r="Q586" s="580"/>
      <c r="R586" s="581"/>
    </row>
    <row r="587" spans="1:18">
      <c r="A587" s="567">
        <v>2</v>
      </c>
      <c r="B587" s="701">
        <v>39934</v>
      </c>
      <c r="C587" s="3" t="s">
        <v>1388</v>
      </c>
      <c r="D587" s="672" t="s">
        <v>1051</v>
      </c>
      <c r="E587" s="727" t="s">
        <v>707</v>
      </c>
      <c r="F587" s="726" t="s">
        <v>423</v>
      </c>
      <c r="G587" s="673">
        <v>3194000</v>
      </c>
      <c r="H587" s="687" t="s">
        <v>14</v>
      </c>
      <c r="I587" s="728"/>
      <c r="J587" s="702"/>
      <c r="K587" s="590"/>
      <c r="L587" s="560" t="str">
        <f t="shared" si="8"/>
        <v/>
      </c>
      <c r="M587" s="576"/>
      <c r="N587" s="4"/>
      <c r="O587" s="591"/>
      <c r="P587" s="703"/>
      <c r="Q587" s="580"/>
      <c r="R587" s="581"/>
    </row>
    <row r="588" spans="1:18">
      <c r="A588" s="567">
        <v>2</v>
      </c>
      <c r="B588" s="701">
        <v>39934</v>
      </c>
      <c r="C588" s="3" t="s">
        <v>1393</v>
      </c>
      <c r="D588" s="672" t="s">
        <v>925</v>
      </c>
      <c r="E588" s="727" t="s">
        <v>988</v>
      </c>
      <c r="F588" s="726" t="s">
        <v>423</v>
      </c>
      <c r="G588" s="673">
        <v>4000000</v>
      </c>
      <c r="H588" s="687" t="s">
        <v>14</v>
      </c>
      <c r="I588" s="728"/>
      <c r="J588" s="702"/>
      <c r="K588" s="590"/>
      <c r="L588" s="560" t="str">
        <f t="shared" si="8"/>
        <v/>
      </c>
      <c r="M588" s="576"/>
      <c r="N588" s="4"/>
      <c r="O588" s="591"/>
      <c r="P588" s="703"/>
      <c r="Q588" s="580"/>
      <c r="R588" s="581"/>
    </row>
    <row r="589" spans="1:18" s="725" customFormat="1" ht="28.5">
      <c r="A589" s="610">
        <v>8</v>
      </c>
      <c r="B589" s="1010">
        <v>39934</v>
      </c>
      <c r="C589" s="722" t="s">
        <v>1389</v>
      </c>
      <c r="D589" s="723" t="s">
        <v>1391</v>
      </c>
      <c r="E589" s="732" t="s">
        <v>1072</v>
      </c>
      <c r="F589" s="733" t="s">
        <v>1414</v>
      </c>
      <c r="G589" s="677">
        <v>6100000</v>
      </c>
      <c r="H589" s="706" t="s">
        <v>14</v>
      </c>
      <c r="I589" s="734"/>
      <c r="J589" s="707"/>
      <c r="K589" s="603"/>
      <c r="L589" s="560" t="str">
        <f t="shared" si="8"/>
        <v/>
      </c>
      <c r="M589" s="656"/>
      <c r="N589" s="537"/>
      <c r="O589" s="607"/>
      <c r="P589" s="708"/>
      <c r="Q589" s="659"/>
      <c r="R589" s="609"/>
    </row>
    <row r="590" spans="1:18" s="725" customFormat="1" ht="28.5">
      <c r="A590" s="610">
        <v>8</v>
      </c>
      <c r="B590" s="1010">
        <v>39934</v>
      </c>
      <c r="C590" s="722" t="s">
        <v>1394</v>
      </c>
      <c r="D590" s="722" t="s">
        <v>1392</v>
      </c>
      <c r="E590" s="538" t="s">
        <v>750</v>
      </c>
      <c r="F590" s="733" t="s">
        <v>1414</v>
      </c>
      <c r="G590" s="677">
        <v>10750000</v>
      </c>
      <c r="H590" s="706" t="s">
        <v>14</v>
      </c>
      <c r="I590" s="734"/>
      <c r="J590" s="707"/>
      <c r="K590" s="603"/>
      <c r="L590" s="560" t="str">
        <f t="shared" si="8"/>
        <v/>
      </c>
      <c r="M590" s="656"/>
      <c r="N590" s="537"/>
      <c r="O590" s="607"/>
      <c r="P590" s="708"/>
      <c r="Q590" s="659"/>
      <c r="R590" s="609"/>
    </row>
    <row r="591" spans="1:18">
      <c r="A591" s="567">
        <v>2</v>
      </c>
      <c r="B591" s="701">
        <v>39941</v>
      </c>
      <c r="C591" s="3" t="s">
        <v>1398</v>
      </c>
      <c r="D591" s="3" t="s">
        <v>1402</v>
      </c>
      <c r="E591" s="2" t="s">
        <v>1316</v>
      </c>
      <c r="F591" s="736" t="s">
        <v>423</v>
      </c>
      <c r="G591" s="673">
        <v>3091000</v>
      </c>
      <c r="H591" s="687" t="s">
        <v>14</v>
      </c>
      <c r="I591" s="728"/>
      <c r="J591" s="702"/>
      <c r="K591" s="590"/>
      <c r="L591" s="560" t="str">
        <f t="shared" si="8"/>
        <v/>
      </c>
      <c r="M591" s="576"/>
      <c r="N591" s="4"/>
      <c r="O591" s="591"/>
      <c r="P591" s="703"/>
      <c r="Q591" s="580"/>
      <c r="R591" s="581"/>
    </row>
    <row r="592" spans="1:18">
      <c r="A592" s="567">
        <v>2</v>
      </c>
      <c r="B592" s="701">
        <v>39941</v>
      </c>
      <c r="C592" s="3" t="s">
        <v>1399</v>
      </c>
      <c r="D592" s="3" t="s">
        <v>937</v>
      </c>
      <c r="E592" s="2" t="s">
        <v>1053</v>
      </c>
      <c r="F592" s="726" t="s">
        <v>423</v>
      </c>
      <c r="G592" s="673">
        <v>5500000</v>
      </c>
      <c r="H592" s="687" t="s">
        <v>14</v>
      </c>
      <c r="I592" s="728"/>
      <c r="J592" s="702"/>
      <c r="K592" s="590"/>
      <c r="L592" s="560" t="str">
        <f t="shared" si="8"/>
        <v/>
      </c>
      <c r="M592" s="576"/>
      <c r="N592" s="4"/>
      <c r="O592" s="591"/>
      <c r="P592" s="703"/>
      <c r="Q592" s="580"/>
      <c r="R592" s="581"/>
    </row>
    <row r="593" spans="1:18">
      <c r="A593" s="567">
        <v>2</v>
      </c>
      <c r="B593" s="701">
        <v>39941</v>
      </c>
      <c r="C593" s="3" t="s">
        <v>1400</v>
      </c>
      <c r="D593" s="3" t="s">
        <v>1403</v>
      </c>
      <c r="E593" s="2" t="s">
        <v>1053</v>
      </c>
      <c r="F593" s="726" t="s">
        <v>423</v>
      </c>
      <c r="G593" s="673">
        <v>6000000</v>
      </c>
      <c r="H593" s="687" t="s">
        <v>14</v>
      </c>
      <c r="I593" s="728"/>
      <c r="J593" s="702"/>
      <c r="K593" s="590"/>
      <c r="L593" s="560" t="str">
        <f t="shared" si="8"/>
        <v/>
      </c>
      <c r="M593" s="576"/>
      <c r="N593" s="4"/>
      <c r="O593" s="591"/>
      <c r="P593" s="703"/>
      <c r="Q593" s="580"/>
      <c r="R593" s="581"/>
    </row>
    <row r="594" spans="1:18" s="725" customFormat="1" ht="28.5">
      <c r="A594" s="610">
        <v>8</v>
      </c>
      <c r="B594" s="1010">
        <v>39941</v>
      </c>
      <c r="C594" s="722" t="s">
        <v>1410</v>
      </c>
      <c r="D594" s="722" t="s">
        <v>1404</v>
      </c>
      <c r="E594" s="538" t="s">
        <v>988</v>
      </c>
      <c r="F594" s="733" t="s">
        <v>1414</v>
      </c>
      <c r="G594" s="677">
        <v>3000000</v>
      </c>
      <c r="H594" s="706" t="s">
        <v>14</v>
      </c>
      <c r="I594" s="734"/>
      <c r="J594" s="707"/>
      <c r="K594" s="603"/>
      <c r="L594" s="560" t="str">
        <f t="shared" ref="L594:L615" si="9">IF($K594&lt;&gt;0,$G594-$K594,"")</f>
        <v/>
      </c>
      <c r="M594" s="656"/>
      <c r="N594" s="537"/>
      <c r="O594" s="607"/>
      <c r="P594" s="708"/>
      <c r="Q594" s="659"/>
      <c r="R594" s="609"/>
    </row>
    <row r="595" spans="1:18" s="725" customFormat="1" ht="28.5">
      <c r="A595" s="610">
        <v>8</v>
      </c>
      <c r="B595" s="1010">
        <v>39941</v>
      </c>
      <c r="C595" s="722" t="s">
        <v>1409</v>
      </c>
      <c r="D595" s="722" t="s">
        <v>1405</v>
      </c>
      <c r="E595" s="538" t="s">
        <v>1008</v>
      </c>
      <c r="F595" s="733" t="s">
        <v>1414</v>
      </c>
      <c r="G595" s="677">
        <v>4000000</v>
      </c>
      <c r="H595" s="706" t="s">
        <v>14</v>
      </c>
      <c r="I595" s="734"/>
      <c r="J595" s="707"/>
      <c r="K595" s="603"/>
      <c r="L595" s="560" t="str">
        <f t="shared" si="9"/>
        <v/>
      </c>
      <c r="M595" s="656"/>
      <c r="N595" s="537"/>
      <c r="O595" s="607"/>
      <c r="P595" s="708"/>
      <c r="Q595" s="659"/>
      <c r="R595" s="609"/>
    </row>
    <row r="596" spans="1:18" s="725" customFormat="1" ht="28.5">
      <c r="A596" s="610">
        <v>8</v>
      </c>
      <c r="B596" s="1010">
        <v>39941</v>
      </c>
      <c r="C596" s="722" t="s">
        <v>1408</v>
      </c>
      <c r="D596" s="722" t="s">
        <v>1406</v>
      </c>
      <c r="E596" s="538" t="s">
        <v>1004</v>
      </c>
      <c r="F596" s="733" t="s">
        <v>1414</v>
      </c>
      <c r="G596" s="677">
        <v>13644000</v>
      </c>
      <c r="H596" s="706" t="s">
        <v>14</v>
      </c>
      <c r="I596" s="734"/>
      <c r="J596" s="707"/>
      <c r="K596" s="737"/>
      <c r="L596" s="560" t="str">
        <f t="shared" si="9"/>
        <v/>
      </c>
      <c r="M596" s="656"/>
      <c r="N596" s="537"/>
      <c r="O596" s="607"/>
      <c r="P596" s="708"/>
      <c r="Q596" s="659"/>
      <c r="R596" s="609"/>
    </row>
    <row r="597" spans="1:18">
      <c r="A597" s="567" t="s">
        <v>1412</v>
      </c>
      <c r="B597" s="701">
        <v>39941</v>
      </c>
      <c r="C597" s="3" t="s">
        <v>1401</v>
      </c>
      <c r="D597" s="3" t="s">
        <v>1407</v>
      </c>
      <c r="E597" s="2" t="s">
        <v>988</v>
      </c>
      <c r="F597" s="726" t="s">
        <v>1411</v>
      </c>
      <c r="G597" s="673">
        <v>6784000</v>
      </c>
      <c r="H597" s="687" t="s">
        <v>14</v>
      </c>
      <c r="I597" s="728"/>
      <c r="J597" s="702"/>
      <c r="K597" s="738"/>
      <c r="L597" s="560" t="str">
        <f t="shared" si="9"/>
        <v/>
      </c>
      <c r="M597" s="576"/>
      <c r="N597" s="4"/>
      <c r="O597" s="591"/>
      <c r="P597" s="703"/>
      <c r="Q597" s="580"/>
      <c r="R597" s="581"/>
    </row>
    <row r="598" spans="1:18">
      <c r="A598" s="567"/>
      <c r="B598" s="701">
        <v>39948</v>
      </c>
      <c r="C598" s="3" t="s">
        <v>1415</v>
      </c>
      <c r="D598" s="3" t="s">
        <v>1425</v>
      </c>
      <c r="E598" s="2" t="s">
        <v>584</v>
      </c>
      <c r="F598" s="739" t="s">
        <v>501</v>
      </c>
      <c r="G598" s="673">
        <v>21000000</v>
      </c>
      <c r="H598" s="687" t="s">
        <v>14</v>
      </c>
      <c r="I598" s="728"/>
      <c r="J598" s="702"/>
      <c r="K598" s="738"/>
      <c r="L598" s="560" t="str">
        <f t="shared" si="9"/>
        <v/>
      </c>
      <c r="M598" s="576"/>
      <c r="N598" s="4"/>
      <c r="O598" s="591"/>
      <c r="P598" s="703"/>
      <c r="Q598" s="580"/>
      <c r="R598" s="581"/>
    </row>
    <row r="599" spans="1:18">
      <c r="A599" s="567">
        <v>2</v>
      </c>
      <c r="B599" s="701">
        <v>39948</v>
      </c>
      <c r="C599" s="3" t="s">
        <v>1416</v>
      </c>
      <c r="D599" s="3" t="s">
        <v>1426</v>
      </c>
      <c r="E599" s="2" t="s">
        <v>1316</v>
      </c>
      <c r="F599" s="726" t="s">
        <v>423</v>
      </c>
      <c r="G599" s="673">
        <v>1341000</v>
      </c>
      <c r="H599" s="687" t="s">
        <v>14</v>
      </c>
      <c r="I599" s="728"/>
      <c r="J599" s="702"/>
      <c r="K599" s="738"/>
      <c r="L599" s="560" t="str">
        <f t="shared" si="9"/>
        <v/>
      </c>
      <c r="M599" s="576"/>
      <c r="N599" s="4"/>
      <c r="O599" s="591"/>
      <c r="P599" s="703"/>
      <c r="Q599" s="580"/>
      <c r="R599" s="581"/>
    </row>
    <row r="600" spans="1:18">
      <c r="A600" s="567">
        <v>2</v>
      </c>
      <c r="B600" s="701">
        <v>39948</v>
      </c>
      <c r="C600" s="3" t="s">
        <v>1417</v>
      </c>
      <c r="D600" s="3" t="s">
        <v>1427</v>
      </c>
      <c r="E600" s="2" t="s">
        <v>1193</v>
      </c>
      <c r="F600" s="726" t="s">
        <v>423</v>
      </c>
      <c r="G600" s="673">
        <v>4700000</v>
      </c>
      <c r="H600" s="687" t="s">
        <v>14</v>
      </c>
      <c r="I600" s="728"/>
      <c r="J600" s="702"/>
      <c r="K600" s="738"/>
      <c r="L600" s="560" t="str">
        <f t="shared" si="9"/>
        <v/>
      </c>
      <c r="M600" s="576"/>
      <c r="N600" s="4"/>
      <c r="O600" s="591"/>
      <c r="P600" s="703"/>
      <c r="Q600" s="580"/>
      <c r="R600" s="581"/>
    </row>
    <row r="601" spans="1:18">
      <c r="A601" s="567">
        <v>2</v>
      </c>
      <c r="B601" s="701">
        <v>39948</v>
      </c>
      <c r="C601" s="3" t="s">
        <v>1420</v>
      </c>
      <c r="D601" s="3" t="s">
        <v>1428</v>
      </c>
      <c r="E601" s="2" t="s">
        <v>988</v>
      </c>
      <c r="F601" s="726" t="s">
        <v>423</v>
      </c>
      <c r="G601" s="673">
        <v>6970000</v>
      </c>
      <c r="H601" s="687" t="s">
        <v>14</v>
      </c>
      <c r="I601" s="728"/>
      <c r="J601" s="702"/>
      <c r="K601" s="738"/>
      <c r="L601" s="560" t="str">
        <f t="shared" si="9"/>
        <v/>
      </c>
      <c r="M601" s="576"/>
      <c r="N601" s="4"/>
      <c r="O601" s="591"/>
      <c r="P601" s="703"/>
      <c r="Q601" s="580"/>
      <c r="R601" s="581"/>
    </row>
    <row r="602" spans="1:18">
      <c r="A602" s="567">
        <v>2</v>
      </c>
      <c r="B602" s="701">
        <v>39948</v>
      </c>
      <c r="C602" s="3" t="s">
        <v>1418</v>
      </c>
      <c r="D602" s="3" t="s">
        <v>1429</v>
      </c>
      <c r="E602" s="2" t="s">
        <v>1067</v>
      </c>
      <c r="F602" s="726" t="s">
        <v>423</v>
      </c>
      <c r="G602" s="673">
        <v>2720000</v>
      </c>
      <c r="H602" s="687" t="s">
        <v>14</v>
      </c>
      <c r="I602" s="728"/>
      <c r="J602" s="702"/>
      <c r="K602" s="738"/>
      <c r="L602" s="560" t="str">
        <f t="shared" si="9"/>
        <v/>
      </c>
      <c r="M602" s="576"/>
      <c r="N602" s="4"/>
      <c r="O602" s="591"/>
      <c r="P602" s="703"/>
      <c r="Q602" s="580"/>
      <c r="R602" s="581"/>
    </row>
    <row r="603" spans="1:18">
      <c r="A603" s="567">
        <v>2</v>
      </c>
      <c r="B603" s="701">
        <v>39948</v>
      </c>
      <c r="C603" s="3" t="s">
        <v>1422</v>
      </c>
      <c r="D603" s="3" t="s">
        <v>1430</v>
      </c>
      <c r="E603" s="2" t="s">
        <v>1024</v>
      </c>
      <c r="F603" s="726" t="s">
        <v>423</v>
      </c>
      <c r="G603" s="673">
        <v>14800000</v>
      </c>
      <c r="H603" s="687" t="s">
        <v>14</v>
      </c>
      <c r="I603" s="728"/>
      <c r="J603" s="702"/>
      <c r="K603" s="738"/>
      <c r="L603" s="560" t="str">
        <f t="shared" si="9"/>
        <v/>
      </c>
      <c r="M603" s="576"/>
      <c r="N603" s="4"/>
      <c r="O603" s="591"/>
      <c r="P603" s="703"/>
      <c r="Q603" s="580"/>
      <c r="R603" s="581"/>
    </row>
    <row r="604" spans="1:18">
      <c r="A604" s="567">
        <v>2</v>
      </c>
      <c r="B604" s="701">
        <v>39948</v>
      </c>
      <c r="C604" s="3" t="s">
        <v>1419</v>
      </c>
      <c r="D604" s="3" t="s">
        <v>1431</v>
      </c>
      <c r="E604" s="2" t="s">
        <v>1027</v>
      </c>
      <c r="F604" s="726" t="s">
        <v>423</v>
      </c>
      <c r="G604" s="673">
        <v>4862000</v>
      </c>
      <c r="H604" s="687" t="s">
        <v>14</v>
      </c>
      <c r="I604" s="728"/>
      <c r="J604" s="702"/>
      <c r="K604" s="738"/>
      <c r="L604" s="560" t="str">
        <f t="shared" si="9"/>
        <v/>
      </c>
      <c r="M604" s="576"/>
      <c r="N604" s="4"/>
      <c r="O604" s="591"/>
      <c r="P604" s="703"/>
      <c r="Q604" s="580"/>
      <c r="R604" s="581"/>
    </row>
    <row r="605" spans="1:18">
      <c r="A605" s="567">
        <v>2</v>
      </c>
      <c r="B605" s="701">
        <v>39948</v>
      </c>
      <c r="C605" s="3" t="s">
        <v>1421</v>
      </c>
      <c r="D605" s="3" t="s">
        <v>1432</v>
      </c>
      <c r="E605" s="721" t="s">
        <v>988</v>
      </c>
      <c r="F605" s="740" t="s">
        <v>423</v>
      </c>
      <c r="G605" s="673">
        <v>15000000</v>
      </c>
      <c r="H605" s="687" t="s">
        <v>14</v>
      </c>
      <c r="I605" s="728"/>
      <c r="J605" s="702"/>
      <c r="K605" s="738"/>
      <c r="L605" s="560" t="str">
        <f t="shared" si="9"/>
        <v/>
      </c>
      <c r="M605" s="576"/>
      <c r="N605" s="4"/>
      <c r="O605" s="591"/>
      <c r="P605" s="703"/>
      <c r="Q605" s="580"/>
      <c r="R605" s="581"/>
    </row>
    <row r="606" spans="1:18">
      <c r="A606" s="567" t="s">
        <v>1412</v>
      </c>
      <c r="B606" s="701">
        <v>39948</v>
      </c>
      <c r="C606" s="3" t="s">
        <v>1437</v>
      </c>
      <c r="D606" s="3" t="s">
        <v>925</v>
      </c>
      <c r="E606" s="721" t="s">
        <v>988</v>
      </c>
      <c r="F606" s="740" t="s">
        <v>1411</v>
      </c>
      <c r="G606" s="673">
        <v>4205000</v>
      </c>
      <c r="H606" s="687" t="s">
        <v>14</v>
      </c>
      <c r="I606" s="728"/>
      <c r="J606" s="702"/>
      <c r="K606" s="738"/>
      <c r="L606" s="560" t="str">
        <f t="shared" si="9"/>
        <v/>
      </c>
      <c r="M606" s="576"/>
      <c r="N606" s="4"/>
      <c r="O606" s="591"/>
      <c r="P606" s="703"/>
      <c r="Q606" s="580"/>
      <c r="R606" s="581"/>
    </row>
    <row r="607" spans="1:18" s="725" customFormat="1" ht="28.5">
      <c r="A607" s="610">
        <v>8</v>
      </c>
      <c r="B607" s="1010">
        <v>39948</v>
      </c>
      <c r="C607" s="722" t="s">
        <v>1423</v>
      </c>
      <c r="D607" s="722" t="s">
        <v>1433</v>
      </c>
      <c r="E607" s="538" t="s">
        <v>1004</v>
      </c>
      <c r="F607" s="733" t="s">
        <v>1414</v>
      </c>
      <c r="G607" s="677">
        <v>5586000</v>
      </c>
      <c r="H607" s="706" t="s">
        <v>14</v>
      </c>
      <c r="I607" s="734"/>
      <c r="J607" s="707"/>
      <c r="K607" s="737"/>
      <c r="L607" s="560" t="str">
        <f t="shared" si="9"/>
        <v/>
      </c>
      <c r="M607" s="656"/>
      <c r="N607" s="537"/>
      <c r="O607" s="607"/>
      <c r="P607" s="708"/>
      <c r="Q607" s="659"/>
      <c r="R607" s="609"/>
    </row>
    <row r="608" spans="1:18" s="725" customFormat="1" ht="28.5">
      <c r="A608" s="610">
        <v>8</v>
      </c>
      <c r="B608" s="1010">
        <v>39948</v>
      </c>
      <c r="C608" s="722" t="s">
        <v>1440</v>
      </c>
      <c r="D608" s="722" t="s">
        <v>1434</v>
      </c>
      <c r="E608" s="538" t="s">
        <v>1004</v>
      </c>
      <c r="F608" s="733" t="s">
        <v>1414</v>
      </c>
      <c r="G608" s="677">
        <v>2400000</v>
      </c>
      <c r="H608" s="706" t="s">
        <v>14</v>
      </c>
      <c r="I608" s="734"/>
      <c r="J608" s="707"/>
      <c r="K608" s="737"/>
      <c r="L608" s="560" t="str">
        <f t="shared" si="9"/>
        <v/>
      </c>
      <c r="M608" s="656"/>
      <c r="N608" s="537"/>
      <c r="O608" s="607"/>
      <c r="P608" s="708"/>
      <c r="Q608" s="659"/>
      <c r="R608" s="609"/>
    </row>
    <row r="609" spans="1:18" s="725" customFormat="1" ht="28.5">
      <c r="A609" s="610">
        <v>8</v>
      </c>
      <c r="B609" s="1010">
        <v>39948</v>
      </c>
      <c r="C609" s="722" t="s">
        <v>1424</v>
      </c>
      <c r="D609" s="722" t="s">
        <v>872</v>
      </c>
      <c r="E609" s="538" t="s">
        <v>995</v>
      </c>
      <c r="F609" s="733" t="s">
        <v>1414</v>
      </c>
      <c r="G609" s="677">
        <v>1100000</v>
      </c>
      <c r="H609" s="706" t="s">
        <v>14</v>
      </c>
      <c r="I609" s="734"/>
      <c r="J609" s="707"/>
      <c r="K609" s="737"/>
      <c r="L609" s="560" t="str">
        <f t="shared" si="9"/>
        <v/>
      </c>
      <c r="M609" s="656"/>
      <c r="N609" s="537"/>
      <c r="O609" s="607"/>
      <c r="P609" s="708"/>
      <c r="Q609" s="659"/>
      <c r="R609" s="609"/>
    </row>
    <row r="610" spans="1:18" s="725" customFormat="1" ht="28.5">
      <c r="A610" s="610">
        <v>8</v>
      </c>
      <c r="B610" s="1010">
        <v>39948</v>
      </c>
      <c r="C610" s="722" t="s">
        <v>1438</v>
      </c>
      <c r="D610" s="722" t="s">
        <v>1435</v>
      </c>
      <c r="E610" s="538" t="s">
        <v>1004</v>
      </c>
      <c r="F610" s="733" t="s">
        <v>1414</v>
      </c>
      <c r="G610" s="677">
        <v>2639000</v>
      </c>
      <c r="H610" s="706" t="s">
        <v>14</v>
      </c>
      <c r="I610" s="734"/>
      <c r="J610" s="707"/>
      <c r="K610" s="737"/>
      <c r="L610" s="560" t="str">
        <f t="shared" si="9"/>
        <v/>
      </c>
      <c r="M610" s="656"/>
      <c r="N610" s="537"/>
      <c r="O610" s="607"/>
      <c r="P610" s="708"/>
      <c r="Q610" s="659"/>
      <c r="R610" s="609"/>
    </row>
    <row r="611" spans="1:18" s="725" customFormat="1" ht="28.5">
      <c r="A611" s="610">
        <v>8</v>
      </c>
      <c r="B611" s="1010">
        <v>39948</v>
      </c>
      <c r="C611" s="722" t="s">
        <v>1439</v>
      </c>
      <c r="D611" s="722" t="s">
        <v>1436</v>
      </c>
      <c r="E611" s="538" t="s">
        <v>988</v>
      </c>
      <c r="F611" s="733" t="s">
        <v>1414</v>
      </c>
      <c r="G611" s="677">
        <v>20300000</v>
      </c>
      <c r="H611" s="706" t="s">
        <v>14</v>
      </c>
      <c r="I611" s="734"/>
      <c r="J611" s="707"/>
      <c r="K611" s="737"/>
      <c r="L611" s="560" t="str">
        <f t="shared" si="9"/>
        <v/>
      </c>
      <c r="M611" s="656"/>
      <c r="N611" s="537"/>
      <c r="O611" s="607"/>
      <c r="P611" s="708"/>
      <c r="Q611" s="659"/>
      <c r="R611" s="609"/>
    </row>
    <row r="612" spans="1:18">
      <c r="A612" s="567">
        <v>2</v>
      </c>
      <c r="B612" s="701">
        <v>39955</v>
      </c>
      <c r="C612" s="3" t="s">
        <v>951</v>
      </c>
      <c r="D612" s="3" t="s">
        <v>704</v>
      </c>
      <c r="E612" s="721" t="s">
        <v>1008</v>
      </c>
      <c r="F612" s="740" t="s">
        <v>423</v>
      </c>
      <c r="G612" s="673">
        <v>15000000</v>
      </c>
      <c r="H612" s="687" t="s">
        <v>14</v>
      </c>
      <c r="I612" s="728"/>
      <c r="J612" s="702"/>
      <c r="K612" s="738"/>
      <c r="L612" s="560" t="str">
        <f t="shared" si="9"/>
        <v/>
      </c>
      <c r="M612" s="576"/>
      <c r="N612" s="4"/>
      <c r="O612" s="591"/>
      <c r="P612" s="703"/>
      <c r="Q612" s="580"/>
      <c r="R612" s="581"/>
    </row>
    <row r="613" spans="1:18">
      <c r="A613" s="567">
        <v>2</v>
      </c>
      <c r="B613" s="701">
        <v>39955</v>
      </c>
      <c r="C613" s="3" t="s">
        <v>952</v>
      </c>
      <c r="D613" s="3" t="s">
        <v>959</v>
      </c>
      <c r="E613" s="721" t="s">
        <v>1064</v>
      </c>
      <c r="F613" s="740" t="s">
        <v>423</v>
      </c>
      <c r="G613" s="673">
        <v>1177000</v>
      </c>
      <c r="H613" s="687" t="s">
        <v>14</v>
      </c>
      <c r="I613" s="728"/>
      <c r="J613" s="702"/>
      <c r="K613" s="738"/>
      <c r="L613" s="560" t="str">
        <f t="shared" si="9"/>
        <v/>
      </c>
      <c r="M613" s="576"/>
      <c r="N613" s="4"/>
      <c r="O613" s="591"/>
      <c r="P613" s="703"/>
      <c r="Q613" s="580"/>
      <c r="R613" s="581"/>
    </row>
    <row r="614" spans="1:18">
      <c r="A614" s="567">
        <v>2</v>
      </c>
      <c r="B614" s="701">
        <v>39955</v>
      </c>
      <c r="C614" s="3" t="s">
        <v>953</v>
      </c>
      <c r="D614" s="3" t="s">
        <v>960</v>
      </c>
      <c r="E614" s="721" t="s">
        <v>1316</v>
      </c>
      <c r="F614" s="740" t="s">
        <v>423</v>
      </c>
      <c r="G614" s="673">
        <v>1300000</v>
      </c>
      <c r="H614" s="687" t="s">
        <v>14</v>
      </c>
      <c r="I614" s="728"/>
      <c r="J614" s="702"/>
      <c r="K614" s="738"/>
      <c r="L614" s="560" t="str">
        <f t="shared" si="9"/>
        <v/>
      </c>
      <c r="M614" s="576"/>
      <c r="N614" s="4"/>
      <c r="O614" s="591"/>
      <c r="P614" s="703"/>
      <c r="Q614" s="580"/>
      <c r="R614" s="581"/>
    </row>
    <row r="615" spans="1:18">
      <c r="A615" s="567">
        <v>2</v>
      </c>
      <c r="B615" s="701">
        <v>39955</v>
      </c>
      <c r="C615" s="3" t="s">
        <v>966</v>
      </c>
      <c r="D615" s="3" t="s">
        <v>749</v>
      </c>
      <c r="E615" s="721" t="s">
        <v>750</v>
      </c>
      <c r="F615" s="740" t="s">
        <v>423</v>
      </c>
      <c r="G615" s="673">
        <v>5000000</v>
      </c>
      <c r="H615" s="687" t="s">
        <v>14</v>
      </c>
      <c r="I615" s="728"/>
      <c r="J615" s="702"/>
      <c r="K615" s="738"/>
      <c r="L615" s="560" t="str">
        <f t="shared" si="9"/>
        <v/>
      </c>
      <c r="M615" s="576"/>
      <c r="N615" s="4"/>
      <c r="O615" s="591"/>
      <c r="P615" s="703"/>
      <c r="Q615" s="580"/>
      <c r="R615" s="581"/>
    </row>
    <row r="616" spans="1:18">
      <c r="A616" s="567">
        <v>2</v>
      </c>
      <c r="B616" s="701">
        <v>39955</v>
      </c>
      <c r="C616" s="3" t="s">
        <v>969</v>
      </c>
      <c r="D616" s="3" t="s">
        <v>925</v>
      </c>
      <c r="E616" s="721" t="s">
        <v>988</v>
      </c>
      <c r="F616" s="740" t="s">
        <v>423</v>
      </c>
      <c r="G616" s="673">
        <v>6272000</v>
      </c>
      <c r="H616" s="687" t="s">
        <v>14</v>
      </c>
      <c r="I616" s="728"/>
      <c r="J616" s="702"/>
      <c r="K616" s="738"/>
      <c r="L616" s="4"/>
      <c r="M616" s="576"/>
      <c r="N616" s="4"/>
      <c r="O616" s="591"/>
      <c r="P616" s="703"/>
      <c r="Q616" s="580"/>
      <c r="R616" s="581"/>
    </row>
    <row r="617" spans="1:18">
      <c r="A617" s="567">
        <v>2</v>
      </c>
      <c r="B617" s="701">
        <v>39955</v>
      </c>
      <c r="C617" s="3" t="s">
        <v>967</v>
      </c>
      <c r="D617" s="3" t="s">
        <v>961</v>
      </c>
      <c r="E617" s="721" t="s">
        <v>1042</v>
      </c>
      <c r="F617" s="740" t="s">
        <v>423</v>
      </c>
      <c r="G617" s="673">
        <v>9900000</v>
      </c>
      <c r="H617" s="687" t="s">
        <v>14</v>
      </c>
      <c r="I617" s="728"/>
      <c r="J617" s="702"/>
      <c r="K617" s="738"/>
      <c r="L617" s="4"/>
      <c r="M617" s="576"/>
      <c r="N617" s="4"/>
      <c r="O617" s="591"/>
      <c r="P617" s="703"/>
      <c r="Q617" s="580"/>
      <c r="R617" s="581"/>
    </row>
    <row r="618" spans="1:18">
      <c r="A618" s="567">
        <v>2</v>
      </c>
      <c r="B618" s="701">
        <v>39955</v>
      </c>
      <c r="C618" s="3" t="s">
        <v>954</v>
      </c>
      <c r="D618" s="3" t="s">
        <v>1217</v>
      </c>
      <c r="E618" s="721" t="s">
        <v>1008</v>
      </c>
      <c r="F618" s="740" t="s">
        <v>423</v>
      </c>
      <c r="G618" s="673">
        <v>5097000</v>
      </c>
      <c r="H618" s="687" t="s">
        <v>14</v>
      </c>
      <c r="I618" s="728"/>
      <c r="J618" s="702"/>
      <c r="K618" s="738"/>
      <c r="L618" s="4"/>
      <c r="M618" s="576"/>
      <c r="N618" s="4"/>
      <c r="O618" s="591"/>
      <c r="P618" s="703"/>
      <c r="Q618" s="580"/>
      <c r="R618" s="581"/>
    </row>
    <row r="619" spans="1:18" s="725" customFormat="1" ht="28.5">
      <c r="A619" s="610">
        <v>8</v>
      </c>
      <c r="B619" s="1010">
        <v>39955</v>
      </c>
      <c r="C619" s="722" t="s">
        <v>955</v>
      </c>
      <c r="D619" s="722" t="s">
        <v>962</v>
      </c>
      <c r="E619" s="538" t="s">
        <v>992</v>
      </c>
      <c r="F619" s="733" t="s">
        <v>1414</v>
      </c>
      <c r="G619" s="677">
        <v>20400000</v>
      </c>
      <c r="H619" s="706" t="s">
        <v>14</v>
      </c>
      <c r="I619" s="734"/>
      <c r="J619" s="707"/>
      <c r="K619" s="737"/>
      <c r="L619" s="537"/>
      <c r="M619" s="656"/>
      <c r="N619" s="537"/>
      <c r="O619" s="607"/>
      <c r="P619" s="708"/>
      <c r="Q619" s="659"/>
      <c r="R619" s="609"/>
    </row>
    <row r="620" spans="1:18" s="725" customFormat="1" ht="28.5">
      <c r="A620" s="610">
        <v>8</v>
      </c>
      <c r="B620" s="1010">
        <v>39955</v>
      </c>
      <c r="C620" s="722" t="s">
        <v>956</v>
      </c>
      <c r="D620" s="722" t="s">
        <v>963</v>
      </c>
      <c r="E620" s="538" t="s">
        <v>1113</v>
      </c>
      <c r="F620" s="733" t="s">
        <v>1414</v>
      </c>
      <c r="G620" s="677">
        <v>6349000</v>
      </c>
      <c r="H620" s="706" t="s">
        <v>14</v>
      </c>
      <c r="I620" s="734"/>
      <c r="J620" s="707"/>
      <c r="K620" s="737"/>
      <c r="L620" s="537"/>
      <c r="M620" s="656"/>
      <c r="N620" s="537"/>
      <c r="O620" s="607"/>
      <c r="P620" s="708"/>
      <c r="Q620" s="659"/>
      <c r="R620" s="609"/>
    </row>
    <row r="621" spans="1:18" s="725" customFormat="1" ht="28.5">
      <c r="A621" s="610">
        <v>8</v>
      </c>
      <c r="B621" s="1010">
        <v>39955</v>
      </c>
      <c r="C621" s="722" t="s">
        <v>957</v>
      </c>
      <c r="D621" s="722" t="s">
        <v>964</v>
      </c>
      <c r="E621" s="538" t="s">
        <v>1008</v>
      </c>
      <c r="F621" s="733" t="s">
        <v>1414</v>
      </c>
      <c r="G621" s="677">
        <v>2993000</v>
      </c>
      <c r="H621" s="706" t="s">
        <v>14</v>
      </c>
      <c r="I621" s="734"/>
      <c r="J621" s="707"/>
      <c r="K621" s="737"/>
      <c r="L621" s="537"/>
      <c r="M621" s="656"/>
      <c r="N621" s="537"/>
      <c r="O621" s="607"/>
      <c r="P621" s="708"/>
      <c r="Q621" s="659"/>
      <c r="R621" s="609"/>
    </row>
    <row r="622" spans="1:18" s="725" customFormat="1" ht="28.5">
      <c r="A622" s="610">
        <v>8</v>
      </c>
      <c r="B622" s="1010">
        <v>39955</v>
      </c>
      <c r="C622" s="722" t="s">
        <v>968</v>
      </c>
      <c r="D622" s="722" t="s">
        <v>1217</v>
      </c>
      <c r="E622" s="538" t="s">
        <v>1008</v>
      </c>
      <c r="F622" s="733" t="s">
        <v>1414</v>
      </c>
      <c r="G622" s="677">
        <v>20445000</v>
      </c>
      <c r="H622" s="706" t="s">
        <v>14</v>
      </c>
      <c r="I622" s="734"/>
      <c r="J622" s="707"/>
      <c r="K622" s="737"/>
      <c r="L622" s="1019"/>
      <c r="M622" s="741"/>
      <c r="N622" s="742"/>
      <c r="O622" s="998"/>
      <c r="P622" s="708"/>
      <c r="Q622" s="659"/>
      <c r="R622" s="743"/>
    </row>
    <row r="623" spans="1:18" s="725" customFormat="1" ht="28.5">
      <c r="A623" s="610">
        <v>8</v>
      </c>
      <c r="B623" s="1010">
        <v>39955</v>
      </c>
      <c r="C623" s="722" t="s">
        <v>958</v>
      </c>
      <c r="D623" s="722" t="s">
        <v>965</v>
      </c>
      <c r="E623" s="538" t="s">
        <v>1053</v>
      </c>
      <c r="F623" s="733" t="s">
        <v>1414</v>
      </c>
      <c r="G623" s="677">
        <v>14400000</v>
      </c>
      <c r="H623" s="706" t="s">
        <v>14</v>
      </c>
      <c r="I623" s="734"/>
      <c r="J623" s="707"/>
      <c r="K623" s="737"/>
      <c r="L623" s="537"/>
      <c r="M623" s="656"/>
      <c r="N623" s="734"/>
      <c r="O623" s="607"/>
      <c r="P623" s="708"/>
      <c r="Q623" s="659"/>
      <c r="R623" s="609"/>
    </row>
    <row r="624" spans="1:18">
      <c r="A624" s="567"/>
      <c r="B624" s="701">
        <v>39962</v>
      </c>
      <c r="C624" s="3" t="s">
        <v>838</v>
      </c>
      <c r="D624" s="3" t="s">
        <v>839</v>
      </c>
      <c r="E624" s="2" t="s">
        <v>1042</v>
      </c>
      <c r="F624" s="744" t="s">
        <v>501</v>
      </c>
      <c r="G624" s="673">
        <v>19468000</v>
      </c>
      <c r="H624" s="745" t="s">
        <v>14</v>
      </c>
      <c r="I624" s="728"/>
      <c r="J624" s="702"/>
      <c r="K624" s="738"/>
      <c r="L624" s="4"/>
      <c r="M624" s="576"/>
      <c r="N624" s="728"/>
      <c r="O624" s="591"/>
      <c r="P624" s="703"/>
      <c r="Q624" s="580"/>
      <c r="R624" s="581"/>
    </row>
    <row r="625" spans="1:18">
      <c r="A625" s="567">
        <v>2</v>
      </c>
      <c r="B625" s="701">
        <v>39962</v>
      </c>
      <c r="C625" s="3" t="s">
        <v>832</v>
      </c>
      <c r="D625" s="3" t="s">
        <v>840</v>
      </c>
      <c r="E625" s="2" t="s">
        <v>990</v>
      </c>
      <c r="F625" s="744" t="s">
        <v>423</v>
      </c>
      <c r="G625" s="673">
        <v>1800000</v>
      </c>
      <c r="H625" s="745" t="s">
        <v>14</v>
      </c>
      <c r="I625" s="728"/>
      <c r="J625" s="702"/>
      <c r="K625" s="738"/>
      <c r="L625" s="4"/>
      <c r="M625" s="576"/>
      <c r="N625" s="728"/>
      <c r="O625" s="591"/>
      <c r="P625" s="703"/>
      <c r="Q625" s="580"/>
      <c r="R625" s="581"/>
    </row>
    <row r="626" spans="1:18">
      <c r="A626" s="567">
        <v>2</v>
      </c>
      <c r="B626" s="701">
        <v>39962</v>
      </c>
      <c r="C626" s="3" t="s">
        <v>849</v>
      </c>
      <c r="D626" s="3" t="s">
        <v>841</v>
      </c>
      <c r="E626" s="2" t="s">
        <v>988</v>
      </c>
      <c r="F626" s="744" t="s">
        <v>423</v>
      </c>
      <c r="G626" s="673">
        <v>4114000</v>
      </c>
      <c r="H626" s="745" t="s">
        <v>14</v>
      </c>
      <c r="I626" s="728"/>
      <c r="J626" s="702"/>
      <c r="K626" s="738"/>
      <c r="L626" s="4"/>
      <c r="M626" s="576"/>
      <c r="N626" s="728"/>
      <c r="O626" s="591"/>
      <c r="P626" s="703"/>
      <c r="Q626" s="580"/>
      <c r="R626" s="581"/>
    </row>
    <row r="627" spans="1:18">
      <c r="A627" s="567">
        <v>2</v>
      </c>
      <c r="B627" s="701">
        <v>39962</v>
      </c>
      <c r="C627" s="3" t="s">
        <v>833</v>
      </c>
      <c r="D627" s="3" t="s">
        <v>842</v>
      </c>
      <c r="E627" s="2" t="s">
        <v>1008</v>
      </c>
      <c r="F627" s="744" t="s">
        <v>423</v>
      </c>
      <c r="G627" s="673">
        <v>24990000</v>
      </c>
      <c r="H627" s="746" t="s">
        <v>14</v>
      </c>
      <c r="I627" s="728"/>
      <c r="J627" s="702"/>
      <c r="K627" s="738"/>
      <c r="L627" s="4"/>
      <c r="M627" s="576"/>
      <c r="N627" s="728"/>
      <c r="O627" s="591"/>
      <c r="P627" s="703"/>
      <c r="Q627" s="580"/>
      <c r="R627" s="581"/>
    </row>
    <row r="628" spans="1:18">
      <c r="A628" s="567">
        <v>2</v>
      </c>
      <c r="B628" s="701">
        <v>39962</v>
      </c>
      <c r="C628" s="3" t="s">
        <v>834</v>
      </c>
      <c r="D628" s="3" t="s">
        <v>843</v>
      </c>
      <c r="E628" s="2" t="s">
        <v>1015</v>
      </c>
      <c r="F628" s="744" t="s">
        <v>423</v>
      </c>
      <c r="G628" s="673">
        <v>3076000</v>
      </c>
      <c r="H628" s="687" t="s">
        <v>14</v>
      </c>
      <c r="I628" s="728"/>
      <c r="J628" s="702"/>
      <c r="K628" s="738"/>
      <c r="L628" s="4"/>
      <c r="M628" s="576"/>
      <c r="N628" s="728"/>
      <c r="O628" s="591"/>
      <c r="P628" s="703"/>
      <c r="Q628" s="580"/>
      <c r="R628" s="581"/>
    </row>
    <row r="629" spans="1:18">
      <c r="A629" s="567">
        <v>2</v>
      </c>
      <c r="B629" s="701">
        <v>39962</v>
      </c>
      <c r="C629" s="3" t="s">
        <v>835</v>
      </c>
      <c r="D629" s="3" t="s">
        <v>844</v>
      </c>
      <c r="E629" s="2" t="s">
        <v>1113</v>
      </c>
      <c r="F629" s="744" t="s">
        <v>423</v>
      </c>
      <c r="G629" s="673">
        <v>12000000</v>
      </c>
      <c r="H629" s="687" t="s">
        <v>14</v>
      </c>
      <c r="I629" s="728"/>
      <c r="J629" s="702"/>
      <c r="K629" s="738"/>
      <c r="L629" s="4"/>
      <c r="M629" s="576"/>
      <c r="N629" s="728"/>
      <c r="O629" s="591"/>
      <c r="P629" s="703"/>
      <c r="Q629" s="580"/>
      <c r="R629" s="581"/>
    </row>
    <row r="630" spans="1:18" s="725" customFormat="1" ht="28.5">
      <c r="A630" s="610">
        <v>8</v>
      </c>
      <c r="B630" s="1010">
        <v>39962</v>
      </c>
      <c r="C630" s="1021" t="s">
        <v>836</v>
      </c>
      <c r="D630" s="722" t="s">
        <v>845</v>
      </c>
      <c r="E630" s="538" t="s">
        <v>1130</v>
      </c>
      <c r="F630" s="733" t="s">
        <v>1414</v>
      </c>
      <c r="G630" s="677">
        <v>3942000</v>
      </c>
      <c r="H630" s="706" t="s">
        <v>14</v>
      </c>
      <c r="I630" s="734"/>
      <c r="J630" s="707"/>
      <c r="K630" s="737"/>
      <c r="L630" s="747"/>
      <c r="M630" s="748"/>
      <c r="N630" s="734"/>
      <c r="O630" s="607"/>
      <c r="P630" s="708"/>
      <c r="Q630" s="659"/>
      <c r="R630" s="609"/>
    </row>
    <row r="631" spans="1:18" s="725" customFormat="1" ht="28.5">
      <c r="A631" s="610">
        <v>8</v>
      </c>
      <c r="B631" s="749">
        <v>39962</v>
      </c>
      <c r="C631" s="1021" t="s">
        <v>837</v>
      </c>
      <c r="D631" s="722" t="s">
        <v>846</v>
      </c>
      <c r="E631" s="538" t="s">
        <v>995</v>
      </c>
      <c r="F631" s="733" t="s">
        <v>1414</v>
      </c>
      <c r="G631" s="677">
        <v>19817000</v>
      </c>
      <c r="H631" s="706" t="s">
        <v>14</v>
      </c>
      <c r="I631" s="734"/>
      <c r="J631" s="707"/>
      <c r="K631" s="737"/>
      <c r="L631" s="747"/>
      <c r="M631" s="748"/>
      <c r="N631" s="734"/>
      <c r="O631" s="607"/>
      <c r="P631" s="708"/>
      <c r="Q631" s="659"/>
      <c r="R631" s="609"/>
    </row>
    <row r="632" spans="1:18">
      <c r="A632" s="567">
        <v>2</v>
      </c>
      <c r="B632" s="5">
        <v>39969</v>
      </c>
      <c r="C632" s="6" t="s">
        <v>673</v>
      </c>
      <c r="D632" s="3" t="s">
        <v>676</v>
      </c>
      <c r="E632" s="2" t="s">
        <v>1006</v>
      </c>
      <c r="F632" s="744" t="s">
        <v>423</v>
      </c>
      <c r="G632" s="673">
        <v>5000000</v>
      </c>
      <c r="H632" s="687" t="s">
        <v>14</v>
      </c>
      <c r="I632" s="728"/>
      <c r="J632" s="702"/>
      <c r="K632" s="738"/>
      <c r="L632" s="750"/>
      <c r="M632" s="751"/>
      <c r="N632" s="728"/>
      <c r="O632" s="591"/>
      <c r="P632" s="703"/>
      <c r="Q632" s="580"/>
      <c r="R632" s="581"/>
    </row>
    <row r="633" spans="1:18" s="725" customFormat="1" ht="28.5">
      <c r="A633" s="1001">
        <v>8</v>
      </c>
      <c r="B633" s="752">
        <v>39969</v>
      </c>
      <c r="C633" s="1021" t="s">
        <v>674</v>
      </c>
      <c r="D633" s="722" t="s">
        <v>932</v>
      </c>
      <c r="E633" s="538" t="s">
        <v>1130</v>
      </c>
      <c r="F633" s="733" t="s">
        <v>1414</v>
      </c>
      <c r="G633" s="677">
        <v>17969000</v>
      </c>
      <c r="H633" s="706" t="s">
        <v>14</v>
      </c>
      <c r="I633" s="734"/>
      <c r="J633" s="707"/>
      <c r="K633" s="737"/>
      <c r="L633" s="747"/>
      <c r="M633" s="748"/>
      <c r="N633" s="734"/>
      <c r="O633" s="607"/>
      <c r="P633" s="708"/>
      <c r="Q633" s="659"/>
      <c r="R633" s="609"/>
    </row>
    <row r="634" spans="1:18" s="725" customFormat="1" ht="28.5">
      <c r="A634" s="1001" t="s">
        <v>677</v>
      </c>
      <c r="B634" s="752">
        <v>39969</v>
      </c>
      <c r="C634" s="722" t="s">
        <v>675</v>
      </c>
      <c r="D634" s="722" t="s">
        <v>872</v>
      </c>
      <c r="E634" s="538" t="s">
        <v>995</v>
      </c>
      <c r="F634" s="733" t="s">
        <v>1414</v>
      </c>
      <c r="G634" s="677">
        <v>17300000</v>
      </c>
      <c r="H634" s="706" t="s">
        <v>14</v>
      </c>
      <c r="I634" s="734"/>
      <c r="J634" s="707"/>
      <c r="K634" s="737"/>
      <c r="L634" s="747"/>
      <c r="M634" s="748"/>
      <c r="N634" s="734"/>
      <c r="O634" s="607"/>
      <c r="P634" s="708"/>
      <c r="Q634" s="659"/>
      <c r="R634" s="609"/>
    </row>
    <row r="635" spans="1:18">
      <c r="A635" s="753">
        <v>2</v>
      </c>
      <c r="B635" s="754">
        <v>39976</v>
      </c>
      <c r="C635" s="3" t="s">
        <v>432</v>
      </c>
      <c r="D635" s="3" t="s">
        <v>438</v>
      </c>
      <c r="E635" s="2" t="s">
        <v>1029</v>
      </c>
      <c r="F635" s="744" t="s">
        <v>423</v>
      </c>
      <c r="G635" s="673">
        <v>2892000</v>
      </c>
      <c r="H635" s="687" t="s">
        <v>14</v>
      </c>
      <c r="I635" s="728"/>
      <c r="J635" s="702"/>
      <c r="K635" s="738"/>
      <c r="L635" s="750"/>
      <c r="M635" s="751"/>
      <c r="N635" s="728"/>
      <c r="O635" s="591"/>
      <c r="P635" s="703"/>
      <c r="Q635" s="580"/>
      <c r="R635" s="581"/>
    </row>
    <row r="636" spans="1:18">
      <c r="A636" s="753" t="s">
        <v>453</v>
      </c>
      <c r="B636" s="754">
        <v>39976</v>
      </c>
      <c r="C636" s="3" t="s">
        <v>433</v>
      </c>
      <c r="D636" s="3" t="s">
        <v>1402</v>
      </c>
      <c r="E636" s="2" t="s">
        <v>1067</v>
      </c>
      <c r="F636" s="744" t="s">
        <v>423</v>
      </c>
      <c r="G636" s="673">
        <v>6000000</v>
      </c>
      <c r="H636" s="687" t="s">
        <v>14</v>
      </c>
      <c r="I636" s="728"/>
      <c r="J636" s="702"/>
      <c r="K636" s="738"/>
      <c r="L636" s="750"/>
      <c r="M636" s="751"/>
      <c r="N636" s="728"/>
      <c r="O636" s="591"/>
      <c r="P636" s="703"/>
      <c r="Q636" s="580"/>
      <c r="R636" s="581"/>
    </row>
    <row r="637" spans="1:18">
      <c r="A637" s="753">
        <v>2</v>
      </c>
      <c r="B637" s="754">
        <v>39976</v>
      </c>
      <c r="C637" s="3" t="s">
        <v>434</v>
      </c>
      <c r="D637" s="3" t="s">
        <v>439</v>
      </c>
      <c r="E637" s="2" t="s">
        <v>1067</v>
      </c>
      <c r="F637" s="744" t="s">
        <v>423</v>
      </c>
      <c r="G637" s="673">
        <v>2760000</v>
      </c>
      <c r="H637" s="687" t="s">
        <v>14</v>
      </c>
      <c r="I637" s="728"/>
      <c r="J637" s="702"/>
      <c r="K637" s="738"/>
      <c r="L637" s="750"/>
      <c r="M637" s="751"/>
      <c r="N637" s="728"/>
      <c r="O637" s="591"/>
      <c r="P637" s="703"/>
      <c r="Q637" s="580"/>
      <c r="R637" s="581"/>
    </row>
    <row r="638" spans="1:18">
      <c r="A638" s="753" t="s">
        <v>453</v>
      </c>
      <c r="B638" s="754">
        <v>39976</v>
      </c>
      <c r="C638" s="3" t="s">
        <v>435</v>
      </c>
      <c r="D638" s="3" t="s">
        <v>440</v>
      </c>
      <c r="E638" s="2" t="s">
        <v>1214</v>
      </c>
      <c r="F638" s="744" t="s">
        <v>423</v>
      </c>
      <c r="G638" s="673">
        <v>4700000</v>
      </c>
      <c r="H638" s="687" t="s">
        <v>14</v>
      </c>
      <c r="I638" s="728"/>
      <c r="J638" s="702"/>
      <c r="K638" s="738"/>
      <c r="L638" s="750"/>
      <c r="M638" s="751"/>
      <c r="N638" s="728"/>
      <c r="O638" s="591"/>
      <c r="P638" s="703"/>
      <c r="Q638" s="580"/>
      <c r="R638" s="581"/>
    </row>
    <row r="639" spans="1:18">
      <c r="A639" s="753">
        <v>2</v>
      </c>
      <c r="B639" s="754">
        <v>39976</v>
      </c>
      <c r="C639" s="3" t="s">
        <v>436</v>
      </c>
      <c r="D639" s="3" t="s">
        <v>441</v>
      </c>
      <c r="E639" s="2" t="s">
        <v>1029</v>
      </c>
      <c r="F639" s="744" t="s">
        <v>423</v>
      </c>
      <c r="G639" s="673">
        <v>4000000</v>
      </c>
      <c r="H639" s="687" t="s">
        <v>14</v>
      </c>
      <c r="I639" s="728"/>
      <c r="J639" s="702"/>
      <c r="K639" s="738"/>
      <c r="L639" s="750"/>
      <c r="M639" s="751"/>
      <c r="N639" s="728"/>
      <c r="O639" s="591"/>
      <c r="P639" s="703"/>
      <c r="Q639" s="580"/>
      <c r="R639" s="581"/>
    </row>
    <row r="640" spans="1:18" s="725" customFormat="1" ht="28.5">
      <c r="A640" s="1001" t="s">
        <v>677</v>
      </c>
      <c r="B640" s="752">
        <v>39976</v>
      </c>
      <c r="C640" s="722" t="s">
        <v>445</v>
      </c>
      <c r="D640" s="722" t="s">
        <v>442</v>
      </c>
      <c r="E640" s="538" t="s">
        <v>1024</v>
      </c>
      <c r="F640" s="733" t="s">
        <v>1414</v>
      </c>
      <c r="G640" s="677">
        <v>3756000</v>
      </c>
      <c r="H640" s="706" t="s">
        <v>14</v>
      </c>
      <c r="I640" s="734"/>
      <c r="J640" s="707"/>
      <c r="K640" s="737"/>
      <c r="L640" s="747"/>
      <c r="M640" s="748"/>
      <c r="N640" s="734"/>
      <c r="O640" s="607"/>
      <c r="P640" s="708"/>
      <c r="Q640" s="659"/>
      <c r="R640" s="609"/>
    </row>
    <row r="641" spans="1:18" s="725" customFormat="1" ht="28.5">
      <c r="A641" s="1001">
        <v>8</v>
      </c>
      <c r="B641" s="752">
        <v>39976</v>
      </c>
      <c r="C641" s="722" t="s">
        <v>437</v>
      </c>
      <c r="D641" s="722" t="s">
        <v>443</v>
      </c>
      <c r="E641" s="538" t="s">
        <v>1004</v>
      </c>
      <c r="F641" s="733" t="s">
        <v>1414</v>
      </c>
      <c r="G641" s="677">
        <v>15000000</v>
      </c>
      <c r="H641" s="706" t="s">
        <v>14</v>
      </c>
      <c r="I641" s="734"/>
      <c r="J641" s="707"/>
      <c r="K641" s="737"/>
      <c r="L641" s="747"/>
      <c r="M641" s="748"/>
      <c r="N641" s="734"/>
      <c r="O641" s="607"/>
      <c r="P641" s="708"/>
      <c r="Q641" s="659"/>
      <c r="R641" s="609"/>
    </row>
    <row r="642" spans="1:18">
      <c r="A642" s="753">
        <v>2</v>
      </c>
      <c r="B642" s="754">
        <v>39983</v>
      </c>
      <c r="C642" s="3" t="s">
        <v>462</v>
      </c>
      <c r="D642" s="3" t="s">
        <v>470</v>
      </c>
      <c r="E642" s="2" t="s">
        <v>988</v>
      </c>
      <c r="F642" s="744" t="s">
        <v>423</v>
      </c>
      <c r="G642" s="673">
        <v>3510000</v>
      </c>
      <c r="H642" s="687" t="s">
        <v>14</v>
      </c>
      <c r="I642" s="728"/>
      <c r="J642" s="702"/>
      <c r="K642" s="738"/>
      <c r="L642" s="750"/>
      <c r="M642" s="751"/>
      <c r="N642" s="728"/>
      <c r="O642" s="591"/>
      <c r="P642" s="703"/>
      <c r="Q642" s="580"/>
      <c r="R642" s="581"/>
    </row>
    <row r="643" spans="1:18">
      <c r="A643" s="753" t="s">
        <v>453</v>
      </c>
      <c r="B643" s="754">
        <v>39983</v>
      </c>
      <c r="C643" s="3" t="s">
        <v>469</v>
      </c>
      <c r="D643" s="3" t="s">
        <v>471</v>
      </c>
      <c r="E643" s="2" t="s">
        <v>1053</v>
      </c>
      <c r="F643" s="744" t="s">
        <v>423</v>
      </c>
      <c r="G643" s="673">
        <v>8900000</v>
      </c>
      <c r="H643" s="687" t="s">
        <v>14</v>
      </c>
      <c r="I643" s="728"/>
      <c r="J643" s="702"/>
      <c r="K643" s="738"/>
      <c r="L643" s="750"/>
      <c r="M643" s="751"/>
      <c r="N643" s="728"/>
      <c r="O643" s="591"/>
      <c r="P643" s="703"/>
      <c r="Q643" s="580"/>
      <c r="R643" s="581"/>
    </row>
    <row r="644" spans="1:18" s="725" customFormat="1" ht="28.5">
      <c r="A644" s="1001">
        <v>8</v>
      </c>
      <c r="B644" s="752">
        <v>39983</v>
      </c>
      <c r="C644" s="722" t="s">
        <v>463</v>
      </c>
      <c r="D644" s="722" t="s">
        <v>472</v>
      </c>
      <c r="E644" s="538" t="s">
        <v>988</v>
      </c>
      <c r="F644" s="733" t="s">
        <v>1414</v>
      </c>
      <c r="G644" s="677">
        <v>2639000</v>
      </c>
      <c r="H644" s="706" t="s">
        <v>14</v>
      </c>
      <c r="I644" s="734"/>
      <c r="J644" s="707"/>
      <c r="K644" s="737"/>
      <c r="L644" s="747"/>
      <c r="M644" s="748"/>
      <c r="N644" s="734"/>
      <c r="O644" s="607"/>
      <c r="P644" s="708"/>
      <c r="Q644" s="659"/>
      <c r="R644" s="609"/>
    </row>
    <row r="645" spans="1:18" s="725" customFormat="1" ht="28.5">
      <c r="A645" s="1001" t="s">
        <v>677</v>
      </c>
      <c r="B645" s="752">
        <v>39983</v>
      </c>
      <c r="C645" s="722" t="s">
        <v>467</v>
      </c>
      <c r="D645" s="722" t="s">
        <v>473</v>
      </c>
      <c r="E645" s="538" t="s">
        <v>1077</v>
      </c>
      <c r="F645" s="733" t="s">
        <v>1414</v>
      </c>
      <c r="G645" s="677">
        <v>6400000</v>
      </c>
      <c r="H645" s="706" t="s">
        <v>14</v>
      </c>
      <c r="I645" s="734"/>
      <c r="J645" s="707"/>
      <c r="K645" s="737"/>
      <c r="L645" s="747"/>
      <c r="M645" s="748"/>
      <c r="N645" s="734"/>
      <c r="O645" s="607"/>
      <c r="P645" s="708"/>
      <c r="Q645" s="659"/>
      <c r="R645" s="609"/>
    </row>
    <row r="646" spans="1:18" s="725" customFormat="1" ht="28.5">
      <c r="A646" s="1001">
        <v>8</v>
      </c>
      <c r="B646" s="752">
        <v>39983</v>
      </c>
      <c r="C646" s="722" t="s">
        <v>468</v>
      </c>
      <c r="D646" s="722" t="s">
        <v>1123</v>
      </c>
      <c r="E646" s="538" t="s">
        <v>1064</v>
      </c>
      <c r="F646" s="733" t="s">
        <v>1414</v>
      </c>
      <c r="G646" s="677">
        <v>12000000</v>
      </c>
      <c r="H646" s="706" t="s">
        <v>14</v>
      </c>
      <c r="I646" s="734"/>
      <c r="J646" s="707"/>
      <c r="K646" s="737"/>
      <c r="L646" s="747"/>
      <c r="M646" s="748"/>
      <c r="N646" s="734"/>
      <c r="O646" s="607"/>
      <c r="P646" s="708"/>
      <c r="Q646" s="659"/>
      <c r="R646" s="609"/>
    </row>
    <row r="647" spans="1:18" s="725" customFormat="1" ht="28.5">
      <c r="A647" s="1001">
        <v>8</v>
      </c>
      <c r="B647" s="752">
        <v>39983</v>
      </c>
      <c r="C647" s="722" t="s">
        <v>464</v>
      </c>
      <c r="D647" s="722" t="s">
        <v>647</v>
      </c>
      <c r="E647" s="538" t="s">
        <v>1024</v>
      </c>
      <c r="F647" s="733" t="s">
        <v>1414</v>
      </c>
      <c r="G647" s="677">
        <v>12000000</v>
      </c>
      <c r="H647" s="706" t="s">
        <v>14</v>
      </c>
      <c r="I647" s="734"/>
      <c r="J647" s="707"/>
      <c r="K647" s="737"/>
      <c r="L647" s="747"/>
      <c r="M647" s="748"/>
      <c r="N647" s="734"/>
      <c r="O647" s="607"/>
      <c r="P647" s="708"/>
      <c r="Q647" s="659"/>
      <c r="R647" s="609"/>
    </row>
    <row r="648" spans="1:18" s="725" customFormat="1" ht="28.5">
      <c r="A648" s="1001">
        <v>8</v>
      </c>
      <c r="B648" s="752">
        <v>39983</v>
      </c>
      <c r="C648" s="722" t="s">
        <v>465</v>
      </c>
      <c r="D648" s="722" t="s">
        <v>474</v>
      </c>
      <c r="E648" s="538" t="s">
        <v>1264</v>
      </c>
      <c r="F648" s="733" t="s">
        <v>1414</v>
      </c>
      <c r="G648" s="677">
        <v>10000000</v>
      </c>
      <c r="H648" s="706" t="s">
        <v>14</v>
      </c>
      <c r="I648" s="734"/>
      <c r="J648" s="707"/>
      <c r="K648" s="737"/>
      <c r="L648" s="747"/>
      <c r="M648" s="748"/>
      <c r="N648" s="734"/>
      <c r="O648" s="607"/>
      <c r="P648" s="708"/>
      <c r="Q648" s="659"/>
      <c r="R648" s="609"/>
    </row>
    <row r="649" spans="1:18" s="725" customFormat="1" ht="28.5">
      <c r="A649" s="1001">
        <v>8</v>
      </c>
      <c r="B649" s="752">
        <v>39983</v>
      </c>
      <c r="C649" s="722" t="s">
        <v>481</v>
      </c>
      <c r="D649" s="722" t="s">
        <v>817</v>
      </c>
      <c r="E649" s="538" t="s">
        <v>1008</v>
      </c>
      <c r="F649" s="733" t="s">
        <v>1414</v>
      </c>
      <c r="G649" s="677">
        <v>2330000</v>
      </c>
      <c r="H649" s="706" t="s">
        <v>14</v>
      </c>
      <c r="I649" s="734"/>
      <c r="J649" s="707"/>
      <c r="K649" s="737"/>
      <c r="L649" s="747"/>
      <c r="M649" s="748"/>
      <c r="N649" s="749"/>
      <c r="O649" s="607"/>
      <c r="P649" s="708"/>
      <c r="Q649" s="659"/>
      <c r="R649" s="609"/>
    </row>
    <row r="650" spans="1:18">
      <c r="A650" s="753" t="s">
        <v>1412</v>
      </c>
      <c r="B650" s="754">
        <v>39983</v>
      </c>
      <c r="C650" s="3" t="s">
        <v>482</v>
      </c>
      <c r="D650" s="3" t="s">
        <v>475</v>
      </c>
      <c r="E650" s="2" t="s">
        <v>1064</v>
      </c>
      <c r="F650" s="744" t="s">
        <v>484</v>
      </c>
      <c r="G650" s="673">
        <v>11926000</v>
      </c>
      <c r="H650" s="687" t="s">
        <v>14</v>
      </c>
      <c r="I650" s="728"/>
      <c r="J650" s="702"/>
      <c r="K650" s="738"/>
      <c r="L650" s="750"/>
      <c r="M650" s="751"/>
      <c r="N650" s="5"/>
      <c r="O650" s="591"/>
      <c r="P650" s="703"/>
      <c r="Q650" s="580"/>
      <c r="R650" s="581"/>
    </row>
    <row r="651" spans="1:18" s="725" customFormat="1" ht="28.5">
      <c r="A651" s="1001">
        <v>8</v>
      </c>
      <c r="B651" s="752">
        <v>39983</v>
      </c>
      <c r="C651" s="722" t="s">
        <v>466</v>
      </c>
      <c r="D651" s="722" t="s">
        <v>476</v>
      </c>
      <c r="E651" s="538" t="s">
        <v>988</v>
      </c>
      <c r="F651" s="733" t="s">
        <v>1414</v>
      </c>
      <c r="G651" s="677">
        <v>15000000</v>
      </c>
      <c r="H651" s="706" t="s">
        <v>14</v>
      </c>
      <c r="I651" s="734"/>
      <c r="J651" s="707"/>
      <c r="K651" s="737"/>
      <c r="L651" s="747"/>
      <c r="M651" s="748"/>
      <c r="N651" s="749"/>
      <c r="O651" s="607"/>
      <c r="P651" s="708"/>
      <c r="Q651" s="659"/>
      <c r="R651" s="609"/>
    </row>
    <row r="652" spans="1:18">
      <c r="A652" s="753"/>
      <c r="B652" s="754">
        <v>39990</v>
      </c>
      <c r="C652" s="3" t="s">
        <v>269</v>
      </c>
      <c r="D652" s="3" t="s">
        <v>284</v>
      </c>
      <c r="E652" s="2" t="s">
        <v>1109</v>
      </c>
      <c r="F652" s="744" t="s">
        <v>501</v>
      </c>
      <c r="G652" s="673">
        <v>3400000000</v>
      </c>
      <c r="H652" s="687" t="s">
        <v>14</v>
      </c>
      <c r="I652" s="728"/>
      <c r="J652" s="702"/>
      <c r="K652" s="738"/>
      <c r="L652" s="750"/>
      <c r="M652" s="751"/>
      <c r="N652" s="5"/>
      <c r="O652" s="591"/>
      <c r="P652" s="703"/>
      <c r="Q652" s="580"/>
      <c r="R652" s="581"/>
    </row>
    <row r="653" spans="1:18">
      <c r="A653" s="753">
        <v>2</v>
      </c>
      <c r="B653" s="754">
        <v>39990</v>
      </c>
      <c r="C653" s="3" t="s">
        <v>270</v>
      </c>
      <c r="D653" s="3" t="s">
        <v>285</v>
      </c>
      <c r="E653" s="2" t="s">
        <v>1072</v>
      </c>
      <c r="F653" s="744" t="s">
        <v>423</v>
      </c>
      <c r="G653" s="673">
        <v>3000000</v>
      </c>
      <c r="H653" s="687" t="s">
        <v>14</v>
      </c>
      <c r="I653" s="728"/>
      <c r="J653" s="702"/>
      <c r="K653" s="738"/>
      <c r="L653" s="750"/>
      <c r="M653" s="751"/>
      <c r="N653" s="5"/>
      <c r="O653" s="591"/>
      <c r="P653" s="703"/>
      <c r="Q653" s="580"/>
      <c r="R653" s="581"/>
    </row>
    <row r="654" spans="1:18">
      <c r="A654" s="753" t="s">
        <v>453</v>
      </c>
      <c r="B654" s="754">
        <v>39990</v>
      </c>
      <c r="C654" s="3" t="s">
        <v>276</v>
      </c>
      <c r="D654" s="3" t="s">
        <v>286</v>
      </c>
      <c r="E654" s="2" t="s">
        <v>1004</v>
      </c>
      <c r="F654" s="744" t="s">
        <v>423</v>
      </c>
      <c r="G654" s="673">
        <v>5625000</v>
      </c>
      <c r="H654" s="687" t="s">
        <v>14</v>
      </c>
      <c r="I654" s="728"/>
      <c r="J654" s="702"/>
      <c r="K654" s="738"/>
      <c r="L654" s="750"/>
      <c r="M654" s="751"/>
      <c r="N654" s="5"/>
      <c r="O654" s="591"/>
      <c r="P654" s="703"/>
      <c r="Q654" s="580"/>
      <c r="R654" s="581"/>
    </row>
    <row r="655" spans="1:18">
      <c r="A655" s="753">
        <v>2</v>
      </c>
      <c r="B655" s="754">
        <v>39990</v>
      </c>
      <c r="C655" s="3" t="s">
        <v>275</v>
      </c>
      <c r="D655" s="3" t="s">
        <v>712</v>
      </c>
      <c r="E655" s="2" t="s">
        <v>1072</v>
      </c>
      <c r="F655" s="744" t="s">
        <v>423</v>
      </c>
      <c r="G655" s="673">
        <v>21042000</v>
      </c>
      <c r="H655" s="687" t="s">
        <v>14</v>
      </c>
      <c r="I655" s="728"/>
      <c r="J655" s="702"/>
      <c r="K655" s="738"/>
      <c r="L655" s="750"/>
      <c r="M655" s="751"/>
      <c r="N655" s="5"/>
      <c r="O655" s="591"/>
      <c r="P655" s="703"/>
      <c r="Q655" s="580"/>
      <c r="R655" s="581"/>
    </row>
    <row r="656" spans="1:18">
      <c r="A656" s="753" t="s">
        <v>453</v>
      </c>
      <c r="B656" s="754">
        <v>39990</v>
      </c>
      <c r="C656" s="3" t="s">
        <v>271</v>
      </c>
      <c r="D656" s="3" t="s">
        <v>287</v>
      </c>
      <c r="E656" s="2" t="s">
        <v>1006</v>
      </c>
      <c r="F656" s="744" t="s">
        <v>423</v>
      </c>
      <c r="G656" s="673">
        <v>17388000</v>
      </c>
      <c r="H656" s="687" t="s">
        <v>14</v>
      </c>
      <c r="I656" s="728"/>
      <c r="J656" s="702"/>
      <c r="K656" s="738"/>
      <c r="L656" s="750"/>
      <c r="M656" s="751"/>
      <c r="N656" s="5"/>
      <c r="O656" s="591"/>
      <c r="P656" s="703"/>
      <c r="Q656" s="580"/>
      <c r="R656" s="581"/>
    </row>
    <row r="657" spans="1:257">
      <c r="A657" s="753">
        <v>2</v>
      </c>
      <c r="B657" s="754">
        <v>39990</v>
      </c>
      <c r="C657" s="3" t="s">
        <v>272</v>
      </c>
      <c r="D657" s="3" t="s">
        <v>288</v>
      </c>
      <c r="E657" s="2" t="s">
        <v>1027</v>
      </c>
      <c r="F657" s="744" t="s">
        <v>423</v>
      </c>
      <c r="G657" s="673">
        <v>3422000</v>
      </c>
      <c r="H657" s="687" t="s">
        <v>14</v>
      </c>
      <c r="I657" s="728"/>
      <c r="J657" s="702"/>
      <c r="K657" s="738"/>
      <c r="L657" s="750"/>
      <c r="M657" s="751"/>
      <c r="N657" s="5"/>
      <c r="O657" s="591"/>
      <c r="P657" s="703"/>
      <c r="Q657" s="580"/>
      <c r="R657" s="581"/>
    </row>
    <row r="658" spans="1:257">
      <c r="A658" s="753">
        <v>2</v>
      </c>
      <c r="B658" s="754">
        <v>39990</v>
      </c>
      <c r="C658" s="3" t="s">
        <v>277</v>
      </c>
      <c r="D658" s="3" t="s">
        <v>289</v>
      </c>
      <c r="E658" s="2" t="s">
        <v>1077</v>
      </c>
      <c r="F658" s="744" t="s">
        <v>423</v>
      </c>
      <c r="G658" s="673">
        <v>7500000</v>
      </c>
      <c r="H658" s="687" t="s">
        <v>14</v>
      </c>
      <c r="I658" s="728"/>
      <c r="J658" s="702"/>
      <c r="K658" s="738"/>
      <c r="L658" s="750"/>
      <c r="M658" s="751"/>
      <c r="N658" s="5"/>
      <c r="O658" s="591"/>
      <c r="P658" s="703"/>
      <c r="Q658" s="580"/>
      <c r="R658" s="581"/>
    </row>
    <row r="659" spans="1:257">
      <c r="A659" s="753" t="s">
        <v>453</v>
      </c>
      <c r="B659" s="754">
        <v>39990</v>
      </c>
      <c r="C659" s="3" t="s">
        <v>273</v>
      </c>
      <c r="D659" s="3" t="s">
        <v>290</v>
      </c>
      <c r="E659" s="2" t="s">
        <v>878</v>
      </c>
      <c r="F659" s="744" t="s">
        <v>423</v>
      </c>
      <c r="G659" s="673">
        <v>1607000</v>
      </c>
      <c r="H659" s="687" t="s">
        <v>14</v>
      </c>
      <c r="I659" s="728"/>
      <c r="J659" s="702"/>
      <c r="K659" s="738"/>
      <c r="L659" s="750"/>
      <c r="M659" s="751"/>
      <c r="N659" s="5"/>
      <c r="O659" s="591"/>
      <c r="P659" s="703"/>
      <c r="Q659" s="580"/>
      <c r="R659" s="581"/>
    </row>
    <row r="660" spans="1:257">
      <c r="A660" s="753" t="s">
        <v>1639</v>
      </c>
      <c r="B660" s="754">
        <v>39990</v>
      </c>
      <c r="C660" s="3" t="s">
        <v>280</v>
      </c>
      <c r="D660" s="3" t="s">
        <v>291</v>
      </c>
      <c r="E660" s="2" t="s">
        <v>707</v>
      </c>
      <c r="F660" s="744" t="s">
        <v>428</v>
      </c>
      <c r="G660" s="673">
        <v>11735000</v>
      </c>
      <c r="H660" s="687" t="s">
        <v>14</v>
      </c>
      <c r="I660" s="728"/>
      <c r="J660" s="702"/>
      <c r="K660" s="738"/>
      <c r="L660" s="750"/>
      <c r="M660" s="751"/>
      <c r="N660" s="5"/>
      <c r="O660" s="591"/>
      <c r="P660" s="703"/>
      <c r="Q660" s="580"/>
      <c r="R660" s="581"/>
    </row>
    <row r="661" spans="1:257">
      <c r="A661" s="753">
        <v>2</v>
      </c>
      <c r="B661" s="754">
        <v>39990</v>
      </c>
      <c r="C661" s="3" t="s">
        <v>279</v>
      </c>
      <c r="D661" s="3" t="s">
        <v>925</v>
      </c>
      <c r="E661" s="2" t="s">
        <v>988</v>
      </c>
      <c r="F661" s="744" t="s">
        <v>423</v>
      </c>
      <c r="G661" s="673">
        <v>71526000</v>
      </c>
      <c r="H661" s="687" t="s">
        <v>14</v>
      </c>
      <c r="I661" s="728"/>
      <c r="J661" s="702"/>
      <c r="K661" s="738"/>
      <c r="L661" s="750"/>
      <c r="M661" s="751"/>
      <c r="N661" s="5"/>
      <c r="O661" s="591"/>
      <c r="P661" s="703"/>
      <c r="Q661" s="580"/>
      <c r="R661" s="581"/>
    </row>
    <row r="662" spans="1:257" s="7" customFormat="1" ht="16.5" customHeight="1">
      <c r="A662" s="753">
        <v>2</v>
      </c>
      <c r="B662" s="754">
        <v>39990</v>
      </c>
      <c r="C662" s="3" t="s">
        <v>278</v>
      </c>
      <c r="D662" s="3" t="s">
        <v>925</v>
      </c>
      <c r="E662" s="2" t="s">
        <v>988</v>
      </c>
      <c r="F662" s="744" t="s">
        <v>423</v>
      </c>
      <c r="G662" s="673">
        <v>6880000</v>
      </c>
      <c r="H662" s="687" t="s">
        <v>14</v>
      </c>
      <c r="I662" s="728"/>
      <c r="J662" s="702"/>
      <c r="K662" s="738"/>
      <c r="L662" s="750"/>
      <c r="M662" s="751"/>
      <c r="N662" s="5"/>
      <c r="O662" s="591"/>
      <c r="P662" s="703"/>
      <c r="Q662" s="755"/>
      <c r="R662" s="581"/>
      <c r="S662" s="756"/>
      <c r="T662" s="756"/>
      <c r="U662" s="756"/>
      <c r="V662" s="756"/>
      <c r="W662" s="756"/>
      <c r="X662" s="756"/>
      <c r="Y662" s="756"/>
      <c r="Z662" s="756"/>
      <c r="AA662" s="756"/>
      <c r="AB662" s="756"/>
      <c r="AC662" s="756"/>
      <c r="AD662" s="756"/>
      <c r="AE662" s="756"/>
      <c r="AF662" s="756"/>
      <c r="AG662" s="756"/>
      <c r="AH662" s="756"/>
      <c r="AI662" s="756"/>
      <c r="AJ662" s="756"/>
      <c r="AK662" s="756"/>
      <c r="AL662" s="756"/>
      <c r="AM662" s="756"/>
      <c r="AN662" s="756"/>
      <c r="AO662" s="756"/>
      <c r="AP662" s="756"/>
      <c r="AQ662" s="756"/>
      <c r="AR662" s="756"/>
      <c r="AS662" s="756"/>
      <c r="AT662" s="756"/>
      <c r="AU662" s="756"/>
      <c r="AV662" s="756"/>
      <c r="AW662" s="756"/>
      <c r="AX662" s="756"/>
      <c r="AY662" s="756"/>
      <c r="AZ662" s="756"/>
      <c r="BA662" s="756"/>
      <c r="BB662" s="756"/>
      <c r="BC662" s="756"/>
      <c r="BD662" s="756"/>
      <c r="BE662" s="756"/>
      <c r="BF662" s="756"/>
      <c r="BG662" s="756"/>
      <c r="BH662" s="756"/>
      <c r="BI662" s="756"/>
      <c r="BJ662" s="756"/>
      <c r="BK662" s="756"/>
      <c r="BL662" s="756"/>
      <c r="BM662" s="756"/>
      <c r="BN662" s="756"/>
      <c r="BO662" s="756"/>
      <c r="BP662" s="756"/>
      <c r="BQ662" s="756"/>
      <c r="BR662" s="756"/>
      <c r="BS662" s="756"/>
      <c r="BT662" s="756"/>
      <c r="BU662" s="756"/>
      <c r="BV662" s="756"/>
      <c r="BW662" s="756"/>
      <c r="BX662" s="756"/>
      <c r="BY662" s="756"/>
      <c r="BZ662" s="756"/>
      <c r="CA662" s="756"/>
      <c r="CB662" s="756"/>
      <c r="CC662" s="756"/>
      <c r="CD662" s="756"/>
      <c r="CE662" s="756"/>
      <c r="CF662" s="756"/>
      <c r="CG662" s="756"/>
      <c r="CH662" s="756"/>
      <c r="CI662" s="756"/>
      <c r="CJ662" s="756"/>
      <c r="CK662" s="756"/>
      <c r="CL662" s="756"/>
      <c r="CM662" s="756"/>
      <c r="CN662" s="756"/>
      <c r="CO662" s="756"/>
      <c r="CP662" s="756"/>
      <c r="CQ662" s="756"/>
      <c r="CR662" s="756"/>
      <c r="CS662" s="756"/>
      <c r="CT662" s="756"/>
      <c r="CU662" s="756"/>
      <c r="CV662" s="756"/>
      <c r="CW662" s="756"/>
      <c r="CX662" s="756"/>
      <c r="CY662" s="756"/>
      <c r="CZ662" s="756"/>
      <c r="DA662" s="756"/>
      <c r="DB662" s="756"/>
      <c r="DC662" s="756"/>
      <c r="DD662" s="756"/>
      <c r="DE662" s="756"/>
      <c r="DF662" s="756"/>
      <c r="DG662" s="756"/>
      <c r="DH662" s="756"/>
      <c r="DI662" s="756"/>
      <c r="DJ662" s="756"/>
      <c r="DK662" s="756"/>
      <c r="DL662" s="756"/>
      <c r="DM662" s="756"/>
      <c r="DN662" s="756"/>
      <c r="DO662" s="756"/>
      <c r="DP662" s="756"/>
      <c r="DQ662" s="756"/>
      <c r="DR662" s="756"/>
      <c r="DS662" s="756"/>
      <c r="DT662" s="756"/>
      <c r="DU662" s="756"/>
      <c r="DV662" s="756"/>
      <c r="DW662" s="756"/>
      <c r="DX662" s="756"/>
      <c r="DY662" s="756"/>
      <c r="DZ662" s="756"/>
      <c r="EA662" s="756"/>
      <c r="EB662" s="756"/>
      <c r="EC662" s="756"/>
      <c r="ED662" s="756"/>
      <c r="EE662" s="756"/>
      <c r="EF662" s="756"/>
      <c r="EG662" s="756"/>
      <c r="EH662" s="756"/>
      <c r="EI662" s="756"/>
      <c r="EJ662" s="756"/>
      <c r="EK662" s="756"/>
      <c r="EL662" s="756"/>
      <c r="EM662" s="756"/>
      <c r="EN662" s="756"/>
      <c r="EO662" s="756"/>
      <c r="EP662" s="756"/>
      <c r="EQ662" s="756"/>
      <c r="ER662" s="756"/>
      <c r="ES662" s="756"/>
      <c r="ET662" s="756"/>
      <c r="EU662" s="756"/>
      <c r="EV662" s="756"/>
      <c r="EW662" s="756"/>
      <c r="EX662" s="756"/>
      <c r="EY662" s="756"/>
      <c r="EZ662" s="756"/>
      <c r="FA662" s="756"/>
      <c r="FB662" s="756"/>
      <c r="FC662" s="756"/>
      <c r="FD662" s="756"/>
      <c r="FE662" s="756"/>
      <c r="FF662" s="756"/>
      <c r="FG662" s="756"/>
      <c r="FH662" s="756"/>
      <c r="FI662" s="756"/>
      <c r="FJ662" s="756"/>
      <c r="FK662" s="756"/>
      <c r="FL662" s="756"/>
      <c r="FM662" s="756"/>
      <c r="FN662" s="756"/>
      <c r="FO662" s="756"/>
      <c r="FP662" s="756"/>
      <c r="FQ662" s="756"/>
      <c r="FR662" s="756"/>
      <c r="FS662" s="756"/>
      <c r="FT662" s="756"/>
      <c r="FU662" s="756"/>
      <c r="FV662" s="756"/>
      <c r="FW662" s="756"/>
      <c r="FX662" s="756"/>
      <c r="FY662" s="756"/>
      <c r="FZ662" s="756"/>
      <c r="GA662" s="756"/>
      <c r="GB662" s="756"/>
      <c r="GC662" s="756"/>
      <c r="GD662" s="756"/>
      <c r="GE662" s="756"/>
      <c r="GF662" s="756"/>
      <c r="GG662" s="756"/>
      <c r="GH662" s="756"/>
      <c r="GI662" s="756"/>
      <c r="GJ662" s="756"/>
      <c r="GK662" s="756"/>
      <c r="GL662" s="756"/>
      <c r="GM662" s="756"/>
      <c r="GN662" s="756"/>
      <c r="GO662" s="756"/>
      <c r="GP662" s="756"/>
      <c r="GQ662" s="756"/>
      <c r="GR662" s="756"/>
      <c r="GS662" s="756"/>
      <c r="GT662" s="756"/>
      <c r="GU662" s="756"/>
      <c r="GV662" s="756"/>
      <c r="GW662" s="756"/>
      <c r="GX662" s="756"/>
      <c r="GY662" s="756"/>
      <c r="GZ662" s="756"/>
      <c r="HA662" s="756"/>
      <c r="HB662" s="756"/>
      <c r="HC662" s="756"/>
      <c r="HD662" s="756"/>
      <c r="HE662" s="756"/>
      <c r="HF662" s="756"/>
      <c r="HG662" s="756"/>
      <c r="HH662" s="756"/>
      <c r="HI662" s="756"/>
      <c r="HJ662" s="756"/>
      <c r="HK662" s="756"/>
      <c r="HL662" s="756"/>
      <c r="HM662" s="756"/>
      <c r="HN662" s="756"/>
      <c r="HO662" s="756"/>
      <c r="HP662" s="756"/>
      <c r="HQ662" s="756"/>
      <c r="HR662" s="756"/>
      <c r="HS662" s="756"/>
      <c r="HT662" s="756"/>
      <c r="HU662" s="756"/>
      <c r="HV662" s="756"/>
      <c r="HW662" s="756"/>
      <c r="HX662" s="756"/>
      <c r="HY662" s="756"/>
      <c r="HZ662" s="756"/>
      <c r="IA662" s="756"/>
      <c r="IB662" s="756"/>
      <c r="IC662" s="756"/>
      <c r="ID662" s="756"/>
      <c r="IE662" s="756"/>
      <c r="IF662" s="756"/>
      <c r="IG662" s="756"/>
      <c r="IH662" s="756"/>
      <c r="II662" s="756"/>
      <c r="IJ662" s="756"/>
      <c r="IK662" s="756"/>
      <c r="IL662" s="756"/>
      <c r="IM662" s="756"/>
      <c r="IN662" s="756"/>
      <c r="IO662" s="756"/>
      <c r="IP662" s="756"/>
      <c r="IQ662" s="756"/>
      <c r="IR662" s="756"/>
      <c r="IS662" s="756"/>
      <c r="IT662" s="756"/>
      <c r="IU662" s="756"/>
      <c r="IV662" s="756"/>
      <c r="IW662" s="756"/>
    </row>
    <row r="663" spans="1:257" s="1012" customFormat="1" ht="16.5" customHeight="1">
      <c r="A663" s="753">
        <v>2</v>
      </c>
      <c r="B663" s="754">
        <v>39990</v>
      </c>
      <c r="C663" s="3" t="s">
        <v>274</v>
      </c>
      <c r="D663" s="3" t="s">
        <v>292</v>
      </c>
      <c r="E663" s="2" t="s">
        <v>1053</v>
      </c>
      <c r="F663" s="744" t="s">
        <v>423</v>
      </c>
      <c r="G663" s="673">
        <v>2986000</v>
      </c>
      <c r="H663" s="687" t="s">
        <v>14</v>
      </c>
      <c r="I663" s="728"/>
      <c r="J663" s="702"/>
      <c r="K663" s="738"/>
      <c r="L663" s="750"/>
      <c r="M663" s="751"/>
      <c r="N663" s="5"/>
      <c r="O663" s="591"/>
      <c r="P663" s="703"/>
      <c r="Q663" s="755"/>
      <c r="R663" s="581"/>
      <c r="S663" s="756"/>
      <c r="T663" s="756"/>
      <c r="U663" s="756"/>
      <c r="V663" s="756"/>
      <c r="W663" s="756"/>
      <c r="X663" s="756"/>
      <c r="Y663" s="756"/>
      <c r="Z663" s="756"/>
      <c r="AA663" s="756"/>
      <c r="AB663" s="756"/>
      <c r="AC663" s="756"/>
      <c r="AD663" s="756"/>
      <c r="AE663" s="756"/>
      <c r="AF663" s="756"/>
      <c r="AG663" s="756"/>
      <c r="AH663" s="756"/>
      <c r="AI663" s="756"/>
      <c r="AJ663" s="756"/>
      <c r="AK663" s="756"/>
      <c r="AL663" s="756"/>
      <c r="AM663" s="756"/>
      <c r="AN663" s="756"/>
      <c r="AO663" s="756"/>
      <c r="AP663" s="756"/>
      <c r="AQ663" s="756"/>
      <c r="AR663" s="756"/>
      <c r="AS663" s="756"/>
      <c r="AT663" s="756"/>
      <c r="AU663" s="756"/>
      <c r="AV663" s="756"/>
      <c r="AW663" s="756"/>
      <c r="AX663" s="756"/>
      <c r="AY663" s="756"/>
      <c r="AZ663" s="756"/>
      <c r="BA663" s="756"/>
      <c r="BB663" s="756"/>
      <c r="BC663" s="756"/>
      <c r="BD663" s="756"/>
      <c r="BE663" s="756"/>
      <c r="BF663" s="756"/>
      <c r="BG663" s="756"/>
      <c r="BH663" s="756"/>
      <c r="BI663" s="756"/>
      <c r="BJ663" s="756"/>
      <c r="BK663" s="756"/>
      <c r="BL663" s="756"/>
      <c r="BM663" s="756"/>
      <c r="BN663" s="756"/>
      <c r="BO663" s="756"/>
      <c r="BP663" s="756"/>
      <c r="BQ663" s="756"/>
      <c r="BR663" s="756"/>
      <c r="BS663" s="756"/>
      <c r="BT663" s="756"/>
      <c r="BU663" s="756"/>
      <c r="BV663" s="756"/>
      <c r="BW663" s="756"/>
      <c r="BX663" s="756"/>
      <c r="BY663" s="756"/>
      <c r="BZ663" s="756"/>
      <c r="CA663" s="756"/>
      <c r="CB663" s="756"/>
      <c r="CC663" s="756"/>
      <c r="CD663" s="756"/>
      <c r="CE663" s="756"/>
      <c r="CF663" s="756"/>
      <c r="CG663" s="756"/>
      <c r="CH663" s="756"/>
      <c r="CI663" s="756"/>
      <c r="CJ663" s="756"/>
      <c r="CK663" s="756"/>
      <c r="CL663" s="756"/>
      <c r="CM663" s="756"/>
      <c r="CN663" s="756"/>
      <c r="CO663" s="756"/>
      <c r="CP663" s="756"/>
      <c r="CQ663" s="756"/>
      <c r="CR663" s="756"/>
      <c r="CS663" s="756"/>
      <c r="CT663" s="756"/>
      <c r="CU663" s="756"/>
      <c r="CV663" s="756"/>
      <c r="CW663" s="756"/>
      <c r="CX663" s="756"/>
      <c r="CY663" s="756"/>
      <c r="CZ663" s="756"/>
      <c r="DA663" s="756"/>
      <c r="DB663" s="756"/>
      <c r="DC663" s="756"/>
      <c r="DD663" s="756"/>
      <c r="DE663" s="756"/>
      <c r="DF663" s="756"/>
      <c r="DG663" s="756"/>
      <c r="DH663" s="756"/>
      <c r="DI663" s="756"/>
      <c r="DJ663" s="756"/>
      <c r="DK663" s="756"/>
      <c r="DL663" s="756"/>
      <c r="DM663" s="756"/>
      <c r="DN663" s="756"/>
      <c r="DO663" s="756"/>
      <c r="DP663" s="756"/>
      <c r="DQ663" s="756"/>
      <c r="DR663" s="756"/>
      <c r="DS663" s="756"/>
      <c r="DT663" s="756"/>
      <c r="DU663" s="756"/>
      <c r="DV663" s="756"/>
      <c r="DW663" s="756"/>
      <c r="DX663" s="756"/>
      <c r="DY663" s="756"/>
      <c r="DZ663" s="756"/>
      <c r="EA663" s="756"/>
      <c r="EB663" s="756"/>
      <c r="EC663" s="756"/>
      <c r="ED663" s="756"/>
      <c r="EE663" s="756"/>
      <c r="EF663" s="756"/>
      <c r="EG663" s="756"/>
      <c r="EH663" s="756"/>
      <c r="EI663" s="756"/>
      <c r="EJ663" s="756"/>
      <c r="EK663" s="756"/>
      <c r="EL663" s="756"/>
      <c r="EM663" s="756"/>
      <c r="EN663" s="756"/>
      <c r="EO663" s="756"/>
      <c r="EP663" s="756"/>
      <c r="EQ663" s="756"/>
      <c r="ER663" s="756"/>
      <c r="ES663" s="756"/>
      <c r="ET663" s="756"/>
      <c r="EU663" s="756"/>
      <c r="EV663" s="756"/>
      <c r="EW663" s="756"/>
      <c r="EX663" s="756"/>
      <c r="EY663" s="756"/>
      <c r="EZ663" s="756"/>
      <c r="FA663" s="756"/>
      <c r="FB663" s="756"/>
      <c r="FC663" s="756"/>
      <c r="FD663" s="756"/>
      <c r="FE663" s="756"/>
      <c r="FF663" s="756"/>
      <c r="FG663" s="756"/>
      <c r="FH663" s="756"/>
      <c r="FI663" s="756"/>
      <c r="FJ663" s="756"/>
      <c r="FK663" s="756"/>
      <c r="FL663" s="756"/>
      <c r="FM663" s="756"/>
      <c r="FN663" s="756"/>
      <c r="FO663" s="756"/>
      <c r="FP663" s="756"/>
      <c r="FQ663" s="756"/>
      <c r="FR663" s="756"/>
      <c r="FS663" s="756"/>
      <c r="FT663" s="756"/>
      <c r="FU663" s="756"/>
      <c r="FV663" s="756"/>
      <c r="FW663" s="756"/>
      <c r="FX663" s="756"/>
      <c r="FY663" s="756"/>
      <c r="FZ663" s="756"/>
      <c r="GA663" s="756"/>
      <c r="GB663" s="756"/>
      <c r="GC663" s="756"/>
      <c r="GD663" s="756"/>
      <c r="GE663" s="756"/>
      <c r="GF663" s="756"/>
      <c r="GG663" s="756"/>
      <c r="GH663" s="756"/>
      <c r="GI663" s="756"/>
      <c r="GJ663" s="756"/>
      <c r="GK663" s="756"/>
      <c r="GL663" s="756"/>
      <c r="GM663" s="756"/>
      <c r="GN663" s="756"/>
      <c r="GO663" s="756"/>
      <c r="GP663" s="756"/>
      <c r="GQ663" s="756"/>
      <c r="GR663" s="756"/>
      <c r="GS663" s="756"/>
      <c r="GT663" s="756"/>
      <c r="GU663" s="756"/>
      <c r="GV663" s="756"/>
      <c r="GW663" s="756"/>
      <c r="GX663" s="756"/>
      <c r="GY663" s="756"/>
      <c r="GZ663" s="756"/>
      <c r="HA663" s="756"/>
      <c r="HB663" s="756"/>
      <c r="HC663" s="756"/>
      <c r="HD663" s="756"/>
      <c r="HE663" s="756"/>
      <c r="HF663" s="756"/>
      <c r="HG663" s="756"/>
      <c r="HH663" s="756"/>
      <c r="HI663" s="756"/>
      <c r="HJ663" s="756"/>
      <c r="HK663" s="756"/>
      <c r="HL663" s="756"/>
      <c r="HM663" s="756"/>
      <c r="HN663" s="756"/>
      <c r="HO663" s="756"/>
      <c r="HP663" s="756"/>
      <c r="HQ663" s="756"/>
      <c r="HR663" s="756"/>
      <c r="HS663" s="756"/>
      <c r="HT663" s="756"/>
      <c r="HU663" s="756"/>
      <c r="HV663" s="756"/>
      <c r="HW663" s="756"/>
      <c r="HX663" s="756"/>
      <c r="HY663" s="756"/>
      <c r="HZ663" s="756"/>
      <c r="IA663" s="756"/>
      <c r="IB663" s="756"/>
      <c r="IC663" s="756"/>
      <c r="ID663" s="756"/>
      <c r="IE663" s="756"/>
      <c r="IF663" s="756"/>
      <c r="IG663" s="756"/>
      <c r="IH663" s="756"/>
      <c r="II663" s="756"/>
      <c r="IJ663" s="756"/>
      <c r="IK663" s="756"/>
      <c r="IL663" s="756"/>
      <c r="IM663" s="756"/>
      <c r="IN663" s="756"/>
      <c r="IO663" s="756"/>
      <c r="IP663" s="756"/>
      <c r="IQ663" s="756"/>
      <c r="IR663" s="756"/>
      <c r="IS663" s="756"/>
      <c r="IT663" s="756"/>
      <c r="IU663" s="756"/>
      <c r="IV663" s="756"/>
      <c r="IW663" s="756"/>
    </row>
    <row r="664" spans="1:257" s="725" customFormat="1" ht="25.5" customHeight="1">
      <c r="A664" s="1001">
        <v>8</v>
      </c>
      <c r="B664" s="752">
        <v>39990</v>
      </c>
      <c r="C664" s="722" t="s">
        <v>281</v>
      </c>
      <c r="D664" s="722" t="s">
        <v>294</v>
      </c>
      <c r="E664" s="538" t="s">
        <v>1064</v>
      </c>
      <c r="F664" s="733" t="s">
        <v>1414</v>
      </c>
      <c r="G664" s="677">
        <v>24900000</v>
      </c>
      <c r="H664" s="706" t="s">
        <v>14</v>
      </c>
      <c r="I664" s="734"/>
      <c r="J664" s="707"/>
      <c r="K664" s="737"/>
      <c r="L664" s="747"/>
      <c r="M664" s="748"/>
      <c r="N664" s="749"/>
      <c r="O664" s="607"/>
      <c r="P664" s="708"/>
      <c r="Q664" s="757"/>
      <c r="R664" s="609"/>
      <c r="S664" s="758"/>
      <c r="T664" s="758"/>
      <c r="U664" s="758"/>
      <c r="V664" s="758"/>
      <c r="W664" s="758"/>
      <c r="X664" s="758"/>
      <c r="Y664" s="758"/>
      <c r="Z664" s="758"/>
      <c r="AA664" s="758"/>
      <c r="AB664" s="758"/>
      <c r="AC664" s="758"/>
      <c r="AD664" s="758"/>
      <c r="AE664" s="758"/>
      <c r="AF664" s="758"/>
      <c r="AG664" s="758"/>
      <c r="AH664" s="758"/>
      <c r="AI664" s="758"/>
      <c r="AJ664" s="758"/>
      <c r="AK664" s="758"/>
      <c r="AL664" s="758"/>
      <c r="AM664" s="758"/>
      <c r="AN664" s="758"/>
      <c r="AO664" s="758"/>
      <c r="AP664" s="758"/>
      <c r="AQ664" s="758"/>
      <c r="AR664" s="758"/>
      <c r="AS664" s="758"/>
      <c r="AT664" s="758"/>
      <c r="AU664" s="758"/>
      <c r="AV664" s="758"/>
      <c r="AW664" s="758"/>
      <c r="AX664" s="758"/>
      <c r="AY664" s="758"/>
      <c r="AZ664" s="758"/>
      <c r="BA664" s="758"/>
      <c r="BB664" s="758"/>
      <c r="BC664" s="758"/>
      <c r="BD664" s="758"/>
      <c r="BE664" s="758"/>
      <c r="BF664" s="758"/>
      <c r="BG664" s="758"/>
      <c r="BH664" s="758"/>
      <c r="BI664" s="758"/>
      <c r="BJ664" s="758"/>
      <c r="BK664" s="758"/>
      <c r="BL664" s="758"/>
      <c r="BM664" s="758"/>
      <c r="BN664" s="758"/>
      <c r="BO664" s="758"/>
      <c r="BP664" s="758"/>
      <c r="BQ664" s="758"/>
      <c r="BR664" s="758"/>
      <c r="BS664" s="758"/>
      <c r="BT664" s="758"/>
      <c r="BU664" s="758"/>
      <c r="BV664" s="758"/>
      <c r="BW664" s="758"/>
      <c r="BX664" s="758"/>
      <c r="BY664" s="758"/>
      <c r="BZ664" s="758"/>
      <c r="CA664" s="758"/>
      <c r="CB664" s="758"/>
      <c r="CC664" s="758"/>
      <c r="CD664" s="758"/>
      <c r="CE664" s="758"/>
      <c r="CF664" s="758"/>
      <c r="CG664" s="758"/>
      <c r="CH664" s="758"/>
      <c r="CI664" s="758"/>
      <c r="CJ664" s="758"/>
      <c r="CK664" s="758"/>
      <c r="CL664" s="758"/>
      <c r="CM664" s="758"/>
      <c r="CN664" s="758"/>
      <c r="CO664" s="758"/>
      <c r="CP664" s="758"/>
      <c r="CQ664" s="758"/>
      <c r="CR664" s="758"/>
      <c r="CS664" s="758"/>
      <c r="CT664" s="758"/>
      <c r="CU664" s="758"/>
      <c r="CV664" s="758"/>
      <c r="CW664" s="758"/>
      <c r="CX664" s="758"/>
      <c r="CY664" s="758"/>
      <c r="CZ664" s="758"/>
      <c r="DA664" s="758"/>
      <c r="DB664" s="758"/>
      <c r="DC664" s="758"/>
      <c r="DD664" s="758"/>
      <c r="DE664" s="758"/>
      <c r="DF664" s="758"/>
      <c r="DG664" s="758"/>
      <c r="DH664" s="758"/>
      <c r="DI664" s="758"/>
      <c r="DJ664" s="758"/>
      <c r="DK664" s="758"/>
      <c r="DL664" s="758"/>
      <c r="DM664" s="758"/>
      <c r="DN664" s="758"/>
      <c r="DO664" s="758"/>
      <c r="DP664" s="758"/>
      <c r="DQ664" s="758"/>
      <c r="DR664" s="758"/>
      <c r="DS664" s="758"/>
      <c r="DT664" s="758"/>
      <c r="DU664" s="758"/>
      <c r="DV664" s="758"/>
      <c r="DW664" s="758"/>
      <c r="DX664" s="758"/>
      <c r="DY664" s="758"/>
      <c r="DZ664" s="758"/>
      <c r="EA664" s="758"/>
      <c r="EB664" s="758"/>
      <c r="EC664" s="758"/>
      <c r="ED664" s="758"/>
      <c r="EE664" s="758"/>
      <c r="EF664" s="758"/>
      <c r="EG664" s="758"/>
      <c r="EH664" s="758"/>
      <c r="EI664" s="758"/>
      <c r="EJ664" s="758"/>
      <c r="EK664" s="758"/>
      <c r="EL664" s="758"/>
      <c r="EM664" s="758"/>
      <c r="EN664" s="758"/>
      <c r="EO664" s="758"/>
      <c r="EP664" s="758"/>
      <c r="EQ664" s="758"/>
      <c r="ER664" s="758"/>
      <c r="ES664" s="758"/>
      <c r="ET664" s="758"/>
      <c r="EU664" s="758"/>
      <c r="EV664" s="758"/>
      <c r="EW664" s="758"/>
      <c r="EX664" s="758"/>
      <c r="EY664" s="758"/>
      <c r="EZ664" s="758"/>
      <c r="FA664" s="758"/>
      <c r="FB664" s="758"/>
      <c r="FC664" s="758"/>
      <c r="FD664" s="758"/>
      <c r="FE664" s="758"/>
      <c r="FF664" s="758"/>
      <c r="FG664" s="758"/>
      <c r="FH664" s="758"/>
      <c r="FI664" s="758"/>
      <c r="FJ664" s="758"/>
      <c r="FK664" s="758"/>
      <c r="FL664" s="758"/>
      <c r="FM664" s="758"/>
      <c r="FN664" s="758"/>
      <c r="FO664" s="758"/>
      <c r="FP664" s="758"/>
      <c r="FQ664" s="758"/>
      <c r="FR664" s="758"/>
      <c r="FS664" s="758"/>
      <c r="FT664" s="758"/>
      <c r="FU664" s="758"/>
      <c r="FV664" s="758"/>
      <c r="FW664" s="758"/>
      <c r="FX664" s="758"/>
      <c r="FY664" s="758"/>
      <c r="FZ664" s="758"/>
      <c r="GA664" s="758"/>
      <c r="GB664" s="758"/>
      <c r="GC664" s="758"/>
      <c r="GD664" s="758"/>
      <c r="GE664" s="758"/>
      <c r="GF664" s="758"/>
      <c r="GG664" s="758"/>
      <c r="GH664" s="758"/>
      <c r="GI664" s="758"/>
      <c r="GJ664" s="758"/>
      <c r="GK664" s="758"/>
      <c r="GL664" s="758"/>
      <c r="GM664" s="758"/>
      <c r="GN664" s="758"/>
      <c r="GO664" s="758"/>
      <c r="GP664" s="758"/>
      <c r="GQ664" s="758"/>
      <c r="GR664" s="758"/>
      <c r="GS664" s="758"/>
      <c r="GT664" s="758"/>
      <c r="GU664" s="758"/>
      <c r="GV664" s="758"/>
      <c r="GW664" s="758"/>
      <c r="GX664" s="758"/>
      <c r="GY664" s="758"/>
      <c r="GZ664" s="758"/>
      <c r="HA664" s="758"/>
      <c r="HB664" s="758"/>
      <c r="HC664" s="758"/>
      <c r="HD664" s="758"/>
      <c r="HE664" s="758"/>
      <c r="HF664" s="758"/>
      <c r="HG664" s="758"/>
      <c r="HH664" s="758"/>
      <c r="HI664" s="758"/>
      <c r="HJ664" s="758"/>
      <c r="HK664" s="758"/>
      <c r="HL664" s="758"/>
      <c r="HM664" s="758"/>
      <c r="HN664" s="758"/>
      <c r="HO664" s="758"/>
      <c r="HP664" s="758"/>
      <c r="HQ664" s="758"/>
      <c r="HR664" s="758"/>
      <c r="HS664" s="758"/>
      <c r="HT664" s="758"/>
      <c r="HU664" s="758"/>
      <c r="HV664" s="758"/>
      <c r="HW664" s="758"/>
      <c r="HX664" s="758"/>
      <c r="HY664" s="758"/>
      <c r="HZ664" s="758"/>
      <c r="IA664" s="758"/>
      <c r="IB664" s="758"/>
      <c r="IC664" s="758"/>
      <c r="ID664" s="758"/>
      <c r="IE664" s="758"/>
      <c r="IF664" s="758"/>
      <c r="IG664" s="758"/>
      <c r="IH664" s="758"/>
      <c r="II664" s="758"/>
      <c r="IJ664" s="758"/>
      <c r="IK664" s="758"/>
      <c r="IL664" s="758"/>
      <c r="IM664" s="758"/>
      <c r="IN664" s="758"/>
      <c r="IO664" s="758"/>
      <c r="IP664" s="758"/>
      <c r="IQ664" s="758"/>
      <c r="IR664" s="758"/>
      <c r="IS664" s="758"/>
      <c r="IT664" s="758"/>
      <c r="IU664" s="758"/>
      <c r="IV664" s="758"/>
      <c r="IW664" s="758"/>
    </row>
    <row r="665" spans="1:257" s="725" customFormat="1" ht="26.25" customHeight="1">
      <c r="A665" s="1001">
        <v>8</v>
      </c>
      <c r="B665" s="752">
        <v>39990</v>
      </c>
      <c r="C665" s="722" t="s">
        <v>282</v>
      </c>
      <c r="D665" s="722" t="s">
        <v>708</v>
      </c>
      <c r="E665" s="538" t="s">
        <v>1072</v>
      </c>
      <c r="F665" s="733" t="s">
        <v>1414</v>
      </c>
      <c r="G665" s="677">
        <v>1700000</v>
      </c>
      <c r="H665" s="706" t="s">
        <v>14</v>
      </c>
      <c r="I665" s="734"/>
      <c r="J665" s="707"/>
      <c r="K665" s="737"/>
      <c r="L665" s="747"/>
      <c r="M665" s="748"/>
      <c r="N665" s="749"/>
      <c r="O665" s="607"/>
      <c r="P665" s="708"/>
      <c r="Q665" s="757"/>
      <c r="R665" s="609"/>
      <c r="S665" s="758"/>
      <c r="T665" s="758"/>
      <c r="U665" s="758"/>
      <c r="V665" s="758"/>
      <c r="W665" s="758"/>
      <c r="X665" s="758"/>
      <c r="Y665" s="758"/>
      <c r="Z665" s="758"/>
      <c r="AA665" s="758"/>
      <c r="AB665" s="758"/>
      <c r="AC665" s="758"/>
      <c r="AD665" s="758"/>
      <c r="AE665" s="758"/>
      <c r="AF665" s="758"/>
      <c r="AG665" s="758"/>
      <c r="AH665" s="758"/>
      <c r="AI665" s="758"/>
      <c r="AJ665" s="758"/>
      <c r="AK665" s="758"/>
      <c r="AL665" s="758"/>
      <c r="AM665" s="758"/>
      <c r="AN665" s="758"/>
      <c r="AO665" s="758"/>
      <c r="AP665" s="758"/>
      <c r="AQ665" s="758"/>
      <c r="AR665" s="758"/>
      <c r="AS665" s="758"/>
      <c r="AT665" s="758"/>
      <c r="AU665" s="758"/>
      <c r="AV665" s="758"/>
      <c r="AW665" s="758"/>
      <c r="AX665" s="758"/>
      <c r="AY665" s="758"/>
      <c r="AZ665" s="758"/>
      <c r="BA665" s="758"/>
      <c r="BB665" s="758"/>
      <c r="BC665" s="758"/>
      <c r="BD665" s="758"/>
      <c r="BE665" s="758"/>
      <c r="BF665" s="758"/>
      <c r="BG665" s="758"/>
      <c r="BH665" s="758"/>
      <c r="BI665" s="758"/>
      <c r="BJ665" s="758"/>
      <c r="BK665" s="758"/>
      <c r="BL665" s="758"/>
      <c r="BM665" s="758"/>
      <c r="BN665" s="758"/>
      <c r="BO665" s="758"/>
      <c r="BP665" s="758"/>
      <c r="BQ665" s="758"/>
      <c r="BR665" s="758"/>
      <c r="BS665" s="758"/>
      <c r="BT665" s="758"/>
      <c r="BU665" s="758"/>
      <c r="BV665" s="758"/>
      <c r="BW665" s="758"/>
      <c r="BX665" s="758"/>
      <c r="BY665" s="758"/>
      <c r="BZ665" s="758"/>
      <c r="CA665" s="758"/>
      <c r="CB665" s="758"/>
      <c r="CC665" s="758"/>
      <c r="CD665" s="758"/>
      <c r="CE665" s="758"/>
      <c r="CF665" s="758"/>
      <c r="CG665" s="758"/>
      <c r="CH665" s="758"/>
      <c r="CI665" s="758"/>
      <c r="CJ665" s="758"/>
      <c r="CK665" s="758"/>
      <c r="CL665" s="758"/>
      <c r="CM665" s="758"/>
      <c r="CN665" s="758"/>
      <c r="CO665" s="758"/>
      <c r="CP665" s="758"/>
      <c r="CQ665" s="758"/>
      <c r="CR665" s="758"/>
      <c r="CS665" s="758"/>
      <c r="CT665" s="758"/>
      <c r="CU665" s="758"/>
      <c r="CV665" s="758"/>
      <c r="CW665" s="758"/>
      <c r="CX665" s="758"/>
      <c r="CY665" s="758"/>
      <c r="CZ665" s="758"/>
      <c r="DA665" s="758"/>
      <c r="DB665" s="758"/>
      <c r="DC665" s="758"/>
      <c r="DD665" s="758"/>
      <c r="DE665" s="758"/>
      <c r="DF665" s="758"/>
      <c r="DG665" s="758"/>
      <c r="DH665" s="758"/>
      <c r="DI665" s="758"/>
      <c r="DJ665" s="758"/>
      <c r="DK665" s="758"/>
      <c r="DL665" s="758"/>
      <c r="DM665" s="758"/>
      <c r="DN665" s="758"/>
      <c r="DO665" s="758"/>
      <c r="DP665" s="758"/>
      <c r="DQ665" s="758"/>
      <c r="DR665" s="758"/>
      <c r="DS665" s="758"/>
      <c r="DT665" s="758"/>
      <c r="DU665" s="758"/>
      <c r="DV665" s="758"/>
      <c r="DW665" s="758"/>
      <c r="DX665" s="758"/>
      <c r="DY665" s="758"/>
      <c r="DZ665" s="758"/>
      <c r="EA665" s="758"/>
      <c r="EB665" s="758"/>
      <c r="EC665" s="758"/>
      <c r="ED665" s="758"/>
      <c r="EE665" s="758"/>
      <c r="EF665" s="758"/>
      <c r="EG665" s="758"/>
      <c r="EH665" s="758"/>
      <c r="EI665" s="758"/>
      <c r="EJ665" s="758"/>
      <c r="EK665" s="758"/>
      <c r="EL665" s="758"/>
      <c r="EM665" s="758"/>
      <c r="EN665" s="758"/>
      <c r="EO665" s="758"/>
      <c r="EP665" s="758"/>
      <c r="EQ665" s="758"/>
      <c r="ER665" s="758"/>
      <c r="ES665" s="758"/>
      <c r="ET665" s="758"/>
      <c r="EU665" s="758"/>
      <c r="EV665" s="758"/>
      <c r="EW665" s="758"/>
      <c r="EX665" s="758"/>
      <c r="EY665" s="758"/>
      <c r="EZ665" s="758"/>
      <c r="FA665" s="758"/>
      <c r="FB665" s="758"/>
      <c r="FC665" s="758"/>
      <c r="FD665" s="758"/>
      <c r="FE665" s="758"/>
      <c r="FF665" s="758"/>
      <c r="FG665" s="758"/>
      <c r="FH665" s="758"/>
      <c r="FI665" s="758"/>
      <c r="FJ665" s="758"/>
      <c r="FK665" s="758"/>
      <c r="FL665" s="758"/>
      <c r="FM665" s="758"/>
      <c r="FN665" s="758"/>
      <c r="FO665" s="758"/>
      <c r="FP665" s="758"/>
      <c r="FQ665" s="758"/>
      <c r="FR665" s="758"/>
      <c r="FS665" s="758"/>
      <c r="FT665" s="758"/>
      <c r="FU665" s="758"/>
      <c r="FV665" s="758"/>
      <c r="FW665" s="758"/>
      <c r="FX665" s="758"/>
      <c r="FY665" s="758"/>
      <c r="FZ665" s="758"/>
      <c r="GA665" s="758"/>
      <c r="GB665" s="758"/>
      <c r="GC665" s="758"/>
      <c r="GD665" s="758"/>
      <c r="GE665" s="758"/>
      <c r="GF665" s="758"/>
      <c r="GG665" s="758"/>
      <c r="GH665" s="758"/>
      <c r="GI665" s="758"/>
      <c r="GJ665" s="758"/>
      <c r="GK665" s="758"/>
      <c r="GL665" s="758"/>
      <c r="GM665" s="758"/>
      <c r="GN665" s="758"/>
      <c r="GO665" s="758"/>
      <c r="GP665" s="758"/>
      <c r="GQ665" s="758"/>
      <c r="GR665" s="758"/>
      <c r="GS665" s="758"/>
      <c r="GT665" s="758"/>
      <c r="GU665" s="758"/>
      <c r="GV665" s="758"/>
      <c r="GW665" s="758"/>
      <c r="GX665" s="758"/>
      <c r="GY665" s="758"/>
      <c r="GZ665" s="758"/>
      <c r="HA665" s="758"/>
      <c r="HB665" s="758"/>
      <c r="HC665" s="758"/>
      <c r="HD665" s="758"/>
      <c r="HE665" s="758"/>
      <c r="HF665" s="758"/>
      <c r="HG665" s="758"/>
      <c r="HH665" s="758"/>
      <c r="HI665" s="758"/>
      <c r="HJ665" s="758"/>
      <c r="HK665" s="758"/>
      <c r="HL665" s="758"/>
      <c r="HM665" s="758"/>
      <c r="HN665" s="758"/>
      <c r="HO665" s="758"/>
      <c r="HP665" s="758"/>
      <c r="HQ665" s="758"/>
      <c r="HR665" s="758"/>
      <c r="HS665" s="758"/>
      <c r="HT665" s="758"/>
      <c r="HU665" s="758"/>
      <c r="HV665" s="758"/>
      <c r="HW665" s="758"/>
      <c r="HX665" s="758"/>
      <c r="HY665" s="758"/>
      <c r="HZ665" s="758"/>
      <c r="IA665" s="758"/>
      <c r="IB665" s="758"/>
      <c r="IC665" s="758"/>
      <c r="ID665" s="758"/>
      <c r="IE665" s="758"/>
      <c r="IF665" s="758"/>
      <c r="IG665" s="758"/>
      <c r="IH665" s="758"/>
      <c r="II665" s="758"/>
      <c r="IJ665" s="758"/>
      <c r="IK665" s="758"/>
      <c r="IL665" s="758"/>
      <c r="IM665" s="758"/>
      <c r="IN665" s="758"/>
      <c r="IO665" s="758"/>
      <c r="IP665" s="758"/>
      <c r="IQ665" s="758"/>
      <c r="IR665" s="758"/>
      <c r="IS665" s="758"/>
      <c r="IT665" s="758"/>
      <c r="IU665" s="758"/>
      <c r="IV665" s="758"/>
      <c r="IW665" s="758"/>
    </row>
    <row r="666" spans="1:257" s="725" customFormat="1" ht="25.5" customHeight="1">
      <c r="A666" s="1001">
        <v>8</v>
      </c>
      <c r="B666" s="752">
        <v>39990</v>
      </c>
      <c r="C666" s="722" t="s">
        <v>293</v>
      </c>
      <c r="D666" s="722" t="s">
        <v>295</v>
      </c>
      <c r="E666" s="538" t="s">
        <v>990</v>
      </c>
      <c r="F666" s="733" t="s">
        <v>1414</v>
      </c>
      <c r="G666" s="677">
        <v>35000000</v>
      </c>
      <c r="H666" s="706" t="s">
        <v>14</v>
      </c>
      <c r="I666" s="734"/>
      <c r="J666" s="707"/>
      <c r="K666" s="737"/>
      <c r="L666" s="747"/>
      <c r="M666" s="748"/>
      <c r="N666" s="749"/>
      <c r="O666" s="607"/>
      <c r="P666" s="708"/>
      <c r="Q666" s="757"/>
      <c r="R666" s="609"/>
      <c r="S666" s="758"/>
      <c r="T666" s="758"/>
      <c r="U666" s="758"/>
      <c r="V666" s="758"/>
      <c r="W666" s="758"/>
      <c r="X666" s="758"/>
      <c r="Y666" s="758"/>
      <c r="Z666" s="758"/>
      <c r="AA666" s="758"/>
      <c r="AB666" s="758"/>
      <c r="AC666" s="758"/>
      <c r="AD666" s="758"/>
      <c r="AE666" s="758"/>
      <c r="AF666" s="758"/>
      <c r="AG666" s="758"/>
      <c r="AH666" s="758"/>
      <c r="AI666" s="758"/>
      <c r="AJ666" s="758"/>
      <c r="AK666" s="758"/>
      <c r="AL666" s="758"/>
      <c r="AM666" s="758"/>
      <c r="AN666" s="758"/>
      <c r="AO666" s="758"/>
      <c r="AP666" s="758"/>
      <c r="AQ666" s="758"/>
      <c r="AR666" s="758"/>
      <c r="AS666" s="758"/>
      <c r="AT666" s="758"/>
      <c r="AU666" s="758"/>
      <c r="AV666" s="758"/>
      <c r="AW666" s="758"/>
      <c r="AX666" s="758"/>
      <c r="AY666" s="758"/>
      <c r="AZ666" s="758"/>
      <c r="BA666" s="758"/>
      <c r="BB666" s="758"/>
      <c r="BC666" s="758"/>
      <c r="BD666" s="758"/>
      <c r="BE666" s="758"/>
      <c r="BF666" s="758"/>
      <c r="BG666" s="758"/>
      <c r="BH666" s="758"/>
      <c r="BI666" s="758"/>
      <c r="BJ666" s="758"/>
      <c r="BK666" s="758"/>
      <c r="BL666" s="758"/>
      <c r="BM666" s="758"/>
      <c r="BN666" s="758"/>
      <c r="BO666" s="758"/>
      <c r="BP666" s="758"/>
      <c r="BQ666" s="758"/>
      <c r="BR666" s="758"/>
      <c r="BS666" s="758"/>
      <c r="BT666" s="758"/>
      <c r="BU666" s="758"/>
      <c r="BV666" s="758"/>
      <c r="BW666" s="758"/>
      <c r="BX666" s="758"/>
      <c r="BY666" s="758"/>
      <c r="BZ666" s="758"/>
      <c r="CA666" s="758"/>
      <c r="CB666" s="758"/>
      <c r="CC666" s="758"/>
      <c r="CD666" s="758"/>
      <c r="CE666" s="758"/>
      <c r="CF666" s="758"/>
      <c r="CG666" s="758"/>
      <c r="CH666" s="758"/>
      <c r="CI666" s="758"/>
      <c r="CJ666" s="758"/>
      <c r="CK666" s="758"/>
      <c r="CL666" s="758"/>
      <c r="CM666" s="758"/>
      <c r="CN666" s="758"/>
      <c r="CO666" s="758"/>
      <c r="CP666" s="758"/>
      <c r="CQ666" s="758"/>
      <c r="CR666" s="758"/>
      <c r="CS666" s="758"/>
      <c r="CT666" s="758"/>
      <c r="CU666" s="758"/>
      <c r="CV666" s="758"/>
      <c r="CW666" s="758"/>
      <c r="CX666" s="758"/>
      <c r="CY666" s="758"/>
      <c r="CZ666" s="758"/>
      <c r="DA666" s="758"/>
      <c r="DB666" s="758"/>
      <c r="DC666" s="758"/>
      <c r="DD666" s="758"/>
      <c r="DE666" s="758"/>
      <c r="DF666" s="758"/>
      <c r="DG666" s="758"/>
      <c r="DH666" s="758"/>
      <c r="DI666" s="758"/>
      <c r="DJ666" s="758"/>
      <c r="DK666" s="758"/>
      <c r="DL666" s="758"/>
      <c r="DM666" s="758"/>
      <c r="DN666" s="758"/>
      <c r="DO666" s="758"/>
      <c r="DP666" s="758"/>
      <c r="DQ666" s="758"/>
      <c r="DR666" s="758"/>
      <c r="DS666" s="758"/>
      <c r="DT666" s="758"/>
      <c r="DU666" s="758"/>
      <c r="DV666" s="758"/>
      <c r="DW666" s="758"/>
      <c r="DX666" s="758"/>
      <c r="DY666" s="758"/>
      <c r="DZ666" s="758"/>
      <c r="EA666" s="758"/>
      <c r="EB666" s="758"/>
      <c r="EC666" s="758"/>
      <c r="ED666" s="758"/>
      <c r="EE666" s="758"/>
      <c r="EF666" s="758"/>
      <c r="EG666" s="758"/>
      <c r="EH666" s="758"/>
      <c r="EI666" s="758"/>
      <c r="EJ666" s="758"/>
      <c r="EK666" s="758"/>
      <c r="EL666" s="758"/>
      <c r="EM666" s="758"/>
      <c r="EN666" s="758"/>
      <c r="EO666" s="758"/>
      <c r="EP666" s="758"/>
      <c r="EQ666" s="758"/>
      <c r="ER666" s="758"/>
      <c r="ES666" s="758"/>
      <c r="ET666" s="758"/>
      <c r="EU666" s="758"/>
      <c r="EV666" s="758"/>
      <c r="EW666" s="758"/>
      <c r="EX666" s="758"/>
      <c r="EY666" s="758"/>
      <c r="EZ666" s="758"/>
      <c r="FA666" s="758"/>
      <c r="FB666" s="758"/>
      <c r="FC666" s="758"/>
      <c r="FD666" s="758"/>
      <c r="FE666" s="758"/>
      <c r="FF666" s="758"/>
      <c r="FG666" s="758"/>
      <c r="FH666" s="758"/>
      <c r="FI666" s="758"/>
      <c r="FJ666" s="758"/>
      <c r="FK666" s="758"/>
      <c r="FL666" s="758"/>
      <c r="FM666" s="758"/>
      <c r="FN666" s="758"/>
      <c r="FO666" s="758"/>
      <c r="FP666" s="758"/>
      <c r="FQ666" s="758"/>
      <c r="FR666" s="758"/>
      <c r="FS666" s="758"/>
      <c r="FT666" s="758"/>
      <c r="FU666" s="758"/>
      <c r="FV666" s="758"/>
      <c r="FW666" s="758"/>
      <c r="FX666" s="758"/>
      <c r="FY666" s="758"/>
      <c r="FZ666" s="758"/>
      <c r="GA666" s="758"/>
      <c r="GB666" s="758"/>
      <c r="GC666" s="758"/>
      <c r="GD666" s="758"/>
      <c r="GE666" s="758"/>
      <c r="GF666" s="758"/>
      <c r="GG666" s="758"/>
      <c r="GH666" s="758"/>
      <c r="GI666" s="758"/>
      <c r="GJ666" s="758"/>
      <c r="GK666" s="758"/>
      <c r="GL666" s="758"/>
      <c r="GM666" s="758"/>
      <c r="GN666" s="758"/>
      <c r="GO666" s="758"/>
      <c r="GP666" s="758"/>
      <c r="GQ666" s="758"/>
      <c r="GR666" s="758"/>
      <c r="GS666" s="758"/>
      <c r="GT666" s="758"/>
      <c r="GU666" s="758"/>
      <c r="GV666" s="758"/>
      <c r="GW666" s="758"/>
      <c r="GX666" s="758"/>
      <c r="GY666" s="758"/>
      <c r="GZ666" s="758"/>
      <c r="HA666" s="758"/>
      <c r="HB666" s="758"/>
      <c r="HC666" s="758"/>
      <c r="HD666" s="758"/>
      <c r="HE666" s="758"/>
      <c r="HF666" s="758"/>
      <c r="HG666" s="758"/>
      <c r="HH666" s="758"/>
      <c r="HI666" s="758"/>
      <c r="HJ666" s="758"/>
      <c r="HK666" s="758"/>
      <c r="HL666" s="758"/>
      <c r="HM666" s="758"/>
      <c r="HN666" s="758"/>
      <c r="HO666" s="758"/>
      <c r="HP666" s="758"/>
      <c r="HQ666" s="758"/>
      <c r="HR666" s="758"/>
      <c r="HS666" s="758"/>
      <c r="HT666" s="758"/>
      <c r="HU666" s="758"/>
      <c r="HV666" s="758"/>
      <c r="HW666" s="758"/>
      <c r="HX666" s="758"/>
      <c r="HY666" s="758"/>
      <c r="HZ666" s="758"/>
      <c r="IA666" s="758"/>
      <c r="IB666" s="758"/>
      <c r="IC666" s="758"/>
      <c r="ID666" s="758"/>
      <c r="IE666" s="758"/>
      <c r="IF666" s="758"/>
      <c r="IG666" s="758"/>
      <c r="IH666" s="758"/>
      <c r="II666" s="758"/>
      <c r="IJ666" s="758"/>
      <c r="IK666" s="758"/>
      <c r="IL666" s="758"/>
      <c r="IM666" s="758"/>
      <c r="IN666" s="758"/>
      <c r="IO666" s="758"/>
      <c r="IP666" s="758"/>
      <c r="IQ666" s="758"/>
      <c r="IR666" s="758"/>
      <c r="IS666" s="758"/>
      <c r="IT666" s="758"/>
      <c r="IU666" s="758"/>
      <c r="IV666" s="758"/>
      <c r="IW666" s="758"/>
    </row>
    <row r="667" spans="1:257" s="725" customFormat="1" ht="28.5" customHeight="1">
      <c r="A667" s="610">
        <v>8</v>
      </c>
      <c r="B667" s="749">
        <v>39990</v>
      </c>
      <c r="C667" s="722" t="s">
        <v>283</v>
      </c>
      <c r="D667" s="722" t="s">
        <v>1379</v>
      </c>
      <c r="E667" s="538" t="s">
        <v>1064</v>
      </c>
      <c r="F667" s="733" t="s">
        <v>1414</v>
      </c>
      <c r="G667" s="677">
        <v>12000000</v>
      </c>
      <c r="H667" s="706" t="s">
        <v>14</v>
      </c>
      <c r="I667" s="734"/>
      <c r="J667" s="707"/>
      <c r="K667" s="737"/>
      <c r="L667" s="747"/>
      <c r="M667" s="748"/>
      <c r="N667" s="749"/>
      <c r="O667" s="607"/>
      <c r="P667" s="708"/>
      <c r="Q667" s="757"/>
      <c r="R667" s="609"/>
      <c r="S667" s="758"/>
      <c r="T667" s="758"/>
      <c r="U667" s="758"/>
      <c r="V667" s="758"/>
      <c r="W667" s="758"/>
      <c r="X667" s="758"/>
      <c r="Y667" s="758"/>
      <c r="Z667" s="758"/>
      <c r="AA667" s="758"/>
      <c r="AB667" s="758"/>
      <c r="AC667" s="758"/>
      <c r="AD667" s="758"/>
      <c r="AE667" s="758"/>
      <c r="AF667" s="758"/>
      <c r="AG667" s="758"/>
      <c r="AH667" s="758"/>
      <c r="AI667" s="758"/>
      <c r="AJ667" s="758"/>
      <c r="AK667" s="758"/>
      <c r="AL667" s="758"/>
      <c r="AM667" s="758"/>
      <c r="AN667" s="758"/>
      <c r="AO667" s="758"/>
      <c r="AP667" s="758"/>
      <c r="AQ667" s="758"/>
      <c r="AR667" s="758"/>
      <c r="AS667" s="758"/>
      <c r="AT667" s="758"/>
      <c r="AU667" s="758"/>
      <c r="AV667" s="758"/>
      <c r="AW667" s="758"/>
      <c r="AX667" s="758"/>
      <c r="AY667" s="758"/>
      <c r="AZ667" s="758"/>
      <c r="BA667" s="758"/>
      <c r="BB667" s="758"/>
      <c r="BC667" s="758"/>
      <c r="BD667" s="758"/>
      <c r="BE667" s="758"/>
      <c r="BF667" s="758"/>
      <c r="BG667" s="758"/>
      <c r="BH667" s="758"/>
      <c r="BI667" s="758"/>
      <c r="BJ667" s="758"/>
      <c r="BK667" s="758"/>
      <c r="BL667" s="758"/>
      <c r="BM667" s="758"/>
      <c r="BN667" s="758"/>
      <c r="BO667" s="758"/>
      <c r="BP667" s="758"/>
      <c r="BQ667" s="758"/>
      <c r="BR667" s="758"/>
      <c r="BS667" s="758"/>
      <c r="BT667" s="758"/>
      <c r="BU667" s="758"/>
      <c r="BV667" s="758"/>
      <c r="BW667" s="758"/>
      <c r="BX667" s="758"/>
      <c r="BY667" s="758"/>
      <c r="BZ667" s="758"/>
      <c r="CA667" s="758"/>
      <c r="CB667" s="758"/>
      <c r="CC667" s="758"/>
      <c r="CD667" s="758"/>
      <c r="CE667" s="758"/>
      <c r="CF667" s="758"/>
      <c r="CG667" s="758"/>
      <c r="CH667" s="758"/>
      <c r="CI667" s="758"/>
      <c r="CJ667" s="758"/>
      <c r="CK667" s="758"/>
      <c r="CL667" s="758"/>
      <c r="CM667" s="758"/>
      <c r="CN667" s="758"/>
      <c r="CO667" s="758"/>
      <c r="CP667" s="758"/>
      <c r="CQ667" s="758"/>
      <c r="CR667" s="758"/>
      <c r="CS667" s="758"/>
      <c r="CT667" s="758"/>
      <c r="CU667" s="758"/>
      <c r="CV667" s="758"/>
      <c r="CW667" s="758"/>
      <c r="CX667" s="758"/>
      <c r="CY667" s="758"/>
      <c r="CZ667" s="758"/>
      <c r="DA667" s="758"/>
      <c r="DB667" s="758"/>
      <c r="DC667" s="758"/>
      <c r="DD667" s="758"/>
      <c r="DE667" s="758"/>
      <c r="DF667" s="758"/>
      <c r="DG667" s="758"/>
      <c r="DH667" s="758"/>
      <c r="DI667" s="758"/>
      <c r="DJ667" s="758"/>
      <c r="DK667" s="758"/>
      <c r="DL667" s="758"/>
      <c r="DM667" s="758"/>
      <c r="DN667" s="758"/>
      <c r="DO667" s="758"/>
      <c r="DP667" s="758"/>
      <c r="DQ667" s="758"/>
      <c r="DR667" s="758"/>
      <c r="DS667" s="758"/>
      <c r="DT667" s="758"/>
      <c r="DU667" s="758"/>
      <c r="DV667" s="758"/>
      <c r="DW667" s="758"/>
      <c r="DX667" s="758"/>
      <c r="DY667" s="758"/>
      <c r="DZ667" s="758"/>
      <c r="EA667" s="758"/>
      <c r="EB667" s="758"/>
      <c r="EC667" s="758"/>
      <c r="ED667" s="758"/>
      <c r="EE667" s="758"/>
      <c r="EF667" s="758"/>
      <c r="EG667" s="758"/>
      <c r="EH667" s="758"/>
      <c r="EI667" s="758"/>
      <c r="EJ667" s="758"/>
      <c r="EK667" s="758"/>
      <c r="EL667" s="758"/>
      <c r="EM667" s="758"/>
      <c r="EN667" s="758"/>
      <c r="EO667" s="758"/>
      <c r="EP667" s="758"/>
      <c r="EQ667" s="758"/>
      <c r="ER667" s="758"/>
      <c r="ES667" s="758"/>
      <c r="ET667" s="758"/>
      <c r="EU667" s="758"/>
      <c r="EV667" s="758"/>
      <c r="EW667" s="758"/>
      <c r="EX667" s="758"/>
      <c r="EY667" s="758"/>
      <c r="EZ667" s="758"/>
      <c r="FA667" s="758"/>
      <c r="FB667" s="758"/>
      <c r="FC667" s="758"/>
      <c r="FD667" s="758"/>
      <c r="FE667" s="758"/>
      <c r="FF667" s="758"/>
      <c r="FG667" s="758"/>
      <c r="FH667" s="758"/>
      <c r="FI667" s="758"/>
      <c r="FJ667" s="758"/>
      <c r="FK667" s="758"/>
      <c r="FL667" s="758"/>
      <c r="FM667" s="758"/>
      <c r="FN667" s="758"/>
      <c r="FO667" s="758"/>
      <c r="FP667" s="758"/>
      <c r="FQ667" s="758"/>
      <c r="FR667" s="758"/>
      <c r="FS667" s="758"/>
      <c r="FT667" s="758"/>
      <c r="FU667" s="758"/>
      <c r="FV667" s="758"/>
      <c r="FW667" s="758"/>
      <c r="FX667" s="758"/>
      <c r="FY667" s="758"/>
      <c r="FZ667" s="758"/>
      <c r="GA667" s="758"/>
      <c r="GB667" s="758"/>
      <c r="GC667" s="758"/>
      <c r="GD667" s="758"/>
      <c r="GE667" s="758"/>
      <c r="GF667" s="758"/>
      <c r="GG667" s="758"/>
      <c r="GH667" s="758"/>
      <c r="GI667" s="758"/>
      <c r="GJ667" s="758"/>
      <c r="GK667" s="758"/>
      <c r="GL667" s="758"/>
      <c r="GM667" s="758"/>
      <c r="GN667" s="758"/>
      <c r="GO667" s="758"/>
      <c r="GP667" s="758"/>
      <c r="GQ667" s="758"/>
      <c r="GR667" s="758"/>
      <c r="GS667" s="758"/>
      <c r="GT667" s="758"/>
      <c r="GU667" s="758"/>
      <c r="GV667" s="758"/>
      <c r="GW667" s="758"/>
      <c r="GX667" s="758"/>
      <c r="GY667" s="758"/>
      <c r="GZ667" s="758"/>
      <c r="HA667" s="758"/>
      <c r="HB667" s="758"/>
      <c r="HC667" s="758"/>
      <c r="HD667" s="758"/>
      <c r="HE667" s="758"/>
      <c r="HF667" s="758"/>
      <c r="HG667" s="758"/>
      <c r="HH667" s="758"/>
      <c r="HI667" s="758"/>
      <c r="HJ667" s="758"/>
      <c r="HK667" s="758"/>
      <c r="HL667" s="758"/>
      <c r="HM667" s="758"/>
      <c r="HN667" s="758"/>
      <c r="HO667" s="758"/>
      <c r="HP667" s="758"/>
      <c r="HQ667" s="758"/>
      <c r="HR667" s="758"/>
      <c r="HS667" s="758"/>
      <c r="HT667" s="758"/>
      <c r="HU667" s="758"/>
      <c r="HV667" s="758"/>
      <c r="HW667" s="758"/>
      <c r="HX667" s="758"/>
      <c r="HY667" s="758"/>
      <c r="HZ667" s="758"/>
      <c r="IA667" s="758"/>
      <c r="IB667" s="758"/>
      <c r="IC667" s="758"/>
      <c r="ID667" s="758"/>
      <c r="IE667" s="758"/>
      <c r="IF667" s="758"/>
      <c r="IG667" s="758"/>
      <c r="IH667" s="758"/>
      <c r="II667" s="758"/>
      <c r="IJ667" s="758"/>
      <c r="IK667" s="758"/>
      <c r="IL667" s="758"/>
      <c r="IM667" s="758"/>
      <c r="IN667" s="758"/>
      <c r="IO667" s="758"/>
      <c r="IP667" s="758"/>
      <c r="IQ667" s="758"/>
      <c r="IR667" s="758"/>
      <c r="IS667" s="758"/>
      <c r="IT667" s="758"/>
      <c r="IU667" s="758"/>
      <c r="IV667" s="758"/>
      <c r="IW667" s="758"/>
    </row>
    <row r="668" spans="1:257" s="725" customFormat="1" ht="28.5" customHeight="1">
      <c r="A668" s="1001"/>
      <c r="B668" s="1004">
        <v>40004</v>
      </c>
      <c r="C668" s="759" t="s">
        <v>319</v>
      </c>
      <c r="D668" s="759" t="s">
        <v>320</v>
      </c>
      <c r="E668" s="760" t="s">
        <v>1029</v>
      </c>
      <c r="F668" s="761" t="s">
        <v>501</v>
      </c>
      <c r="G668" s="1007">
        <v>950000000</v>
      </c>
      <c r="H668" s="762" t="s">
        <v>14</v>
      </c>
      <c r="I668" s="763"/>
      <c r="J668" s="764"/>
      <c r="K668" s="765"/>
      <c r="L668" s="766"/>
      <c r="M668" s="767"/>
      <c r="N668" s="768"/>
      <c r="O668" s="769"/>
      <c r="P668" s="770"/>
      <c r="Q668" s="771"/>
      <c r="R668" s="772"/>
      <c r="S668" s="758"/>
      <c r="T668" s="758"/>
      <c r="U668" s="758"/>
      <c r="V668" s="758"/>
      <c r="W668" s="758"/>
      <c r="X668" s="758"/>
      <c r="Y668" s="758"/>
      <c r="Z668" s="758"/>
      <c r="AA668" s="758"/>
      <c r="AB668" s="758"/>
      <c r="AC668" s="758"/>
      <c r="AD668" s="758"/>
      <c r="AE668" s="758"/>
      <c r="AF668" s="758"/>
      <c r="AG668" s="758"/>
      <c r="AH668" s="758"/>
      <c r="AI668" s="758"/>
      <c r="AJ668" s="758"/>
      <c r="AK668" s="758"/>
      <c r="AL668" s="758"/>
      <c r="AM668" s="758"/>
      <c r="AN668" s="758"/>
      <c r="AO668" s="758"/>
      <c r="AP668" s="758"/>
      <c r="AQ668" s="758"/>
      <c r="AR668" s="758"/>
      <c r="AS668" s="758"/>
      <c r="AT668" s="758"/>
      <c r="AU668" s="758"/>
      <c r="AV668" s="758"/>
      <c r="AW668" s="758"/>
      <c r="AX668" s="758"/>
      <c r="AY668" s="758"/>
      <c r="AZ668" s="758"/>
      <c r="BA668" s="758"/>
      <c r="BB668" s="758"/>
      <c r="BC668" s="758"/>
      <c r="BD668" s="758"/>
      <c r="BE668" s="758"/>
      <c r="BF668" s="758"/>
      <c r="BG668" s="758"/>
      <c r="BH668" s="758"/>
      <c r="BI668" s="758"/>
      <c r="BJ668" s="758"/>
      <c r="BK668" s="758"/>
      <c r="BL668" s="758"/>
      <c r="BM668" s="758"/>
      <c r="BN668" s="758"/>
      <c r="BO668" s="758"/>
      <c r="BP668" s="758"/>
      <c r="BQ668" s="758"/>
      <c r="BR668" s="758"/>
      <c r="BS668" s="758"/>
      <c r="BT668" s="758"/>
      <c r="BU668" s="758"/>
      <c r="BV668" s="758"/>
      <c r="BW668" s="758"/>
      <c r="BX668" s="758"/>
      <c r="BY668" s="758"/>
      <c r="BZ668" s="758"/>
      <c r="CA668" s="758"/>
      <c r="CB668" s="758"/>
      <c r="CC668" s="758"/>
      <c r="CD668" s="758"/>
      <c r="CE668" s="758"/>
      <c r="CF668" s="758"/>
      <c r="CG668" s="758"/>
      <c r="CH668" s="758"/>
      <c r="CI668" s="758"/>
      <c r="CJ668" s="758"/>
      <c r="CK668" s="758"/>
      <c r="CL668" s="758"/>
      <c r="CM668" s="758"/>
      <c r="CN668" s="758"/>
      <c r="CO668" s="758"/>
      <c r="CP668" s="758"/>
      <c r="CQ668" s="758"/>
      <c r="CR668" s="758"/>
      <c r="CS668" s="758"/>
      <c r="CT668" s="758"/>
      <c r="CU668" s="758"/>
      <c r="CV668" s="758"/>
      <c r="CW668" s="758"/>
      <c r="CX668" s="758"/>
      <c r="CY668" s="758"/>
      <c r="CZ668" s="758"/>
      <c r="DA668" s="758"/>
      <c r="DB668" s="758"/>
      <c r="DC668" s="758"/>
      <c r="DD668" s="758"/>
      <c r="DE668" s="758"/>
      <c r="DF668" s="758"/>
      <c r="DG668" s="758"/>
      <c r="DH668" s="758"/>
      <c r="DI668" s="758"/>
      <c r="DJ668" s="758"/>
      <c r="DK668" s="758"/>
      <c r="DL668" s="758"/>
      <c r="DM668" s="758"/>
      <c r="DN668" s="758"/>
      <c r="DO668" s="758"/>
      <c r="DP668" s="758"/>
      <c r="DQ668" s="758"/>
      <c r="DR668" s="758"/>
      <c r="DS668" s="758"/>
      <c r="DT668" s="758"/>
      <c r="DU668" s="758"/>
      <c r="DV668" s="758"/>
      <c r="DW668" s="758"/>
      <c r="DX668" s="758"/>
      <c r="DY668" s="758"/>
      <c r="DZ668" s="758"/>
      <c r="EA668" s="758"/>
      <c r="EB668" s="758"/>
      <c r="EC668" s="758"/>
      <c r="ED668" s="758"/>
      <c r="EE668" s="758"/>
      <c r="EF668" s="758"/>
      <c r="EG668" s="758"/>
      <c r="EH668" s="758"/>
      <c r="EI668" s="758"/>
      <c r="EJ668" s="758"/>
      <c r="EK668" s="758"/>
      <c r="EL668" s="758"/>
      <c r="EM668" s="758"/>
      <c r="EN668" s="758"/>
      <c r="EO668" s="758"/>
      <c r="EP668" s="758"/>
      <c r="EQ668" s="758"/>
      <c r="ER668" s="758"/>
      <c r="ES668" s="758"/>
      <c r="ET668" s="758"/>
      <c r="EU668" s="758"/>
      <c r="EV668" s="758"/>
      <c r="EW668" s="758"/>
      <c r="EX668" s="758"/>
      <c r="EY668" s="758"/>
      <c r="EZ668" s="758"/>
      <c r="FA668" s="758"/>
      <c r="FB668" s="758"/>
      <c r="FC668" s="758"/>
      <c r="FD668" s="758"/>
      <c r="FE668" s="758"/>
      <c r="FF668" s="758"/>
      <c r="FG668" s="758"/>
      <c r="FH668" s="758"/>
      <c r="FI668" s="758"/>
      <c r="FJ668" s="758"/>
      <c r="FK668" s="758"/>
      <c r="FL668" s="758"/>
      <c r="FM668" s="758"/>
      <c r="FN668" s="758"/>
      <c r="FO668" s="758"/>
      <c r="FP668" s="758"/>
      <c r="FQ668" s="758"/>
      <c r="FR668" s="758"/>
      <c r="FS668" s="758"/>
      <c r="FT668" s="758"/>
      <c r="FU668" s="758"/>
      <c r="FV668" s="758"/>
      <c r="FW668" s="758"/>
      <c r="FX668" s="758"/>
      <c r="FY668" s="758"/>
      <c r="FZ668" s="758"/>
      <c r="GA668" s="758"/>
      <c r="GB668" s="758"/>
      <c r="GC668" s="758"/>
      <c r="GD668" s="758"/>
      <c r="GE668" s="758"/>
      <c r="GF668" s="758"/>
      <c r="GG668" s="758"/>
      <c r="GH668" s="758"/>
      <c r="GI668" s="758"/>
      <c r="GJ668" s="758"/>
      <c r="GK668" s="758"/>
      <c r="GL668" s="758"/>
      <c r="GM668" s="758"/>
      <c r="GN668" s="758"/>
      <c r="GO668" s="758"/>
      <c r="GP668" s="758"/>
      <c r="GQ668" s="758"/>
      <c r="GR668" s="758"/>
      <c r="GS668" s="758"/>
      <c r="GT668" s="758"/>
      <c r="GU668" s="758"/>
      <c r="GV668" s="758"/>
      <c r="GW668" s="758"/>
      <c r="GX668" s="758"/>
      <c r="GY668" s="758"/>
      <c r="GZ668" s="758"/>
      <c r="HA668" s="758"/>
      <c r="HB668" s="758"/>
      <c r="HC668" s="758"/>
      <c r="HD668" s="758"/>
      <c r="HE668" s="758"/>
      <c r="HF668" s="758"/>
      <c r="HG668" s="758"/>
      <c r="HH668" s="758"/>
      <c r="HI668" s="758"/>
      <c r="HJ668" s="758"/>
      <c r="HK668" s="758"/>
      <c r="HL668" s="758"/>
      <c r="HM668" s="758"/>
      <c r="HN668" s="758"/>
      <c r="HO668" s="758"/>
      <c r="HP668" s="758"/>
      <c r="HQ668" s="758"/>
      <c r="HR668" s="758"/>
      <c r="HS668" s="758"/>
      <c r="HT668" s="758"/>
      <c r="HU668" s="758"/>
      <c r="HV668" s="758"/>
      <c r="HW668" s="758"/>
      <c r="HX668" s="758"/>
      <c r="HY668" s="758"/>
      <c r="HZ668" s="758"/>
      <c r="IA668" s="758"/>
      <c r="IB668" s="758"/>
      <c r="IC668" s="758"/>
      <c r="ID668" s="758"/>
      <c r="IE668" s="758"/>
      <c r="IF668" s="758"/>
      <c r="IG668" s="758"/>
      <c r="IH668" s="758"/>
      <c r="II668" s="758"/>
      <c r="IJ668" s="758"/>
      <c r="IK668" s="758"/>
      <c r="IL668" s="758"/>
      <c r="IM668" s="758"/>
      <c r="IN668" s="758"/>
      <c r="IO668" s="758"/>
      <c r="IP668" s="758"/>
      <c r="IQ668" s="758"/>
      <c r="IR668" s="758"/>
      <c r="IS668" s="758"/>
      <c r="IT668" s="758"/>
      <c r="IU668" s="758"/>
      <c r="IV668" s="758"/>
      <c r="IW668" s="758"/>
    </row>
    <row r="669" spans="1:257" s="7" customFormat="1">
      <c r="A669" s="567" t="s">
        <v>453</v>
      </c>
      <c r="B669" s="701">
        <v>40004</v>
      </c>
      <c r="C669" s="6" t="s">
        <v>321</v>
      </c>
      <c r="D669" s="6" t="s">
        <v>322</v>
      </c>
      <c r="E669" s="773" t="s">
        <v>988</v>
      </c>
      <c r="F669" s="744" t="s">
        <v>423</v>
      </c>
      <c r="G669" s="673">
        <v>13669000</v>
      </c>
      <c r="H669" s="774" t="s">
        <v>14</v>
      </c>
      <c r="I669" s="775"/>
      <c r="J669" s="776"/>
      <c r="K669" s="777"/>
      <c r="L669" s="778"/>
      <c r="M669" s="779"/>
      <c r="N669" s="780"/>
      <c r="O669" s="781"/>
      <c r="P669" s="782"/>
      <c r="Q669" s="755"/>
      <c r="R669" s="783"/>
      <c r="S669" s="756"/>
      <c r="T669" s="756"/>
      <c r="U669" s="756"/>
      <c r="V669" s="756"/>
      <c r="W669" s="756"/>
      <c r="X669" s="756"/>
      <c r="Y669" s="756"/>
      <c r="Z669" s="756"/>
      <c r="AA669" s="756"/>
      <c r="AB669" s="756"/>
      <c r="AC669" s="756"/>
      <c r="AD669" s="756"/>
      <c r="AE669" s="756"/>
      <c r="AF669" s="756"/>
      <c r="AG669" s="756"/>
      <c r="AH669" s="756"/>
      <c r="AI669" s="756"/>
      <c r="AJ669" s="756"/>
      <c r="AK669" s="756"/>
      <c r="AL669" s="756"/>
      <c r="AM669" s="756"/>
      <c r="AN669" s="756"/>
      <c r="AO669" s="756"/>
      <c r="AP669" s="756"/>
      <c r="AQ669" s="756"/>
      <c r="AR669" s="756"/>
      <c r="AS669" s="756"/>
      <c r="AT669" s="756"/>
      <c r="AU669" s="756"/>
      <c r="AV669" s="756"/>
      <c r="AW669" s="756"/>
      <c r="AX669" s="756"/>
      <c r="AY669" s="756"/>
      <c r="AZ669" s="756"/>
      <c r="BA669" s="756"/>
      <c r="BB669" s="756"/>
      <c r="BC669" s="756"/>
      <c r="BD669" s="756"/>
      <c r="BE669" s="756"/>
      <c r="BF669" s="756"/>
      <c r="BG669" s="756"/>
      <c r="BH669" s="756"/>
      <c r="BI669" s="756"/>
      <c r="BJ669" s="756"/>
      <c r="BK669" s="756"/>
      <c r="BL669" s="756"/>
      <c r="BM669" s="756"/>
      <c r="BN669" s="756"/>
      <c r="BO669" s="756"/>
      <c r="BP669" s="756"/>
      <c r="BQ669" s="756"/>
      <c r="BR669" s="756"/>
      <c r="BS669" s="756"/>
      <c r="BT669" s="756"/>
      <c r="BU669" s="756"/>
      <c r="BV669" s="756"/>
      <c r="BW669" s="756"/>
      <c r="BX669" s="756"/>
      <c r="BY669" s="756"/>
      <c r="BZ669" s="756"/>
      <c r="CA669" s="756"/>
      <c r="CB669" s="756"/>
      <c r="CC669" s="756"/>
      <c r="CD669" s="756"/>
      <c r="CE669" s="756"/>
      <c r="CF669" s="756"/>
      <c r="CG669" s="756"/>
      <c r="CH669" s="756"/>
      <c r="CI669" s="756"/>
      <c r="CJ669" s="756"/>
      <c r="CK669" s="756"/>
      <c r="CL669" s="756"/>
      <c r="CM669" s="756"/>
      <c r="CN669" s="756"/>
      <c r="CO669" s="756"/>
      <c r="CP669" s="756"/>
      <c r="CQ669" s="756"/>
      <c r="CR669" s="756"/>
      <c r="CS669" s="756"/>
      <c r="CT669" s="756"/>
      <c r="CU669" s="756"/>
      <c r="CV669" s="756"/>
      <c r="CW669" s="756"/>
      <c r="CX669" s="756"/>
      <c r="CY669" s="756"/>
      <c r="CZ669" s="756"/>
      <c r="DA669" s="756"/>
      <c r="DB669" s="756"/>
      <c r="DC669" s="756"/>
      <c r="DD669" s="756"/>
      <c r="DE669" s="756"/>
      <c r="DF669" s="756"/>
      <c r="DG669" s="756"/>
      <c r="DH669" s="756"/>
      <c r="DI669" s="756"/>
      <c r="DJ669" s="756"/>
      <c r="DK669" s="756"/>
      <c r="DL669" s="756"/>
      <c r="DM669" s="756"/>
      <c r="DN669" s="756"/>
      <c r="DO669" s="756"/>
      <c r="DP669" s="756"/>
      <c r="DQ669" s="756"/>
      <c r="DR669" s="756"/>
      <c r="DS669" s="756"/>
      <c r="DT669" s="756"/>
      <c r="DU669" s="756"/>
      <c r="DV669" s="756"/>
      <c r="DW669" s="756"/>
      <c r="DX669" s="756"/>
      <c r="DY669" s="756"/>
      <c r="DZ669" s="756"/>
      <c r="EA669" s="756"/>
      <c r="EB669" s="756"/>
      <c r="EC669" s="756"/>
      <c r="ED669" s="756"/>
      <c r="EE669" s="756"/>
      <c r="EF669" s="756"/>
      <c r="EG669" s="756"/>
      <c r="EH669" s="756"/>
      <c r="EI669" s="756"/>
      <c r="EJ669" s="756"/>
      <c r="EK669" s="756"/>
      <c r="EL669" s="756"/>
      <c r="EM669" s="756"/>
      <c r="EN669" s="756"/>
      <c r="EO669" s="756"/>
      <c r="EP669" s="756"/>
      <c r="EQ669" s="756"/>
      <c r="ER669" s="756"/>
      <c r="ES669" s="756"/>
      <c r="ET669" s="756"/>
      <c r="EU669" s="756"/>
      <c r="EV669" s="756"/>
      <c r="EW669" s="756"/>
      <c r="EX669" s="756"/>
      <c r="EY669" s="756"/>
      <c r="EZ669" s="756"/>
      <c r="FA669" s="756"/>
      <c r="FB669" s="756"/>
      <c r="FC669" s="756"/>
      <c r="FD669" s="756"/>
      <c r="FE669" s="756"/>
      <c r="FF669" s="756"/>
      <c r="FG669" s="756"/>
      <c r="FH669" s="756"/>
      <c r="FI669" s="756"/>
      <c r="FJ669" s="756"/>
      <c r="FK669" s="756"/>
      <c r="FL669" s="756"/>
      <c r="FM669" s="756"/>
      <c r="FN669" s="756"/>
      <c r="FO669" s="756"/>
      <c r="FP669" s="756"/>
      <c r="FQ669" s="756"/>
      <c r="FR669" s="756"/>
      <c r="FS669" s="756"/>
      <c r="FT669" s="756"/>
      <c r="FU669" s="756"/>
      <c r="FV669" s="756"/>
      <c r="FW669" s="756"/>
      <c r="FX669" s="756"/>
      <c r="FY669" s="756"/>
      <c r="FZ669" s="756"/>
      <c r="GA669" s="756"/>
      <c r="GB669" s="756"/>
      <c r="GC669" s="756"/>
      <c r="GD669" s="756"/>
      <c r="GE669" s="756"/>
      <c r="GF669" s="756"/>
      <c r="GG669" s="756"/>
      <c r="GH669" s="756"/>
      <c r="GI669" s="756"/>
      <c r="GJ669" s="756"/>
      <c r="GK669" s="756"/>
      <c r="GL669" s="756"/>
      <c r="GM669" s="756"/>
      <c r="GN669" s="756"/>
      <c r="GO669" s="756"/>
      <c r="GP669" s="756"/>
      <c r="GQ669" s="756"/>
      <c r="GR669" s="756"/>
      <c r="GS669" s="756"/>
      <c r="GT669" s="756"/>
      <c r="GU669" s="756"/>
      <c r="GV669" s="756"/>
      <c r="GW669" s="756"/>
      <c r="GX669" s="756"/>
      <c r="GY669" s="756"/>
      <c r="GZ669" s="756"/>
      <c r="HA669" s="756"/>
      <c r="HB669" s="756"/>
      <c r="HC669" s="756"/>
      <c r="HD669" s="756"/>
      <c r="HE669" s="756"/>
      <c r="HF669" s="756"/>
      <c r="HG669" s="756"/>
      <c r="HH669" s="756"/>
      <c r="HI669" s="756"/>
      <c r="HJ669" s="756"/>
      <c r="HK669" s="756"/>
      <c r="HL669" s="756"/>
      <c r="HM669" s="756"/>
      <c r="HN669" s="756"/>
      <c r="HO669" s="756"/>
      <c r="HP669" s="756"/>
      <c r="HQ669" s="756"/>
      <c r="HR669" s="756"/>
      <c r="HS669" s="756"/>
      <c r="HT669" s="756"/>
      <c r="HU669" s="756"/>
      <c r="HV669" s="756"/>
      <c r="HW669" s="756"/>
      <c r="HX669" s="756"/>
      <c r="HY669" s="756"/>
      <c r="HZ669" s="756"/>
      <c r="IA669" s="756"/>
      <c r="IB669" s="756"/>
      <c r="IC669" s="756"/>
      <c r="ID669" s="756"/>
      <c r="IE669" s="756"/>
      <c r="IF669" s="756"/>
      <c r="IG669" s="756"/>
      <c r="IH669" s="756"/>
      <c r="II669" s="756"/>
      <c r="IJ669" s="756"/>
      <c r="IK669" s="756"/>
      <c r="IL669" s="756"/>
      <c r="IM669" s="756"/>
      <c r="IN669" s="756"/>
      <c r="IO669" s="756"/>
      <c r="IP669" s="756"/>
      <c r="IQ669" s="756"/>
      <c r="IR669" s="756"/>
      <c r="IS669" s="756"/>
      <c r="IT669" s="756"/>
      <c r="IU669" s="756"/>
      <c r="IV669" s="756"/>
      <c r="IW669" s="756"/>
    </row>
    <row r="670" spans="1:257" s="7" customFormat="1" ht="16.5" customHeight="1">
      <c r="A670" s="567">
        <v>2</v>
      </c>
      <c r="B670" s="701">
        <v>40011</v>
      </c>
      <c r="C670" s="6" t="s">
        <v>336</v>
      </c>
      <c r="D670" s="6" t="s">
        <v>340</v>
      </c>
      <c r="E670" s="773" t="s">
        <v>1024</v>
      </c>
      <c r="F670" s="744" t="s">
        <v>423</v>
      </c>
      <c r="G670" s="673">
        <v>11000000</v>
      </c>
      <c r="H670" s="774" t="s">
        <v>14</v>
      </c>
      <c r="I670" s="775"/>
      <c r="J670" s="776"/>
      <c r="K670" s="777"/>
      <c r="L670" s="778"/>
      <c r="M670" s="779"/>
      <c r="N670" s="780"/>
      <c r="O670" s="781"/>
      <c r="P670" s="782"/>
      <c r="Q670" s="755"/>
      <c r="R670" s="783"/>
      <c r="S670" s="756"/>
      <c r="T670" s="756"/>
      <c r="U670" s="756"/>
      <c r="V670" s="756"/>
      <c r="W670" s="756"/>
      <c r="X670" s="756"/>
      <c r="Y670" s="756"/>
      <c r="Z670" s="756"/>
      <c r="AA670" s="756"/>
      <c r="AB670" s="756"/>
      <c r="AC670" s="756"/>
      <c r="AD670" s="756"/>
      <c r="AE670" s="756"/>
      <c r="AF670" s="756"/>
      <c r="AG670" s="756"/>
      <c r="AH670" s="756"/>
      <c r="AI670" s="756"/>
      <c r="AJ670" s="756"/>
      <c r="AK670" s="756"/>
      <c r="AL670" s="756"/>
      <c r="AM670" s="756"/>
      <c r="AN670" s="756"/>
      <c r="AO670" s="756"/>
      <c r="AP670" s="756"/>
      <c r="AQ670" s="756"/>
      <c r="AR670" s="756"/>
      <c r="AS670" s="756"/>
      <c r="AT670" s="756"/>
      <c r="AU670" s="756"/>
      <c r="AV670" s="756"/>
      <c r="AW670" s="756"/>
      <c r="AX670" s="756"/>
      <c r="AY670" s="756"/>
      <c r="AZ670" s="756"/>
      <c r="BA670" s="756"/>
      <c r="BB670" s="756"/>
      <c r="BC670" s="756"/>
      <c r="BD670" s="756"/>
      <c r="BE670" s="756"/>
      <c r="BF670" s="756"/>
      <c r="BG670" s="756"/>
      <c r="BH670" s="756"/>
      <c r="BI670" s="756"/>
      <c r="BJ670" s="756"/>
      <c r="BK670" s="756"/>
      <c r="BL670" s="756"/>
      <c r="BM670" s="756"/>
      <c r="BN670" s="756"/>
      <c r="BO670" s="756"/>
      <c r="BP670" s="756"/>
      <c r="BQ670" s="756"/>
      <c r="BR670" s="756"/>
      <c r="BS670" s="756"/>
      <c r="BT670" s="756"/>
      <c r="BU670" s="756"/>
      <c r="BV670" s="756"/>
      <c r="BW670" s="756"/>
      <c r="BX670" s="756"/>
      <c r="BY670" s="756"/>
      <c r="BZ670" s="756"/>
      <c r="CA670" s="756"/>
      <c r="CB670" s="756"/>
      <c r="CC670" s="756"/>
      <c r="CD670" s="756"/>
      <c r="CE670" s="756"/>
      <c r="CF670" s="756"/>
      <c r="CG670" s="756"/>
      <c r="CH670" s="756"/>
      <c r="CI670" s="756"/>
      <c r="CJ670" s="756"/>
      <c r="CK670" s="756"/>
      <c r="CL670" s="756"/>
      <c r="CM670" s="756"/>
      <c r="CN670" s="756"/>
      <c r="CO670" s="756"/>
      <c r="CP670" s="756"/>
      <c r="CQ670" s="756"/>
      <c r="CR670" s="756"/>
      <c r="CS670" s="756"/>
      <c r="CT670" s="756"/>
      <c r="CU670" s="756"/>
      <c r="CV670" s="756"/>
      <c r="CW670" s="756"/>
      <c r="CX670" s="756"/>
      <c r="CY670" s="756"/>
      <c r="CZ670" s="756"/>
      <c r="DA670" s="756"/>
      <c r="DB670" s="756"/>
      <c r="DC670" s="756"/>
      <c r="DD670" s="756"/>
      <c r="DE670" s="756"/>
      <c r="DF670" s="756"/>
      <c r="DG670" s="756"/>
      <c r="DH670" s="756"/>
      <c r="DI670" s="756"/>
      <c r="DJ670" s="756"/>
      <c r="DK670" s="756"/>
      <c r="DL670" s="756"/>
      <c r="DM670" s="756"/>
      <c r="DN670" s="756"/>
      <c r="DO670" s="756"/>
      <c r="DP670" s="756"/>
      <c r="DQ670" s="756"/>
      <c r="DR670" s="756"/>
      <c r="DS670" s="756"/>
      <c r="DT670" s="756"/>
      <c r="DU670" s="756"/>
      <c r="DV670" s="756"/>
      <c r="DW670" s="756"/>
      <c r="DX670" s="756"/>
      <c r="DY670" s="756"/>
      <c r="DZ670" s="756"/>
      <c r="EA670" s="756"/>
      <c r="EB670" s="756"/>
      <c r="EC670" s="756"/>
      <c r="ED670" s="756"/>
      <c r="EE670" s="756"/>
      <c r="EF670" s="756"/>
      <c r="EG670" s="756"/>
      <c r="EH670" s="756"/>
      <c r="EI670" s="756"/>
      <c r="EJ670" s="756"/>
      <c r="EK670" s="756"/>
      <c r="EL670" s="756"/>
      <c r="EM670" s="756"/>
      <c r="EN670" s="756"/>
      <c r="EO670" s="756"/>
      <c r="EP670" s="756"/>
      <c r="EQ670" s="756"/>
      <c r="ER670" s="756"/>
      <c r="ES670" s="756"/>
      <c r="ET670" s="756"/>
      <c r="EU670" s="756"/>
      <c r="EV670" s="756"/>
      <c r="EW670" s="756"/>
      <c r="EX670" s="756"/>
      <c r="EY670" s="756"/>
      <c r="EZ670" s="756"/>
      <c r="FA670" s="756"/>
      <c r="FB670" s="756"/>
      <c r="FC670" s="756"/>
      <c r="FD670" s="756"/>
      <c r="FE670" s="756"/>
      <c r="FF670" s="756"/>
      <c r="FG670" s="756"/>
      <c r="FH670" s="756"/>
      <c r="FI670" s="756"/>
      <c r="FJ670" s="756"/>
      <c r="FK670" s="756"/>
      <c r="FL670" s="756"/>
      <c r="FM670" s="756"/>
      <c r="FN670" s="756"/>
      <c r="FO670" s="756"/>
      <c r="FP670" s="756"/>
      <c r="FQ670" s="756"/>
      <c r="FR670" s="756"/>
      <c r="FS670" s="756"/>
      <c r="FT670" s="756"/>
      <c r="FU670" s="756"/>
      <c r="FV670" s="756"/>
      <c r="FW670" s="756"/>
      <c r="FX670" s="756"/>
      <c r="FY670" s="756"/>
      <c r="FZ670" s="756"/>
      <c r="GA670" s="756"/>
      <c r="GB670" s="756"/>
      <c r="GC670" s="756"/>
      <c r="GD670" s="756"/>
      <c r="GE670" s="756"/>
      <c r="GF670" s="756"/>
      <c r="GG670" s="756"/>
      <c r="GH670" s="756"/>
      <c r="GI670" s="756"/>
      <c r="GJ670" s="756"/>
      <c r="GK670" s="756"/>
      <c r="GL670" s="756"/>
      <c r="GM670" s="756"/>
      <c r="GN670" s="756"/>
      <c r="GO670" s="756"/>
      <c r="GP670" s="756"/>
      <c r="GQ670" s="756"/>
      <c r="GR670" s="756"/>
      <c r="GS670" s="756"/>
      <c r="GT670" s="756"/>
      <c r="GU670" s="756"/>
      <c r="GV670" s="756"/>
      <c r="GW670" s="756"/>
      <c r="GX670" s="756"/>
      <c r="GY670" s="756"/>
      <c r="GZ670" s="756"/>
      <c r="HA670" s="756"/>
      <c r="HB670" s="756"/>
      <c r="HC670" s="756"/>
      <c r="HD670" s="756"/>
      <c r="HE670" s="756"/>
      <c r="HF670" s="756"/>
      <c r="HG670" s="756"/>
      <c r="HH670" s="756"/>
      <c r="HI670" s="756"/>
      <c r="HJ670" s="756"/>
      <c r="HK670" s="756"/>
      <c r="HL670" s="756"/>
      <c r="HM670" s="756"/>
      <c r="HN670" s="756"/>
      <c r="HO670" s="756"/>
      <c r="HP670" s="756"/>
      <c r="HQ670" s="756"/>
      <c r="HR670" s="756"/>
      <c r="HS670" s="756"/>
      <c r="HT670" s="756"/>
      <c r="HU670" s="756"/>
      <c r="HV670" s="756"/>
      <c r="HW670" s="756"/>
      <c r="HX670" s="756"/>
      <c r="HY670" s="756"/>
      <c r="HZ670" s="756"/>
      <c r="IA670" s="756"/>
      <c r="IB670" s="756"/>
      <c r="IC670" s="756"/>
      <c r="ID670" s="756"/>
      <c r="IE670" s="756"/>
      <c r="IF670" s="756"/>
      <c r="IG670" s="756"/>
      <c r="IH670" s="756"/>
      <c r="II670" s="756"/>
      <c r="IJ670" s="756"/>
      <c r="IK670" s="756"/>
      <c r="IL670" s="756"/>
      <c r="IM670" s="756"/>
      <c r="IN670" s="756"/>
      <c r="IO670" s="756"/>
      <c r="IP670" s="756"/>
      <c r="IQ670" s="756"/>
      <c r="IR670" s="756"/>
      <c r="IS670" s="756"/>
      <c r="IT670" s="756"/>
      <c r="IU670" s="756"/>
      <c r="IV670" s="756"/>
      <c r="IW670" s="756"/>
    </row>
    <row r="671" spans="1:257" s="7" customFormat="1" ht="16.5" customHeight="1">
      <c r="A671" s="567">
        <v>2</v>
      </c>
      <c r="B671" s="701">
        <v>40011</v>
      </c>
      <c r="C671" s="6" t="s">
        <v>345</v>
      </c>
      <c r="D671" s="6" t="s">
        <v>1054</v>
      </c>
      <c r="E671" s="773" t="s">
        <v>1053</v>
      </c>
      <c r="F671" s="744" t="s">
        <v>423</v>
      </c>
      <c r="G671" s="673">
        <v>12900000</v>
      </c>
      <c r="H671" s="774" t="s">
        <v>14</v>
      </c>
      <c r="I671" s="775"/>
      <c r="J671" s="776"/>
      <c r="K671" s="777"/>
      <c r="L671" s="778"/>
      <c r="M671" s="779"/>
      <c r="N671" s="780"/>
      <c r="O671" s="781"/>
      <c r="P671" s="782"/>
      <c r="Q671" s="755"/>
      <c r="R671" s="783"/>
      <c r="S671" s="756"/>
      <c r="T671" s="756"/>
      <c r="U671" s="756"/>
      <c r="V671" s="756"/>
      <c r="W671" s="756"/>
      <c r="X671" s="756"/>
      <c r="Y671" s="756"/>
      <c r="Z671" s="756"/>
      <c r="AA671" s="756"/>
      <c r="AB671" s="756"/>
      <c r="AC671" s="756"/>
      <c r="AD671" s="756"/>
      <c r="AE671" s="756"/>
      <c r="AF671" s="756"/>
      <c r="AG671" s="756"/>
      <c r="AH671" s="756"/>
      <c r="AI671" s="756"/>
      <c r="AJ671" s="756"/>
      <c r="AK671" s="756"/>
      <c r="AL671" s="756"/>
      <c r="AM671" s="756"/>
      <c r="AN671" s="756"/>
      <c r="AO671" s="756"/>
      <c r="AP671" s="756"/>
      <c r="AQ671" s="756"/>
      <c r="AR671" s="756"/>
      <c r="AS671" s="756"/>
      <c r="AT671" s="756"/>
      <c r="AU671" s="756"/>
      <c r="AV671" s="756"/>
      <c r="AW671" s="756"/>
      <c r="AX671" s="756"/>
      <c r="AY671" s="756"/>
      <c r="AZ671" s="756"/>
      <c r="BA671" s="756"/>
      <c r="BB671" s="756"/>
      <c r="BC671" s="756"/>
      <c r="BD671" s="756"/>
      <c r="BE671" s="756"/>
      <c r="BF671" s="756"/>
      <c r="BG671" s="756"/>
      <c r="BH671" s="756"/>
      <c r="BI671" s="756"/>
      <c r="BJ671" s="756"/>
      <c r="BK671" s="756"/>
      <c r="BL671" s="756"/>
      <c r="BM671" s="756"/>
      <c r="BN671" s="756"/>
      <c r="BO671" s="756"/>
      <c r="BP671" s="756"/>
      <c r="BQ671" s="756"/>
      <c r="BR671" s="756"/>
      <c r="BS671" s="756"/>
      <c r="BT671" s="756"/>
      <c r="BU671" s="756"/>
      <c r="BV671" s="756"/>
      <c r="BW671" s="756"/>
      <c r="BX671" s="756"/>
      <c r="BY671" s="756"/>
      <c r="BZ671" s="756"/>
      <c r="CA671" s="756"/>
      <c r="CB671" s="756"/>
      <c r="CC671" s="756"/>
      <c r="CD671" s="756"/>
      <c r="CE671" s="756"/>
      <c r="CF671" s="756"/>
      <c r="CG671" s="756"/>
      <c r="CH671" s="756"/>
      <c r="CI671" s="756"/>
      <c r="CJ671" s="756"/>
      <c r="CK671" s="756"/>
      <c r="CL671" s="756"/>
      <c r="CM671" s="756"/>
      <c r="CN671" s="756"/>
      <c r="CO671" s="756"/>
      <c r="CP671" s="756"/>
      <c r="CQ671" s="756"/>
      <c r="CR671" s="756"/>
      <c r="CS671" s="756"/>
      <c r="CT671" s="756"/>
      <c r="CU671" s="756"/>
      <c r="CV671" s="756"/>
      <c r="CW671" s="756"/>
      <c r="CX671" s="756"/>
      <c r="CY671" s="756"/>
      <c r="CZ671" s="756"/>
      <c r="DA671" s="756"/>
      <c r="DB671" s="756"/>
      <c r="DC671" s="756"/>
      <c r="DD671" s="756"/>
      <c r="DE671" s="756"/>
      <c r="DF671" s="756"/>
      <c r="DG671" s="756"/>
      <c r="DH671" s="756"/>
      <c r="DI671" s="756"/>
      <c r="DJ671" s="756"/>
      <c r="DK671" s="756"/>
      <c r="DL671" s="756"/>
      <c r="DM671" s="756"/>
      <c r="DN671" s="756"/>
      <c r="DO671" s="756"/>
      <c r="DP671" s="756"/>
      <c r="DQ671" s="756"/>
      <c r="DR671" s="756"/>
      <c r="DS671" s="756"/>
      <c r="DT671" s="756"/>
      <c r="DU671" s="756"/>
      <c r="DV671" s="756"/>
      <c r="DW671" s="756"/>
      <c r="DX671" s="756"/>
      <c r="DY671" s="756"/>
      <c r="DZ671" s="756"/>
      <c r="EA671" s="756"/>
      <c r="EB671" s="756"/>
      <c r="EC671" s="756"/>
      <c r="ED671" s="756"/>
      <c r="EE671" s="756"/>
      <c r="EF671" s="756"/>
      <c r="EG671" s="756"/>
      <c r="EH671" s="756"/>
      <c r="EI671" s="756"/>
      <c r="EJ671" s="756"/>
      <c r="EK671" s="756"/>
      <c r="EL671" s="756"/>
      <c r="EM671" s="756"/>
      <c r="EN671" s="756"/>
      <c r="EO671" s="756"/>
      <c r="EP671" s="756"/>
      <c r="EQ671" s="756"/>
      <c r="ER671" s="756"/>
      <c r="ES671" s="756"/>
      <c r="ET671" s="756"/>
      <c r="EU671" s="756"/>
      <c r="EV671" s="756"/>
      <c r="EW671" s="756"/>
      <c r="EX671" s="756"/>
      <c r="EY671" s="756"/>
      <c r="EZ671" s="756"/>
      <c r="FA671" s="756"/>
      <c r="FB671" s="756"/>
      <c r="FC671" s="756"/>
      <c r="FD671" s="756"/>
      <c r="FE671" s="756"/>
      <c r="FF671" s="756"/>
      <c r="FG671" s="756"/>
      <c r="FH671" s="756"/>
      <c r="FI671" s="756"/>
      <c r="FJ671" s="756"/>
      <c r="FK671" s="756"/>
      <c r="FL671" s="756"/>
      <c r="FM671" s="756"/>
      <c r="FN671" s="756"/>
      <c r="FO671" s="756"/>
      <c r="FP671" s="756"/>
      <c r="FQ671" s="756"/>
      <c r="FR671" s="756"/>
      <c r="FS671" s="756"/>
      <c r="FT671" s="756"/>
      <c r="FU671" s="756"/>
      <c r="FV671" s="756"/>
      <c r="FW671" s="756"/>
      <c r="FX671" s="756"/>
      <c r="FY671" s="756"/>
      <c r="FZ671" s="756"/>
      <c r="GA671" s="756"/>
      <c r="GB671" s="756"/>
      <c r="GC671" s="756"/>
      <c r="GD671" s="756"/>
      <c r="GE671" s="756"/>
      <c r="GF671" s="756"/>
      <c r="GG671" s="756"/>
      <c r="GH671" s="756"/>
      <c r="GI671" s="756"/>
      <c r="GJ671" s="756"/>
      <c r="GK671" s="756"/>
      <c r="GL671" s="756"/>
      <c r="GM671" s="756"/>
      <c r="GN671" s="756"/>
      <c r="GO671" s="756"/>
      <c r="GP671" s="756"/>
      <c r="GQ671" s="756"/>
      <c r="GR671" s="756"/>
      <c r="GS671" s="756"/>
      <c r="GT671" s="756"/>
      <c r="GU671" s="756"/>
      <c r="GV671" s="756"/>
      <c r="GW671" s="756"/>
      <c r="GX671" s="756"/>
      <c r="GY671" s="756"/>
      <c r="GZ671" s="756"/>
      <c r="HA671" s="756"/>
      <c r="HB671" s="756"/>
      <c r="HC671" s="756"/>
      <c r="HD671" s="756"/>
      <c r="HE671" s="756"/>
      <c r="HF671" s="756"/>
      <c r="HG671" s="756"/>
      <c r="HH671" s="756"/>
      <c r="HI671" s="756"/>
      <c r="HJ671" s="756"/>
      <c r="HK671" s="756"/>
      <c r="HL671" s="756"/>
      <c r="HM671" s="756"/>
      <c r="HN671" s="756"/>
      <c r="HO671" s="756"/>
      <c r="HP671" s="756"/>
      <c r="HQ671" s="756"/>
      <c r="HR671" s="756"/>
      <c r="HS671" s="756"/>
      <c r="HT671" s="756"/>
      <c r="HU671" s="756"/>
      <c r="HV671" s="756"/>
      <c r="HW671" s="756"/>
      <c r="HX671" s="756"/>
      <c r="HY671" s="756"/>
      <c r="HZ671" s="756"/>
      <c r="IA671" s="756"/>
      <c r="IB671" s="756"/>
      <c r="IC671" s="756"/>
      <c r="ID671" s="756"/>
      <c r="IE671" s="756"/>
      <c r="IF671" s="756"/>
      <c r="IG671" s="756"/>
      <c r="IH671" s="756"/>
      <c r="II671" s="756"/>
      <c r="IJ671" s="756"/>
      <c r="IK671" s="756"/>
      <c r="IL671" s="756"/>
      <c r="IM671" s="756"/>
      <c r="IN671" s="756"/>
      <c r="IO671" s="756"/>
      <c r="IP671" s="756"/>
      <c r="IQ671" s="756"/>
      <c r="IR671" s="756"/>
      <c r="IS671" s="756"/>
      <c r="IT671" s="756"/>
      <c r="IU671" s="756"/>
      <c r="IV671" s="756"/>
      <c r="IW671" s="756"/>
    </row>
    <row r="672" spans="1:257" s="7" customFormat="1">
      <c r="A672" s="567" t="s">
        <v>343</v>
      </c>
      <c r="B672" s="701">
        <v>40011</v>
      </c>
      <c r="C672" s="6" t="s">
        <v>337</v>
      </c>
      <c r="D672" s="6" t="s">
        <v>999</v>
      </c>
      <c r="E672" s="773" t="s">
        <v>1000</v>
      </c>
      <c r="F672" s="744" t="s">
        <v>428</v>
      </c>
      <c r="G672" s="673">
        <v>6800000</v>
      </c>
      <c r="H672" s="774" t="s">
        <v>14</v>
      </c>
      <c r="I672" s="775"/>
      <c r="J672" s="776"/>
      <c r="K672" s="777"/>
      <c r="L672" s="778"/>
      <c r="M672" s="779"/>
      <c r="N672" s="780"/>
      <c r="O672" s="781"/>
      <c r="P672" s="782"/>
      <c r="Q672" s="755"/>
      <c r="R672" s="783"/>
      <c r="S672" s="756"/>
      <c r="T672" s="756"/>
      <c r="U672" s="756"/>
      <c r="V672" s="756"/>
      <c r="W672" s="756"/>
      <c r="X672" s="756"/>
      <c r="Y672" s="756"/>
      <c r="Z672" s="756"/>
      <c r="AA672" s="756"/>
      <c r="AB672" s="756"/>
      <c r="AC672" s="756"/>
      <c r="AD672" s="756"/>
      <c r="AE672" s="756"/>
      <c r="AF672" s="756"/>
      <c r="AG672" s="756"/>
      <c r="AH672" s="756"/>
      <c r="AI672" s="756"/>
      <c r="AJ672" s="756"/>
      <c r="AK672" s="756"/>
      <c r="AL672" s="756"/>
      <c r="AM672" s="756"/>
      <c r="AN672" s="756"/>
      <c r="AO672" s="756"/>
      <c r="AP672" s="756"/>
      <c r="AQ672" s="756"/>
      <c r="AR672" s="756"/>
      <c r="AS672" s="756"/>
      <c r="AT672" s="756"/>
      <c r="AU672" s="756"/>
      <c r="AV672" s="756"/>
      <c r="AW672" s="756"/>
      <c r="AX672" s="756"/>
      <c r="AY672" s="756"/>
      <c r="AZ672" s="756"/>
      <c r="BA672" s="756"/>
      <c r="BB672" s="756"/>
      <c r="BC672" s="756"/>
      <c r="BD672" s="756"/>
      <c r="BE672" s="756"/>
      <c r="BF672" s="756"/>
      <c r="BG672" s="756"/>
      <c r="BH672" s="756"/>
      <c r="BI672" s="756"/>
      <c r="BJ672" s="756"/>
      <c r="BK672" s="756"/>
      <c r="BL672" s="756"/>
      <c r="BM672" s="756"/>
      <c r="BN672" s="756"/>
      <c r="BO672" s="756"/>
      <c r="BP672" s="756"/>
      <c r="BQ672" s="756"/>
      <c r="BR672" s="756"/>
      <c r="BS672" s="756"/>
      <c r="BT672" s="756"/>
      <c r="BU672" s="756"/>
      <c r="BV672" s="756"/>
      <c r="BW672" s="756"/>
      <c r="BX672" s="756"/>
      <c r="BY672" s="756"/>
      <c r="BZ672" s="756"/>
      <c r="CA672" s="756"/>
      <c r="CB672" s="756"/>
      <c r="CC672" s="756"/>
      <c r="CD672" s="756"/>
      <c r="CE672" s="756"/>
      <c r="CF672" s="756"/>
      <c r="CG672" s="756"/>
      <c r="CH672" s="756"/>
      <c r="CI672" s="756"/>
      <c r="CJ672" s="756"/>
      <c r="CK672" s="756"/>
      <c r="CL672" s="756"/>
      <c r="CM672" s="756"/>
      <c r="CN672" s="756"/>
      <c r="CO672" s="756"/>
      <c r="CP672" s="756"/>
      <c r="CQ672" s="756"/>
      <c r="CR672" s="756"/>
      <c r="CS672" s="756"/>
      <c r="CT672" s="756"/>
      <c r="CU672" s="756"/>
      <c r="CV672" s="756"/>
      <c r="CW672" s="756"/>
      <c r="CX672" s="756"/>
      <c r="CY672" s="756"/>
      <c r="CZ672" s="756"/>
      <c r="DA672" s="756"/>
      <c r="DB672" s="756"/>
      <c r="DC672" s="756"/>
      <c r="DD672" s="756"/>
      <c r="DE672" s="756"/>
      <c r="DF672" s="756"/>
      <c r="DG672" s="756"/>
      <c r="DH672" s="756"/>
      <c r="DI672" s="756"/>
      <c r="DJ672" s="756"/>
      <c r="DK672" s="756"/>
      <c r="DL672" s="756"/>
      <c r="DM672" s="756"/>
      <c r="DN672" s="756"/>
      <c r="DO672" s="756"/>
      <c r="DP672" s="756"/>
      <c r="DQ672" s="756"/>
      <c r="DR672" s="756"/>
      <c r="DS672" s="756"/>
      <c r="DT672" s="756"/>
      <c r="DU672" s="756"/>
      <c r="DV672" s="756"/>
      <c r="DW672" s="756"/>
      <c r="DX672" s="756"/>
      <c r="DY672" s="756"/>
      <c r="DZ672" s="756"/>
      <c r="EA672" s="756"/>
      <c r="EB672" s="756"/>
      <c r="EC672" s="756"/>
      <c r="ED672" s="756"/>
      <c r="EE672" s="756"/>
      <c r="EF672" s="756"/>
      <c r="EG672" s="756"/>
      <c r="EH672" s="756"/>
      <c r="EI672" s="756"/>
      <c r="EJ672" s="756"/>
      <c r="EK672" s="756"/>
      <c r="EL672" s="756"/>
      <c r="EM672" s="756"/>
      <c r="EN672" s="756"/>
      <c r="EO672" s="756"/>
      <c r="EP672" s="756"/>
      <c r="EQ672" s="756"/>
      <c r="ER672" s="756"/>
      <c r="ES672" s="756"/>
      <c r="ET672" s="756"/>
      <c r="EU672" s="756"/>
      <c r="EV672" s="756"/>
      <c r="EW672" s="756"/>
      <c r="EX672" s="756"/>
      <c r="EY672" s="756"/>
      <c r="EZ672" s="756"/>
      <c r="FA672" s="756"/>
      <c r="FB672" s="756"/>
      <c r="FC672" s="756"/>
      <c r="FD672" s="756"/>
      <c r="FE672" s="756"/>
      <c r="FF672" s="756"/>
      <c r="FG672" s="756"/>
      <c r="FH672" s="756"/>
      <c r="FI672" s="756"/>
      <c r="FJ672" s="756"/>
      <c r="FK672" s="756"/>
      <c r="FL672" s="756"/>
      <c r="FM672" s="756"/>
      <c r="FN672" s="756"/>
      <c r="FO672" s="756"/>
      <c r="FP672" s="756"/>
      <c r="FQ672" s="756"/>
      <c r="FR672" s="756"/>
      <c r="FS672" s="756"/>
      <c r="FT672" s="756"/>
      <c r="FU672" s="756"/>
      <c r="FV672" s="756"/>
      <c r="FW672" s="756"/>
      <c r="FX672" s="756"/>
      <c r="FY672" s="756"/>
      <c r="FZ672" s="756"/>
      <c r="GA672" s="756"/>
      <c r="GB672" s="756"/>
      <c r="GC672" s="756"/>
      <c r="GD672" s="756"/>
      <c r="GE672" s="756"/>
      <c r="GF672" s="756"/>
      <c r="GG672" s="756"/>
      <c r="GH672" s="756"/>
      <c r="GI672" s="756"/>
      <c r="GJ672" s="756"/>
      <c r="GK672" s="756"/>
      <c r="GL672" s="756"/>
      <c r="GM672" s="756"/>
      <c r="GN672" s="756"/>
      <c r="GO672" s="756"/>
      <c r="GP672" s="756"/>
      <c r="GQ672" s="756"/>
      <c r="GR672" s="756"/>
      <c r="GS672" s="756"/>
      <c r="GT672" s="756"/>
      <c r="GU672" s="756"/>
      <c r="GV672" s="756"/>
      <c r="GW672" s="756"/>
      <c r="GX672" s="756"/>
      <c r="GY672" s="756"/>
      <c r="GZ672" s="756"/>
      <c r="HA672" s="756"/>
      <c r="HB672" s="756"/>
      <c r="HC672" s="756"/>
      <c r="HD672" s="756"/>
      <c r="HE672" s="756"/>
      <c r="HF672" s="756"/>
      <c r="HG672" s="756"/>
      <c r="HH672" s="756"/>
      <c r="HI672" s="756"/>
      <c r="HJ672" s="756"/>
      <c r="HK672" s="756"/>
      <c r="HL672" s="756"/>
      <c r="HM672" s="756"/>
      <c r="HN672" s="756"/>
      <c r="HO672" s="756"/>
      <c r="HP672" s="756"/>
      <c r="HQ672" s="756"/>
      <c r="HR672" s="756"/>
      <c r="HS672" s="756"/>
      <c r="HT672" s="756"/>
      <c r="HU672" s="756"/>
      <c r="HV672" s="756"/>
      <c r="HW672" s="756"/>
      <c r="HX672" s="756"/>
      <c r="HY672" s="756"/>
      <c r="HZ672" s="756"/>
      <c r="IA672" s="756"/>
      <c r="IB672" s="756"/>
      <c r="IC672" s="756"/>
      <c r="ID672" s="756"/>
      <c r="IE672" s="756"/>
      <c r="IF672" s="756"/>
      <c r="IG672" s="756"/>
      <c r="IH672" s="756"/>
      <c r="II672" s="756"/>
      <c r="IJ672" s="756"/>
      <c r="IK672" s="756"/>
      <c r="IL672" s="756"/>
      <c r="IM672" s="756"/>
      <c r="IN672" s="756"/>
      <c r="IO672" s="756"/>
      <c r="IP672" s="756"/>
      <c r="IQ672" s="756"/>
      <c r="IR672" s="756"/>
      <c r="IS672" s="756"/>
      <c r="IT672" s="756"/>
      <c r="IU672" s="756"/>
      <c r="IV672" s="756"/>
      <c r="IW672" s="756"/>
    </row>
    <row r="673" spans="1:18" s="725" customFormat="1" ht="28.5">
      <c r="A673" s="610">
        <v>8</v>
      </c>
      <c r="B673" s="1010">
        <v>40011</v>
      </c>
      <c r="C673" s="1021" t="s">
        <v>338</v>
      </c>
      <c r="D673" s="1021" t="s">
        <v>341</v>
      </c>
      <c r="E673" s="1020" t="s">
        <v>1027</v>
      </c>
      <c r="F673" s="733" t="s">
        <v>1414</v>
      </c>
      <c r="G673" s="677">
        <v>50000000</v>
      </c>
      <c r="H673" s="1005" t="s">
        <v>14</v>
      </c>
      <c r="I673" s="784"/>
      <c r="J673" s="785"/>
      <c r="K673" s="786"/>
      <c r="L673" s="787"/>
      <c r="M673" s="788"/>
      <c r="N673" s="789"/>
      <c r="O673" s="997"/>
      <c r="P673" s="790"/>
      <c r="Q673" s="659"/>
      <c r="R673" s="791"/>
    </row>
    <row r="674" spans="1:18" s="725" customFormat="1" ht="28.5">
      <c r="A674" s="610">
        <v>8</v>
      </c>
      <c r="B674" s="1010">
        <v>40011</v>
      </c>
      <c r="C674" s="1021" t="s">
        <v>339</v>
      </c>
      <c r="D674" s="1021" t="s">
        <v>342</v>
      </c>
      <c r="E674" s="1020" t="s">
        <v>1064</v>
      </c>
      <c r="F674" s="733" t="s">
        <v>1414</v>
      </c>
      <c r="G674" s="677">
        <v>8400000</v>
      </c>
      <c r="H674" s="1005" t="s">
        <v>14</v>
      </c>
      <c r="I674" s="784"/>
      <c r="J674" s="785"/>
      <c r="K674" s="786"/>
      <c r="L674" s="787"/>
      <c r="M674" s="788"/>
      <c r="N674" s="789"/>
      <c r="O674" s="997"/>
      <c r="P674" s="790"/>
      <c r="Q674" s="659"/>
      <c r="R674" s="791"/>
    </row>
    <row r="675" spans="1:18" s="725" customFormat="1" ht="28.5">
      <c r="A675" s="610" t="s">
        <v>677</v>
      </c>
      <c r="B675" s="1010">
        <v>40011</v>
      </c>
      <c r="C675" s="1021" t="s">
        <v>344</v>
      </c>
      <c r="D675" s="1021" t="s">
        <v>1379</v>
      </c>
      <c r="E675" s="1020" t="s">
        <v>1064</v>
      </c>
      <c r="F675" s="733" t="s">
        <v>1414</v>
      </c>
      <c r="G675" s="677">
        <v>2500000</v>
      </c>
      <c r="H675" s="1005" t="s">
        <v>14</v>
      </c>
      <c r="I675" s="784"/>
      <c r="J675" s="785"/>
      <c r="K675" s="786"/>
      <c r="L675" s="787"/>
      <c r="M675" s="788"/>
      <c r="N675" s="789"/>
      <c r="O675" s="997"/>
      <c r="P675" s="790"/>
      <c r="Q675" s="659"/>
      <c r="R675" s="791"/>
    </row>
    <row r="676" spans="1:18">
      <c r="A676" s="567"/>
      <c r="B676" s="701">
        <v>40018</v>
      </c>
      <c r="C676" s="6" t="s">
        <v>691</v>
      </c>
      <c r="D676" s="6" t="s">
        <v>709</v>
      </c>
      <c r="E676" s="773" t="s">
        <v>707</v>
      </c>
      <c r="F676" s="744" t="s">
        <v>501</v>
      </c>
      <c r="G676" s="673">
        <v>13312000</v>
      </c>
      <c r="H676" s="774" t="s">
        <v>14</v>
      </c>
      <c r="I676" s="775"/>
      <c r="J676" s="776"/>
      <c r="K676" s="777"/>
      <c r="L676" s="778"/>
      <c r="M676" s="779"/>
      <c r="N676" s="780"/>
      <c r="O676" s="781"/>
      <c r="P676" s="782"/>
      <c r="Q676" s="580"/>
      <c r="R676" s="783"/>
    </row>
    <row r="677" spans="1:18">
      <c r="A677" s="567" t="s">
        <v>453</v>
      </c>
      <c r="B677" s="701">
        <v>40018</v>
      </c>
      <c r="C677" s="6" t="s">
        <v>357</v>
      </c>
      <c r="D677" s="6" t="s">
        <v>355</v>
      </c>
      <c r="E677" s="773" t="s">
        <v>878</v>
      </c>
      <c r="F677" s="744" t="s">
        <v>423</v>
      </c>
      <c r="G677" s="673">
        <v>3872000</v>
      </c>
      <c r="H677" s="774" t="s">
        <v>14</v>
      </c>
      <c r="I677" s="775"/>
      <c r="J677" s="776"/>
      <c r="K677" s="777"/>
      <c r="L677" s="778"/>
      <c r="M677" s="779"/>
      <c r="N677" s="780"/>
      <c r="O677" s="781"/>
      <c r="P677" s="782"/>
      <c r="Q677" s="580"/>
      <c r="R677" s="783"/>
    </row>
    <row r="678" spans="1:18">
      <c r="A678" s="567">
        <v>2</v>
      </c>
      <c r="B678" s="701">
        <v>40018</v>
      </c>
      <c r="C678" s="6" t="s">
        <v>353</v>
      </c>
      <c r="D678" s="6" t="s">
        <v>1076</v>
      </c>
      <c r="E678" s="773" t="s">
        <v>1077</v>
      </c>
      <c r="F678" s="744" t="s">
        <v>423</v>
      </c>
      <c r="G678" s="673">
        <v>20471000</v>
      </c>
      <c r="H678" s="774" t="s">
        <v>14</v>
      </c>
      <c r="I678" s="775"/>
      <c r="J678" s="776"/>
      <c r="K678" s="777"/>
      <c r="L678" s="778"/>
      <c r="M678" s="779"/>
      <c r="N678" s="780"/>
      <c r="O678" s="781"/>
      <c r="P678" s="782"/>
      <c r="Q678" s="580"/>
      <c r="R678" s="783"/>
    </row>
    <row r="679" spans="1:18" s="725" customFormat="1" ht="28.5">
      <c r="A679" s="1000">
        <v>8</v>
      </c>
      <c r="B679" s="1003">
        <v>40018</v>
      </c>
      <c r="C679" s="1021" t="s">
        <v>354</v>
      </c>
      <c r="D679" s="1021" t="s">
        <v>356</v>
      </c>
      <c r="E679" s="1020" t="s">
        <v>988</v>
      </c>
      <c r="F679" s="792" t="s">
        <v>1414</v>
      </c>
      <c r="G679" s="1006">
        <v>50000000</v>
      </c>
      <c r="H679" s="1005" t="s">
        <v>14</v>
      </c>
      <c r="I679" s="784"/>
      <c r="J679" s="785"/>
      <c r="K679" s="786"/>
      <c r="L679" s="787"/>
      <c r="M679" s="788"/>
      <c r="N679" s="789"/>
      <c r="O679" s="997"/>
      <c r="P679" s="790"/>
      <c r="Q679" s="659"/>
      <c r="R679" s="791"/>
    </row>
    <row r="680" spans="1:18">
      <c r="A680" s="567">
        <v>2</v>
      </c>
      <c r="B680" s="701">
        <v>40025</v>
      </c>
      <c r="C680" s="6" t="s">
        <v>1444</v>
      </c>
      <c r="D680" s="6" t="s">
        <v>925</v>
      </c>
      <c r="E680" s="793" t="s">
        <v>988</v>
      </c>
      <c r="F680" s="794" t="s">
        <v>423</v>
      </c>
      <c r="G680" s="795">
        <v>7000000</v>
      </c>
      <c r="H680" s="774" t="s">
        <v>14</v>
      </c>
      <c r="I680" s="775"/>
      <c r="J680" s="776"/>
      <c r="K680" s="777"/>
      <c r="L680" s="778"/>
      <c r="M680" s="779"/>
      <c r="N680" s="780"/>
      <c r="O680" s="781"/>
      <c r="P680" s="782"/>
      <c r="Q680" s="580"/>
      <c r="R680" s="783"/>
    </row>
    <row r="681" spans="1:18" s="725" customFormat="1" ht="28.5">
      <c r="A681" s="610" t="s">
        <v>677</v>
      </c>
      <c r="B681" s="1010">
        <v>40025</v>
      </c>
      <c r="C681" s="1021" t="s">
        <v>1445</v>
      </c>
      <c r="D681" s="1021" t="s">
        <v>1446</v>
      </c>
      <c r="E681" s="1022" t="s">
        <v>1064</v>
      </c>
      <c r="F681" s="796" t="s">
        <v>1414</v>
      </c>
      <c r="G681" s="1006">
        <v>3742000</v>
      </c>
      <c r="H681" s="1005" t="s">
        <v>14</v>
      </c>
      <c r="I681" s="784"/>
      <c r="J681" s="785"/>
      <c r="K681" s="786"/>
      <c r="L681" s="787"/>
      <c r="M681" s="788"/>
      <c r="N681" s="789"/>
      <c r="O681" s="997"/>
      <c r="P681" s="790"/>
      <c r="Q681" s="659"/>
      <c r="R681" s="791"/>
    </row>
    <row r="682" spans="1:18">
      <c r="A682" s="567">
        <v>2</v>
      </c>
      <c r="B682" s="701">
        <v>40032</v>
      </c>
      <c r="C682" s="6" t="s">
        <v>1457</v>
      </c>
      <c r="D682" s="6" t="s">
        <v>1455</v>
      </c>
      <c r="E682" s="793" t="s">
        <v>1072</v>
      </c>
      <c r="F682" s="794" t="s">
        <v>423</v>
      </c>
      <c r="G682" s="795">
        <v>20000000</v>
      </c>
      <c r="H682" s="774" t="s">
        <v>14</v>
      </c>
      <c r="I682" s="775"/>
      <c r="J682" s="776"/>
      <c r="K682" s="777"/>
      <c r="L682" s="778"/>
      <c r="M682" s="779"/>
      <c r="N682" s="780"/>
      <c r="O682" s="781"/>
      <c r="P682" s="782"/>
      <c r="Q682" s="580"/>
      <c r="R682" s="783"/>
    </row>
    <row r="683" spans="1:18">
      <c r="A683" s="567">
        <v>2</v>
      </c>
      <c r="B683" s="701">
        <v>40032</v>
      </c>
      <c r="C683" s="6" t="s">
        <v>1454</v>
      </c>
      <c r="D683" s="6" t="s">
        <v>1456</v>
      </c>
      <c r="E683" s="793" t="s">
        <v>1077</v>
      </c>
      <c r="F683" s="794" t="s">
        <v>423</v>
      </c>
      <c r="G683" s="795">
        <v>50236000</v>
      </c>
      <c r="H683" s="774" t="s">
        <v>14</v>
      </c>
      <c r="I683" s="775"/>
      <c r="J683" s="776"/>
      <c r="K683" s="777"/>
      <c r="L683" s="778"/>
      <c r="M683" s="779"/>
      <c r="N683" s="780"/>
      <c r="O683" s="781"/>
      <c r="P683" s="782"/>
      <c r="Q683" s="580"/>
      <c r="R683" s="783"/>
    </row>
    <row r="684" spans="1:18">
      <c r="A684" s="567">
        <v>2</v>
      </c>
      <c r="B684" s="701">
        <v>40039</v>
      </c>
      <c r="C684" s="6" t="s">
        <v>1463</v>
      </c>
      <c r="D684" s="6" t="s">
        <v>1464</v>
      </c>
      <c r="E684" s="793" t="s">
        <v>1064</v>
      </c>
      <c r="F684" s="794" t="s">
        <v>423</v>
      </c>
      <c r="G684" s="795">
        <v>1004000</v>
      </c>
      <c r="H684" s="774" t="s">
        <v>14</v>
      </c>
      <c r="I684" s="775"/>
      <c r="J684" s="776"/>
      <c r="K684" s="777"/>
      <c r="L684" s="778"/>
      <c r="M684" s="779"/>
      <c r="N684" s="780"/>
      <c r="O684" s="781"/>
      <c r="P684" s="782"/>
      <c r="Q684" s="580"/>
      <c r="R684" s="783"/>
    </row>
    <row r="685" spans="1:18">
      <c r="A685" s="567">
        <v>2</v>
      </c>
      <c r="B685" s="701">
        <v>40046</v>
      </c>
      <c r="C685" s="6" t="s">
        <v>1467</v>
      </c>
      <c r="D685" s="6" t="s">
        <v>1465</v>
      </c>
      <c r="E685" s="721" t="s">
        <v>707</v>
      </c>
      <c r="F685" s="794" t="s">
        <v>423</v>
      </c>
      <c r="G685" s="795">
        <v>4000000</v>
      </c>
      <c r="H685" s="774" t="s">
        <v>14</v>
      </c>
      <c r="I685" s="775"/>
      <c r="J685" s="776"/>
      <c r="K685" s="777"/>
      <c r="L685" s="778"/>
      <c r="M685" s="779"/>
      <c r="N685" s="780"/>
      <c r="O685" s="781"/>
      <c r="P685" s="782"/>
      <c r="Q685" s="580"/>
      <c r="R685" s="783"/>
    </row>
    <row r="686" spans="1:18" s="725" customFormat="1" ht="28.5">
      <c r="A686" s="610">
        <v>8</v>
      </c>
      <c r="B686" s="1010">
        <v>40046</v>
      </c>
      <c r="C686" s="722" t="s">
        <v>1468</v>
      </c>
      <c r="D686" s="722" t="s">
        <v>1466</v>
      </c>
      <c r="E686" s="538" t="s">
        <v>866</v>
      </c>
      <c r="F686" s="733" t="s">
        <v>1414</v>
      </c>
      <c r="G686" s="677">
        <v>5000000</v>
      </c>
      <c r="H686" s="706" t="s">
        <v>14</v>
      </c>
      <c r="I686" s="734"/>
      <c r="J686" s="707"/>
      <c r="K686" s="737"/>
      <c r="L686" s="747"/>
      <c r="M686" s="748"/>
      <c r="N686" s="749"/>
      <c r="O686" s="607"/>
      <c r="P686" s="708"/>
      <c r="Q686" s="659"/>
      <c r="R686" s="609"/>
    </row>
    <row r="687" spans="1:18">
      <c r="A687" s="753" t="s">
        <v>487</v>
      </c>
      <c r="B687" s="1014">
        <v>40053</v>
      </c>
      <c r="C687" s="798" t="s">
        <v>1475</v>
      </c>
      <c r="D687" s="798" t="s">
        <v>583</v>
      </c>
      <c r="E687" s="799" t="s">
        <v>584</v>
      </c>
      <c r="F687" s="800" t="s">
        <v>657</v>
      </c>
      <c r="G687" s="673">
        <v>3223000</v>
      </c>
      <c r="H687" s="687" t="s">
        <v>14</v>
      </c>
      <c r="I687" s="801"/>
      <c r="J687" s="730"/>
      <c r="K687" s="802"/>
      <c r="L687" s="803"/>
      <c r="M687" s="804"/>
      <c r="N687" s="805"/>
      <c r="O687" s="806"/>
      <c r="P687" s="731"/>
      <c r="Q687" s="580"/>
      <c r="R687" s="807"/>
    </row>
    <row r="688" spans="1:18">
      <c r="A688" s="567">
        <v>2</v>
      </c>
      <c r="B688" s="1014">
        <v>40053</v>
      </c>
      <c r="C688" s="6" t="s">
        <v>1476</v>
      </c>
      <c r="D688" s="6" t="s">
        <v>1478</v>
      </c>
      <c r="E688" s="721" t="s">
        <v>1130</v>
      </c>
      <c r="F688" s="800" t="s">
        <v>423</v>
      </c>
      <c r="G688" s="673">
        <v>20699000</v>
      </c>
      <c r="H688" s="687" t="s">
        <v>14</v>
      </c>
      <c r="I688" s="775"/>
      <c r="J688" s="776"/>
      <c r="K688" s="777"/>
      <c r="L688" s="778"/>
      <c r="M688" s="779"/>
      <c r="N688" s="780"/>
      <c r="O688" s="781"/>
      <c r="P688" s="782"/>
      <c r="Q688" s="580"/>
      <c r="R688" s="783"/>
    </row>
    <row r="689" spans="1:18">
      <c r="A689" s="582" t="s">
        <v>453</v>
      </c>
      <c r="B689" s="808">
        <v>40053</v>
      </c>
      <c r="C689" s="6" t="s">
        <v>1477</v>
      </c>
      <c r="D689" s="6" t="s">
        <v>1479</v>
      </c>
      <c r="E689" s="793" t="s">
        <v>1011</v>
      </c>
      <c r="F689" s="800" t="s">
        <v>423</v>
      </c>
      <c r="G689" s="673">
        <v>16015000</v>
      </c>
      <c r="H689" s="687" t="s">
        <v>14</v>
      </c>
      <c r="I689" s="775"/>
      <c r="J689" s="776"/>
      <c r="K689" s="777"/>
      <c r="L689" s="778"/>
      <c r="M689" s="779"/>
      <c r="N689" s="780"/>
      <c r="O689" s="781"/>
      <c r="P689" s="782"/>
      <c r="Q689" s="580"/>
      <c r="R689" s="783"/>
    </row>
    <row r="690" spans="1:18" s="725" customFormat="1" ht="28.5">
      <c r="A690" s="809" t="s">
        <v>677</v>
      </c>
      <c r="B690" s="1010">
        <v>40053</v>
      </c>
      <c r="C690" s="810" t="s">
        <v>1481</v>
      </c>
      <c r="D690" s="722" t="s">
        <v>1480</v>
      </c>
      <c r="E690" s="659" t="s">
        <v>1011</v>
      </c>
      <c r="F690" s="811" t="s">
        <v>1414</v>
      </c>
      <c r="G690" s="812">
        <v>9720000</v>
      </c>
      <c r="H690" s="706" t="s">
        <v>14</v>
      </c>
      <c r="I690" s="734"/>
      <c r="J690" s="707"/>
      <c r="K690" s="737"/>
      <c r="L690" s="747"/>
      <c r="M690" s="748"/>
      <c r="N690" s="749"/>
      <c r="O690" s="607"/>
      <c r="P690" s="708"/>
      <c r="Q690" s="659"/>
      <c r="R690" s="609"/>
    </row>
    <row r="691" spans="1:18" s="725" customFormat="1" ht="28.5">
      <c r="A691" s="809" t="s">
        <v>677</v>
      </c>
      <c r="B691" s="1010">
        <v>40060</v>
      </c>
      <c r="C691" s="810" t="s">
        <v>1484</v>
      </c>
      <c r="D691" s="722" t="s">
        <v>1485</v>
      </c>
      <c r="E691" s="659" t="s">
        <v>866</v>
      </c>
      <c r="F691" s="811" t="s">
        <v>1414</v>
      </c>
      <c r="G691" s="812">
        <v>1697000</v>
      </c>
      <c r="H691" s="706" t="s">
        <v>14</v>
      </c>
      <c r="I691" s="734"/>
      <c r="J691" s="707"/>
      <c r="K691" s="737"/>
      <c r="L691" s="747"/>
      <c r="M691" s="748"/>
      <c r="N691" s="749"/>
      <c r="O691" s="607"/>
      <c r="P691" s="708"/>
      <c r="Q691" s="659"/>
      <c r="R691" s="609"/>
    </row>
    <row r="692" spans="1:18">
      <c r="A692" s="813"/>
      <c r="B692" s="701">
        <v>40067</v>
      </c>
      <c r="C692" s="85" t="s">
        <v>1504</v>
      </c>
      <c r="D692" s="3" t="s">
        <v>1377</v>
      </c>
      <c r="E692" s="580" t="s">
        <v>133</v>
      </c>
      <c r="F692" s="800" t="s">
        <v>501</v>
      </c>
      <c r="G692" s="814">
        <v>6771000</v>
      </c>
      <c r="H692" s="687" t="s">
        <v>14</v>
      </c>
      <c r="I692" s="728"/>
      <c r="J692" s="702"/>
      <c r="K692" s="738"/>
      <c r="L692" s="750"/>
      <c r="M692" s="751"/>
      <c r="N692" s="5"/>
      <c r="O692" s="591"/>
      <c r="P692" s="703"/>
      <c r="Q692" s="580"/>
      <c r="R692" s="581"/>
    </row>
    <row r="693" spans="1:18" s="725" customFormat="1" ht="28.5" customHeight="1">
      <c r="A693" s="809">
        <v>2</v>
      </c>
      <c r="B693" s="1010">
        <v>40067</v>
      </c>
      <c r="C693" s="810" t="s">
        <v>1494</v>
      </c>
      <c r="D693" s="722" t="s">
        <v>1495</v>
      </c>
      <c r="E693" s="659" t="s">
        <v>1006</v>
      </c>
      <c r="F693" s="811" t="s">
        <v>423</v>
      </c>
      <c r="G693" s="812">
        <v>52000000</v>
      </c>
      <c r="H693" s="706" t="s">
        <v>14</v>
      </c>
      <c r="I693" s="734"/>
      <c r="J693" s="707"/>
      <c r="K693" s="737"/>
      <c r="L693" s="747"/>
      <c r="M693" s="748"/>
      <c r="N693" s="749"/>
      <c r="O693" s="607"/>
      <c r="P693" s="708"/>
      <c r="Q693" s="659"/>
      <c r="R693" s="609"/>
    </row>
    <row r="694" spans="1:18">
      <c r="A694" s="813" t="s">
        <v>453</v>
      </c>
      <c r="B694" s="701">
        <v>40067</v>
      </c>
      <c r="C694" s="85" t="s">
        <v>1492</v>
      </c>
      <c r="D694" s="3" t="s">
        <v>1496</v>
      </c>
      <c r="E694" s="580" t="s">
        <v>1042</v>
      </c>
      <c r="F694" s="800" t="s">
        <v>423</v>
      </c>
      <c r="G694" s="814">
        <v>7000000</v>
      </c>
      <c r="H694" s="687" t="s">
        <v>14</v>
      </c>
      <c r="I694" s="728"/>
      <c r="J694" s="702"/>
      <c r="K694" s="738"/>
      <c r="L694" s="750"/>
      <c r="M694" s="751"/>
      <c r="N694" s="5"/>
      <c r="O694" s="591"/>
      <c r="P694" s="703"/>
      <c r="Q694" s="580"/>
      <c r="R694" s="581"/>
    </row>
    <row r="695" spans="1:18">
      <c r="A695" s="813" t="s">
        <v>453</v>
      </c>
      <c r="B695" s="701">
        <v>40067</v>
      </c>
      <c r="C695" s="85" t="s">
        <v>1505</v>
      </c>
      <c r="D695" s="3" t="s">
        <v>1497</v>
      </c>
      <c r="E695" s="580" t="s">
        <v>1004</v>
      </c>
      <c r="F695" s="800" t="s">
        <v>423</v>
      </c>
      <c r="G695" s="814">
        <v>1500000</v>
      </c>
      <c r="H695" s="687" t="s">
        <v>14</v>
      </c>
      <c r="I695" s="775"/>
      <c r="J695" s="776"/>
      <c r="K695" s="738"/>
      <c r="L695" s="750"/>
      <c r="M695" s="751"/>
      <c r="N695" s="5"/>
      <c r="O695" s="591"/>
      <c r="P695" s="703"/>
      <c r="Q695" s="580"/>
      <c r="R695" s="581"/>
    </row>
    <row r="696" spans="1:18" s="725" customFormat="1" ht="28.5">
      <c r="A696" s="610">
        <v>8</v>
      </c>
      <c r="B696" s="1010">
        <v>40067</v>
      </c>
      <c r="C696" s="722" t="s">
        <v>1493</v>
      </c>
      <c r="D696" s="722" t="s">
        <v>1498</v>
      </c>
      <c r="E696" s="724" t="s">
        <v>988</v>
      </c>
      <c r="F696" s="796" t="s">
        <v>1414</v>
      </c>
      <c r="G696" s="812">
        <v>7500000</v>
      </c>
      <c r="H696" s="815" t="s">
        <v>14</v>
      </c>
      <c r="I696" s="734"/>
      <c r="J696" s="707"/>
      <c r="K696" s="737"/>
      <c r="L696" s="816"/>
      <c r="M696" s="656"/>
      <c r="N696" s="749"/>
      <c r="O696" s="607"/>
      <c r="P696" s="708"/>
      <c r="Q696" s="659"/>
      <c r="R696" s="817"/>
    </row>
    <row r="697" spans="1:18">
      <c r="A697" s="567" t="s">
        <v>453</v>
      </c>
      <c r="B697" s="701">
        <v>40074</v>
      </c>
      <c r="C697" s="672" t="s">
        <v>1509</v>
      </c>
      <c r="D697" s="672" t="s">
        <v>1333</v>
      </c>
      <c r="E697" s="721" t="s">
        <v>1316</v>
      </c>
      <c r="F697" s="534" t="s">
        <v>423</v>
      </c>
      <c r="G697" s="814">
        <v>5976000</v>
      </c>
      <c r="H697" s="721" t="s">
        <v>14</v>
      </c>
      <c r="I697" s="818"/>
      <c r="J697" s="819"/>
      <c r="K697" s="820"/>
      <c r="L697" s="821"/>
      <c r="M697" s="721"/>
      <c r="N697" s="821"/>
      <c r="O697" s="822"/>
      <c r="P697" s="823"/>
      <c r="Q697" s="580"/>
      <c r="R697" s="824"/>
    </row>
    <row r="698" spans="1:18">
      <c r="A698" s="567" t="s">
        <v>453</v>
      </c>
      <c r="B698" s="701">
        <v>40074</v>
      </c>
      <c r="C698" s="672" t="s">
        <v>1508</v>
      </c>
      <c r="D698" s="672" t="s">
        <v>239</v>
      </c>
      <c r="E698" s="721" t="s">
        <v>1214</v>
      </c>
      <c r="F698" s="534" t="s">
        <v>423</v>
      </c>
      <c r="G698" s="814">
        <v>10000000</v>
      </c>
      <c r="H698" s="721" t="s">
        <v>14</v>
      </c>
      <c r="I698" s="818"/>
      <c r="J698" s="819"/>
      <c r="K698" s="820"/>
      <c r="L698" s="821"/>
      <c r="M698" s="721"/>
      <c r="N698" s="821"/>
      <c r="O698" s="822"/>
      <c r="P698" s="823"/>
      <c r="Q698" s="580"/>
      <c r="R698" s="824"/>
    </row>
    <row r="699" spans="1:18">
      <c r="A699" s="567" t="s">
        <v>453</v>
      </c>
      <c r="B699" s="701">
        <v>40081</v>
      </c>
      <c r="C699" s="825" t="s">
        <v>1518</v>
      </c>
      <c r="D699" s="672" t="s">
        <v>576</v>
      </c>
      <c r="E699" s="721" t="s">
        <v>1214</v>
      </c>
      <c r="F699" s="534" t="s">
        <v>423</v>
      </c>
      <c r="G699" s="100">
        <v>10103000</v>
      </c>
      <c r="H699" s="721" t="s">
        <v>14</v>
      </c>
      <c r="I699" s="826"/>
      <c r="J699" s="702"/>
      <c r="K699" s="820"/>
      <c r="L699" s="827"/>
      <c r="M699" s="727"/>
      <c r="N699" s="828"/>
      <c r="O699" s="591"/>
      <c r="P699" s="703"/>
      <c r="Q699" s="580"/>
      <c r="R699" s="824"/>
    </row>
    <row r="700" spans="1:18">
      <c r="A700" s="567">
        <v>2</v>
      </c>
      <c r="B700" s="701">
        <v>40081</v>
      </c>
      <c r="C700" s="825" t="s">
        <v>1519</v>
      </c>
      <c r="D700" s="672" t="s">
        <v>1431</v>
      </c>
      <c r="E700" s="721" t="s">
        <v>1053</v>
      </c>
      <c r="F700" s="534" t="s">
        <v>423</v>
      </c>
      <c r="G700" s="814">
        <v>3300000</v>
      </c>
      <c r="H700" s="721" t="s">
        <v>14</v>
      </c>
      <c r="I700" s="826"/>
      <c r="J700" s="702"/>
      <c r="K700" s="820"/>
      <c r="L700" s="827"/>
      <c r="M700" s="727"/>
      <c r="N700" s="828"/>
      <c r="O700" s="591"/>
      <c r="P700" s="703"/>
      <c r="Q700" s="580"/>
      <c r="R700" s="824"/>
    </row>
    <row r="701" spans="1:18" ht="28.5">
      <c r="A701" s="610">
        <v>8</v>
      </c>
      <c r="B701" s="1010">
        <v>40081</v>
      </c>
      <c r="C701" s="829" t="s">
        <v>1520</v>
      </c>
      <c r="D701" s="723" t="s">
        <v>921</v>
      </c>
      <c r="E701" s="724" t="s">
        <v>1006</v>
      </c>
      <c r="F701" s="796" t="s">
        <v>1414</v>
      </c>
      <c r="G701" s="812">
        <v>2443320</v>
      </c>
      <c r="H701" s="724" t="s">
        <v>14</v>
      </c>
      <c r="I701" s="826"/>
      <c r="J701" s="702"/>
      <c r="K701" s="820"/>
      <c r="L701" s="827"/>
      <c r="M701" s="727"/>
      <c r="N701" s="828"/>
      <c r="O701" s="591"/>
      <c r="P701" s="703"/>
      <c r="Q701" s="580"/>
      <c r="R701" s="824"/>
    </row>
    <row r="702" spans="1:18">
      <c r="A702" s="610" t="s">
        <v>1412</v>
      </c>
      <c r="B702" s="1010">
        <v>40081</v>
      </c>
      <c r="C702" s="829" t="s">
        <v>1526</v>
      </c>
      <c r="D702" s="723" t="s">
        <v>1523</v>
      </c>
      <c r="E702" s="724" t="s">
        <v>1006</v>
      </c>
      <c r="F702" s="796" t="s">
        <v>1411</v>
      </c>
      <c r="G702" s="812">
        <v>14000000</v>
      </c>
      <c r="H702" s="724" t="s">
        <v>14</v>
      </c>
      <c r="I702" s="826"/>
      <c r="J702" s="702"/>
      <c r="K702" s="820"/>
      <c r="L702" s="827"/>
      <c r="M702" s="727"/>
      <c r="N702" s="828"/>
      <c r="O702" s="591"/>
      <c r="P702" s="703"/>
      <c r="Q702" s="580"/>
      <c r="R702" s="824"/>
    </row>
    <row r="703" spans="1:18" ht="28.5">
      <c r="A703" s="610" t="s">
        <v>677</v>
      </c>
      <c r="B703" s="1010">
        <v>40081</v>
      </c>
      <c r="C703" s="829" t="s">
        <v>1521</v>
      </c>
      <c r="D703" s="723" t="s">
        <v>1524</v>
      </c>
      <c r="E703" s="724" t="s">
        <v>1077</v>
      </c>
      <c r="F703" s="796" t="s">
        <v>1414</v>
      </c>
      <c r="G703" s="812">
        <v>7500000</v>
      </c>
      <c r="H703" s="724" t="s">
        <v>14</v>
      </c>
      <c r="I703" s="826"/>
      <c r="J703" s="702"/>
      <c r="K703" s="820"/>
      <c r="L703" s="827"/>
      <c r="M703" s="727"/>
      <c r="N703" s="828"/>
      <c r="O703" s="591"/>
      <c r="P703" s="703"/>
      <c r="Q703" s="580"/>
      <c r="R703" s="824"/>
    </row>
    <row r="704" spans="1:18" ht="28.5">
      <c r="A704" s="610" t="s">
        <v>677</v>
      </c>
      <c r="B704" s="1010">
        <v>40081</v>
      </c>
      <c r="C704" s="829" t="s">
        <v>1522</v>
      </c>
      <c r="D704" s="723" t="s">
        <v>874</v>
      </c>
      <c r="E704" s="724" t="s">
        <v>1015</v>
      </c>
      <c r="F704" s="733" t="s">
        <v>1414</v>
      </c>
      <c r="G704" s="812">
        <v>11019000</v>
      </c>
      <c r="H704" s="724" t="s">
        <v>14</v>
      </c>
      <c r="I704" s="826"/>
      <c r="J704" s="702"/>
      <c r="K704" s="820"/>
      <c r="L704" s="827"/>
      <c r="M704" s="727"/>
      <c r="N704" s="828"/>
      <c r="O704" s="591"/>
      <c r="P704" s="703"/>
      <c r="Q704" s="580"/>
      <c r="R704" s="824"/>
    </row>
    <row r="705" spans="1:18">
      <c r="A705" s="753"/>
      <c r="B705" s="1014">
        <v>40088</v>
      </c>
      <c r="C705" s="830" t="s">
        <v>1547</v>
      </c>
      <c r="D705" s="830" t="s">
        <v>1541</v>
      </c>
      <c r="E705" s="831" t="s">
        <v>1542</v>
      </c>
      <c r="F705" s="832" t="s">
        <v>1543</v>
      </c>
      <c r="G705" s="833">
        <v>22252000</v>
      </c>
      <c r="H705" s="799" t="s">
        <v>14</v>
      </c>
      <c r="I705" s="834"/>
      <c r="J705" s="835"/>
      <c r="K705" s="836"/>
      <c r="L705" s="837"/>
      <c r="M705" s="838"/>
      <c r="N705" s="839"/>
      <c r="O705" s="840"/>
      <c r="P705" s="841"/>
      <c r="Q705" s="580"/>
      <c r="R705" s="842"/>
    </row>
    <row r="706" spans="1:18">
      <c r="A706" s="582" t="s">
        <v>453</v>
      </c>
      <c r="B706" s="808">
        <v>40088</v>
      </c>
      <c r="C706" s="843" t="s">
        <v>1544</v>
      </c>
      <c r="D706" s="843" t="s">
        <v>1545</v>
      </c>
      <c r="E706" s="844" t="s">
        <v>707</v>
      </c>
      <c r="F706" s="845" t="s">
        <v>423</v>
      </c>
      <c r="G706" s="846">
        <v>4000000</v>
      </c>
      <c r="H706" s="793" t="s">
        <v>14</v>
      </c>
      <c r="I706" s="847"/>
      <c r="J706" s="776"/>
      <c r="K706" s="848"/>
      <c r="L706" s="849"/>
      <c r="M706" s="850"/>
      <c r="N706" s="851"/>
      <c r="O706" s="781"/>
      <c r="P706" s="782"/>
      <c r="Q706" s="580"/>
      <c r="R706" s="852"/>
    </row>
    <row r="707" spans="1:18">
      <c r="A707" s="567" t="s">
        <v>453</v>
      </c>
      <c r="B707" s="701">
        <v>40109</v>
      </c>
      <c r="C707" s="853" t="s">
        <v>1556</v>
      </c>
      <c r="D707" s="853" t="s">
        <v>1557</v>
      </c>
      <c r="E707" s="854" t="s">
        <v>1002</v>
      </c>
      <c r="F707" s="855" t="s">
        <v>423</v>
      </c>
      <c r="G707" s="814">
        <v>12700000</v>
      </c>
      <c r="H707" s="856" t="s">
        <v>14</v>
      </c>
      <c r="I707" s="857"/>
      <c r="J707" s="702"/>
      <c r="K707" s="820"/>
      <c r="L707" s="827"/>
      <c r="M707" s="727"/>
      <c r="N707" s="828"/>
      <c r="O707" s="591"/>
      <c r="P707" s="703"/>
      <c r="Q707" s="580"/>
      <c r="R707" s="824"/>
    </row>
    <row r="708" spans="1:18" ht="28.5">
      <c r="A708" s="567">
        <v>8</v>
      </c>
      <c r="B708" s="701">
        <v>40109</v>
      </c>
      <c r="C708" s="825" t="s">
        <v>1563</v>
      </c>
      <c r="D708" s="853" t="s">
        <v>1217</v>
      </c>
      <c r="E708" s="858" t="s">
        <v>1008</v>
      </c>
      <c r="F708" s="796" t="s">
        <v>1414</v>
      </c>
      <c r="G708" s="814">
        <v>6251000</v>
      </c>
      <c r="H708" s="856" t="s">
        <v>14</v>
      </c>
      <c r="I708" s="857"/>
      <c r="J708" s="702"/>
      <c r="K708" s="859"/>
      <c r="L708" s="827"/>
      <c r="M708" s="727"/>
      <c r="N708" s="828"/>
      <c r="O708" s="591"/>
      <c r="P708" s="703"/>
      <c r="Q708" s="580"/>
      <c r="R708" s="824"/>
    </row>
    <row r="709" spans="1:18">
      <c r="A709" s="567">
        <v>2</v>
      </c>
      <c r="B709" s="701">
        <v>40116</v>
      </c>
      <c r="C709" s="825" t="s">
        <v>1635</v>
      </c>
      <c r="D709" s="853" t="s">
        <v>1001</v>
      </c>
      <c r="E709" s="858" t="s">
        <v>707</v>
      </c>
      <c r="F709" s="796" t="s">
        <v>423</v>
      </c>
      <c r="G709" s="814">
        <v>6229000</v>
      </c>
      <c r="H709" s="856" t="s">
        <v>14</v>
      </c>
      <c r="I709" s="857"/>
      <c r="J709" s="702"/>
      <c r="K709" s="859"/>
      <c r="L709" s="827"/>
      <c r="M709" s="727"/>
      <c r="N709" s="828"/>
      <c r="O709" s="591"/>
      <c r="P709" s="703"/>
      <c r="Q709" s="580"/>
      <c r="R709" s="824"/>
    </row>
    <row r="710" spans="1:18">
      <c r="A710" s="567" t="s">
        <v>1646</v>
      </c>
      <c r="B710" s="701">
        <v>40116</v>
      </c>
      <c r="C710" s="825" t="s">
        <v>1636</v>
      </c>
      <c r="D710" s="853" t="s">
        <v>880</v>
      </c>
      <c r="E710" s="858" t="s">
        <v>1214</v>
      </c>
      <c r="F710" s="796" t="s">
        <v>657</v>
      </c>
      <c r="G710" s="814">
        <v>6842000</v>
      </c>
      <c r="H710" s="856" t="s">
        <v>14</v>
      </c>
      <c r="I710" s="857"/>
      <c r="J710" s="702"/>
      <c r="K710" s="819"/>
      <c r="L710" s="827"/>
      <c r="M710" s="727"/>
      <c r="N710" s="828"/>
      <c r="O710" s="591"/>
      <c r="P710" s="703"/>
      <c r="Q710" s="580"/>
      <c r="R710" s="824"/>
    </row>
    <row r="711" spans="1:18">
      <c r="A711" s="567" t="s">
        <v>1646</v>
      </c>
      <c r="B711" s="701">
        <v>40123</v>
      </c>
      <c r="C711" s="825" t="s">
        <v>860</v>
      </c>
      <c r="D711" s="853" t="s">
        <v>885</v>
      </c>
      <c r="E711" s="858" t="s">
        <v>1027</v>
      </c>
      <c r="F711" s="796" t="s">
        <v>657</v>
      </c>
      <c r="G711" s="814">
        <v>3535000</v>
      </c>
      <c r="H711" s="856" t="s">
        <v>14</v>
      </c>
      <c r="I711" s="857"/>
      <c r="J711" s="702"/>
      <c r="K711" s="819"/>
      <c r="L711" s="827"/>
      <c r="M711" s="727"/>
      <c r="N711" s="828"/>
      <c r="O711" s="591"/>
      <c r="P711" s="703"/>
      <c r="Q711" s="580"/>
      <c r="R711" s="824"/>
    </row>
    <row r="712" spans="1:18">
      <c r="A712" s="567" t="s">
        <v>453</v>
      </c>
      <c r="B712" s="701">
        <v>40130</v>
      </c>
      <c r="C712" s="825" t="s">
        <v>1650</v>
      </c>
      <c r="D712" s="853" t="s">
        <v>1094</v>
      </c>
      <c r="E712" s="858" t="s">
        <v>1042</v>
      </c>
      <c r="F712" s="796" t="s">
        <v>423</v>
      </c>
      <c r="G712" s="814">
        <v>6657000</v>
      </c>
      <c r="H712" s="856" t="s">
        <v>14</v>
      </c>
      <c r="I712" s="857"/>
      <c r="J712" s="702"/>
      <c r="K712" s="819"/>
      <c r="L712" s="827"/>
      <c r="M712" s="727"/>
      <c r="N712" s="828"/>
      <c r="O712" s="591"/>
      <c r="P712" s="703"/>
      <c r="Q712" s="580"/>
      <c r="R712" s="824"/>
    </row>
    <row r="713" spans="1:18" ht="28.5">
      <c r="A713" s="567" t="s">
        <v>677</v>
      </c>
      <c r="B713" s="701">
        <v>40130</v>
      </c>
      <c r="C713" s="825" t="s">
        <v>1651</v>
      </c>
      <c r="D713" s="853" t="s">
        <v>1652</v>
      </c>
      <c r="E713" s="858" t="s">
        <v>1064</v>
      </c>
      <c r="F713" s="796" t="s">
        <v>1414</v>
      </c>
      <c r="G713" s="814">
        <v>4400000</v>
      </c>
      <c r="H713" s="856" t="s">
        <v>14</v>
      </c>
      <c r="I713" s="857"/>
      <c r="J713" s="702"/>
      <c r="K713" s="819"/>
      <c r="L713" s="827"/>
      <c r="M713" s="727"/>
      <c r="N713" s="828"/>
      <c r="O713" s="591"/>
      <c r="P713" s="703"/>
      <c r="Q713" s="580"/>
      <c r="R713" s="824"/>
    </row>
    <row r="714" spans="1:18">
      <c r="A714" s="567" t="s">
        <v>1646</v>
      </c>
      <c r="B714" s="701">
        <v>40130</v>
      </c>
      <c r="C714" s="825" t="s">
        <v>1653</v>
      </c>
      <c r="D714" s="853" t="s">
        <v>925</v>
      </c>
      <c r="E714" s="858" t="s">
        <v>988</v>
      </c>
      <c r="F714" s="796" t="s">
        <v>423</v>
      </c>
      <c r="G714" s="673">
        <v>5000000</v>
      </c>
      <c r="H714" s="856" t="s">
        <v>14</v>
      </c>
      <c r="I714" s="857"/>
      <c r="J714" s="702"/>
      <c r="K714" s="859"/>
      <c r="L714" s="827"/>
      <c r="M714" s="727"/>
      <c r="N714" s="828"/>
      <c r="O714" s="591"/>
      <c r="P714" s="703"/>
      <c r="Q714" s="580"/>
      <c r="R714" s="860"/>
    </row>
    <row r="715" spans="1:18">
      <c r="A715" s="567" t="s">
        <v>453</v>
      </c>
      <c r="B715" s="701">
        <v>40137</v>
      </c>
      <c r="C715" s="825" t="s">
        <v>1662</v>
      </c>
      <c r="D715" s="853" t="s">
        <v>24</v>
      </c>
      <c r="E715" s="858" t="s">
        <v>990</v>
      </c>
      <c r="F715" s="796" t="s">
        <v>423</v>
      </c>
      <c r="G715" s="673">
        <v>10800000</v>
      </c>
      <c r="H715" s="856" t="s">
        <v>14</v>
      </c>
      <c r="I715" s="857"/>
      <c r="J715" s="702"/>
      <c r="K715" s="859"/>
      <c r="L715" s="827"/>
      <c r="M715" s="727"/>
      <c r="N715" s="828"/>
      <c r="O715" s="591"/>
      <c r="P715" s="703"/>
      <c r="Q715" s="580"/>
      <c r="R715" s="860"/>
    </row>
    <row r="716" spans="1:18">
      <c r="A716" s="567">
        <v>2</v>
      </c>
      <c r="B716" s="701">
        <v>40137</v>
      </c>
      <c r="C716" s="825" t="s">
        <v>1664</v>
      </c>
      <c r="D716" s="853" t="s">
        <v>1663</v>
      </c>
      <c r="E716" s="858" t="s">
        <v>1064</v>
      </c>
      <c r="F716" s="796" t="s">
        <v>423</v>
      </c>
      <c r="G716" s="673">
        <v>6000000</v>
      </c>
      <c r="H716" s="856" t="s">
        <v>14</v>
      </c>
      <c r="I716" s="857"/>
      <c r="J716" s="702"/>
      <c r="K716" s="859"/>
      <c r="L716" s="827"/>
      <c r="M716" s="727"/>
      <c r="N716" s="828"/>
      <c r="O716" s="591"/>
      <c r="P716" s="703"/>
      <c r="Q716" s="580"/>
      <c r="R716" s="860"/>
    </row>
    <row r="717" spans="1:18" ht="16.5" customHeight="1">
      <c r="A717" s="567" t="s">
        <v>1646</v>
      </c>
      <c r="B717" s="701">
        <v>40137</v>
      </c>
      <c r="C717" s="825" t="s">
        <v>1321</v>
      </c>
      <c r="D717" s="853" t="s">
        <v>925</v>
      </c>
      <c r="E717" s="858" t="s">
        <v>988</v>
      </c>
      <c r="F717" s="796" t="s">
        <v>657</v>
      </c>
      <c r="G717" s="673">
        <v>2348000</v>
      </c>
      <c r="H717" s="856" t="s">
        <v>14</v>
      </c>
      <c r="I717" s="857"/>
      <c r="J717" s="702"/>
      <c r="K717" s="859"/>
      <c r="L717" s="827"/>
      <c r="M717" s="727"/>
      <c r="N717" s="828"/>
      <c r="O717" s="591"/>
      <c r="P717" s="703"/>
      <c r="Q717" s="721"/>
      <c r="R717" s="824"/>
    </row>
    <row r="718" spans="1:18" ht="16.5" customHeight="1">
      <c r="A718" s="567" t="s">
        <v>1689</v>
      </c>
      <c r="B718" s="701">
        <v>40151</v>
      </c>
      <c r="C718" s="825" t="s">
        <v>1682</v>
      </c>
      <c r="D718" s="825" t="s">
        <v>993</v>
      </c>
      <c r="E718" s="861" t="s">
        <v>990</v>
      </c>
      <c r="F718" s="796" t="s">
        <v>657</v>
      </c>
      <c r="G718" s="673">
        <v>6000000</v>
      </c>
      <c r="H718" s="856" t="s">
        <v>14</v>
      </c>
      <c r="I718" s="857"/>
      <c r="J718" s="702"/>
      <c r="K718" s="859"/>
      <c r="L718" s="827"/>
      <c r="M718" s="727"/>
      <c r="N718" s="828"/>
      <c r="O718" s="591"/>
      <c r="P718" s="703"/>
      <c r="Q718" s="721"/>
      <c r="R718" s="824"/>
    </row>
    <row r="719" spans="1:18" ht="16.5" customHeight="1">
      <c r="A719" s="567">
        <v>2</v>
      </c>
      <c r="B719" s="701">
        <v>40151</v>
      </c>
      <c r="C719" s="825" t="s">
        <v>1683</v>
      </c>
      <c r="D719" s="825" t="s">
        <v>1684</v>
      </c>
      <c r="E719" s="861" t="s">
        <v>1000</v>
      </c>
      <c r="F719" s="796" t="s">
        <v>423</v>
      </c>
      <c r="G719" s="673">
        <v>9000000</v>
      </c>
      <c r="H719" s="856" t="s">
        <v>14</v>
      </c>
      <c r="I719" s="857"/>
      <c r="J719" s="702"/>
      <c r="K719" s="859"/>
      <c r="L719" s="827"/>
      <c r="M719" s="727"/>
      <c r="N719" s="828"/>
      <c r="O719" s="591"/>
      <c r="P719" s="703"/>
      <c r="Q719" s="721"/>
      <c r="R719" s="824"/>
    </row>
    <row r="720" spans="1:18" ht="16.5" customHeight="1">
      <c r="A720" s="567" t="s">
        <v>453</v>
      </c>
      <c r="B720" s="701">
        <v>40151</v>
      </c>
      <c r="C720" s="825" t="s">
        <v>781</v>
      </c>
      <c r="D720" s="825" t="s">
        <v>1685</v>
      </c>
      <c r="E720" s="861" t="s">
        <v>1072</v>
      </c>
      <c r="F720" s="796" t="s">
        <v>423</v>
      </c>
      <c r="G720" s="673">
        <v>6500000</v>
      </c>
      <c r="H720" s="856" t="s">
        <v>14</v>
      </c>
      <c r="I720" s="857"/>
      <c r="J720" s="702"/>
      <c r="K720" s="859"/>
      <c r="L720" s="827"/>
      <c r="M720" s="727"/>
      <c r="N720" s="828"/>
      <c r="O720" s="591"/>
      <c r="P720" s="703"/>
      <c r="Q720" s="721"/>
      <c r="R720" s="824"/>
    </row>
    <row r="721" spans="1:18" ht="16.5" customHeight="1">
      <c r="A721" s="753">
        <v>2</v>
      </c>
      <c r="B721" s="1014">
        <v>40158</v>
      </c>
      <c r="C721" s="830" t="s">
        <v>1708</v>
      </c>
      <c r="D721" s="830" t="s">
        <v>470</v>
      </c>
      <c r="E721" s="831" t="s">
        <v>988</v>
      </c>
      <c r="F721" s="811" t="s">
        <v>423</v>
      </c>
      <c r="G721" s="862">
        <v>22000000</v>
      </c>
      <c r="H721" s="863" t="s">
        <v>14</v>
      </c>
      <c r="I721" s="864"/>
      <c r="J721" s="835"/>
      <c r="K721" s="865"/>
      <c r="L721" s="837"/>
      <c r="M721" s="838"/>
      <c r="N721" s="839"/>
      <c r="O721" s="840"/>
      <c r="P721" s="841"/>
      <c r="Q721" s="799"/>
      <c r="R721" s="842"/>
    </row>
    <row r="722" spans="1:18" ht="16.5" customHeight="1">
      <c r="A722" s="567" t="s">
        <v>453</v>
      </c>
      <c r="B722" s="701">
        <v>40158</v>
      </c>
      <c r="C722" s="825" t="s">
        <v>1709</v>
      </c>
      <c r="D722" s="825" t="s">
        <v>1710</v>
      </c>
      <c r="E722" s="861" t="s">
        <v>1562</v>
      </c>
      <c r="F722" s="796" t="s">
        <v>423</v>
      </c>
      <c r="G722" s="673">
        <v>12000000</v>
      </c>
      <c r="H722" s="856" t="s">
        <v>14</v>
      </c>
      <c r="I722" s="857"/>
      <c r="J722" s="702"/>
      <c r="K722" s="859"/>
      <c r="L722" s="827"/>
      <c r="M722" s="727"/>
      <c r="N722" s="828"/>
      <c r="O722" s="591"/>
      <c r="P722" s="703"/>
      <c r="Q722" s="721"/>
      <c r="R722" s="824"/>
    </row>
    <row r="723" spans="1:18" ht="28.5">
      <c r="A723" s="866">
        <v>8</v>
      </c>
      <c r="B723" s="1010">
        <v>40158</v>
      </c>
      <c r="C723" s="829" t="s">
        <v>1711</v>
      </c>
      <c r="D723" s="829" t="s">
        <v>631</v>
      </c>
      <c r="E723" s="867" t="s">
        <v>866</v>
      </c>
      <c r="F723" s="796" t="s">
        <v>1414</v>
      </c>
      <c r="G723" s="677">
        <v>2000000</v>
      </c>
      <c r="H723" s="868" t="s">
        <v>14</v>
      </c>
      <c r="I723" s="857"/>
      <c r="J723" s="702"/>
      <c r="K723" s="859"/>
      <c r="L723" s="827"/>
      <c r="M723" s="727"/>
      <c r="N723" s="828"/>
      <c r="O723" s="591"/>
      <c r="P723" s="703"/>
      <c r="Q723" s="721"/>
      <c r="R723" s="824"/>
    </row>
    <row r="724" spans="1:18" ht="16.5" customHeight="1">
      <c r="A724" s="567" t="s">
        <v>1646</v>
      </c>
      <c r="B724" s="701">
        <v>40158</v>
      </c>
      <c r="C724" s="825" t="s">
        <v>670</v>
      </c>
      <c r="D724" s="825" t="s">
        <v>1010</v>
      </c>
      <c r="E724" s="861" t="s">
        <v>1011</v>
      </c>
      <c r="F724" s="796" t="s">
        <v>657</v>
      </c>
      <c r="G724" s="673">
        <v>6319000</v>
      </c>
      <c r="H724" s="856" t="s">
        <v>14</v>
      </c>
      <c r="I724" s="857"/>
      <c r="J724" s="702"/>
      <c r="K724" s="859"/>
      <c r="L724" s="827"/>
      <c r="M724" s="727"/>
      <c r="N724" s="828"/>
      <c r="O724" s="591"/>
      <c r="P724" s="703"/>
      <c r="Q724" s="721"/>
      <c r="R724" s="824"/>
    </row>
    <row r="725" spans="1:18" ht="16.5" customHeight="1">
      <c r="A725" s="567" t="s">
        <v>1646</v>
      </c>
      <c r="B725" s="701">
        <v>40158</v>
      </c>
      <c r="C725" s="825" t="s">
        <v>973</v>
      </c>
      <c r="D725" s="825" t="s">
        <v>993</v>
      </c>
      <c r="E725" s="861" t="s">
        <v>990</v>
      </c>
      <c r="F725" s="796" t="s">
        <v>657</v>
      </c>
      <c r="G725" s="673">
        <v>6000000</v>
      </c>
      <c r="H725" s="856" t="s">
        <v>14</v>
      </c>
      <c r="I725" s="857"/>
      <c r="J725" s="702"/>
      <c r="K725" s="859"/>
      <c r="L725" s="827"/>
      <c r="M725" s="727"/>
      <c r="N725" s="828"/>
      <c r="O725" s="591"/>
      <c r="P725" s="703"/>
      <c r="Q725" s="721"/>
      <c r="R725" s="824"/>
    </row>
    <row r="726" spans="1:18" ht="16.5" customHeight="1">
      <c r="A726" s="567" t="s">
        <v>1646</v>
      </c>
      <c r="B726" s="701">
        <v>40158</v>
      </c>
      <c r="C726" s="825" t="s">
        <v>861</v>
      </c>
      <c r="D726" s="825" t="s">
        <v>886</v>
      </c>
      <c r="E726" s="861" t="s">
        <v>1029</v>
      </c>
      <c r="F726" s="796" t="s">
        <v>657</v>
      </c>
      <c r="G726" s="673">
        <v>2417000</v>
      </c>
      <c r="H726" s="856" t="s">
        <v>14</v>
      </c>
      <c r="I726" s="857"/>
      <c r="J726" s="702"/>
      <c r="K726" s="859"/>
      <c r="L726" s="827"/>
      <c r="M726" s="727"/>
      <c r="N726" s="828"/>
      <c r="O726" s="591"/>
      <c r="P726" s="703"/>
      <c r="Q726" s="721"/>
      <c r="R726" s="824"/>
    </row>
    <row r="727" spans="1:18" ht="16.5" customHeight="1">
      <c r="A727" s="567" t="s">
        <v>1646</v>
      </c>
      <c r="B727" s="701">
        <v>40158</v>
      </c>
      <c r="C727" s="825" t="s">
        <v>917</v>
      </c>
      <c r="D727" s="825" t="s">
        <v>874</v>
      </c>
      <c r="E727" s="861" t="s">
        <v>1015</v>
      </c>
      <c r="F727" s="796" t="s">
        <v>657</v>
      </c>
      <c r="G727" s="673">
        <v>11881000</v>
      </c>
      <c r="H727" s="856" t="s">
        <v>14</v>
      </c>
      <c r="I727" s="857"/>
      <c r="J727" s="702"/>
      <c r="K727" s="859"/>
      <c r="L727" s="827"/>
      <c r="M727" s="727"/>
      <c r="N727" s="828"/>
      <c r="O727" s="591"/>
      <c r="P727" s="703"/>
      <c r="Q727" s="721"/>
      <c r="R727" s="824"/>
    </row>
    <row r="728" spans="1:18" ht="16.5" customHeight="1">
      <c r="A728" s="567" t="s">
        <v>1646</v>
      </c>
      <c r="B728" s="701">
        <v>40158</v>
      </c>
      <c r="C728" s="825" t="s">
        <v>985</v>
      </c>
      <c r="D728" s="825" t="s">
        <v>1028</v>
      </c>
      <c r="E728" s="861" t="s">
        <v>1029</v>
      </c>
      <c r="F728" s="796" t="s">
        <v>657</v>
      </c>
      <c r="G728" s="673">
        <v>6335000</v>
      </c>
      <c r="H728" s="856" t="s">
        <v>14</v>
      </c>
      <c r="I728" s="857"/>
      <c r="J728" s="702"/>
      <c r="K728" s="859"/>
      <c r="L728" s="827"/>
      <c r="M728" s="727"/>
      <c r="N728" s="828"/>
      <c r="O728" s="591"/>
      <c r="P728" s="703"/>
      <c r="Q728" s="721"/>
      <c r="R728" s="824"/>
    </row>
    <row r="729" spans="1:18">
      <c r="A729" s="567" t="s">
        <v>1646</v>
      </c>
      <c r="B729" s="701">
        <v>40158</v>
      </c>
      <c r="C729" s="869" t="s">
        <v>1723</v>
      </c>
      <c r="D729" s="825" t="s">
        <v>1134</v>
      </c>
      <c r="E729" s="861" t="s">
        <v>1029</v>
      </c>
      <c r="F729" s="794" t="s">
        <v>423</v>
      </c>
      <c r="G729" s="870">
        <v>1505000</v>
      </c>
      <c r="H729" s="856" t="s">
        <v>14</v>
      </c>
      <c r="I729" s="857"/>
      <c r="J729" s="702"/>
      <c r="K729" s="819"/>
      <c r="L729" s="827"/>
      <c r="M729" s="727"/>
      <c r="N729" s="828"/>
      <c r="O729" s="591"/>
      <c r="P729" s="703"/>
      <c r="Q729" s="721"/>
      <c r="R729" s="824"/>
    </row>
    <row r="730" spans="1:18" ht="16.5" customHeight="1">
      <c r="A730" s="567" t="s">
        <v>1646</v>
      </c>
      <c r="B730" s="701">
        <v>40158</v>
      </c>
      <c r="C730" s="825" t="s">
        <v>1317</v>
      </c>
      <c r="D730" s="825" t="s">
        <v>652</v>
      </c>
      <c r="E730" s="861" t="s">
        <v>990</v>
      </c>
      <c r="F730" s="796" t="s">
        <v>657</v>
      </c>
      <c r="G730" s="673">
        <v>2032000</v>
      </c>
      <c r="H730" s="856" t="s">
        <v>14</v>
      </c>
      <c r="I730" s="857"/>
      <c r="J730" s="702"/>
      <c r="K730" s="819"/>
      <c r="L730" s="827"/>
      <c r="M730" s="727"/>
      <c r="N730" s="828"/>
      <c r="O730" s="591"/>
      <c r="P730" s="703"/>
      <c r="Q730" s="721"/>
      <c r="R730" s="824"/>
    </row>
    <row r="731" spans="1:18" ht="16.5" customHeight="1">
      <c r="A731" s="567">
        <v>2</v>
      </c>
      <c r="B731" s="701">
        <v>40165</v>
      </c>
      <c r="C731" s="825" t="s">
        <v>1734</v>
      </c>
      <c r="D731" s="825" t="s">
        <v>868</v>
      </c>
      <c r="E731" s="861" t="s">
        <v>1004</v>
      </c>
      <c r="F731" s="796" t="s">
        <v>423</v>
      </c>
      <c r="G731" s="673">
        <v>3000000</v>
      </c>
      <c r="H731" s="856" t="s">
        <v>14</v>
      </c>
      <c r="I731" s="857"/>
      <c r="J731" s="702"/>
      <c r="K731" s="819"/>
      <c r="L731" s="827"/>
      <c r="M731" s="727"/>
      <c r="N731" s="828"/>
      <c r="O731" s="591"/>
      <c r="P731" s="703"/>
      <c r="Q731" s="721"/>
      <c r="R731" s="824"/>
    </row>
    <row r="732" spans="1:18" ht="16.5" customHeight="1">
      <c r="A732" s="567" t="s">
        <v>453</v>
      </c>
      <c r="B732" s="701">
        <v>40165</v>
      </c>
      <c r="C732" s="825" t="s">
        <v>1735</v>
      </c>
      <c r="D732" s="825" t="s">
        <v>934</v>
      </c>
      <c r="E732" s="861" t="s">
        <v>1029</v>
      </c>
      <c r="F732" s="796" t="s">
        <v>423</v>
      </c>
      <c r="G732" s="673">
        <v>6056000</v>
      </c>
      <c r="H732" s="856" t="s">
        <v>14</v>
      </c>
      <c r="I732" s="857"/>
      <c r="J732" s="702"/>
      <c r="K732" s="819"/>
      <c r="L732" s="827"/>
      <c r="M732" s="727"/>
      <c r="N732" s="828"/>
      <c r="O732" s="591"/>
      <c r="P732" s="703"/>
      <c r="Q732" s="721"/>
      <c r="R732" s="824"/>
    </row>
    <row r="733" spans="1:18" ht="16.5" customHeight="1">
      <c r="A733" s="567">
        <v>2</v>
      </c>
      <c r="B733" s="701">
        <v>40165</v>
      </c>
      <c r="C733" s="825" t="s">
        <v>1739</v>
      </c>
      <c r="D733" s="825" t="s">
        <v>1736</v>
      </c>
      <c r="E733" s="861" t="s">
        <v>584</v>
      </c>
      <c r="F733" s="796" t="s">
        <v>423</v>
      </c>
      <c r="G733" s="673">
        <v>1300000</v>
      </c>
      <c r="H733" s="856" t="s">
        <v>14</v>
      </c>
      <c r="I733" s="857"/>
      <c r="J733" s="702"/>
      <c r="K733" s="819"/>
      <c r="L733" s="827"/>
      <c r="M733" s="727"/>
      <c r="N733" s="828"/>
      <c r="O733" s="591"/>
      <c r="P733" s="703"/>
      <c r="Q733" s="721"/>
      <c r="R733" s="824"/>
    </row>
    <row r="734" spans="1:18" ht="16.5" customHeight="1">
      <c r="A734" s="567" t="s">
        <v>1646</v>
      </c>
      <c r="B734" s="701">
        <v>40165</v>
      </c>
      <c r="C734" s="825" t="s">
        <v>567</v>
      </c>
      <c r="D734" s="825" t="s">
        <v>1737</v>
      </c>
      <c r="E734" s="861" t="s">
        <v>1128</v>
      </c>
      <c r="F734" s="796" t="s">
        <v>657</v>
      </c>
      <c r="G734" s="673">
        <v>4640000</v>
      </c>
      <c r="H734" s="856" t="s">
        <v>14</v>
      </c>
      <c r="I734" s="857"/>
      <c r="J734" s="702"/>
      <c r="K734" s="819"/>
      <c r="L734" s="827"/>
      <c r="M734" s="727"/>
      <c r="N734" s="828"/>
      <c r="O734" s="591"/>
      <c r="P734" s="703"/>
      <c r="Q734" s="721"/>
      <c r="R734" s="824"/>
    </row>
    <row r="735" spans="1:18" ht="16.5" customHeight="1">
      <c r="A735" s="567" t="s">
        <v>1646</v>
      </c>
      <c r="B735" s="701">
        <v>40165</v>
      </c>
      <c r="C735" s="825" t="s">
        <v>1360</v>
      </c>
      <c r="D735" s="825" t="s">
        <v>1369</v>
      </c>
      <c r="E735" s="861" t="s">
        <v>584</v>
      </c>
      <c r="F735" s="796" t="s">
        <v>657</v>
      </c>
      <c r="G735" s="673">
        <v>1744000</v>
      </c>
      <c r="H735" s="856" t="s">
        <v>14</v>
      </c>
      <c r="I735" s="857"/>
      <c r="J735" s="702"/>
      <c r="K735" s="819"/>
      <c r="L735" s="827"/>
      <c r="M735" s="727"/>
      <c r="N735" s="828"/>
      <c r="O735" s="591"/>
      <c r="P735" s="703"/>
      <c r="Q735" s="721"/>
      <c r="R735" s="824"/>
    </row>
    <row r="736" spans="1:18" ht="16.5" customHeight="1">
      <c r="A736" s="567" t="s">
        <v>1646</v>
      </c>
      <c r="B736" s="701">
        <v>40165</v>
      </c>
      <c r="C736" s="825" t="s">
        <v>1059</v>
      </c>
      <c r="D736" s="825" t="s">
        <v>1060</v>
      </c>
      <c r="E736" s="861" t="s">
        <v>1029</v>
      </c>
      <c r="F736" s="796" t="s">
        <v>657</v>
      </c>
      <c r="G736" s="673">
        <v>4596000</v>
      </c>
      <c r="H736" s="856" t="s">
        <v>14</v>
      </c>
      <c r="I736" s="857"/>
      <c r="J736" s="702"/>
      <c r="K736" s="819"/>
      <c r="L736" s="827"/>
      <c r="M736" s="727"/>
      <c r="N736" s="828"/>
      <c r="O736" s="591"/>
      <c r="P736" s="703"/>
      <c r="Q736" s="721"/>
      <c r="R736" s="824"/>
    </row>
    <row r="737" spans="1:18" ht="16.5" customHeight="1">
      <c r="A737" s="567" t="s">
        <v>1646</v>
      </c>
      <c r="B737" s="701">
        <v>40165</v>
      </c>
      <c r="C737" s="825" t="s">
        <v>1416</v>
      </c>
      <c r="D737" s="825" t="s">
        <v>1426</v>
      </c>
      <c r="E737" s="861" t="s">
        <v>1316</v>
      </c>
      <c r="F737" s="796" t="s">
        <v>657</v>
      </c>
      <c r="G737" s="673">
        <v>1230000</v>
      </c>
      <c r="H737" s="856" t="s">
        <v>14</v>
      </c>
      <c r="I737" s="857"/>
      <c r="J737" s="702"/>
      <c r="K737" s="819"/>
      <c r="L737" s="827"/>
      <c r="M737" s="727"/>
      <c r="N737" s="828"/>
      <c r="O737" s="591"/>
      <c r="P737" s="703"/>
      <c r="Q737" s="721"/>
      <c r="R737" s="824"/>
    </row>
    <row r="738" spans="1:18">
      <c r="A738" s="567" t="s">
        <v>1646</v>
      </c>
      <c r="B738" s="701">
        <v>40165</v>
      </c>
      <c r="C738" s="825" t="s">
        <v>1388</v>
      </c>
      <c r="D738" s="672" t="s">
        <v>1051</v>
      </c>
      <c r="E738" s="721" t="s">
        <v>707</v>
      </c>
      <c r="F738" s="796" t="s">
        <v>657</v>
      </c>
      <c r="G738" s="673">
        <v>2997000</v>
      </c>
      <c r="H738" s="856" t="s">
        <v>14</v>
      </c>
      <c r="I738" s="857"/>
      <c r="J738" s="702"/>
      <c r="K738" s="859"/>
      <c r="L738" s="827"/>
      <c r="M738" s="727"/>
      <c r="N738" s="828"/>
      <c r="O738" s="591"/>
      <c r="P738" s="703"/>
      <c r="Q738" s="871"/>
      <c r="R738" s="824"/>
    </row>
    <row r="739" spans="1:18">
      <c r="A739" s="567" t="s">
        <v>453</v>
      </c>
      <c r="B739" s="701">
        <v>40169</v>
      </c>
      <c r="C739" s="825" t="s">
        <v>1740</v>
      </c>
      <c r="D739" s="672" t="s">
        <v>625</v>
      </c>
      <c r="E739" s="721" t="s">
        <v>1027</v>
      </c>
      <c r="F739" s="796" t="s">
        <v>423</v>
      </c>
      <c r="G739" s="673">
        <v>8700000</v>
      </c>
      <c r="H739" s="856" t="s">
        <v>14</v>
      </c>
      <c r="I739" s="857"/>
      <c r="J739" s="702"/>
      <c r="K739" s="859"/>
      <c r="L739" s="827"/>
      <c r="M739" s="727"/>
      <c r="N739" s="828"/>
      <c r="O739" s="591"/>
      <c r="P739" s="703"/>
      <c r="Q739" s="871"/>
      <c r="R739" s="824"/>
    </row>
    <row r="740" spans="1:18">
      <c r="A740" s="567" t="s">
        <v>1646</v>
      </c>
      <c r="B740" s="701">
        <v>40169</v>
      </c>
      <c r="C740" s="825" t="s">
        <v>981</v>
      </c>
      <c r="D740" s="672" t="s">
        <v>1019</v>
      </c>
      <c r="E740" s="721" t="s">
        <v>990</v>
      </c>
      <c r="F740" s="796" t="s">
        <v>657</v>
      </c>
      <c r="G740" s="673">
        <v>2836000</v>
      </c>
      <c r="H740" s="856" t="s">
        <v>14</v>
      </c>
      <c r="I740" s="857"/>
      <c r="J740" s="702"/>
      <c r="K740" s="859"/>
      <c r="L740" s="827"/>
      <c r="M740" s="727"/>
      <c r="N740" s="828"/>
      <c r="O740" s="591"/>
      <c r="P740" s="703"/>
      <c r="Q740" s="871"/>
      <c r="R740" s="824"/>
    </row>
    <row r="741" spans="1:18">
      <c r="A741" s="567" t="s">
        <v>1646</v>
      </c>
      <c r="B741" s="701">
        <v>40169</v>
      </c>
      <c r="C741" s="825" t="s">
        <v>1398</v>
      </c>
      <c r="D741" s="672" t="s">
        <v>1402</v>
      </c>
      <c r="E741" s="721" t="s">
        <v>1316</v>
      </c>
      <c r="F741" s="796" t="s">
        <v>657</v>
      </c>
      <c r="G741" s="673">
        <v>2359000</v>
      </c>
      <c r="H741" s="856" t="s">
        <v>14</v>
      </c>
      <c r="I741" s="857"/>
      <c r="J741" s="702"/>
      <c r="K741" s="859"/>
      <c r="L741" s="827"/>
      <c r="M741" s="727"/>
      <c r="N741" s="828"/>
      <c r="O741" s="591"/>
      <c r="P741" s="703"/>
      <c r="Q741" s="871"/>
      <c r="R741" s="824"/>
    </row>
    <row r="742" spans="1:18">
      <c r="A742" s="567" t="s">
        <v>1646</v>
      </c>
      <c r="B742" s="701">
        <v>40169</v>
      </c>
      <c r="C742" s="825" t="s">
        <v>1103</v>
      </c>
      <c r="D742" s="672" t="s">
        <v>1127</v>
      </c>
      <c r="E742" s="721" t="s">
        <v>1128</v>
      </c>
      <c r="F742" s="796" t="s">
        <v>423</v>
      </c>
      <c r="G742" s="673">
        <v>9698000</v>
      </c>
      <c r="H742" s="856" t="s">
        <v>14</v>
      </c>
      <c r="I742" s="857"/>
      <c r="J742" s="702"/>
      <c r="K742" s="859"/>
      <c r="L742" s="827"/>
      <c r="M742" s="727"/>
      <c r="N742" s="828"/>
      <c r="O742" s="591"/>
      <c r="P742" s="703"/>
      <c r="Q742" s="871"/>
      <c r="R742" s="824"/>
    </row>
    <row r="743" spans="1:18">
      <c r="A743" s="567" t="s">
        <v>1646</v>
      </c>
      <c r="B743" s="701">
        <v>40169</v>
      </c>
      <c r="C743" s="825" t="s">
        <v>1106</v>
      </c>
      <c r="D743" s="672" t="s">
        <v>1197</v>
      </c>
      <c r="E743" s="721" t="s">
        <v>133</v>
      </c>
      <c r="F743" s="796" t="s">
        <v>423</v>
      </c>
      <c r="G743" s="673">
        <v>3500000</v>
      </c>
      <c r="H743" s="856" t="s">
        <v>14</v>
      </c>
      <c r="I743" s="857"/>
      <c r="J743" s="702"/>
      <c r="K743" s="819"/>
      <c r="L743" s="827"/>
      <c r="M743" s="727"/>
      <c r="N743" s="828"/>
      <c r="O743" s="591"/>
      <c r="P743" s="703"/>
      <c r="Q743" s="871"/>
      <c r="R743" s="824"/>
    </row>
    <row r="744" spans="1:18">
      <c r="A744" s="567" t="s">
        <v>1646</v>
      </c>
      <c r="B744" s="701">
        <v>40169</v>
      </c>
      <c r="C744" s="825" t="s">
        <v>1297</v>
      </c>
      <c r="D744" s="672" t="s">
        <v>1303</v>
      </c>
      <c r="E744" s="721" t="s">
        <v>1027</v>
      </c>
      <c r="F744" s="796" t="s">
        <v>657</v>
      </c>
      <c r="G744" s="673">
        <v>4237000</v>
      </c>
      <c r="H744" s="856" t="s">
        <v>14</v>
      </c>
      <c r="I744" s="857"/>
      <c r="J744" s="702"/>
      <c r="K744" s="819"/>
      <c r="L744" s="827"/>
      <c r="M744" s="727"/>
      <c r="N744" s="828"/>
      <c r="O744" s="591"/>
      <c r="P744" s="703"/>
      <c r="Q744" s="871"/>
      <c r="R744" s="824"/>
    </row>
    <row r="745" spans="1:18">
      <c r="A745" s="567" t="s">
        <v>453</v>
      </c>
      <c r="B745" s="701">
        <v>40176</v>
      </c>
      <c r="C745" s="825" t="s">
        <v>1769</v>
      </c>
      <c r="D745" s="672" t="s">
        <v>1780</v>
      </c>
      <c r="E745" s="721" t="s">
        <v>1011</v>
      </c>
      <c r="F745" s="796" t="s">
        <v>423</v>
      </c>
      <c r="G745" s="673">
        <v>2000000</v>
      </c>
      <c r="H745" s="856" t="s">
        <v>14</v>
      </c>
      <c r="I745" s="857"/>
      <c r="J745" s="702"/>
      <c r="K745" s="819"/>
      <c r="L745" s="827"/>
      <c r="M745" s="727"/>
      <c r="N745" s="828"/>
      <c r="O745" s="591"/>
      <c r="P745" s="703"/>
      <c r="Q745" s="871"/>
      <c r="R745" s="824"/>
    </row>
    <row r="746" spans="1:18">
      <c r="A746" s="567" t="s">
        <v>453</v>
      </c>
      <c r="B746" s="701">
        <v>40176</v>
      </c>
      <c r="C746" s="825" t="s">
        <v>1770</v>
      </c>
      <c r="D746" s="672" t="s">
        <v>1772</v>
      </c>
      <c r="E746" s="721" t="s">
        <v>1264</v>
      </c>
      <c r="F746" s="796" t="s">
        <v>423</v>
      </c>
      <c r="G746" s="673">
        <v>2179000</v>
      </c>
      <c r="H746" s="856" t="s">
        <v>14</v>
      </c>
      <c r="I746" s="857"/>
      <c r="J746" s="702"/>
      <c r="K746" s="819"/>
      <c r="L746" s="827"/>
      <c r="M746" s="727"/>
      <c r="N746" s="828"/>
      <c r="O746" s="591"/>
      <c r="P746" s="703"/>
      <c r="Q746" s="871"/>
      <c r="R746" s="824"/>
    </row>
    <row r="747" spans="1:18">
      <c r="A747" s="567">
        <v>2</v>
      </c>
      <c r="B747" s="701">
        <v>40176</v>
      </c>
      <c r="C747" s="825" t="s">
        <v>1771</v>
      </c>
      <c r="D747" s="672" t="s">
        <v>1773</v>
      </c>
      <c r="E747" s="721" t="s">
        <v>1029</v>
      </c>
      <c r="F747" s="796" t="s">
        <v>423</v>
      </c>
      <c r="G747" s="673">
        <v>4500000</v>
      </c>
      <c r="H747" s="856" t="s">
        <v>14</v>
      </c>
      <c r="I747" s="857"/>
      <c r="J747" s="702"/>
      <c r="K747" s="819"/>
      <c r="L747" s="827"/>
      <c r="M747" s="727"/>
      <c r="N747" s="828"/>
      <c r="O747" s="591"/>
      <c r="P747" s="703"/>
      <c r="Q747" s="871"/>
      <c r="R747" s="824"/>
    </row>
    <row r="748" spans="1:18" ht="28.5">
      <c r="A748" s="610" t="s">
        <v>677</v>
      </c>
      <c r="B748" s="1010">
        <v>40176</v>
      </c>
      <c r="C748" s="829" t="s">
        <v>1774</v>
      </c>
      <c r="D748" s="723" t="s">
        <v>1775</v>
      </c>
      <c r="E748" s="724" t="s">
        <v>1015</v>
      </c>
      <c r="F748" s="796" t="s">
        <v>1414</v>
      </c>
      <c r="G748" s="677">
        <v>3035000</v>
      </c>
      <c r="H748" s="868" t="s">
        <v>14</v>
      </c>
      <c r="I748" s="857"/>
      <c r="J748" s="702"/>
      <c r="K748" s="819"/>
      <c r="L748" s="827"/>
      <c r="M748" s="727"/>
      <c r="N748" s="828"/>
      <c r="O748" s="591"/>
      <c r="P748" s="703"/>
      <c r="Q748" s="871"/>
      <c r="R748" s="824"/>
    </row>
    <row r="749" spans="1:18">
      <c r="A749" s="567" t="s">
        <v>1646</v>
      </c>
      <c r="B749" s="701">
        <v>40176</v>
      </c>
      <c r="C749" s="825" t="s">
        <v>541</v>
      </c>
      <c r="D749" s="672" t="s">
        <v>542</v>
      </c>
      <c r="E749" s="721" t="s">
        <v>988</v>
      </c>
      <c r="F749" s="796" t="s">
        <v>657</v>
      </c>
      <c r="G749" s="673">
        <v>4567000</v>
      </c>
      <c r="H749" s="856" t="s">
        <v>14</v>
      </c>
      <c r="I749" s="857"/>
      <c r="J749" s="702"/>
      <c r="K749" s="819"/>
      <c r="L749" s="827"/>
      <c r="M749" s="727"/>
      <c r="N749" s="828"/>
      <c r="O749" s="591"/>
      <c r="P749" s="703"/>
      <c r="Q749" s="871"/>
      <c r="R749" s="824"/>
    </row>
    <row r="750" spans="1:18">
      <c r="A750" s="567" t="s">
        <v>1646</v>
      </c>
      <c r="B750" s="701">
        <v>40176</v>
      </c>
      <c r="C750" s="825" t="s">
        <v>974</v>
      </c>
      <c r="D750" s="672" t="s">
        <v>1005</v>
      </c>
      <c r="E750" s="721" t="s">
        <v>1006</v>
      </c>
      <c r="F750" s="796" t="s">
        <v>657</v>
      </c>
      <c r="G750" s="673">
        <v>1508000</v>
      </c>
      <c r="H750" s="856" t="s">
        <v>14</v>
      </c>
      <c r="I750" s="857"/>
      <c r="J750" s="702"/>
      <c r="K750" s="819"/>
      <c r="L750" s="827"/>
      <c r="M750" s="727"/>
      <c r="N750" s="828"/>
      <c r="O750" s="591"/>
      <c r="P750" s="703"/>
      <c r="Q750" s="871"/>
      <c r="R750" s="824"/>
    </row>
    <row r="751" spans="1:18">
      <c r="A751" s="567" t="s">
        <v>1646</v>
      </c>
      <c r="B751" s="701">
        <v>40176</v>
      </c>
      <c r="C751" s="825" t="s">
        <v>1050</v>
      </c>
      <c r="D751" s="672" t="s">
        <v>1051</v>
      </c>
      <c r="E751" s="721" t="s">
        <v>1006</v>
      </c>
      <c r="F751" s="796" t="s">
        <v>657</v>
      </c>
      <c r="G751" s="673">
        <v>2453000</v>
      </c>
      <c r="H751" s="856" t="s">
        <v>14</v>
      </c>
      <c r="I751" s="857"/>
      <c r="J751" s="702"/>
      <c r="K751" s="819"/>
      <c r="L751" s="827"/>
      <c r="M751" s="727"/>
      <c r="N751" s="828"/>
      <c r="O751" s="591"/>
      <c r="P751" s="703"/>
      <c r="Q751" s="871"/>
      <c r="R751" s="824"/>
    </row>
    <row r="752" spans="1:18">
      <c r="A752" s="567" t="s">
        <v>1646</v>
      </c>
      <c r="B752" s="701">
        <v>40176</v>
      </c>
      <c r="C752" s="825" t="s">
        <v>1140</v>
      </c>
      <c r="D752" s="672" t="s">
        <v>1123</v>
      </c>
      <c r="E752" s="721" t="s">
        <v>1064</v>
      </c>
      <c r="F752" s="796" t="s">
        <v>657</v>
      </c>
      <c r="G752" s="673">
        <v>3262000</v>
      </c>
      <c r="H752" s="856" t="s">
        <v>14</v>
      </c>
      <c r="I752" s="857"/>
      <c r="J752" s="702"/>
      <c r="K752" s="819"/>
      <c r="L752" s="827"/>
      <c r="M752" s="727"/>
      <c r="N752" s="828"/>
      <c r="O752" s="591"/>
      <c r="P752" s="703"/>
      <c r="Q752" s="871"/>
      <c r="R752" s="824"/>
    </row>
    <row r="753" spans="1:19">
      <c r="A753" s="567" t="s">
        <v>1646</v>
      </c>
      <c r="B753" s="701">
        <v>40176</v>
      </c>
      <c r="C753" s="825" t="s">
        <v>1085</v>
      </c>
      <c r="D753" s="672" t="s">
        <v>1068</v>
      </c>
      <c r="E753" s="721" t="s">
        <v>1053</v>
      </c>
      <c r="F753" s="796" t="s">
        <v>657</v>
      </c>
      <c r="G753" s="673">
        <v>1753000</v>
      </c>
      <c r="H753" s="856" t="s">
        <v>14</v>
      </c>
      <c r="I753" s="857"/>
      <c r="J753" s="702"/>
      <c r="K753" s="819"/>
      <c r="L753" s="827"/>
      <c r="M753" s="727"/>
      <c r="N753" s="828"/>
      <c r="O753" s="591"/>
      <c r="P753" s="703"/>
      <c r="Q753" s="871"/>
      <c r="R753" s="824"/>
    </row>
    <row r="754" spans="1:19" ht="17.25" thickBot="1">
      <c r="A754" s="8" t="s">
        <v>1646</v>
      </c>
      <c r="B754" s="12">
        <v>40176</v>
      </c>
      <c r="C754" s="872" t="s">
        <v>969</v>
      </c>
      <c r="D754" s="873" t="s">
        <v>925</v>
      </c>
      <c r="E754" s="874" t="s">
        <v>988</v>
      </c>
      <c r="F754" s="875" t="s">
        <v>423</v>
      </c>
      <c r="G754" s="876">
        <v>4000000</v>
      </c>
      <c r="H754" s="877" t="s">
        <v>14</v>
      </c>
      <c r="I754" s="878"/>
      <c r="J754" s="879"/>
      <c r="K754" s="880"/>
      <c r="L754" s="881"/>
      <c r="M754" s="882"/>
      <c r="N754" s="883"/>
      <c r="O754" s="884"/>
      <c r="P754" s="885"/>
      <c r="Q754" s="886"/>
      <c r="R754" s="887"/>
    </row>
    <row r="755" spans="1:19">
      <c r="C755" s="889"/>
    </row>
    <row r="756" spans="1:19" ht="18" customHeight="1" thickBot="1">
      <c r="F756" s="894" t="s">
        <v>1279</v>
      </c>
      <c r="G756" s="895">
        <f>SUM(G13:G754)</f>
        <v>204894726320</v>
      </c>
      <c r="H756" s="896"/>
      <c r="I756" s="1028" t="s">
        <v>1830</v>
      </c>
      <c r="J756" s="1028"/>
      <c r="K756" s="1028"/>
      <c r="L756" s="1028"/>
      <c r="M756" s="985">
        <f>SUM(K13:K226,K228:K295,K297:K754)</f>
        <v>129735750000</v>
      </c>
      <c r="N756" s="1028" t="s">
        <v>1676</v>
      </c>
      <c r="O756" s="1028"/>
      <c r="P756" s="1028"/>
      <c r="Q756" s="996"/>
      <c r="R756" s="94">
        <f>SUM(R13:R754)</f>
        <v>4028965499.5100002</v>
      </c>
    </row>
    <row r="757" spans="1:19" ht="18" customHeight="1" thickTop="1" thickBot="1">
      <c r="G757" s="1017"/>
      <c r="H757" s="1028" t="s">
        <v>1831</v>
      </c>
      <c r="I757" s="1028"/>
      <c r="J757" s="1028"/>
      <c r="K757" s="986">
        <f>K227+K296</f>
        <v>-2334120000</v>
      </c>
      <c r="L757" s="996"/>
      <c r="M757" s="983"/>
      <c r="N757" s="996"/>
      <c r="O757" s="996"/>
      <c r="P757" s="996"/>
      <c r="Q757" s="996"/>
      <c r="R757" s="114"/>
    </row>
    <row r="758" spans="1:19" ht="17.25" thickTop="1">
      <c r="I758" s="1027"/>
      <c r="J758" s="1027"/>
      <c r="K758" s="1027"/>
      <c r="L758" s="1027"/>
      <c r="M758" s="1018"/>
    </row>
    <row r="759" spans="1:19" ht="18" thickBot="1">
      <c r="F759" s="996"/>
      <c r="G759" s="897" t="s">
        <v>1280</v>
      </c>
      <c r="H759" s="897"/>
      <c r="I759" s="897"/>
      <c r="J759" s="898"/>
      <c r="K759" s="982">
        <f>G756+K757-M756</f>
        <v>72824856320</v>
      </c>
    </row>
    <row r="760" spans="1:19" ht="17.25" thickTop="1"/>
    <row r="762" spans="1:19" ht="14.25" customHeight="1">
      <c r="A762" s="1030" t="s">
        <v>1286</v>
      </c>
      <c r="B762" s="1030"/>
      <c r="C762" s="1030"/>
      <c r="D762" s="1030"/>
      <c r="E762" s="1030"/>
      <c r="F762" s="1030"/>
      <c r="G762" s="1030"/>
      <c r="H762" s="1030"/>
      <c r="I762" s="1030"/>
      <c r="J762" s="1030"/>
      <c r="K762" s="1030"/>
      <c r="L762" s="1030"/>
      <c r="M762" s="1030"/>
      <c r="N762" s="1030"/>
      <c r="O762" s="1030"/>
      <c r="P762" s="1030"/>
      <c r="Q762" s="1030"/>
      <c r="R762" s="1030"/>
    </row>
    <row r="763" spans="1:19" ht="14.25" customHeight="1">
      <c r="A763" s="1030"/>
      <c r="B763" s="1030"/>
      <c r="C763" s="1030"/>
      <c r="D763" s="1030"/>
      <c r="E763" s="1030"/>
      <c r="F763" s="1030"/>
      <c r="G763" s="1030"/>
      <c r="H763" s="1030"/>
      <c r="I763" s="1030"/>
      <c r="J763" s="1030"/>
      <c r="K763" s="1030"/>
      <c r="L763" s="1030"/>
      <c r="M763" s="1030"/>
      <c r="N763" s="1030"/>
      <c r="O763" s="1030"/>
      <c r="P763" s="1030"/>
      <c r="Q763" s="1030"/>
      <c r="R763" s="1030"/>
    </row>
    <row r="764" spans="1:19" ht="14.25" customHeight="1">
      <c r="A764" s="1030" t="s">
        <v>486</v>
      </c>
      <c r="B764" s="1030"/>
      <c r="C764" s="1030"/>
      <c r="D764" s="1030"/>
      <c r="E764" s="1030"/>
      <c r="F764" s="1030"/>
      <c r="G764" s="1030"/>
      <c r="H764" s="1030"/>
      <c r="I764" s="1030"/>
      <c r="J764" s="1030"/>
      <c r="K764" s="1030"/>
      <c r="L764" s="1030"/>
      <c r="M764" s="1030"/>
      <c r="N764" s="1030"/>
      <c r="O764" s="1030"/>
      <c r="P764" s="1030"/>
      <c r="Q764" s="1030"/>
      <c r="R764" s="1030"/>
    </row>
    <row r="765" spans="1:19" ht="14.25" customHeight="1">
      <c r="A765" s="1030" t="s">
        <v>800</v>
      </c>
      <c r="B765" s="1030"/>
      <c r="C765" s="1030"/>
      <c r="D765" s="1030"/>
      <c r="E765" s="1030"/>
      <c r="F765" s="1030"/>
      <c r="G765" s="1030"/>
      <c r="H765" s="1030"/>
      <c r="I765" s="1030"/>
      <c r="J765" s="1030"/>
      <c r="K765" s="1030"/>
      <c r="L765" s="1030"/>
      <c r="M765" s="1030"/>
      <c r="N765" s="1030"/>
      <c r="O765" s="1030"/>
      <c r="P765" s="1030"/>
      <c r="Q765" s="1030"/>
      <c r="R765" s="1030"/>
    </row>
    <row r="766" spans="1:19" ht="14.25" customHeight="1">
      <c r="A766" s="1030" t="s">
        <v>1655</v>
      </c>
      <c r="B766" s="1030"/>
      <c r="C766" s="1030"/>
      <c r="D766" s="1030"/>
      <c r="E766" s="1030"/>
      <c r="F766" s="1030"/>
      <c r="G766" s="1030"/>
      <c r="H766" s="1030"/>
      <c r="I766" s="1030"/>
      <c r="J766" s="1030"/>
      <c r="K766" s="1030"/>
      <c r="L766" s="1030"/>
      <c r="M766" s="1030"/>
      <c r="N766" s="1030"/>
      <c r="O766" s="1030"/>
      <c r="P766" s="1030"/>
      <c r="Q766" s="1030"/>
      <c r="R766" s="1030"/>
      <c r="S766" s="1030"/>
    </row>
    <row r="767" spans="1:19" ht="14.25" customHeight="1">
      <c r="A767" s="1030" t="s">
        <v>1290</v>
      </c>
      <c r="B767" s="1030"/>
      <c r="C767" s="1030"/>
      <c r="D767" s="1030"/>
      <c r="E767" s="1030"/>
      <c r="F767" s="1030"/>
      <c r="G767" s="1030"/>
      <c r="H767" s="1030"/>
      <c r="I767" s="1030"/>
      <c r="J767" s="1030"/>
      <c r="K767" s="1030"/>
      <c r="L767" s="1030"/>
      <c r="M767" s="1030"/>
      <c r="N767" s="1030"/>
      <c r="O767" s="1030"/>
      <c r="P767" s="1030"/>
      <c r="Q767" s="1030"/>
      <c r="R767" s="1030"/>
    </row>
    <row r="768" spans="1:19" ht="14.25" customHeight="1">
      <c r="A768" s="1030" t="s">
        <v>1292</v>
      </c>
      <c r="B768" s="1030"/>
      <c r="C768" s="1030"/>
      <c r="D768" s="1030"/>
      <c r="E768" s="1030"/>
      <c r="F768" s="1030"/>
      <c r="G768" s="1030"/>
      <c r="H768" s="1030"/>
      <c r="I768" s="1030"/>
      <c r="J768" s="1030"/>
      <c r="K768" s="1030"/>
      <c r="L768" s="1030"/>
      <c r="M768" s="1030"/>
      <c r="N768" s="1030"/>
      <c r="O768" s="1030"/>
      <c r="P768" s="1030"/>
      <c r="Q768" s="1030"/>
      <c r="R768" s="1030"/>
    </row>
    <row r="769" spans="1:19" ht="14.25" customHeight="1">
      <c r="A769" s="1030" t="s">
        <v>1291</v>
      </c>
      <c r="B769" s="1030"/>
      <c r="C769" s="1030"/>
      <c r="D769" s="1030"/>
      <c r="E769" s="1030"/>
      <c r="F769" s="1030"/>
      <c r="G769" s="1030"/>
      <c r="H769" s="1030"/>
      <c r="I769" s="1030"/>
      <c r="J769" s="1030"/>
      <c r="K769" s="1030"/>
      <c r="L769" s="1030"/>
      <c r="M769" s="1030"/>
      <c r="N769" s="1030"/>
      <c r="O769" s="1030"/>
      <c r="P769" s="1030"/>
      <c r="Q769" s="1030"/>
      <c r="R769" s="1030"/>
    </row>
    <row r="770" spans="1:19" ht="14.25" customHeight="1">
      <c r="A770" s="1108" t="s">
        <v>1335</v>
      </c>
      <c r="B770" s="1108"/>
      <c r="C770" s="1108"/>
      <c r="D770" s="1108"/>
      <c r="E770" s="1108"/>
      <c r="F770" s="1108"/>
      <c r="G770" s="1108"/>
      <c r="H770" s="1108"/>
      <c r="I770" s="1108"/>
      <c r="J770" s="1108"/>
      <c r="K770" s="1108"/>
      <c r="L770" s="1108"/>
      <c r="M770" s="1108"/>
      <c r="N770" s="1108"/>
      <c r="O770" s="1108"/>
      <c r="P770" s="1108"/>
      <c r="Q770" s="1108"/>
      <c r="R770" s="1108"/>
    </row>
    <row r="771" spans="1:19" ht="14.25" customHeight="1">
      <c r="A771" s="1031" t="s">
        <v>485</v>
      </c>
      <c r="B771" s="1031"/>
      <c r="C771" s="1031"/>
      <c r="D771" s="1031"/>
      <c r="E771" s="1031"/>
      <c r="F771" s="1031"/>
      <c r="G771" s="1031"/>
      <c r="H771" s="1031"/>
      <c r="I771" s="1031"/>
      <c r="J771" s="1031"/>
      <c r="K771" s="1031"/>
      <c r="L771" s="1031"/>
      <c r="M771" s="1031"/>
      <c r="N771" s="1031"/>
      <c r="O771" s="1031"/>
      <c r="P771" s="1031"/>
      <c r="Q771" s="1031"/>
      <c r="R771" s="1031"/>
    </row>
    <row r="772" spans="1:19" ht="14.25" customHeight="1">
      <c r="A772" s="1030" t="s">
        <v>0</v>
      </c>
      <c r="B772" s="1030"/>
      <c r="C772" s="1030"/>
      <c r="D772" s="1030"/>
      <c r="E772" s="1030"/>
      <c r="F772" s="1030"/>
      <c r="G772" s="1030"/>
      <c r="H772" s="1030"/>
      <c r="I772" s="1030"/>
      <c r="J772" s="1030"/>
      <c r="K772" s="1030"/>
      <c r="L772" s="1030"/>
      <c r="M772" s="1030"/>
      <c r="N772" s="1030"/>
      <c r="O772" s="1030"/>
      <c r="P772" s="1030"/>
      <c r="Q772" s="1030"/>
      <c r="R772" s="1030"/>
    </row>
    <row r="773" spans="1:19" ht="14.25" customHeight="1">
      <c r="A773" s="1030" t="s">
        <v>678</v>
      </c>
      <c r="B773" s="1030"/>
      <c r="C773" s="1030"/>
      <c r="D773" s="1030"/>
      <c r="E773" s="1030"/>
      <c r="F773" s="1030"/>
      <c r="G773" s="1030"/>
      <c r="H773" s="1030"/>
      <c r="I773" s="1030"/>
      <c r="J773" s="1030"/>
      <c r="K773" s="1030"/>
      <c r="L773" s="1030"/>
      <c r="M773" s="1030"/>
      <c r="N773" s="1030"/>
      <c r="O773" s="1030"/>
      <c r="P773" s="1030"/>
      <c r="Q773" s="1030"/>
      <c r="R773" s="1030"/>
    </row>
    <row r="774" spans="1:19" ht="14.25" customHeight="1">
      <c r="A774" s="1030" t="s">
        <v>1645</v>
      </c>
      <c r="B774" s="1030"/>
      <c r="C774" s="1030"/>
      <c r="D774" s="1030"/>
      <c r="E774" s="1030"/>
      <c r="F774" s="1030"/>
      <c r="G774" s="1030"/>
      <c r="H774" s="1030"/>
      <c r="I774" s="1030"/>
      <c r="J774" s="1030"/>
      <c r="K774" s="1030"/>
      <c r="L774" s="1030"/>
      <c r="M774" s="1030"/>
      <c r="N774" s="1030"/>
      <c r="O774" s="1030"/>
      <c r="P774" s="1030"/>
      <c r="Q774" s="1030"/>
      <c r="R774" s="1030"/>
    </row>
    <row r="775" spans="1:19" ht="14.25" customHeight="1">
      <c r="A775" s="1030" t="s">
        <v>1762</v>
      </c>
      <c r="B775" s="1030"/>
      <c r="C775" s="1030"/>
      <c r="D775" s="1030"/>
      <c r="E775" s="1030"/>
      <c r="F775" s="1030"/>
      <c r="G775" s="1030"/>
      <c r="H775" s="1030"/>
      <c r="I775" s="1030"/>
      <c r="J775" s="1030"/>
      <c r="K775" s="1030"/>
      <c r="L775" s="1030"/>
      <c r="M775" s="1030"/>
      <c r="N775" s="1030"/>
      <c r="O775" s="1030"/>
      <c r="P775" s="1030"/>
      <c r="Q775" s="1030"/>
      <c r="R775" s="1030"/>
    </row>
    <row r="776" spans="1:19" ht="14.25">
      <c r="A776" s="1030"/>
      <c r="B776" s="1030"/>
      <c r="C776" s="1030"/>
      <c r="D776" s="1030"/>
      <c r="E776" s="1030"/>
      <c r="F776" s="1030"/>
      <c r="G776" s="1030"/>
      <c r="H776" s="1030"/>
      <c r="I776" s="1030"/>
      <c r="J776" s="1030"/>
      <c r="K776" s="1030"/>
      <c r="L776" s="1030"/>
      <c r="M776" s="1030"/>
      <c r="N776" s="1030"/>
      <c r="O776" s="1030"/>
      <c r="P776" s="1030"/>
      <c r="Q776" s="1030"/>
      <c r="R776" s="1030"/>
    </row>
    <row r="777" spans="1:19" ht="14.25">
      <c r="A777" s="1030"/>
      <c r="B777" s="1030"/>
      <c r="C777" s="1030"/>
      <c r="D777" s="1030"/>
      <c r="E777" s="1030"/>
      <c r="F777" s="1030"/>
      <c r="G777" s="1030"/>
      <c r="H777" s="1030"/>
      <c r="I777" s="1030"/>
      <c r="J777" s="1030"/>
      <c r="K777" s="1030"/>
      <c r="L777" s="1030"/>
      <c r="M777" s="1030"/>
      <c r="N777" s="1030"/>
      <c r="O777" s="1030"/>
      <c r="P777" s="1030"/>
      <c r="Q777" s="1030"/>
      <c r="R777" s="1030"/>
    </row>
    <row r="778" spans="1:19" ht="14.25" customHeight="1">
      <c r="A778" s="1030" t="s">
        <v>1469</v>
      </c>
      <c r="B778" s="1030"/>
      <c r="C778" s="1030"/>
      <c r="D778" s="1030"/>
      <c r="E778" s="1030"/>
      <c r="F778" s="1030"/>
      <c r="G778" s="1030"/>
      <c r="H778" s="1030"/>
      <c r="I778" s="1030"/>
      <c r="J778" s="1030"/>
      <c r="K778" s="1030"/>
      <c r="L778" s="1030"/>
      <c r="M778" s="1030"/>
      <c r="N778" s="1030"/>
      <c r="O778" s="1030"/>
      <c r="P778" s="1030"/>
      <c r="Q778" s="1030"/>
      <c r="R778" s="1030"/>
    </row>
    <row r="779" spans="1:19" ht="14.25" customHeight="1">
      <c r="A779" s="1029" t="s">
        <v>1691</v>
      </c>
      <c r="B779" s="1029"/>
      <c r="C779" s="1029"/>
      <c r="D779" s="1029"/>
      <c r="E779" s="1029"/>
      <c r="F779" s="1029"/>
      <c r="G779" s="1029"/>
      <c r="H779" s="1029"/>
      <c r="I779" s="1029"/>
      <c r="J779" s="1029"/>
      <c r="K779" s="1029"/>
      <c r="L779" s="1029"/>
      <c r="M779" s="1029"/>
      <c r="N779" s="1029"/>
      <c r="O779" s="1029"/>
      <c r="P779" s="1029"/>
      <c r="Q779" s="1029"/>
      <c r="R779" s="1029"/>
    </row>
    <row r="780" spans="1:19" ht="14.25" customHeight="1">
      <c r="A780" s="1029" t="s">
        <v>1656</v>
      </c>
      <c r="B780" s="1029"/>
      <c r="C780" s="1029"/>
      <c r="D780" s="1029"/>
      <c r="E780" s="1029"/>
      <c r="F780" s="1029"/>
      <c r="G780" s="1029"/>
      <c r="H780" s="1029"/>
      <c r="I780" s="1029"/>
      <c r="J780" s="1029"/>
      <c r="K780" s="1029"/>
      <c r="L780" s="1029"/>
      <c r="M780" s="1029"/>
      <c r="N780" s="1029"/>
      <c r="O780" s="1029"/>
      <c r="P780" s="1029"/>
      <c r="Q780" s="1029"/>
      <c r="R780" s="1029"/>
      <c r="S780" s="1029"/>
    </row>
    <row r="781" spans="1:19" ht="14.25" customHeight="1">
      <c r="A781" s="1029" t="s">
        <v>1681</v>
      </c>
      <c r="B781" s="1029"/>
      <c r="C781" s="1029"/>
      <c r="D781" s="1029"/>
      <c r="E781" s="1029"/>
      <c r="F781" s="1029"/>
      <c r="G781" s="1029"/>
      <c r="H781" s="1029"/>
      <c r="I781" s="1029"/>
      <c r="J781" s="1029"/>
      <c r="K781" s="1029"/>
      <c r="L781" s="1029"/>
      <c r="M781" s="1029"/>
      <c r="N781" s="1029"/>
      <c r="O781" s="1029"/>
      <c r="P781" s="1029"/>
      <c r="Q781" s="1029"/>
      <c r="R781" s="1029"/>
      <c r="S781" s="1029"/>
    </row>
    <row r="782" spans="1:19" ht="13.5" customHeight="1">
      <c r="A782" s="1030" t="s">
        <v>1825</v>
      </c>
      <c r="B782" s="1030"/>
      <c r="C782" s="1030"/>
      <c r="D782" s="1030"/>
      <c r="E782" s="1030"/>
      <c r="F782" s="1030"/>
      <c r="G782" s="1030"/>
      <c r="H782" s="1030"/>
      <c r="I782" s="1030"/>
      <c r="J782" s="1030"/>
      <c r="K782" s="1030"/>
      <c r="L782" s="1030"/>
      <c r="M782" s="1030"/>
      <c r="N782" s="1030"/>
      <c r="O782" s="1030"/>
      <c r="P782" s="1030"/>
      <c r="Q782" s="1030"/>
      <c r="R782" s="1030"/>
    </row>
    <row r="783" spans="1:19" ht="13.5" customHeight="1">
      <c r="A783" s="1030"/>
      <c r="B783" s="1030"/>
      <c r="C783" s="1030"/>
      <c r="D783" s="1030"/>
      <c r="E783" s="1030"/>
      <c r="F783" s="1030"/>
      <c r="G783" s="1030"/>
      <c r="H783" s="1030"/>
      <c r="I783" s="1030"/>
      <c r="J783" s="1030"/>
      <c r="K783" s="1030"/>
      <c r="L783" s="1030"/>
      <c r="M783" s="1030"/>
      <c r="N783" s="1030"/>
      <c r="O783" s="1030"/>
      <c r="P783" s="1030"/>
      <c r="Q783" s="1030"/>
      <c r="R783" s="1030"/>
    </row>
    <row r="784" spans="1:19" ht="13.5" customHeight="1">
      <c r="A784" s="1029" t="s">
        <v>1713</v>
      </c>
      <c r="B784" s="1029"/>
      <c r="C784" s="1029"/>
      <c r="D784" s="1029"/>
      <c r="E784" s="1029"/>
      <c r="F784" s="1029"/>
      <c r="G784" s="1029"/>
      <c r="H784" s="1029"/>
      <c r="I784" s="1029"/>
      <c r="J784" s="1029"/>
      <c r="K784" s="1029"/>
      <c r="L784" s="1029"/>
      <c r="M784" s="1029"/>
      <c r="N784" s="1029"/>
      <c r="O784" s="1029"/>
      <c r="P784" s="1029"/>
      <c r="Q784" s="1029"/>
      <c r="R784" s="1029"/>
    </row>
    <row r="785" spans="1:18" ht="13.5" customHeight="1">
      <c r="A785" s="1030" t="s">
        <v>1824</v>
      </c>
      <c r="B785" s="1030"/>
      <c r="C785" s="1030"/>
      <c r="D785" s="1030"/>
      <c r="E785" s="1030"/>
      <c r="F785" s="1030"/>
      <c r="G785" s="1030"/>
      <c r="H785" s="1030"/>
      <c r="I785" s="1030"/>
      <c r="J785" s="1030"/>
      <c r="K785" s="1030"/>
      <c r="L785" s="1030"/>
      <c r="M785" s="1030"/>
      <c r="N785" s="1030"/>
      <c r="O785" s="1030"/>
      <c r="P785" s="1030"/>
      <c r="Q785" s="1030"/>
      <c r="R785" s="1030"/>
    </row>
    <row r="786" spans="1:18" ht="13.5" customHeight="1">
      <c r="A786" s="1030"/>
      <c r="B786" s="1030"/>
      <c r="C786" s="1030"/>
      <c r="D786" s="1030"/>
      <c r="E786" s="1030"/>
      <c r="F786" s="1030"/>
      <c r="G786" s="1030"/>
      <c r="H786" s="1030"/>
      <c r="I786" s="1030"/>
      <c r="J786" s="1030"/>
      <c r="K786" s="1030"/>
      <c r="L786" s="1030"/>
      <c r="M786" s="1030"/>
      <c r="N786" s="1030"/>
      <c r="O786" s="1030"/>
      <c r="P786" s="1030"/>
      <c r="Q786" s="1030"/>
      <c r="R786" s="1030"/>
    </row>
    <row r="787" spans="1:18" ht="13.5" customHeight="1">
      <c r="A787" s="1029" t="s">
        <v>1832</v>
      </c>
      <c r="B787" s="1029"/>
      <c r="C787" s="1029"/>
      <c r="D787" s="1029"/>
      <c r="E787" s="1029"/>
      <c r="F787" s="1029"/>
      <c r="G787" s="1029"/>
      <c r="H787" s="1029"/>
      <c r="I787" s="1029"/>
      <c r="J787" s="1029"/>
      <c r="K787" s="1029"/>
      <c r="L787" s="1029"/>
      <c r="M787" s="1029"/>
      <c r="N787" s="1029"/>
      <c r="O787" s="1029"/>
      <c r="P787" s="1029"/>
      <c r="Q787" s="1029"/>
      <c r="R787" s="1029"/>
    </row>
  </sheetData>
  <protectedRanges>
    <protectedRange sqref="A7 A707:P707 A755 A708:E720 G708:P720 L584:M706 M517:M583 L517:L615 R13:R720 A758:R759 L13:M37 C755:R755 G738:G754 I738:R754 C738:E754 M38 N13:P706 I13:K706 L39:M516 H757 L756:M757 K756 A756:E757 F756:G756 I756:I757 H756 K757" name="Range1"/>
    <protectedRange sqref="Q13:Q16 Q18:Q706" name="Range1_1"/>
    <protectedRange sqref="N756:N757 P756:R757" name="Range1_2"/>
    <protectedRange sqref="A721:A722 B721:E732 G737 I737:P737 B733 D733:E733 B734:E737 G721:P736 R721:R737 H737:H754 B738:B755 A724:A754" name="Range1_4"/>
    <protectedRange sqref="C733" name="Range1_4_1"/>
  </protectedRanges>
  <mergeCells count="73">
    <mergeCell ref="A780:S780"/>
    <mergeCell ref="O12:P12"/>
    <mergeCell ref="A784:R784"/>
    <mergeCell ref="C406:C407"/>
    <mergeCell ref="B406:B407"/>
    <mergeCell ref="A406:A407"/>
    <mergeCell ref="H406:H407"/>
    <mergeCell ref="G406:G407"/>
    <mergeCell ref="F406:F407"/>
    <mergeCell ref="E406:E407"/>
    <mergeCell ref="D406:D407"/>
    <mergeCell ref="A770:R770"/>
    <mergeCell ref="A774:R774"/>
    <mergeCell ref="A768:R768"/>
    <mergeCell ref="N756:P756"/>
    <mergeCell ref="A781:S781"/>
    <mergeCell ref="B11:B12"/>
    <mergeCell ref="C11:E11"/>
    <mergeCell ref="F11:H11"/>
    <mergeCell ref="I11:K11"/>
    <mergeCell ref="I12:J12"/>
    <mergeCell ref="A9:R9"/>
    <mergeCell ref="A10:R10"/>
    <mergeCell ref="A11:A12"/>
    <mergeCell ref="P83:P84"/>
    <mergeCell ref="D83:D84"/>
    <mergeCell ref="B83:B84"/>
    <mergeCell ref="H83:H84"/>
    <mergeCell ref="C37:C39"/>
    <mergeCell ref="B37:B39"/>
    <mergeCell ref="A37:A39"/>
    <mergeCell ref="H37:H39"/>
    <mergeCell ref="G37:G39"/>
    <mergeCell ref="F37:F39"/>
    <mergeCell ref="E37:E39"/>
    <mergeCell ref="D37:D39"/>
    <mergeCell ref="L11:M11"/>
    <mergeCell ref="A773:R773"/>
    <mergeCell ref="A778:R778"/>
    <mergeCell ref="A1:R1"/>
    <mergeCell ref="A2:R2"/>
    <mergeCell ref="A3:R3"/>
    <mergeCell ref="A4:R4"/>
    <mergeCell ref="R83:R84"/>
    <mergeCell ref="A83:A84"/>
    <mergeCell ref="G83:G84"/>
    <mergeCell ref="Q83:Q84"/>
    <mergeCell ref="A5:R5"/>
    <mergeCell ref="A6:R6"/>
    <mergeCell ref="A7:R7"/>
    <mergeCell ref="A8:R8"/>
    <mergeCell ref="N11:R11"/>
    <mergeCell ref="N83:N84"/>
    <mergeCell ref="O83:O84"/>
    <mergeCell ref="C83:C84"/>
    <mergeCell ref="E83:E84"/>
    <mergeCell ref="F83:F84"/>
    <mergeCell ref="I758:L758"/>
    <mergeCell ref="H757:J757"/>
    <mergeCell ref="I756:L756"/>
    <mergeCell ref="A787:R787"/>
    <mergeCell ref="A782:R783"/>
    <mergeCell ref="A785:R786"/>
    <mergeCell ref="A762:R763"/>
    <mergeCell ref="A775:R777"/>
    <mergeCell ref="A764:R764"/>
    <mergeCell ref="A765:R765"/>
    <mergeCell ref="A767:R767"/>
    <mergeCell ref="A769:R769"/>
    <mergeCell ref="A766:S766"/>
    <mergeCell ref="A779:R779"/>
    <mergeCell ref="A771:R771"/>
    <mergeCell ref="A772:R772"/>
  </mergeCells>
  <phoneticPr fontId="55" type="noConversion"/>
  <printOptions horizontalCentered="1"/>
  <pageMargins left="0.2" right="0.2" top="0.35" bottom="0.5" header="0.3" footer="0.3"/>
  <pageSetup paperSize="5" scale="46" fitToHeight="0" orientation="landscape" horizontalDpi="300" verticalDpi="300" r:id="rId1"/>
  <headerFooter>
    <oddFooter>&amp;RPage &amp;P of &amp;N</oddFooter>
  </headerFooter>
  <rowBreaks count="13" manualBreakCount="13">
    <brk id="58" max="17" man="1"/>
    <brk id="116" max="17" man="1"/>
    <brk id="174" max="17" man="1"/>
    <brk id="232" max="17" man="1"/>
    <brk id="290" max="17" man="1"/>
    <brk id="347" max="17" man="1"/>
    <brk id="405" max="17" man="1"/>
    <brk id="463" max="17" man="1"/>
    <brk id="520" max="17" man="1"/>
    <brk id="577" max="17" man="1"/>
    <brk id="624" max="17" man="1"/>
    <brk id="670" max="17" man="1"/>
    <brk id="717" max="17" man="1"/>
  </rowBreaks>
  <ignoredErrors>
    <ignoredError sqref="L407" formula="1"/>
  </ignoredErrors>
</worksheet>
</file>

<file path=xl/worksheets/sheet2.xml><?xml version="1.0" encoding="utf-8"?>
<worksheet xmlns="http://schemas.openxmlformats.org/spreadsheetml/2006/main" xmlns:r="http://schemas.openxmlformats.org/officeDocument/2006/relationships">
  <dimension ref="A1:W153"/>
  <sheetViews>
    <sheetView zoomScaleNormal="100" zoomScaleSheetLayoutView="85" workbookViewId="0">
      <selection sqref="A1:W1"/>
    </sheetView>
  </sheetViews>
  <sheetFormatPr defaultRowHeight="14.25"/>
  <cols>
    <col min="1" max="1" width="10.85546875" style="192" customWidth="1"/>
    <col min="2" max="2" width="12.140625" style="192" customWidth="1"/>
    <col min="3" max="3" width="12.85546875" style="192" customWidth="1"/>
    <col min="4" max="4" width="14.28515625" style="98" customWidth="1"/>
    <col min="5" max="5" width="18.42578125" style="98" customWidth="1"/>
    <col min="6" max="6" width="26.42578125" style="192" customWidth="1"/>
    <col min="7" max="7" width="18.7109375" style="192" customWidth="1"/>
    <col min="8" max="8" width="12.5703125" style="18" customWidth="1"/>
    <col min="9" max="9" width="5" style="18" customWidth="1"/>
    <col min="10" max="10" width="16.7109375" style="192" customWidth="1"/>
    <col min="11" max="11" width="28.28515625" style="192" customWidth="1"/>
    <col min="12" max="12" width="19" style="192" customWidth="1"/>
    <col min="13" max="13" width="9" style="192" customWidth="1"/>
    <col min="14" max="14" width="4.28515625" style="192" customWidth="1"/>
    <col min="15" max="15" width="17.42578125" style="192" customWidth="1"/>
    <col min="16" max="16" width="6.85546875" style="192" customWidth="1"/>
    <col min="17" max="17" width="17.5703125" style="192" customWidth="1"/>
    <col min="18" max="18" width="18.42578125" style="192" customWidth="1"/>
    <col min="19" max="19" width="12.5703125" style="192" customWidth="1"/>
    <col min="20" max="20" width="17.5703125" style="192" customWidth="1"/>
    <col min="21" max="21" width="18.140625" style="192" customWidth="1"/>
    <col min="22" max="22" width="19.7109375" style="192" customWidth="1"/>
    <col min="23" max="23" width="19" style="192" customWidth="1"/>
    <col min="24" max="16384" width="9.140625" style="192"/>
  </cols>
  <sheetData>
    <row r="1" spans="1:23" ht="15">
      <c r="A1" s="1147" t="s">
        <v>585</v>
      </c>
      <c r="B1" s="1147"/>
      <c r="C1" s="1147"/>
      <c r="D1" s="1147"/>
      <c r="E1" s="1147"/>
      <c r="F1" s="1147"/>
      <c r="G1" s="1147"/>
      <c r="H1" s="1147"/>
      <c r="I1" s="1147"/>
      <c r="J1" s="1147"/>
      <c r="K1" s="1147"/>
      <c r="L1" s="1147"/>
      <c r="M1" s="1147"/>
      <c r="N1" s="1147"/>
      <c r="O1" s="1147"/>
      <c r="P1" s="1147"/>
      <c r="Q1" s="1147"/>
      <c r="R1" s="1147"/>
      <c r="S1" s="1147"/>
      <c r="T1" s="1147"/>
      <c r="U1" s="1147"/>
      <c r="V1" s="1147"/>
      <c r="W1" s="1147"/>
    </row>
    <row r="2" spans="1:23" ht="15">
      <c r="A2" s="1147"/>
      <c r="B2" s="1147"/>
      <c r="C2" s="1147"/>
      <c r="D2" s="1147"/>
      <c r="E2" s="1147"/>
      <c r="F2" s="1147"/>
      <c r="G2" s="1147"/>
      <c r="H2" s="1147"/>
      <c r="I2" s="1147"/>
      <c r="J2" s="1147"/>
      <c r="K2" s="1147"/>
      <c r="L2" s="1147"/>
      <c r="M2" s="1147"/>
      <c r="N2" s="1147"/>
      <c r="O2" s="1147"/>
      <c r="P2" s="1147"/>
      <c r="Q2" s="1147"/>
      <c r="R2" s="1147"/>
      <c r="S2" s="1147"/>
      <c r="T2" s="1147"/>
      <c r="U2" s="1147"/>
      <c r="V2" s="1147"/>
      <c r="W2" s="1147"/>
    </row>
    <row r="3" spans="1:23" s="1109" customFormat="1" ht="15.75" thickBot="1"/>
    <row r="4" spans="1:23" ht="15" customHeight="1">
      <c r="A4" s="1190"/>
      <c r="B4" s="1184" t="s">
        <v>1633</v>
      </c>
      <c r="C4" s="1185"/>
      <c r="D4" s="1185"/>
      <c r="E4" s="1185"/>
      <c r="F4" s="1185"/>
      <c r="G4" s="1185"/>
      <c r="H4" s="1185"/>
      <c r="I4" s="1186"/>
      <c r="J4" s="1148" t="s">
        <v>1632</v>
      </c>
      <c r="K4" s="1149"/>
      <c r="L4" s="1149"/>
      <c r="M4" s="1149"/>
      <c r="N4" s="1150"/>
      <c r="O4" s="1196" t="s">
        <v>1631</v>
      </c>
      <c r="P4" s="1197"/>
      <c r="Q4" s="1197"/>
      <c r="R4" s="1198"/>
      <c r="S4" s="1196" t="s">
        <v>1630</v>
      </c>
      <c r="T4" s="1197"/>
      <c r="U4" s="1197"/>
      <c r="V4" s="1197"/>
      <c r="W4" s="1198"/>
    </row>
    <row r="5" spans="1:23">
      <c r="A5" s="1191"/>
      <c r="B5" s="1187"/>
      <c r="C5" s="1188"/>
      <c r="D5" s="1188"/>
      <c r="E5" s="1188"/>
      <c r="F5" s="1188"/>
      <c r="G5" s="1188"/>
      <c r="H5" s="1188"/>
      <c r="I5" s="1189"/>
      <c r="J5" s="1151"/>
      <c r="K5" s="1152"/>
      <c r="L5" s="1152"/>
      <c r="M5" s="1152"/>
      <c r="N5" s="1153"/>
      <c r="O5" s="1199"/>
      <c r="P5" s="1200"/>
      <c r="Q5" s="1200"/>
      <c r="R5" s="1201"/>
      <c r="S5" s="1199"/>
      <c r="T5" s="1200"/>
      <c r="U5" s="1200"/>
      <c r="V5" s="1200"/>
      <c r="W5" s="1201"/>
    </row>
    <row r="6" spans="1:23" ht="15" customHeight="1">
      <c r="A6" s="1191"/>
      <c r="B6" s="1154" t="s">
        <v>1629</v>
      </c>
      <c r="C6" s="1154" t="s">
        <v>2</v>
      </c>
      <c r="D6" s="1157" t="s">
        <v>588</v>
      </c>
      <c r="E6" s="1163" t="s">
        <v>587</v>
      </c>
      <c r="F6" s="1160" t="s">
        <v>1628</v>
      </c>
      <c r="G6" s="1163" t="s">
        <v>1627</v>
      </c>
      <c r="H6" s="1165" t="s">
        <v>10</v>
      </c>
      <c r="I6" s="1166"/>
      <c r="J6" s="1170" t="s">
        <v>1354</v>
      </c>
      <c r="K6" s="1193" t="s">
        <v>1623</v>
      </c>
      <c r="L6" s="1193" t="s">
        <v>1627</v>
      </c>
      <c r="M6" s="1165" t="s">
        <v>10</v>
      </c>
      <c r="N6" s="1166"/>
      <c r="O6" s="1173" t="s">
        <v>1626</v>
      </c>
      <c r="P6" s="1182"/>
      <c r="Q6" s="1179" t="s">
        <v>1625</v>
      </c>
      <c r="R6" s="1173" t="s">
        <v>1624</v>
      </c>
      <c r="S6" s="1173" t="s">
        <v>2</v>
      </c>
      <c r="T6" s="1165" t="s">
        <v>1623</v>
      </c>
      <c r="U6" s="1176" t="s">
        <v>1622</v>
      </c>
      <c r="V6" s="1176" t="s">
        <v>1277</v>
      </c>
      <c r="W6" s="1259" t="s">
        <v>1621</v>
      </c>
    </row>
    <row r="7" spans="1:23" ht="15" customHeight="1">
      <c r="A7" s="1191"/>
      <c r="B7" s="1155"/>
      <c r="C7" s="1155"/>
      <c r="D7" s="1158"/>
      <c r="E7" s="1164"/>
      <c r="F7" s="1161"/>
      <c r="G7" s="1164"/>
      <c r="H7" s="1167"/>
      <c r="I7" s="1168"/>
      <c r="J7" s="1171"/>
      <c r="K7" s="1194"/>
      <c r="L7" s="1194"/>
      <c r="M7" s="1167"/>
      <c r="N7" s="1168"/>
      <c r="O7" s="1174"/>
      <c r="P7" s="1183"/>
      <c r="Q7" s="1180"/>
      <c r="R7" s="1174"/>
      <c r="S7" s="1174"/>
      <c r="T7" s="1167"/>
      <c r="U7" s="1177"/>
      <c r="V7" s="1177"/>
      <c r="W7" s="1260"/>
    </row>
    <row r="8" spans="1:23" ht="15" thickBot="1">
      <c r="A8" s="1192"/>
      <c r="B8" s="1156"/>
      <c r="C8" s="1156"/>
      <c r="D8" s="1159"/>
      <c r="E8" s="1117"/>
      <c r="F8" s="1162"/>
      <c r="G8" s="1117"/>
      <c r="H8" s="1114"/>
      <c r="I8" s="1169"/>
      <c r="J8" s="1172"/>
      <c r="K8" s="1195"/>
      <c r="L8" s="1195"/>
      <c r="M8" s="1114"/>
      <c r="N8" s="1169"/>
      <c r="O8" s="1175"/>
      <c r="P8" s="1115"/>
      <c r="Q8" s="1181"/>
      <c r="R8" s="1175"/>
      <c r="S8" s="1175"/>
      <c r="T8" s="1114"/>
      <c r="U8" s="1178"/>
      <c r="V8" s="1178"/>
      <c r="W8" s="1261"/>
    </row>
    <row r="9" spans="1:23" ht="28.5">
      <c r="A9" s="1237" t="s">
        <v>1619</v>
      </c>
      <c r="B9" s="1281" t="s">
        <v>1617</v>
      </c>
      <c r="C9" s="281">
        <v>39811</v>
      </c>
      <c r="D9" s="282" t="s">
        <v>134</v>
      </c>
      <c r="E9" s="273" t="s">
        <v>1619</v>
      </c>
      <c r="F9" s="283" t="s">
        <v>596</v>
      </c>
      <c r="G9" s="142">
        <v>5000000000</v>
      </c>
      <c r="H9" s="405" t="s">
        <v>582</v>
      </c>
      <c r="I9" s="510"/>
      <c r="J9" s="511">
        <v>40177</v>
      </c>
      <c r="K9" s="512" t="s">
        <v>1778</v>
      </c>
      <c r="L9" s="513">
        <v>5000000000</v>
      </c>
      <c r="M9" s="514" t="s">
        <v>594</v>
      </c>
      <c r="N9" s="515"/>
      <c r="O9" s="516" t="s">
        <v>1619</v>
      </c>
      <c r="P9" s="517" t="s">
        <v>1777</v>
      </c>
      <c r="Q9" s="518" t="s">
        <v>1776</v>
      </c>
      <c r="R9" s="522">
        <v>5250000000</v>
      </c>
      <c r="S9" s="149"/>
      <c r="T9" s="148"/>
      <c r="U9" s="28"/>
      <c r="V9" s="147"/>
      <c r="W9" s="146"/>
    </row>
    <row r="10" spans="1:23" ht="28.5">
      <c r="A10" s="1237"/>
      <c r="B10" s="1281"/>
      <c r="C10" s="1133">
        <v>39954</v>
      </c>
      <c r="D10" s="1132" t="s">
        <v>134</v>
      </c>
      <c r="E10" s="1131" t="s">
        <v>1619</v>
      </c>
      <c r="F10" s="1130" t="s">
        <v>1620</v>
      </c>
      <c r="G10" s="1129">
        <v>7500000000</v>
      </c>
      <c r="H10" s="1128" t="s">
        <v>582</v>
      </c>
      <c r="I10" s="1126">
        <v>22</v>
      </c>
      <c r="J10" s="1124">
        <v>40177</v>
      </c>
      <c r="K10" s="1122" t="s">
        <v>1779</v>
      </c>
      <c r="L10" s="1120">
        <v>3000000000</v>
      </c>
      <c r="M10" s="1118" t="s">
        <v>594</v>
      </c>
      <c r="N10" s="1283"/>
      <c r="O10" s="519" t="s">
        <v>1619</v>
      </c>
      <c r="P10" s="520" t="s">
        <v>1777</v>
      </c>
      <c r="Q10" s="278" t="s">
        <v>1776</v>
      </c>
      <c r="R10" s="523">
        <v>4875000000</v>
      </c>
      <c r="S10" s="85"/>
      <c r="T10" s="145"/>
      <c r="U10" s="3"/>
      <c r="V10" s="144"/>
      <c r="W10" s="143"/>
    </row>
    <row r="11" spans="1:23" s="274" customFormat="1" ht="28.5" customHeight="1">
      <c r="A11" s="1237"/>
      <c r="B11" s="1281"/>
      <c r="C11" s="1133"/>
      <c r="D11" s="1132"/>
      <c r="E11" s="1131"/>
      <c r="F11" s="1130"/>
      <c r="G11" s="1129"/>
      <c r="H11" s="1128"/>
      <c r="I11" s="1127"/>
      <c r="J11" s="1125"/>
      <c r="K11" s="1123"/>
      <c r="L11" s="1121"/>
      <c r="M11" s="1119"/>
      <c r="N11" s="1284"/>
      <c r="O11" s="521" t="s">
        <v>1619</v>
      </c>
      <c r="P11" s="520"/>
      <c r="Q11" s="278" t="s">
        <v>1614</v>
      </c>
      <c r="R11" s="1279">
        <v>0.56299999999999994</v>
      </c>
      <c r="S11" s="186"/>
      <c r="T11" s="182"/>
      <c r="U11" s="6"/>
      <c r="V11" s="183"/>
      <c r="W11" s="184"/>
    </row>
    <row r="12" spans="1:23" ht="28.5" customHeight="1">
      <c r="A12" s="1237"/>
      <c r="B12" s="1281"/>
      <c r="C12" s="410"/>
      <c r="D12" s="410"/>
      <c r="E12" s="410"/>
      <c r="F12" s="410"/>
      <c r="G12" s="410"/>
      <c r="H12" s="406"/>
      <c r="I12" s="406"/>
      <c r="J12" s="407"/>
      <c r="K12" s="408"/>
      <c r="L12" s="409"/>
      <c r="M12" s="1134"/>
      <c r="N12" s="1135"/>
      <c r="O12" s="286" t="s">
        <v>1619</v>
      </c>
      <c r="P12" s="287">
        <v>3</v>
      </c>
      <c r="Q12" s="278" t="s">
        <v>1614</v>
      </c>
      <c r="R12" s="1280"/>
      <c r="S12" s="186"/>
      <c r="T12" s="182"/>
      <c r="U12" s="6"/>
      <c r="V12" s="183"/>
      <c r="W12" s="184"/>
    </row>
    <row r="13" spans="1:23" s="274" customFormat="1" ht="28.5" customHeight="1">
      <c r="A13" s="1237"/>
      <c r="B13" s="1281"/>
      <c r="C13" s="497">
        <v>40177</v>
      </c>
      <c r="D13" s="499" t="s">
        <v>134</v>
      </c>
      <c r="E13" s="500" t="s">
        <v>1619</v>
      </c>
      <c r="F13" s="501" t="s">
        <v>1782</v>
      </c>
      <c r="G13" s="502">
        <v>2540000000</v>
      </c>
      <c r="H13" s="498" t="s">
        <v>582</v>
      </c>
      <c r="I13" s="503"/>
      <c r="J13" s="279"/>
      <c r="K13" s="280"/>
      <c r="L13" s="139"/>
      <c r="M13" s="284"/>
      <c r="N13" s="285"/>
      <c r="O13" s="421"/>
      <c r="P13" s="422"/>
      <c r="Q13" s="423"/>
      <c r="R13" s="424"/>
      <c r="S13" s="425"/>
      <c r="T13" s="426"/>
      <c r="U13" s="410"/>
      <c r="V13" s="427"/>
      <c r="W13" s="428"/>
    </row>
    <row r="14" spans="1:23" s="274" customFormat="1" ht="28.5" customHeight="1" thickBot="1">
      <c r="A14" s="1238"/>
      <c r="B14" s="1282"/>
      <c r="C14" s="504">
        <v>40177</v>
      </c>
      <c r="D14" s="505" t="s">
        <v>134</v>
      </c>
      <c r="E14" s="506" t="s">
        <v>1619</v>
      </c>
      <c r="F14" s="507" t="s">
        <v>1620</v>
      </c>
      <c r="G14" s="508">
        <v>1250000000</v>
      </c>
      <c r="H14" s="207" t="s">
        <v>582</v>
      </c>
      <c r="I14" s="509">
        <v>22</v>
      </c>
      <c r="J14" s="276"/>
      <c r="K14" s="277"/>
      <c r="L14" s="275"/>
      <c r="M14" s="288"/>
      <c r="N14" s="289"/>
      <c r="O14" s="429"/>
      <c r="P14" s="422"/>
      <c r="Q14" s="423"/>
      <c r="R14" s="424"/>
      <c r="S14" s="430"/>
      <c r="T14" s="431"/>
      <c r="U14" s="432"/>
      <c r="V14" s="433"/>
      <c r="W14" s="434"/>
    </row>
    <row r="15" spans="1:23" ht="28.5" customHeight="1" thickBot="1">
      <c r="A15" s="1241" t="s">
        <v>1618</v>
      </c>
      <c r="B15" s="1266" t="s">
        <v>1617</v>
      </c>
      <c r="C15" s="338">
        <v>39811</v>
      </c>
      <c r="D15" s="339" t="s">
        <v>134</v>
      </c>
      <c r="E15" s="329" t="s">
        <v>592</v>
      </c>
      <c r="F15" s="329" t="s">
        <v>593</v>
      </c>
      <c r="G15" s="340">
        <v>884024131</v>
      </c>
      <c r="H15" s="341" t="s">
        <v>582</v>
      </c>
      <c r="I15" s="342">
        <v>2</v>
      </c>
      <c r="J15" s="343">
        <v>39962</v>
      </c>
      <c r="K15" s="344" t="s">
        <v>1616</v>
      </c>
      <c r="L15" s="345">
        <v>884024131</v>
      </c>
      <c r="M15" s="346" t="s">
        <v>594</v>
      </c>
      <c r="N15" s="347">
        <v>3</v>
      </c>
      <c r="O15" s="1270"/>
      <c r="P15" s="1271"/>
      <c r="Q15" s="435"/>
      <c r="R15" s="436"/>
      <c r="S15" s="437"/>
      <c r="T15" s="438"/>
      <c r="U15" s="439"/>
      <c r="V15" s="440"/>
      <c r="W15" s="441"/>
    </row>
    <row r="16" spans="1:23" ht="28.5" customHeight="1" thickBot="1">
      <c r="A16" s="1241"/>
      <c r="B16" s="1266"/>
      <c r="C16" s="348">
        <v>39813</v>
      </c>
      <c r="D16" s="349" t="s">
        <v>134</v>
      </c>
      <c r="E16" s="350" t="s">
        <v>592</v>
      </c>
      <c r="F16" s="350" t="s">
        <v>598</v>
      </c>
      <c r="G16" s="340">
        <v>13400000000</v>
      </c>
      <c r="H16" s="351" t="s">
        <v>582</v>
      </c>
      <c r="I16" s="352"/>
      <c r="J16" s="353">
        <v>40004</v>
      </c>
      <c r="K16" s="354" t="s">
        <v>1611</v>
      </c>
      <c r="L16" s="355">
        <v>13400000000</v>
      </c>
      <c r="M16" s="356" t="s">
        <v>594</v>
      </c>
      <c r="N16" s="357">
        <v>7</v>
      </c>
      <c r="O16" s="1262"/>
      <c r="P16" s="1263"/>
      <c r="Q16" s="442"/>
      <c r="R16" s="443"/>
      <c r="S16" s="437"/>
      <c r="T16" s="438"/>
      <c r="U16" s="439"/>
      <c r="V16" s="440"/>
      <c r="W16" s="441"/>
    </row>
    <row r="17" spans="1:23" ht="28.5" customHeight="1" thickTop="1">
      <c r="A17" s="1241"/>
      <c r="B17" s="1266"/>
      <c r="C17" s="358">
        <v>39925</v>
      </c>
      <c r="D17" s="349" t="s">
        <v>134</v>
      </c>
      <c r="E17" s="350" t="s">
        <v>592</v>
      </c>
      <c r="F17" s="350" t="s">
        <v>598</v>
      </c>
      <c r="G17" s="359">
        <v>2000000000</v>
      </c>
      <c r="H17" s="360" t="s">
        <v>582</v>
      </c>
      <c r="I17" s="361">
        <v>4</v>
      </c>
      <c r="J17" s="362">
        <v>40004</v>
      </c>
      <c r="K17" s="363" t="s">
        <v>1611</v>
      </c>
      <c r="L17" s="364">
        <v>2000000000</v>
      </c>
      <c r="M17" s="284" t="s">
        <v>594</v>
      </c>
      <c r="N17" s="365">
        <v>7</v>
      </c>
      <c r="O17" s="290" t="s">
        <v>327</v>
      </c>
      <c r="P17" s="291" t="s">
        <v>1615</v>
      </c>
      <c r="Q17" s="292" t="s">
        <v>657</v>
      </c>
      <c r="R17" s="293">
        <v>2100000000</v>
      </c>
      <c r="S17" s="294"/>
      <c r="T17" s="295"/>
      <c r="U17" s="3"/>
      <c r="V17" s="3"/>
      <c r="W17" s="143"/>
    </row>
    <row r="18" spans="1:23" ht="28.5" customHeight="1">
      <c r="A18" s="1241"/>
      <c r="B18" s="1266"/>
      <c r="C18" s="366">
        <v>39953</v>
      </c>
      <c r="D18" s="349" t="s">
        <v>134</v>
      </c>
      <c r="E18" s="350" t="s">
        <v>592</v>
      </c>
      <c r="F18" s="350" t="s">
        <v>598</v>
      </c>
      <c r="G18" s="359">
        <v>4000000000</v>
      </c>
      <c r="H18" s="360" t="s">
        <v>582</v>
      </c>
      <c r="I18" s="361">
        <v>5</v>
      </c>
      <c r="J18" s="362">
        <v>40004</v>
      </c>
      <c r="K18" s="363" t="s">
        <v>1611</v>
      </c>
      <c r="L18" s="364">
        <v>4000000000</v>
      </c>
      <c r="M18" s="284" t="s">
        <v>594</v>
      </c>
      <c r="N18" s="367">
        <v>7</v>
      </c>
      <c r="O18" s="296" t="s">
        <v>327</v>
      </c>
      <c r="P18" s="297" t="s">
        <v>1615</v>
      </c>
      <c r="Q18" s="298" t="s">
        <v>1614</v>
      </c>
      <c r="R18" s="299">
        <v>0.60799999999999998</v>
      </c>
      <c r="S18" s="300"/>
      <c r="T18" s="301"/>
      <c r="U18" s="141"/>
      <c r="V18" s="185"/>
      <c r="W18" s="140"/>
    </row>
    <row r="19" spans="1:23" ht="28.5" customHeight="1">
      <c r="A19" s="1241"/>
      <c r="B19" s="1266"/>
      <c r="C19" s="1322">
        <v>39960</v>
      </c>
      <c r="D19" s="1319" t="s">
        <v>134</v>
      </c>
      <c r="E19" s="1290" t="s">
        <v>592</v>
      </c>
      <c r="F19" s="1290" t="s">
        <v>598</v>
      </c>
      <c r="G19" s="1315">
        <v>360624198</v>
      </c>
      <c r="H19" s="1312" t="s">
        <v>582</v>
      </c>
      <c r="I19" s="1309">
        <v>6</v>
      </c>
      <c r="J19" s="1294">
        <v>40004</v>
      </c>
      <c r="K19" s="1297" t="s">
        <v>1611</v>
      </c>
      <c r="L19" s="1300">
        <v>360624198</v>
      </c>
      <c r="M19" s="1303" t="s">
        <v>594</v>
      </c>
      <c r="N19" s="1306">
        <v>7</v>
      </c>
      <c r="O19" s="1327" t="s">
        <v>1613</v>
      </c>
      <c r="P19" s="1325" t="s">
        <v>1612</v>
      </c>
      <c r="Q19" s="1290" t="s">
        <v>593</v>
      </c>
      <c r="R19" s="1292">
        <v>7072488605</v>
      </c>
      <c r="S19" s="302">
        <v>40004</v>
      </c>
      <c r="T19" s="303" t="s">
        <v>1605</v>
      </c>
      <c r="U19" s="141">
        <v>360624198</v>
      </c>
      <c r="V19" s="187" t="s">
        <v>593</v>
      </c>
      <c r="W19" s="140">
        <v>6711864407</v>
      </c>
    </row>
    <row r="20" spans="1:23" ht="28.5" customHeight="1">
      <c r="A20" s="1241"/>
      <c r="B20" s="1266"/>
      <c r="C20" s="1323"/>
      <c r="D20" s="1320"/>
      <c r="E20" s="1291"/>
      <c r="F20" s="1291"/>
      <c r="G20" s="1316"/>
      <c r="H20" s="1313"/>
      <c r="I20" s="1310"/>
      <c r="J20" s="1295"/>
      <c r="K20" s="1298"/>
      <c r="L20" s="1301"/>
      <c r="M20" s="1304"/>
      <c r="N20" s="1307"/>
      <c r="O20" s="1328"/>
      <c r="P20" s="1326"/>
      <c r="Q20" s="1291"/>
      <c r="R20" s="1293"/>
      <c r="S20" s="304">
        <v>40165</v>
      </c>
      <c r="T20" s="303" t="s">
        <v>1605</v>
      </c>
      <c r="U20" s="123">
        <v>1000000000</v>
      </c>
      <c r="V20" s="187" t="s">
        <v>593</v>
      </c>
      <c r="W20" s="140">
        <f>W19-U20</f>
        <v>5711864407</v>
      </c>
    </row>
    <row r="21" spans="1:23" s="531" customFormat="1" ht="28.5" customHeight="1">
      <c r="A21" s="1241"/>
      <c r="B21" s="1266"/>
      <c r="C21" s="1324"/>
      <c r="D21" s="1321"/>
      <c r="E21" s="1318"/>
      <c r="F21" s="1318"/>
      <c r="G21" s="1317"/>
      <c r="H21" s="1314"/>
      <c r="I21" s="1311"/>
      <c r="J21" s="1296"/>
      <c r="K21" s="1299"/>
      <c r="L21" s="1302"/>
      <c r="M21" s="1305"/>
      <c r="N21" s="1308"/>
      <c r="O21" s="1328"/>
      <c r="P21" s="1326"/>
      <c r="Q21" s="1291"/>
      <c r="R21" s="1293"/>
      <c r="S21" s="533">
        <v>40199</v>
      </c>
      <c r="T21" s="303" t="s">
        <v>1605</v>
      </c>
      <c r="U21" s="123">
        <v>35084421.25</v>
      </c>
      <c r="V21" s="187" t="s">
        <v>593</v>
      </c>
      <c r="W21" s="129">
        <v>5676779986</v>
      </c>
    </row>
    <row r="22" spans="1:23" ht="28.5" customHeight="1">
      <c r="A22" s="1241"/>
      <c r="B22" s="1266"/>
      <c r="C22" s="338">
        <v>39967</v>
      </c>
      <c r="D22" s="368" t="s">
        <v>134</v>
      </c>
      <c r="E22" s="329" t="s">
        <v>592</v>
      </c>
      <c r="F22" s="369" t="s">
        <v>598</v>
      </c>
      <c r="G22" s="370">
        <f>23027511395+7072488605</f>
        <v>30100000000</v>
      </c>
      <c r="H22" s="371" t="s">
        <v>582</v>
      </c>
      <c r="I22" s="372">
        <v>8</v>
      </c>
      <c r="J22" s="353">
        <v>40004</v>
      </c>
      <c r="K22" s="363" t="s">
        <v>1611</v>
      </c>
      <c r="L22" s="373">
        <v>22041706310</v>
      </c>
      <c r="M22" s="356" t="s">
        <v>594</v>
      </c>
      <c r="N22" s="367">
        <v>9</v>
      </c>
      <c r="O22" s="1264"/>
      <c r="P22" s="1265"/>
      <c r="Q22" s="444"/>
      <c r="R22" s="445"/>
      <c r="S22" s="446"/>
      <c r="T22" s="447"/>
      <c r="U22" s="448"/>
      <c r="V22" s="449"/>
      <c r="W22" s="450"/>
    </row>
    <row r="23" spans="1:23" ht="28.5" customHeight="1" thickBot="1">
      <c r="A23" s="1241"/>
      <c r="B23" s="1266"/>
      <c r="C23" s="411"/>
      <c r="D23" s="412"/>
      <c r="E23" s="413"/>
      <c r="F23" s="414"/>
      <c r="G23" s="415"/>
      <c r="H23" s="1274"/>
      <c r="I23" s="1275"/>
      <c r="J23" s="374">
        <v>40004</v>
      </c>
      <c r="K23" s="375" t="s">
        <v>1610</v>
      </c>
      <c r="L23" s="376">
        <v>7072488605</v>
      </c>
      <c r="M23" s="377" t="s">
        <v>594</v>
      </c>
      <c r="N23" s="378">
        <v>9</v>
      </c>
      <c r="O23" s="1276"/>
      <c r="P23" s="1277"/>
      <c r="Q23" s="444"/>
      <c r="R23" s="445"/>
      <c r="S23" s="446"/>
      <c r="T23" s="451"/>
      <c r="U23" s="448"/>
      <c r="V23" s="449"/>
      <c r="W23" s="450"/>
    </row>
    <row r="24" spans="1:23" ht="28.5" customHeight="1" thickTop="1" thickBot="1">
      <c r="A24" s="1241"/>
      <c r="B24" s="1266"/>
      <c r="C24" s="416"/>
      <c r="D24" s="417"/>
      <c r="E24" s="418"/>
      <c r="F24" s="419"/>
      <c r="G24" s="420"/>
      <c r="H24" s="1239"/>
      <c r="I24" s="1240"/>
      <c r="J24" s="383">
        <v>40004</v>
      </c>
      <c r="K24" s="384" t="s">
        <v>1609</v>
      </c>
      <c r="L24" s="385">
        <v>985805085</v>
      </c>
      <c r="M24" s="386" t="s">
        <v>594</v>
      </c>
      <c r="N24" s="387">
        <v>9</v>
      </c>
      <c r="O24" s="308" t="s">
        <v>1608</v>
      </c>
      <c r="P24" s="309"/>
      <c r="Q24" s="310" t="s">
        <v>593</v>
      </c>
      <c r="R24" s="311">
        <v>985805085</v>
      </c>
      <c r="S24" s="312"/>
      <c r="T24" s="313"/>
      <c r="U24" s="138"/>
      <c r="V24" s="137"/>
      <c r="W24" s="136"/>
    </row>
    <row r="25" spans="1:23" ht="28.5" customHeight="1">
      <c r="A25" s="1278" t="s">
        <v>1606</v>
      </c>
      <c r="B25" s="1267" t="s">
        <v>1607</v>
      </c>
      <c r="C25" s="338">
        <v>39829</v>
      </c>
      <c r="D25" s="368" t="s">
        <v>134</v>
      </c>
      <c r="E25" s="388" t="s">
        <v>1606</v>
      </c>
      <c r="F25" s="389" t="s">
        <v>598</v>
      </c>
      <c r="G25" s="370">
        <v>1500000000</v>
      </c>
      <c r="H25" s="371" t="s">
        <v>582</v>
      </c>
      <c r="I25" s="372">
        <v>13</v>
      </c>
      <c r="J25" s="353"/>
      <c r="K25" s="390"/>
      <c r="L25" s="370"/>
      <c r="M25" s="356"/>
      <c r="N25" s="391"/>
      <c r="O25" s="314"/>
      <c r="P25" s="315"/>
      <c r="Q25" s="316"/>
      <c r="R25" s="306"/>
      <c r="S25" s="317">
        <v>39889</v>
      </c>
      <c r="T25" s="318" t="s">
        <v>1605</v>
      </c>
      <c r="U25" s="135">
        <v>3499054.95</v>
      </c>
      <c r="V25" s="134" t="s">
        <v>598</v>
      </c>
      <c r="W25" s="129">
        <v>1496500945</v>
      </c>
    </row>
    <row r="26" spans="1:23" ht="28.5" customHeight="1">
      <c r="A26" s="1241"/>
      <c r="B26" s="1268"/>
      <c r="C26" s="411"/>
      <c r="D26" s="412"/>
      <c r="E26" s="452"/>
      <c r="F26" s="453"/>
      <c r="G26" s="415"/>
      <c r="H26" s="1274"/>
      <c r="I26" s="1275"/>
      <c r="J26" s="454"/>
      <c r="K26" s="455"/>
      <c r="L26" s="415"/>
      <c r="M26" s="1134"/>
      <c r="N26" s="1135"/>
      <c r="O26" s="1136"/>
      <c r="P26" s="1137"/>
      <c r="Q26" s="456"/>
      <c r="R26" s="457"/>
      <c r="S26" s="319">
        <v>39920</v>
      </c>
      <c r="T26" s="320" t="s">
        <v>1605</v>
      </c>
      <c r="U26" s="133">
        <v>31810122.109999999</v>
      </c>
      <c r="V26" s="132" t="s">
        <v>598</v>
      </c>
      <c r="W26" s="129">
        <v>1464690823</v>
      </c>
    </row>
    <row r="27" spans="1:23" ht="28.5" customHeight="1">
      <c r="A27" s="1241"/>
      <c r="B27" s="1268"/>
      <c r="C27" s="458"/>
      <c r="D27" s="459"/>
      <c r="E27" s="460"/>
      <c r="F27" s="461"/>
      <c r="G27" s="462"/>
      <c r="H27" s="1274"/>
      <c r="I27" s="1275"/>
      <c r="J27" s="463"/>
      <c r="K27" s="455"/>
      <c r="L27" s="415"/>
      <c r="M27" s="1134"/>
      <c r="N27" s="1135"/>
      <c r="O27" s="1136"/>
      <c r="P27" s="1137"/>
      <c r="Q27" s="464"/>
      <c r="R27" s="445"/>
      <c r="S27" s="319">
        <v>39951</v>
      </c>
      <c r="T27" s="320" t="s">
        <v>1605</v>
      </c>
      <c r="U27" s="133">
        <v>51136083.810000002</v>
      </c>
      <c r="V27" s="132" t="s">
        <v>598</v>
      </c>
      <c r="W27" s="129">
        <v>1413554739</v>
      </c>
    </row>
    <row r="28" spans="1:23" ht="28.5" customHeight="1">
      <c r="A28" s="1241"/>
      <c r="B28" s="1268"/>
      <c r="C28" s="458"/>
      <c r="D28" s="459"/>
      <c r="E28" s="460"/>
      <c r="F28" s="461"/>
      <c r="G28" s="462"/>
      <c r="H28" s="1274"/>
      <c r="I28" s="1275"/>
      <c r="J28" s="454"/>
      <c r="K28" s="455"/>
      <c r="L28" s="415"/>
      <c r="M28" s="1134"/>
      <c r="N28" s="1135"/>
      <c r="O28" s="1136"/>
      <c r="P28" s="1137"/>
      <c r="Q28" s="464"/>
      <c r="R28" s="445"/>
      <c r="S28" s="319">
        <v>39981</v>
      </c>
      <c r="T28" s="320" t="s">
        <v>1605</v>
      </c>
      <c r="U28" s="131">
        <v>44357709.980000004</v>
      </c>
      <c r="V28" s="130" t="s">
        <v>598</v>
      </c>
      <c r="W28" s="129">
        <v>1369197029</v>
      </c>
    </row>
    <row r="29" spans="1:23" ht="28.5" customHeight="1">
      <c r="A29" s="1241"/>
      <c r="B29" s="1268"/>
      <c r="C29" s="465"/>
      <c r="D29" s="466"/>
      <c r="E29" s="467"/>
      <c r="F29" s="468"/>
      <c r="G29" s="469"/>
      <c r="H29" s="470"/>
      <c r="I29" s="471"/>
      <c r="J29" s="472"/>
      <c r="K29" s="473"/>
      <c r="L29" s="474"/>
      <c r="M29" s="475"/>
      <c r="N29" s="476"/>
      <c r="O29" s="477"/>
      <c r="P29" s="478"/>
      <c r="Q29" s="479"/>
      <c r="R29" s="480"/>
      <c r="S29" s="321">
        <v>40008</v>
      </c>
      <c r="T29" s="322" t="s">
        <v>1599</v>
      </c>
      <c r="U29" s="128">
        <v>1369197029.1500001</v>
      </c>
      <c r="V29" s="127" t="s">
        <v>1598</v>
      </c>
      <c r="W29" s="153">
        <v>0</v>
      </c>
    </row>
    <row r="30" spans="1:23" ht="28.5" customHeight="1" thickBot="1">
      <c r="A30" s="1242"/>
      <c r="B30" s="1269"/>
      <c r="C30" s="416"/>
      <c r="D30" s="417"/>
      <c r="E30" s="418"/>
      <c r="F30" s="481"/>
      <c r="G30" s="420"/>
      <c r="H30" s="1239"/>
      <c r="I30" s="1240"/>
      <c r="J30" s="482"/>
      <c r="K30" s="483"/>
      <c r="L30" s="420"/>
      <c r="M30" s="1272"/>
      <c r="N30" s="1273"/>
      <c r="O30" s="1246"/>
      <c r="P30" s="1247"/>
      <c r="Q30" s="484"/>
      <c r="R30" s="485"/>
      <c r="S30" s="325">
        <v>40008</v>
      </c>
      <c r="T30" s="326" t="s">
        <v>1599</v>
      </c>
      <c r="U30" s="120">
        <v>15000000</v>
      </c>
      <c r="V30" s="126" t="s">
        <v>1604</v>
      </c>
      <c r="W30" s="154" t="s">
        <v>1597</v>
      </c>
    </row>
    <row r="31" spans="1:23" ht="28.5" customHeight="1">
      <c r="A31" s="1241" t="s">
        <v>1603</v>
      </c>
      <c r="B31" s="1266" t="s">
        <v>1602</v>
      </c>
      <c r="C31" s="338">
        <v>39815</v>
      </c>
      <c r="D31" s="368" t="s">
        <v>134</v>
      </c>
      <c r="E31" s="392" t="s">
        <v>1600</v>
      </c>
      <c r="F31" s="389" t="s">
        <v>598</v>
      </c>
      <c r="G31" s="370">
        <v>4000000000</v>
      </c>
      <c r="H31" s="371" t="s">
        <v>582</v>
      </c>
      <c r="I31" s="372"/>
      <c r="J31" s="353">
        <v>39974</v>
      </c>
      <c r="K31" s="354" t="s">
        <v>1601</v>
      </c>
      <c r="L31" s="370">
        <v>500000000</v>
      </c>
      <c r="M31" s="356" t="s">
        <v>594</v>
      </c>
      <c r="N31" s="396">
        <v>19</v>
      </c>
      <c r="O31" s="327" t="s">
        <v>1600</v>
      </c>
      <c r="P31" s="328">
        <v>20</v>
      </c>
      <c r="Q31" s="329" t="s">
        <v>593</v>
      </c>
      <c r="R31" s="306">
        <v>3500000000</v>
      </c>
      <c r="S31" s="330"/>
      <c r="T31" s="305"/>
      <c r="U31" s="123"/>
      <c r="V31" s="122"/>
      <c r="W31" s="121"/>
    </row>
    <row r="32" spans="1:23" ht="28.5" customHeight="1">
      <c r="A32" s="1241"/>
      <c r="B32" s="1266"/>
      <c r="C32" s="397">
        <v>39932</v>
      </c>
      <c r="D32" s="368" t="s">
        <v>134</v>
      </c>
      <c r="E32" s="392" t="s">
        <v>1600</v>
      </c>
      <c r="F32" s="389" t="s">
        <v>598</v>
      </c>
      <c r="G32" s="398">
        <v>0</v>
      </c>
      <c r="H32" s="399" t="s">
        <v>1597</v>
      </c>
      <c r="I32" s="372">
        <v>14</v>
      </c>
      <c r="J32" s="454"/>
      <c r="K32" s="455"/>
      <c r="L32" s="415"/>
      <c r="M32" s="486"/>
      <c r="N32" s="487"/>
      <c r="O32" s="1136"/>
      <c r="P32" s="1137"/>
      <c r="Q32" s="456"/>
      <c r="R32" s="457"/>
      <c r="S32" s="488"/>
      <c r="T32" s="451"/>
      <c r="U32" s="439"/>
      <c r="V32" s="489"/>
      <c r="W32" s="490"/>
    </row>
    <row r="33" spans="1:23" ht="28.5" customHeight="1" thickBot="1">
      <c r="A33" s="1241"/>
      <c r="B33" s="1266"/>
      <c r="C33" s="400">
        <v>39932</v>
      </c>
      <c r="D33" s="380" t="s">
        <v>134</v>
      </c>
      <c r="E33" s="381" t="s">
        <v>1600</v>
      </c>
      <c r="F33" s="393" t="s">
        <v>598</v>
      </c>
      <c r="G33" s="382">
        <v>280130642</v>
      </c>
      <c r="H33" s="401" t="s">
        <v>582</v>
      </c>
      <c r="I33" s="402">
        <v>15</v>
      </c>
      <c r="J33" s="394"/>
      <c r="K33" s="395"/>
      <c r="L33" s="382"/>
      <c r="M33" s="403"/>
      <c r="N33" s="404"/>
      <c r="O33" s="331"/>
      <c r="P33" s="332"/>
      <c r="Q33" s="323"/>
      <c r="R33" s="324"/>
      <c r="S33" s="325">
        <v>40004</v>
      </c>
      <c r="T33" s="326" t="s">
        <v>1599</v>
      </c>
      <c r="U33" s="120">
        <v>280130642</v>
      </c>
      <c r="V33" s="125" t="s">
        <v>1598</v>
      </c>
      <c r="W33" s="124">
        <v>0</v>
      </c>
    </row>
    <row r="34" spans="1:23" ht="28.5" customHeight="1">
      <c r="A34" s="1241"/>
      <c r="B34" s="1266"/>
      <c r="C34" s="338">
        <v>39934</v>
      </c>
      <c r="D34" s="368" t="s">
        <v>134</v>
      </c>
      <c r="E34" s="392" t="s">
        <v>1397</v>
      </c>
      <c r="F34" s="389" t="s">
        <v>598</v>
      </c>
      <c r="G34" s="370">
        <v>1888153580</v>
      </c>
      <c r="H34" s="371"/>
      <c r="I34" s="372">
        <v>16</v>
      </c>
      <c r="J34" s="353"/>
      <c r="K34" s="390"/>
      <c r="L34" s="370"/>
      <c r="M34" s="356"/>
      <c r="N34" s="391"/>
      <c r="O34" s="314"/>
      <c r="P34" s="315"/>
      <c r="Q34" s="316"/>
      <c r="R34" s="306"/>
      <c r="S34" s="330"/>
      <c r="T34" s="307"/>
      <c r="U34" s="123"/>
      <c r="V34" s="122"/>
      <c r="W34" s="121"/>
    </row>
    <row r="35" spans="1:23" ht="28.5" customHeight="1" thickBot="1">
      <c r="A35" s="1241"/>
      <c r="B35" s="1266"/>
      <c r="C35" s="379">
        <v>39953</v>
      </c>
      <c r="D35" s="380" t="s">
        <v>134</v>
      </c>
      <c r="E35" s="381" t="s">
        <v>1397</v>
      </c>
      <c r="F35" s="393" t="s">
        <v>598</v>
      </c>
      <c r="G35" s="382">
        <v>0</v>
      </c>
      <c r="H35" s="401" t="s">
        <v>1597</v>
      </c>
      <c r="I35" s="402">
        <v>17</v>
      </c>
      <c r="J35" s="482"/>
      <c r="K35" s="483"/>
      <c r="L35" s="420"/>
      <c r="M35" s="1272"/>
      <c r="N35" s="1273"/>
      <c r="O35" s="1246"/>
      <c r="P35" s="1247"/>
      <c r="Q35" s="484"/>
      <c r="R35" s="485"/>
      <c r="S35" s="491"/>
      <c r="T35" s="492"/>
      <c r="U35" s="493"/>
      <c r="V35" s="494"/>
      <c r="W35" s="495"/>
    </row>
    <row r="36" spans="1:23" ht="28.35" customHeight="1">
      <c r="A36" s="1241"/>
      <c r="B36" s="1266"/>
      <c r="C36" s="338">
        <v>39960</v>
      </c>
      <c r="D36" s="368" t="s">
        <v>134</v>
      </c>
      <c r="E36" s="392" t="s">
        <v>1593</v>
      </c>
      <c r="F36" s="389" t="s">
        <v>1596</v>
      </c>
      <c r="G36" s="370">
        <v>6642000000</v>
      </c>
      <c r="H36" s="371" t="s">
        <v>594</v>
      </c>
      <c r="I36" s="372">
        <v>18</v>
      </c>
      <c r="J36" s="353">
        <v>39974</v>
      </c>
      <c r="K36" s="354" t="s">
        <v>1595</v>
      </c>
      <c r="L36" s="370">
        <v>0</v>
      </c>
      <c r="M36" s="356" t="s">
        <v>594</v>
      </c>
      <c r="N36" s="391"/>
      <c r="O36" s="327" t="s">
        <v>1593</v>
      </c>
      <c r="P36" s="328">
        <v>19</v>
      </c>
      <c r="Q36" s="329" t="s">
        <v>1594</v>
      </c>
      <c r="R36" s="306">
        <v>7142000000</v>
      </c>
      <c r="S36" s="330"/>
      <c r="T36" s="307"/>
      <c r="U36" s="123"/>
      <c r="V36" s="122"/>
      <c r="W36" s="121"/>
    </row>
    <row r="37" spans="1:23" ht="28.5" customHeight="1" thickBot="1">
      <c r="A37" s="1242"/>
      <c r="B37" s="1287"/>
      <c r="C37" s="416"/>
      <c r="D37" s="417"/>
      <c r="E37" s="418"/>
      <c r="F37" s="481"/>
      <c r="G37" s="420"/>
      <c r="H37" s="1239"/>
      <c r="I37" s="1240"/>
      <c r="J37" s="482"/>
      <c r="K37" s="496"/>
      <c r="L37" s="420"/>
      <c r="M37" s="1272"/>
      <c r="N37" s="1273"/>
      <c r="O37" s="335" t="s">
        <v>1593</v>
      </c>
      <c r="P37" s="332"/>
      <c r="Q37" s="336" t="s">
        <v>1592</v>
      </c>
      <c r="R37" s="337">
        <v>9.9000000000000005E-2</v>
      </c>
      <c r="S37" s="333"/>
      <c r="T37" s="334"/>
      <c r="U37" s="120"/>
      <c r="V37" s="119"/>
      <c r="W37" s="118"/>
    </row>
    <row r="38" spans="1:23" ht="30.75" customHeight="1" thickBot="1">
      <c r="D38" s="11"/>
      <c r="E38" s="1091" t="s">
        <v>329</v>
      </c>
      <c r="F38" s="1091"/>
      <c r="G38" s="94">
        <f>SUM(G9:G36)</f>
        <v>81344932551</v>
      </c>
      <c r="L38" s="116"/>
      <c r="M38" s="116"/>
      <c r="N38" s="191"/>
      <c r="O38" s="191"/>
      <c r="P38" s="191"/>
      <c r="Q38" s="191"/>
      <c r="R38" s="191"/>
      <c r="S38" s="1245" t="s">
        <v>1591</v>
      </c>
      <c r="T38" s="1245"/>
      <c r="U38" s="117">
        <f>SUM(U19:U37)</f>
        <v>3190839261.25</v>
      </c>
    </row>
    <row r="39" spans="1:23" ht="30.75" customHeight="1" thickTop="1">
      <c r="D39" s="11"/>
      <c r="E39" s="11"/>
      <c r="F39" s="191"/>
      <c r="G39" s="114"/>
      <c r="L39" s="116"/>
      <c r="M39" s="116"/>
      <c r="N39" s="191"/>
      <c r="O39" s="191"/>
      <c r="P39" s="191"/>
      <c r="Q39" s="191"/>
      <c r="R39" s="191"/>
      <c r="S39" s="191"/>
      <c r="T39" s="191"/>
      <c r="U39" s="115"/>
    </row>
    <row r="40" spans="1:23" ht="30.75" customHeight="1" thickBot="1">
      <c r="D40" s="11"/>
      <c r="E40" s="11"/>
      <c r="F40" s="191"/>
      <c r="G40" s="114"/>
      <c r="L40" s="191"/>
      <c r="M40" s="191"/>
      <c r="N40" s="191"/>
      <c r="O40" s="191"/>
      <c r="P40" s="191"/>
      <c r="Q40" s="191"/>
      <c r="R40" s="191"/>
      <c r="S40" s="1245" t="s">
        <v>1590</v>
      </c>
      <c r="T40" s="1245"/>
      <c r="U40" s="94">
        <f>G38-U38</f>
        <v>78154093289.75</v>
      </c>
    </row>
    <row r="41" spans="1:23" ht="15" customHeight="1" thickTop="1">
      <c r="A41" s="1243" t="s">
        <v>1589</v>
      </c>
      <c r="B41" s="1243"/>
      <c r="C41" s="1243"/>
      <c r="D41" s="1243"/>
      <c r="E41" s="1243"/>
      <c r="F41" s="1243"/>
      <c r="G41" s="1243"/>
      <c r="H41" s="1243"/>
      <c r="I41" s="1243"/>
      <c r="J41" s="1243"/>
      <c r="K41" s="1243"/>
      <c r="L41" s="1243"/>
      <c r="M41" s="1243"/>
      <c r="N41" s="1243"/>
      <c r="O41" s="1243"/>
      <c r="P41" s="1243"/>
      <c r="Q41" s="1243"/>
      <c r="R41" s="1243"/>
      <c r="S41" s="1243"/>
      <c r="T41" s="1243"/>
    </row>
    <row r="42" spans="1:23" s="1243" customFormat="1" ht="15" customHeight="1">
      <c r="A42" s="1243" t="s">
        <v>1642</v>
      </c>
    </row>
    <row r="43" spans="1:23" ht="15" customHeight="1">
      <c r="A43" s="1243" t="s">
        <v>1588</v>
      </c>
      <c r="B43" s="1243"/>
      <c r="C43" s="1243"/>
      <c r="D43" s="1243"/>
      <c r="E43" s="1243"/>
      <c r="F43" s="1243"/>
      <c r="G43" s="1243"/>
      <c r="H43" s="1243"/>
      <c r="I43" s="1243"/>
      <c r="J43" s="1243"/>
      <c r="K43" s="1243"/>
      <c r="L43" s="1243"/>
      <c r="M43" s="1243"/>
      <c r="N43" s="1243"/>
      <c r="O43" s="1243"/>
      <c r="P43" s="1243"/>
      <c r="Q43" s="1243"/>
      <c r="R43" s="1243"/>
      <c r="S43" s="1243"/>
      <c r="T43" s="1243"/>
      <c r="U43" s="1243"/>
      <c r="V43" s="1243"/>
      <c r="W43" s="1243"/>
    </row>
    <row r="44" spans="1:23" ht="14.25" customHeight="1">
      <c r="A44" s="1243" t="s">
        <v>1643</v>
      </c>
      <c r="B44" s="1243"/>
      <c r="C44" s="1243"/>
      <c r="D44" s="1243"/>
      <c r="E44" s="1243"/>
      <c r="F44" s="1243"/>
      <c r="G44" s="1243"/>
      <c r="H44" s="1243"/>
      <c r="I44" s="1243"/>
      <c r="J44" s="1243"/>
      <c r="K44" s="1243"/>
      <c r="L44" s="1243"/>
      <c r="M44" s="1243"/>
      <c r="N44" s="1243"/>
      <c r="O44" s="1243"/>
      <c r="P44" s="1243"/>
      <c r="Q44" s="1243"/>
      <c r="R44" s="1243"/>
      <c r="S44" s="1243"/>
      <c r="T44" s="1243"/>
      <c r="U44" s="1243"/>
      <c r="V44" s="1243"/>
      <c r="W44" s="1243"/>
    </row>
    <row r="45" spans="1:23" s="1243" customFormat="1" ht="14.25" customHeight="1">
      <c r="A45" s="1243" t="s">
        <v>1587</v>
      </c>
    </row>
    <row r="46" spans="1:23" ht="14.25" customHeight="1">
      <c r="A46" s="1243" t="s">
        <v>1586</v>
      </c>
      <c r="B46" s="1243"/>
      <c r="C46" s="1243"/>
      <c r="D46" s="1243"/>
      <c r="E46" s="1243"/>
      <c r="F46" s="1243"/>
      <c r="G46" s="1243"/>
      <c r="H46" s="1243"/>
      <c r="I46" s="1243"/>
      <c r="J46" s="1243"/>
      <c r="K46" s="1243"/>
      <c r="L46" s="1243"/>
      <c r="M46" s="1243"/>
      <c r="N46" s="1243"/>
      <c r="O46" s="1243"/>
      <c r="P46" s="1243"/>
      <c r="Q46" s="1243"/>
      <c r="R46" s="1243"/>
      <c r="S46" s="1243"/>
      <c r="T46" s="1243"/>
      <c r="U46" s="1243"/>
      <c r="V46" s="1243"/>
      <c r="W46" s="1243"/>
    </row>
    <row r="47" spans="1:23" s="1243" customFormat="1" ht="15" customHeight="1">
      <c r="A47" s="1243" t="s">
        <v>1585</v>
      </c>
    </row>
    <row r="48" spans="1:23" s="1243" customFormat="1" ht="15" customHeight="1">
      <c r="A48" s="1243" t="s">
        <v>1584</v>
      </c>
    </row>
    <row r="49" spans="1:23" s="1243" customFormat="1" ht="15" customHeight="1"/>
    <row r="50" spans="1:23" s="1243" customFormat="1" ht="15" customHeight="1"/>
    <row r="51" spans="1:23" ht="15" customHeight="1">
      <c r="A51" s="1243" t="s">
        <v>1583</v>
      </c>
      <c r="B51" s="1243"/>
      <c r="C51" s="1243"/>
      <c r="D51" s="1243"/>
      <c r="E51" s="1243"/>
      <c r="F51" s="1243"/>
      <c r="G51" s="1243"/>
      <c r="H51" s="1243"/>
      <c r="I51" s="1243"/>
      <c r="J51" s="1243"/>
      <c r="K51" s="1243"/>
      <c r="L51" s="1243"/>
      <c r="M51" s="1243"/>
      <c r="N51" s="1243"/>
      <c r="O51" s="1243"/>
      <c r="P51" s="1243"/>
      <c r="Q51" s="1243"/>
      <c r="R51" s="1243"/>
      <c r="S51" s="1243"/>
      <c r="T51" s="1243"/>
      <c r="U51" s="1243"/>
      <c r="V51" s="1243"/>
      <c r="W51" s="1243"/>
    </row>
    <row r="52" spans="1:23" ht="15" customHeight="1">
      <c r="A52" s="1243" t="s">
        <v>1582</v>
      </c>
      <c r="B52" s="1243"/>
      <c r="C52" s="1243"/>
      <c r="D52" s="1243"/>
      <c r="E52" s="1243"/>
      <c r="F52" s="1243"/>
      <c r="G52" s="1243"/>
      <c r="H52" s="1243"/>
      <c r="I52" s="1243"/>
      <c r="J52" s="1243"/>
      <c r="K52" s="1243"/>
      <c r="L52" s="1243"/>
      <c r="M52" s="1243"/>
      <c r="N52" s="1243"/>
      <c r="O52" s="1243"/>
      <c r="P52" s="1243"/>
      <c r="Q52" s="1243"/>
      <c r="R52" s="1243"/>
      <c r="S52" s="1243"/>
      <c r="T52" s="1243"/>
    </row>
    <row r="53" spans="1:23" ht="15" customHeight="1">
      <c r="A53" s="1140" t="s">
        <v>1784</v>
      </c>
      <c r="B53" s="1140"/>
      <c r="C53" s="1140"/>
      <c r="D53" s="1140"/>
      <c r="E53" s="1140"/>
      <c r="F53" s="1140"/>
      <c r="G53" s="1140"/>
      <c r="H53" s="1140"/>
      <c r="I53" s="1140"/>
      <c r="J53" s="1140"/>
      <c r="K53" s="1140"/>
      <c r="L53" s="1140"/>
      <c r="M53" s="1140"/>
      <c r="N53" s="1140"/>
      <c r="O53" s="1140"/>
      <c r="P53" s="1140"/>
      <c r="Q53" s="1140"/>
      <c r="R53" s="1140"/>
      <c r="S53" s="1140"/>
      <c r="T53" s="1140"/>
      <c r="U53" s="1140"/>
      <c r="V53" s="1140"/>
      <c r="W53" s="1140"/>
    </row>
    <row r="54" spans="1:23" ht="15" customHeight="1">
      <c r="A54" s="1243" t="s">
        <v>1581</v>
      </c>
      <c r="B54" s="1243"/>
      <c r="C54" s="1243"/>
      <c r="D54" s="1243"/>
      <c r="E54" s="1243"/>
      <c r="F54" s="1243"/>
      <c r="G54" s="1243"/>
      <c r="H54" s="1243"/>
      <c r="I54" s="1243"/>
      <c r="J54" s="1243"/>
      <c r="K54" s="1243"/>
      <c r="L54" s="1243"/>
      <c r="M54" s="1243"/>
      <c r="N54" s="1243"/>
      <c r="O54" s="1243"/>
      <c r="P54" s="1243"/>
      <c r="Q54" s="1243"/>
      <c r="R54" s="1243"/>
      <c r="S54" s="1243"/>
      <c r="T54" s="1243"/>
    </row>
    <row r="55" spans="1:23" ht="15" customHeight="1">
      <c r="A55" s="1243" t="s">
        <v>1580</v>
      </c>
      <c r="B55" s="1243"/>
      <c r="C55" s="1243"/>
      <c r="D55" s="1243"/>
      <c r="E55" s="1243"/>
      <c r="F55" s="1243"/>
      <c r="G55" s="1243"/>
      <c r="H55" s="1243"/>
      <c r="I55" s="1243"/>
      <c r="J55" s="1243"/>
      <c r="K55" s="1243"/>
      <c r="L55" s="1243"/>
      <c r="M55" s="1243"/>
      <c r="N55" s="1243"/>
      <c r="O55" s="1243"/>
      <c r="P55" s="1243"/>
      <c r="Q55" s="1243"/>
      <c r="R55" s="1243"/>
      <c r="S55" s="1243"/>
      <c r="T55" s="1243"/>
    </row>
    <row r="56" spans="1:23" ht="15" customHeight="1">
      <c r="A56" s="1140" t="s">
        <v>1579</v>
      </c>
      <c r="B56" s="1140"/>
      <c r="C56" s="1140"/>
      <c r="D56" s="1140"/>
      <c r="E56" s="1140"/>
      <c r="F56" s="1140"/>
      <c r="G56" s="1140"/>
      <c r="H56" s="1140"/>
      <c r="I56" s="1140"/>
      <c r="J56" s="1140"/>
      <c r="K56" s="1140"/>
      <c r="L56" s="1140"/>
      <c r="M56" s="1140"/>
      <c r="N56" s="1140"/>
      <c r="O56" s="1140"/>
      <c r="P56" s="1140"/>
      <c r="Q56" s="1140"/>
      <c r="R56" s="1140"/>
      <c r="S56" s="1140"/>
      <c r="T56" s="1140"/>
      <c r="U56" s="1140"/>
      <c r="V56" s="1140"/>
      <c r="W56" s="1140"/>
    </row>
    <row r="57" spans="1:23" ht="15" customHeight="1">
      <c r="A57" s="1243" t="s">
        <v>1578</v>
      </c>
      <c r="B57" s="1243"/>
      <c r="C57" s="1243"/>
      <c r="D57" s="1243"/>
      <c r="E57" s="1243"/>
      <c r="F57" s="1243"/>
      <c r="G57" s="1243"/>
      <c r="H57" s="1243"/>
      <c r="I57" s="1243"/>
      <c r="J57" s="1243"/>
      <c r="K57" s="1243"/>
      <c r="L57" s="1243"/>
      <c r="M57" s="1243"/>
      <c r="N57" s="1243"/>
      <c r="O57" s="1243"/>
      <c r="P57" s="1243"/>
      <c r="Q57" s="1243"/>
      <c r="R57" s="1243"/>
      <c r="S57" s="1243"/>
      <c r="T57" s="1243"/>
    </row>
    <row r="58" spans="1:23" ht="15" customHeight="1">
      <c r="A58" s="1243" t="s">
        <v>1577</v>
      </c>
      <c r="B58" s="1243"/>
      <c r="C58" s="1243"/>
      <c r="D58" s="1243"/>
      <c r="E58" s="1243"/>
      <c r="F58" s="1243"/>
      <c r="G58" s="1243"/>
      <c r="H58" s="1243"/>
      <c r="I58" s="1243"/>
      <c r="J58" s="1243"/>
      <c r="K58" s="1243"/>
      <c r="L58" s="1243"/>
      <c r="M58" s="1243"/>
      <c r="N58" s="1243"/>
      <c r="O58" s="1243"/>
      <c r="P58" s="1243"/>
      <c r="Q58" s="1243"/>
      <c r="R58" s="1243"/>
      <c r="S58" s="1243"/>
      <c r="T58" s="1243"/>
      <c r="U58" s="1243"/>
      <c r="V58" s="1243"/>
    </row>
    <row r="59" spans="1:23" ht="15" customHeight="1">
      <c r="A59" s="1140" t="s">
        <v>1641</v>
      </c>
      <c r="B59" s="1140"/>
      <c r="C59" s="1140"/>
      <c r="D59" s="1140"/>
      <c r="E59" s="1140"/>
      <c r="F59" s="1140"/>
      <c r="G59" s="1140"/>
      <c r="H59" s="1140"/>
      <c r="I59" s="1140"/>
      <c r="J59" s="1140"/>
      <c r="K59" s="1140"/>
      <c r="L59" s="1140"/>
      <c r="M59" s="1140"/>
      <c r="N59" s="1140"/>
      <c r="O59" s="1140"/>
      <c r="P59" s="1140"/>
      <c r="Q59" s="1140"/>
      <c r="R59" s="1140"/>
      <c r="S59" s="1140"/>
      <c r="T59" s="1140"/>
      <c r="U59" s="1140"/>
      <c r="V59" s="1140"/>
    </row>
    <row r="60" spans="1:23" ht="15" customHeight="1">
      <c r="A60" s="1140"/>
      <c r="B60" s="1140"/>
      <c r="C60" s="1140"/>
      <c r="D60" s="1140"/>
      <c r="E60" s="1140"/>
      <c r="F60" s="1140"/>
      <c r="G60" s="1140"/>
      <c r="H60" s="1140"/>
      <c r="I60" s="1140"/>
      <c r="J60" s="1140"/>
      <c r="K60" s="1140"/>
      <c r="L60" s="1140"/>
      <c r="M60" s="1140"/>
      <c r="N60" s="1140"/>
      <c r="O60" s="1140"/>
      <c r="P60" s="1140"/>
      <c r="Q60" s="1140"/>
      <c r="R60" s="1140"/>
      <c r="S60" s="1140"/>
      <c r="T60" s="1140"/>
      <c r="U60" s="1140"/>
      <c r="V60" s="1140"/>
    </row>
    <row r="61" spans="1:23" ht="15" customHeight="1">
      <c r="A61" s="1140" t="s">
        <v>1640</v>
      </c>
      <c r="B61" s="1140"/>
      <c r="C61" s="1140"/>
      <c r="D61" s="1140"/>
      <c r="E61" s="1140"/>
      <c r="F61" s="1140"/>
      <c r="G61" s="1140"/>
      <c r="H61" s="1140"/>
      <c r="I61" s="1140"/>
      <c r="J61" s="1140"/>
      <c r="K61" s="1140"/>
      <c r="L61" s="1140"/>
      <c r="M61" s="1140"/>
      <c r="N61" s="1140"/>
      <c r="O61" s="1140"/>
      <c r="P61" s="1140"/>
      <c r="Q61" s="1140"/>
      <c r="R61" s="1140"/>
      <c r="S61" s="1140"/>
      <c r="T61" s="1140"/>
      <c r="U61" s="1140"/>
      <c r="V61" s="1140"/>
    </row>
    <row r="62" spans="1:23" ht="15" customHeight="1">
      <c r="A62" s="1140" t="s">
        <v>1576</v>
      </c>
      <c r="B62" s="1140"/>
      <c r="C62" s="1140"/>
      <c r="D62" s="1140"/>
      <c r="E62" s="1140"/>
      <c r="F62" s="1140"/>
      <c r="G62" s="1140"/>
      <c r="H62" s="1140"/>
      <c r="I62" s="1140"/>
      <c r="J62" s="1140"/>
      <c r="K62" s="1140"/>
      <c r="L62" s="1140"/>
      <c r="M62" s="1140"/>
      <c r="N62" s="1140"/>
      <c r="O62" s="1140"/>
      <c r="P62" s="1140"/>
      <c r="Q62" s="1140"/>
      <c r="R62" s="1140"/>
      <c r="S62" s="1140"/>
      <c r="T62" s="1140"/>
      <c r="U62" s="1140"/>
      <c r="V62" s="1140"/>
    </row>
    <row r="63" spans="1:23" ht="15" customHeight="1">
      <c r="A63" s="1140"/>
      <c r="B63" s="1140"/>
      <c r="C63" s="1140"/>
      <c r="D63" s="1140"/>
      <c r="E63" s="1140"/>
      <c r="F63" s="1140"/>
      <c r="G63" s="1140"/>
      <c r="H63" s="1140"/>
      <c r="I63" s="1140"/>
      <c r="J63" s="1140"/>
      <c r="K63" s="1140"/>
      <c r="L63" s="1140"/>
      <c r="M63" s="1140"/>
      <c r="N63" s="1140"/>
      <c r="O63" s="1140"/>
      <c r="P63" s="1140"/>
      <c r="Q63" s="1140"/>
      <c r="R63" s="1140"/>
      <c r="S63" s="1140"/>
      <c r="T63" s="1140"/>
      <c r="U63" s="1140"/>
      <c r="V63" s="1140"/>
    </row>
    <row r="64" spans="1:23" ht="15" customHeight="1">
      <c r="A64" s="1243" t="s">
        <v>1575</v>
      </c>
      <c r="B64" s="1243"/>
      <c r="C64" s="1243"/>
      <c r="D64" s="1243"/>
      <c r="E64" s="1243"/>
      <c r="F64" s="1243"/>
      <c r="G64" s="1243"/>
      <c r="H64" s="1243"/>
      <c r="I64" s="1243"/>
      <c r="J64" s="1243"/>
      <c r="K64" s="1243"/>
      <c r="L64" s="1243"/>
      <c r="M64" s="1243"/>
      <c r="N64" s="1243"/>
      <c r="O64" s="1243"/>
      <c r="P64" s="1243"/>
      <c r="Q64" s="1243"/>
      <c r="R64" s="1243"/>
      <c r="S64" s="1243"/>
      <c r="T64" s="1243"/>
    </row>
    <row r="65" spans="1:23" ht="15" customHeight="1">
      <c r="A65" s="1243" t="s">
        <v>1574</v>
      </c>
      <c r="B65" s="1243"/>
      <c r="C65" s="1243"/>
      <c r="D65" s="1243"/>
      <c r="E65" s="1243"/>
      <c r="F65" s="1243"/>
      <c r="G65" s="1243"/>
      <c r="H65" s="1243"/>
      <c r="I65" s="1243"/>
      <c r="J65" s="1243"/>
      <c r="K65" s="1243"/>
      <c r="L65" s="1243"/>
      <c r="M65" s="1243"/>
      <c r="N65" s="1243"/>
      <c r="O65" s="1243"/>
      <c r="P65" s="1243"/>
      <c r="Q65" s="1243"/>
      <c r="R65" s="1243"/>
      <c r="S65" s="1243"/>
      <c r="T65" s="1243"/>
    </row>
    <row r="66" spans="1:23" ht="15" customHeight="1">
      <c r="A66" s="1243" t="s">
        <v>1573</v>
      </c>
      <c r="B66" s="1243"/>
      <c r="C66" s="1243"/>
      <c r="D66" s="1243"/>
      <c r="E66" s="1243"/>
      <c r="F66" s="1243"/>
      <c r="G66" s="1243"/>
      <c r="H66" s="1243"/>
      <c r="I66" s="1243"/>
      <c r="J66" s="1243"/>
      <c r="K66" s="1243"/>
      <c r="L66" s="1243"/>
      <c r="M66" s="1243"/>
      <c r="N66" s="1243"/>
      <c r="O66" s="1243"/>
      <c r="P66" s="1243"/>
      <c r="Q66" s="1243"/>
      <c r="R66" s="1243"/>
      <c r="S66" s="1243"/>
      <c r="T66" s="1243"/>
    </row>
    <row r="67" spans="1:23" ht="15" customHeight="1">
      <c r="A67" s="1243" t="s">
        <v>1572</v>
      </c>
      <c r="B67" s="1243"/>
      <c r="C67" s="1243"/>
      <c r="D67" s="1243"/>
      <c r="E67" s="1243"/>
      <c r="F67" s="1243"/>
      <c r="G67" s="1243"/>
      <c r="H67" s="1243"/>
      <c r="I67" s="1243"/>
      <c r="J67" s="1243"/>
      <c r="K67" s="1243"/>
      <c r="L67" s="1243"/>
      <c r="M67" s="1243"/>
      <c r="N67" s="1243"/>
      <c r="O67" s="1243"/>
      <c r="P67" s="1243"/>
      <c r="Q67" s="1243"/>
      <c r="R67" s="1243"/>
      <c r="S67" s="1243"/>
      <c r="T67" s="1243"/>
    </row>
    <row r="68" spans="1:23" ht="15" customHeight="1">
      <c r="A68" s="1140" t="s">
        <v>1571</v>
      </c>
      <c r="B68" s="1140"/>
      <c r="C68" s="1140"/>
      <c r="D68" s="1140"/>
      <c r="E68" s="1140"/>
      <c r="F68" s="1140"/>
      <c r="G68" s="1140"/>
      <c r="H68" s="1140"/>
      <c r="I68" s="1140"/>
      <c r="J68" s="1140"/>
      <c r="K68" s="1140"/>
      <c r="L68" s="1140"/>
      <c r="M68" s="1140"/>
      <c r="N68" s="1140"/>
      <c r="O68" s="1140"/>
      <c r="P68" s="1140"/>
      <c r="Q68" s="1140"/>
      <c r="R68" s="1140"/>
      <c r="S68" s="1140"/>
      <c r="T68" s="1140"/>
      <c r="U68" s="1140"/>
      <c r="V68" s="1140"/>
    </row>
    <row r="69" spans="1:23" ht="15" customHeight="1">
      <c r="A69" s="1140"/>
      <c r="B69" s="1140"/>
      <c r="C69" s="1140"/>
      <c r="D69" s="1140"/>
      <c r="E69" s="1140"/>
      <c r="F69" s="1140"/>
      <c r="G69" s="1140"/>
      <c r="H69" s="1140"/>
      <c r="I69" s="1140"/>
      <c r="J69" s="1140"/>
      <c r="K69" s="1140"/>
      <c r="L69" s="1140"/>
      <c r="M69" s="1140"/>
      <c r="N69" s="1140"/>
      <c r="O69" s="1140"/>
      <c r="P69" s="1140"/>
      <c r="Q69" s="1140"/>
      <c r="R69" s="1140"/>
      <c r="S69" s="1140"/>
      <c r="T69" s="1140"/>
      <c r="U69" s="1140"/>
      <c r="V69" s="1140"/>
    </row>
    <row r="70" spans="1:23" ht="15" customHeight="1">
      <c r="A70" s="1140" t="s">
        <v>1570</v>
      </c>
      <c r="B70" s="1140"/>
      <c r="C70" s="1140"/>
      <c r="D70" s="1140"/>
      <c r="E70" s="1140"/>
      <c r="F70" s="1140"/>
      <c r="G70" s="1140"/>
      <c r="H70" s="1140"/>
      <c r="I70" s="1140"/>
      <c r="J70" s="1140"/>
      <c r="K70" s="1140"/>
      <c r="L70" s="1140"/>
      <c r="M70" s="1140"/>
      <c r="N70" s="1140"/>
      <c r="O70" s="1140"/>
      <c r="P70" s="1140"/>
      <c r="Q70" s="1140"/>
      <c r="R70" s="1140"/>
      <c r="S70" s="1140"/>
      <c r="T70" s="1140"/>
      <c r="U70" s="1140"/>
      <c r="V70" s="1140"/>
    </row>
    <row r="71" spans="1:23" ht="15" customHeight="1">
      <c r="A71" s="1329" t="s">
        <v>1569</v>
      </c>
      <c r="B71" s="1329"/>
      <c r="C71" s="1329"/>
      <c r="D71" s="1329"/>
      <c r="E71" s="1329"/>
      <c r="F71" s="1329"/>
      <c r="G71" s="1329"/>
      <c r="H71" s="1329"/>
      <c r="I71" s="1329"/>
      <c r="J71" s="1329"/>
      <c r="K71" s="1329"/>
      <c r="L71" s="1329"/>
      <c r="M71" s="1329"/>
      <c r="N71" s="1329"/>
      <c r="O71" s="1329"/>
      <c r="P71" s="1329"/>
      <c r="Q71" s="1329"/>
      <c r="R71" s="1329"/>
      <c r="S71" s="1329"/>
      <c r="T71" s="1329"/>
      <c r="U71" s="1329"/>
      <c r="V71" s="1329"/>
      <c r="W71" s="1329"/>
    </row>
    <row r="72" spans="1:23" ht="15" customHeight="1">
      <c r="A72" s="1329"/>
      <c r="B72" s="1329"/>
      <c r="C72" s="1329"/>
      <c r="D72" s="1329"/>
      <c r="E72" s="1329"/>
      <c r="F72" s="1329"/>
      <c r="G72" s="1329"/>
      <c r="H72" s="1329"/>
      <c r="I72" s="1329"/>
      <c r="J72" s="1329"/>
      <c r="K72" s="1329"/>
      <c r="L72" s="1329"/>
      <c r="M72" s="1329"/>
      <c r="N72" s="1329"/>
      <c r="O72" s="1329"/>
      <c r="P72" s="1329"/>
      <c r="Q72" s="1329"/>
      <c r="R72" s="1329"/>
      <c r="S72" s="1329"/>
      <c r="T72" s="1329"/>
      <c r="U72" s="1329"/>
      <c r="V72" s="1329"/>
      <c r="W72" s="1329"/>
    </row>
    <row r="73" spans="1:23" ht="15" customHeight="1">
      <c r="A73" s="1285" t="s">
        <v>1644</v>
      </c>
      <c r="B73" s="1285"/>
      <c r="C73" s="1285"/>
      <c r="D73" s="1285"/>
      <c r="E73" s="1285"/>
      <c r="F73" s="1285"/>
      <c r="G73" s="1285"/>
      <c r="H73" s="1285"/>
      <c r="I73" s="1285"/>
      <c r="J73" s="1285"/>
      <c r="K73" s="1285"/>
      <c r="L73" s="1285"/>
      <c r="M73" s="1285"/>
      <c r="N73" s="1285"/>
      <c r="O73" s="1285"/>
      <c r="P73" s="1285"/>
      <c r="Q73" s="1285"/>
      <c r="R73" s="1285"/>
      <c r="S73" s="1285"/>
      <c r="T73" s="1285"/>
      <c r="U73" s="1285"/>
      <c r="V73" s="1285"/>
    </row>
    <row r="74" spans="1:23" ht="15" customHeight="1">
      <c r="A74" s="1286" t="s">
        <v>1568</v>
      </c>
      <c r="B74" s="1286"/>
      <c r="C74" s="1286"/>
      <c r="D74" s="1286"/>
      <c r="E74" s="1286"/>
      <c r="F74" s="1286"/>
      <c r="G74" s="1286"/>
      <c r="H74" s="1286"/>
      <c r="I74" s="1286"/>
      <c r="J74" s="1286"/>
      <c r="K74" s="1286"/>
      <c r="L74" s="1286"/>
      <c r="M74" s="1286"/>
      <c r="N74" s="1286"/>
      <c r="O74" s="1286"/>
      <c r="P74" s="1286"/>
      <c r="Q74" s="1286"/>
      <c r="R74" s="1286"/>
      <c r="S74" s="1286"/>
      <c r="T74" s="1286"/>
      <c r="U74" s="1286"/>
      <c r="V74" s="1286"/>
    </row>
    <row r="75" spans="1:23">
      <c r="A75" s="1286" t="s">
        <v>1781</v>
      </c>
      <c r="B75" s="1286"/>
      <c r="C75" s="1286"/>
      <c r="D75" s="1286"/>
      <c r="E75" s="1286"/>
      <c r="F75" s="1286"/>
      <c r="G75" s="1286"/>
      <c r="H75" s="1286"/>
      <c r="I75" s="1286"/>
      <c r="J75" s="1286"/>
      <c r="K75" s="1286"/>
      <c r="L75" s="1286"/>
      <c r="M75" s="1286"/>
      <c r="N75" s="1286"/>
      <c r="O75" s="1286"/>
      <c r="P75" s="1286"/>
      <c r="Q75" s="1286"/>
      <c r="R75" s="1286"/>
      <c r="S75" s="1286"/>
      <c r="T75" s="1286"/>
      <c r="U75" s="1286"/>
      <c r="V75" s="1286"/>
      <c r="W75" s="1286"/>
    </row>
    <row r="76" spans="1:23" ht="15" customHeight="1">
      <c r="A76" s="1286" t="s">
        <v>1783</v>
      </c>
      <c r="B76" s="1286"/>
      <c r="C76" s="1286"/>
      <c r="D76" s="1286"/>
      <c r="E76" s="1286"/>
      <c r="F76" s="1286"/>
      <c r="G76" s="1286"/>
      <c r="H76" s="1286"/>
      <c r="I76" s="1286"/>
      <c r="J76" s="1286"/>
      <c r="K76" s="1286"/>
      <c r="L76" s="1286"/>
      <c r="M76" s="1286"/>
      <c r="N76" s="1286"/>
      <c r="O76" s="1286"/>
      <c r="P76" s="1286"/>
      <c r="Q76" s="1286"/>
      <c r="R76" s="1286"/>
      <c r="S76" s="1286"/>
      <c r="T76" s="1286"/>
      <c r="U76" s="1286"/>
      <c r="V76" s="1286"/>
      <c r="W76" s="1286"/>
    </row>
    <row r="77" spans="1:23" ht="15">
      <c r="A77" s="190"/>
      <c r="B77" s="190"/>
      <c r="C77" s="190"/>
      <c r="D77" s="190"/>
      <c r="E77" s="190"/>
      <c r="F77" s="190"/>
      <c r="G77" s="190"/>
      <c r="H77" s="190"/>
      <c r="I77" s="190"/>
      <c r="J77" s="190"/>
      <c r="K77" s="190"/>
      <c r="L77" s="190"/>
      <c r="M77" s="190"/>
      <c r="N77" s="190"/>
      <c r="O77" s="190"/>
      <c r="P77" s="190"/>
      <c r="Q77" s="190"/>
      <c r="R77" s="190"/>
      <c r="S77" s="188"/>
      <c r="T77" s="188"/>
    </row>
    <row r="78" spans="1:23" ht="15">
      <c r="A78" s="190"/>
      <c r="B78" s="190"/>
      <c r="C78" s="190"/>
      <c r="D78" s="190"/>
      <c r="E78" s="190"/>
      <c r="F78" s="190"/>
      <c r="G78" s="190"/>
      <c r="H78" s="190"/>
      <c r="I78" s="190"/>
      <c r="J78" s="190"/>
      <c r="K78" s="190"/>
      <c r="L78" s="190"/>
      <c r="M78" s="190"/>
      <c r="N78" s="190"/>
      <c r="O78" s="190"/>
      <c r="P78" s="190"/>
      <c r="Q78" s="190"/>
      <c r="R78" s="190"/>
      <c r="S78" s="188"/>
      <c r="T78" s="188"/>
    </row>
    <row r="79" spans="1:23" ht="15">
      <c r="A79" s="190"/>
      <c r="B79" s="190"/>
      <c r="C79" s="190"/>
      <c r="D79" s="190"/>
      <c r="E79" s="190"/>
      <c r="F79" s="190"/>
      <c r="G79" s="190"/>
      <c r="H79" s="190"/>
      <c r="I79" s="190"/>
      <c r="J79" s="190"/>
      <c r="K79" s="190"/>
      <c r="L79" s="190"/>
      <c r="M79" s="190"/>
      <c r="N79" s="190"/>
      <c r="O79" s="190"/>
      <c r="P79" s="190"/>
      <c r="Q79" s="190"/>
      <c r="R79" s="190"/>
      <c r="S79" s="188"/>
      <c r="T79" s="188"/>
    </row>
    <row r="80" spans="1:23" ht="15">
      <c r="A80" s="1109" t="s">
        <v>330</v>
      </c>
      <c r="B80" s="1109"/>
      <c r="C80" s="1109"/>
      <c r="D80" s="1109"/>
      <c r="E80" s="1109"/>
      <c r="F80" s="1109"/>
      <c r="G80" s="1109"/>
      <c r="H80" s="1109"/>
      <c r="I80" s="1109"/>
      <c r="J80" s="1109"/>
      <c r="K80" s="1109"/>
      <c r="L80" s="1109"/>
      <c r="M80" s="1109"/>
      <c r="N80" s="1109"/>
      <c r="O80" s="1109"/>
      <c r="P80" s="1109"/>
      <c r="Q80" s="1109"/>
      <c r="R80" s="1109"/>
      <c r="S80" s="1109"/>
      <c r="T80" s="1109"/>
      <c r="U80" s="1109"/>
      <c r="V80" s="1109"/>
    </row>
    <row r="81" spans="1:23" ht="15.75" thickBot="1">
      <c r="B81" s="112"/>
      <c r="C81" s="112"/>
      <c r="D81" s="112"/>
      <c r="E81" s="112"/>
      <c r="F81" s="113"/>
      <c r="G81" s="112"/>
      <c r="H81" s="112"/>
      <c r="I81" s="195"/>
      <c r="J81" s="195"/>
    </row>
    <row r="82" spans="1:23" ht="15" customHeight="1">
      <c r="A82" s="1248" t="s">
        <v>946</v>
      </c>
      <c r="B82" s="1205" t="s">
        <v>2</v>
      </c>
      <c r="C82" s="1253" t="s">
        <v>587</v>
      </c>
      <c r="D82" s="1254"/>
      <c r="E82" s="1254"/>
      <c r="F82" s="1255"/>
      <c r="G82" s="1116" t="s">
        <v>588</v>
      </c>
      <c r="H82" s="1112" t="s">
        <v>1275</v>
      </c>
      <c r="I82" s="1113"/>
      <c r="J82" s="1116" t="s">
        <v>1278</v>
      </c>
      <c r="K82" s="1112" t="s">
        <v>10</v>
      </c>
      <c r="L82" s="1251"/>
      <c r="M82" s="1141" t="s">
        <v>446</v>
      </c>
      <c r="N82" s="1142"/>
      <c r="O82" s="1142"/>
      <c r="P82" s="1142"/>
      <c r="Q82" s="1142"/>
      <c r="R82" s="1256" t="s">
        <v>1661</v>
      </c>
      <c r="S82" s="1257"/>
      <c r="T82" s="1258"/>
    </row>
    <row r="83" spans="1:23" ht="30.75" thickBot="1">
      <c r="A83" s="1249"/>
      <c r="B83" s="1206"/>
      <c r="C83" s="1143" t="s">
        <v>589</v>
      </c>
      <c r="D83" s="1144"/>
      <c r="E83" s="79" t="s">
        <v>590</v>
      </c>
      <c r="F83" s="79" t="s">
        <v>591</v>
      </c>
      <c r="G83" s="1117"/>
      <c r="H83" s="1114"/>
      <c r="I83" s="1115"/>
      <c r="J83" s="1117"/>
      <c r="K83" s="1252"/>
      <c r="L83" s="1208"/>
      <c r="M83" s="1209" t="s">
        <v>449</v>
      </c>
      <c r="N83" s="1210"/>
      <c r="O83" s="193" t="s">
        <v>312</v>
      </c>
      <c r="P83" s="1145" t="s">
        <v>313</v>
      </c>
      <c r="Q83" s="1146"/>
      <c r="R83" s="160" t="s">
        <v>2</v>
      </c>
      <c r="S83" s="161" t="s">
        <v>1623</v>
      </c>
      <c r="T83" s="162" t="s">
        <v>1627</v>
      </c>
    </row>
    <row r="84" spans="1:23" ht="28.5">
      <c r="A84" s="1288">
        <v>1</v>
      </c>
      <c r="B84" s="1235">
        <v>39912</v>
      </c>
      <c r="C84" s="1225" t="s">
        <v>460</v>
      </c>
      <c r="D84" s="1226"/>
      <c r="E84" s="1233" t="s">
        <v>1147</v>
      </c>
      <c r="F84" s="1231" t="s">
        <v>1148</v>
      </c>
      <c r="G84" s="1229" t="s">
        <v>134</v>
      </c>
      <c r="H84" s="1225" t="s">
        <v>598</v>
      </c>
      <c r="I84" s="1226"/>
      <c r="J84" s="1215">
        <v>3500000000</v>
      </c>
      <c r="K84" s="1221" t="s">
        <v>594</v>
      </c>
      <c r="L84" s="1222"/>
      <c r="M84" s="1219">
        <v>40002</v>
      </c>
      <c r="N84" s="1217">
        <v>3</v>
      </c>
      <c r="O84" s="1215">
        <v>-1000000000</v>
      </c>
      <c r="P84" s="1211">
        <f>O84+J84</f>
        <v>2500000000</v>
      </c>
      <c r="Q84" s="1212"/>
      <c r="R84" s="163">
        <v>40137</v>
      </c>
      <c r="S84" s="164" t="s">
        <v>1605</v>
      </c>
      <c r="T84" s="165">
        <v>140000000</v>
      </c>
    </row>
    <row r="85" spans="1:23" s="987" customFormat="1" ht="28.5">
      <c r="A85" s="1289"/>
      <c r="B85" s="1236"/>
      <c r="C85" s="1227"/>
      <c r="D85" s="1228"/>
      <c r="E85" s="1234"/>
      <c r="F85" s="1232"/>
      <c r="G85" s="1230"/>
      <c r="H85" s="1227"/>
      <c r="I85" s="1228"/>
      <c r="J85" s="1216"/>
      <c r="K85" s="1223"/>
      <c r="L85" s="1224"/>
      <c r="M85" s="1220"/>
      <c r="N85" s="1218"/>
      <c r="O85" s="1216"/>
      <c r="P85" s="1213"/>
      <c r="Q85" s="1214"/>
      <c r="R85" s="991">
        <v>40220</v>
      </c>
      <c r="S85" s="992" t="s">
        <v>1605</v>
      </c>
      <c r="T85" s="993">
        <v>100000000</v>
      </c>
    </row>
    <row r="86" spans="1:23" ht="57" customHeight="1" thickBot="1">
      <c r="A86" s="23">
        <v>2</v>
      </c>
      <c r="B86" s="988">
        <v>39912</v>
      </c>
      <c r="C86" s="1110" t="s">
        <v>1313</v>
      </c>
      <c r="D86" s="1111"/>
      <c r="E86" s="24" t="s">
        <v>1147</v>
      </c>
      <c r="F86" s="13" t="s">
        <v>1148</v>
      </c>
      <c r="G86" s="106" t="s">
        <v>134</v>
      </c>
      <c r="H86" s="1110" t="s">
        <v>598</v>
      </c>
      <c r="I86" s="1111"/>
      <c r="J86" s="25">
        <v>1500000000</v>
      </c>
      <c r="K86" s="1207" t="s">
        <v>594</v>
      </c>
      <c r="L86" s="1208"/>
      <c r="M86" s="989">
        <v>40002</v>
      </c>
      <c r="N86" s="990">
        <v>3</v>
      </c>
      <c r="O86" s="25">
        <v>-500000000</v>
      </c>
      <c r="P86" s="1138">
        <f>O86+J86</f>
        <v>1000000000</v>
      </c>
      <c r="Q86" s="1139"/>
      <c r="R86" s="166"/>
      <c r="S86" s="167"/>
      <c r="T86" s="168"/>
      <c r="U86" s="189"/>
      <c r="V86" s="189"/>
    </row>
    <row r="87" spans="1:23" ht="15" customHeight="1">
      <c r="B87" s="111"/>
      <c r="C87" s="110"/>
      <c r="D87" s="189"/>
      <c r="E87" s="189"/>
      <c r="F87" s="11"/>
      <c r="G87" s="189"/>
      <c r="H87" s="109"/>
      <c r="I87" s="82"/>
      <c r="J87" s="82"/>
      <c r="R87" s="157"/>
      <c r="S87" s="157"/>
      <c r="T87" s="158"/>
      <c r="U87" s="159"/>
      <c r="V87" s="159"/>
    </row>
    <row r="88" spans="1:23" ht="15.75" thickBot="1">
      <c r="B88" s="189"/>
      <c r="C88" s="190"/>
      <c r="D88" s="189"/>
      <c r="E88" s="189"/>
      <c r="F88" s="11"/>
      <c r="G88" s="1244" t="s">
        <v>315</v>
      </c>
      <c r="H88" s="1244"/>
      <c r="I88" s="1244"/>
      <c r="J88" s="150">
        <f>SUM(J84:J86)</f>
        <v>5000000000</v>
      </c>
      <c r="L88" s="152"/>
      <c r="M88" s="152"/>
      <c r="N88" s="151"/>
      <c r="O88" s="1204" t="s">
        <v>314</v>
      </c>
      <c r="P88" s="1204"/>
      <c r="Q88" s="94">
        <f>SUM(P84:Q86)</f>
        <v>3500000000</v>
      </c>
    </row>
    <row r="89" spans="1:23" ht="15.75" thickTop="1">
      <c r="B89" s="189"/>
      <c r="C89" s="190"/>
      <c r="D89" s="189"/>
      <c r="E89" s="189"/>
      <c r="F89" s="11"/>
      <c r="G89" s="191"/>
      <c r="H89" s="21"/>
      <c r="J89" s="18"/>
    </row>
    <row r="90" spans="1:23">
      <c r="B90" s="189"/>
      <c r="C90" s="190"/>
      <c r="D90" s="189"/>
      <c r="E90" s="189"/>
      <c r="F90" s="11"/>
      <c r="G90" s="26"/>
      <c r="H90" s="27"/>
      <c r="J90" s="18"/>
    </row>
    <row r="91" spans="1:23" ht="14.25" customHeight="1">
      <c r="A91" s="1202" t="s">
        <v>1529</v>
      </c>
      <c r="B91" s="1202"/>
      <c r="C91" s="1202"/>
      <c r="D91" s="1202"/>
      <c r="E91" s="1202"/>
      <c r="F91" s="1202"/>
      <c r="G91" s="1202"/>
      <c r="H91" s="1202"/>
      <c r="I91" s="1202"/>
      <c r="J91" s="1202"/>
      <c r="K91" s="1202"/>
      <c r="L91" s="1202"/>
      <c r="M91" s="1202"/>
      <c r="N91" s="1202"/>
      <c r="O91" s="1202"/>
      <c r="P91" s="1202"/>
      <c r="Q91" s="1202"/>
      <c r="R91" s="1202"/>
      <c r="S91" s="1202"/>
      <c r="T91" s="1202"/>
      <c r="U91" s="1202"/>
      <c r="V91" s="1202"/>
    </row>
    <row r="92" spans="1:23" ht="14.25" customHeight="1">
      <c r="A92" s="1202" t="s">
        <v>1530</v>
      </c>
      <c r="B92" s="1202"/>
      <c r="C92" s="1202"/>
      <c r="D92" s="1202"/>
      <c r="E92" s="1202"/>
      <c r="F92" s="1202"/>
      <c r="G92" s="1202"/>
      <c r="H92" s="1202"/>
      <c r="I92" s="1202"/>
      <c r="J92" s="1202"/>
      <c r="K92" s="1202"/>
      <c r="L92" s="1202"/>
      <c r="M92" s="1202"/>
      <c r="N92" s="1202"/>
      <c r="O92" s="1202"/>
      <c r="P92" s="1202"/>
      <c r="Q92" s="1202"/>
      <c r="R92" s="1202"/>
      <c r="S92" s="1202"/>
      <c r="T92" s="1202"/>
      <c r="U92" s="1202"/>
      <c r="V92" s="1202"/>
    </row>
    <row r="93" spans="1:23">
      <c r="A93" s="1203" t="s">
        <v>317</v>
      </c>
      <c r="B93" s="1203"/>
      <c r="C93" s="1203"/>
      <c r="D93" s="1203"/>
      <c r="E93" s="1203"/>
      <c r="F93" s="1203"/>
      <c r="G93" s="1203"/>
      <c r="H93" s="1203"/>
      <c r="I93" s="1203"/>
      <c r="J93" s="1203"/>
      <c r="K93" s="1203"/>
      <c r="L93" s="1203"/>
      <c r="M93" s="1203"/>
      <c r="N93" s="1203"/>
      <c r="O93" s="1203"/>
      <c r="P93" s="1203"/>
      <c r="Q93" s="1203"/>
      <c r="R93" s="1203"/>
      <c r="S93" s="1203"/>
      <c r="T93" s="1203"/>
      <c r="U93" s="1203"/>
    </row>
    <row r="94" spans="1:23">
      <c r="A94" s="1250" t="s">
        <v>1665</v>
      </c>
      <c r="B94" s="1250"/>
      <c r="C94" s="1250"/>
      <c r="D94" s="1250"/>
      <c r="E94" s="1250"/>
      <c r="F94" s="1250"/>
      <c r="G94" s="1250"/>
      <c r="H94" s="1250"/>
      <c r="I94" s="1250"/>
      <c r="J94" s="1250"/>
      <c r="K94" s="1250"/>
      <c r="L94" s="1250"/>
      <c r="M94" s="1250"/>
      <c r="N94" s="1250"/>
      <c r="O94" s="1250"/>
      <c r="P94" s="1250"/>
      <c r="Q94" s="1250"/>
      <c r="R94" s="1250"/>
      <c r="S94" s="1250"/>
      <c r="T94" s="1250"/>
      <c r="U94" s="1250"/>
      <c r="V94" s="1250"/>
      <c r="W94" s="197"/>
    </row>
    <row r="95" spans="1:23" ht="15">
      <c r="A95" s="190"/>
      <c r="B95" s="190"/>
      <c r="C95" s="190"/>
      <c r="D95" s="190"/>
      <c r="E95" s="190"/>
      <c r="F95" s="190"/>
      <c r="G95" s="190"/>
      <c r="H95" s="190"/>
      <c r="I95" s="190"/>
      <c r="J95" s="190"/>
      <c r="K95" s="190"/>
      <c r="L95" s="190"/>
      <c r="M95" s="190"/>
      <c r="N95" s="190"/>
      <c r="O95" s="190"/>
      <c r="P95" s="190"/>
      <c r="Q95" s="190"/>
      <c r="R95" s="190"/>
      <c r="S95" s="188"/>
      <c r="T95" s="188"/>
    </row>
    <row r="96" spans="1:23" ht="14.25" customHeight="1">
      <c r="A96" s="189"/>
      <c r="B96" s="189"/>
      <c r="C96" s="189"/>
      <c r="D96" s="11"/>
      <c r="E96" s="11"/>
      <c r="F96" s="191"/>
      <c r="G96" s="108"/>
      <c r="H96" s="108"/>
      <c r="I96" s="108"/>
      <c r="J96" s="108"/>
      <c r="K96" s="107"/>
      <c r="L96" s="107"/>
      <c r="M96" s="188"/>
      <c r="N96" s="188"/>
      <c r="O96" s="188"/>
      <c r="P96" s="188"/>
      <c r="Q96" s="188"/>
      <c r="R96" s="188"/>
      <c r="S96" s="188"/>
      <c r="T96" s="188"/>
    </row>
    <row r="97" spans="1:20" ht="15">
      <c r="A97" s="189"/>
      <c r="B97" s="189"/>
      <c r="C97" s="189"/>
      <c r="D97" s="11"/>
      <c r="E97" s="11"/>
      <c r="F97" s="191"/>
      <c r="G97" s="108"/>
      <c r="H97" s="108"/>
      <c r="I97" s="108"/>
      <c r="J97" s="108"/>
      <c r="K97" s="107"/>
      <c r="L97" s="107"/>
      <c r="M97" s="188"/>
      <c r="N97" s="188"/>
      <c r="O97" s="188"/>
      <c r="P97" s="188"/>
      <c r="Q97" s="188"/>
      <c r="R97" s="188"/>
      <c r="S97" s="188"/>
      <c r="T97" s="188"/>
    </row>
    <row r="98" spans="1:20" ht="15">
      <c r="A98" s="189"/>
      <c r="B98" s="189"/>
      <c r="C98" s="189"/>
      <c r="D98" s="11"/>
      <c r="E98" s="11"/>
      <c r="F98" s="191"/>
      <c r="G98" s="108"/>
      <c r="H98" s="108"/>
      <c r="I98" s="108"/>
      <c r="J98" s="108"/>
      <c r="K98" s="107"/>
      <c r="L98" s="107"/>
      <c r="M98" s="188"/>
      <c r="N98" s="188"/>
      <c r="O98" s="188"/>
      <c r="P98" s="188"/>
      <c r="Q98" s="188"/>
      <c r="R98" s="188"/>
      <c r="S98" s="188"/>
      <c r="T98" s="188"/>
    </row>
    <row r="99" spans="1:20" ht="15">
      <c r="A99" s="189"/>
      <c r="B99" s="189"/>
      <c r="C99" s="189"/>
      <c r="D99" s="11"/>
      <c r="E99" s="11"/>
      <c r="F99" s="191"/>
      <c r="G99" s="108"/>
      <c r="H99" s="108"/>
      <c r="I99" s="108"/>
      <c r="J99" s="108"/>
      <c r="K99" s="107"/>
      <c r="L99" s="107"/>
      <c r="M99" s="188"/>
      <c r="N99" s="188"/>
      <c r="O99" s="188"/>
      <c r="P99" s="188"/>
      <c r="Q99" s="188"/>
      <c r="R99" s="188"/>
      <c r="S99" s="188"/>
      <c r="T99" s="188"/>
    </row>
    <row r="100" spans="1:20" ht="15">
      <c r="A100" s="189"/>
      <c r="B100" s="189"/>
      <c r="C100" s="189"/>
      <c r="D100" s="11"/>
      <c r="E100" s="11"/>
      <c r="F100" s="191"/>
      <c r="G100" s="108"/>
      <c r="H100" s="108"/>
      <c r="I100" s="108"/>
      <c r="J100" s="108"/>
      <c r="K100" s="107"/>
      <c r="L100" s="107"/>
      <c r="M100" s="188"/>
      <c r="N100" s="188"/>
      <c r="O100" s="188"/>
      <c r="P100" s="188"/>
      <c r="Q100" s="188"/>
      <c r="R100" s="188"/>
      <c r="S100" s="188"/>
      <c r="T100" s="188"/>
    </row>
    <row r="101" spans="1:20" ht="15">
      <c r="A101" s="189"/>
      <c r="B101" s="189"/>
      <c r="C101" s="189"/>
      <c r="D101" s="11"/>
      <c r="E101" s="11"/>
      <c r="F101" s="191"/>
      <c r="G101" s="108"/>
      <c r="H101" s="108"/>
      <c r="I101" s="108"/>
      <c r="J101" s="108"/>
      <c r="K101" s="107"/>
      <c r="L101" s="107"/>
      <c r="M101" s="188"/>
      <c r="N101" s="188"/>
      <c r="O101" s="188"/>
      <c r="P101" s="188"/>
      <c r="Q101" s="188"/>
      <c r="R101" s="188"/>
      <c r="S101" s="188"/>
      <c r="T101" s="188"/>
    </row>
    <row r="102" spans="1:20" ht="15">
      <c r="A102" s="189"/>
      <c r="B102" s="189"/>
      <c r="C102" s="189"/>
      <c r="D102" s="11"/>
      <c r="E102" s="11"/>
      <c r="F102" s="191"/>
      <c r="G102" s="108"/>
      <c r="H102" s="108"/>
      <c r="I102" s="108"/>
      <c r="J102" s="108"/>
      <c r="K102" s="107"/>
      <c r="L102" s="107"/>
      <c r="M102" s="188"/>
      <c r="N102" s="188"/>
      <c r="O102" s="188"/>
      <c r="P102" s="188"/>
      <c r="Q102" s="188"/>
      <c r="R102" s="188"/>
      <c r="S102" s="188"/>
      <c r="T102" s="188"/>
    </row>
    <row r="103" spans="1:20" ht="15">
      <c r="A103" s="189"/>
      <c r="B103" s="189"/>
      <c r="C103" s="189"/>
      <c r="D103" s="11"/>
      <c r="E103" s="11"/>
      <c r="F103" s="191"/>
      <c r="G103" s="108"/>
      <c r="H103" s="108"/>
      <c r="I103" s="108"/>
      <c r="J103" s="108"/>
      <c r="K103" s="107"/>
      <c r="L103" s="107"/>
      <c r="M103" s="188"/>
      <c r="N103" s="188"/>
      <c r="O103" s="188"/>
      <c r="P103" s="188"/>
      <c r="Q103" s="188"/>
      <c r="R103" s="188"/>
      <c r="S103" s="188"/>
      <c r="T103" s="188"/>
    </row>
    <row r="104" spans="1:20" ht="15">
      <c r="A104" s="189"/>
      <c r="B104" s="189"/>
      <c r="C104" s="189"/>
      <c r="D104" s="11"/>
      <c r="E104" s="11"/>
      <c r="F104" s="191"/>
      <c r="G104" s="108"/>
      <c r="H104" s="108"/>
      <c r="I104" s="108"/>
      <c r="J104" s="108"/>
      <c r="K104" s="107"/>
      <c r="L104" s="107"/>
      <c r="M104" s="188"/>
      <c r="N104" s="188"/>
      <c r="O104" s="188"/>
      <c r="P104" s="188"/>
      <c r="Q104" s="188"/>
      <c r="R104" s="188"/>
      <c r="S104" s="188"/>
      <c r="T104" s="188"/>
    </row>
    <row r="105" spans="1:20" ht="15">
      <c r="A105" s="189"/>
      <c r="B105" s="189"/>
      <c r="C105" s="189"/>
      <c r="D105" s="11"/>
      <c r="E105" s="11"/>
      <c r="F105" s="191"/>
      <c r="G105" s="108"/>
      <c r="H105" s="108"/>
      <c r="I105" s="108"/>
      <c r="J105" s="108"/>
      <c r="K105" s="107"/>
      <c r="L105" s="107"/>
      <c r="M105" s="188"/>
      <c r="N105" s="188"/>
      <c r="O105" s="188"/>
      <c r="P105" s="188"/>
      <c r="Q105" s="188"/>
      <c r="R105" s="188"/>
      <c r="S105" s="188"/>
      <c r="T105" s="188"/>
    </row>
    <row r="106" spans="1:20" ht="15">
      <c r="A106" s="189"/>
      <c r="B106" s="189"/>
      <c r="C106" s="189"/>
      <c r="D106" s="11"/>
      <c r="E106" s="11"/>
      <c r="F106" s="191"/>
      <c r="G106" s="108"/>
      <c r="H106" s="108"/>
      <c r="I106" s="108"/>
      <c r="J106" s="108"/>
      <c r="K106" s="107"/>
      <c r="L106" s="107"/>
      <c r="M106" s="188"/>
      <c r="N106" s="188"/>
      <c r="O106" s="188"/>
      <c r="P106" s="188"/>
      <c r="Q106" s="188"/>
      <c r="R106" s="188"/>
      <c r="S106" s="188"/>
      <c r="T106" s="188"/>
    </row>
    <row r="107" spans="1:20" ht="15">
      <c r="A107" s="189"/>
      <c r="B107" s="189"/>
      <c r="C107" s="189"/>
      <c r="D107" s="11"/>
      <c r="E107" s="11"/>
      <c r="F107" s="191"/>
      <c r="G107" s="108"/>
      <c r="H107" s="108"/>
      <c r="I107" s="108"/>
      <c r="J107" s="108"/>
      <c r="K107" s="107"/>
      <c r="L107" s="107"/>
      <c r="M107" s="188"/>
      <c r="N107" s="188"/>
      <c r="O107" s="188"/>
      <c r="P107" s="188"/>
      <c r="Q107" s="188"/>
      <c r="R107" s="188"/>
      <c r="S107" s="188"/>
      <c r="T107" s="188"/>
    </row>
    <row r="108" spans="1:20" ht="15">
      <c r="A108" s="189"/>
      <c r="B108" s="189"/>
      <c r="C108" s="189"/>
      <c r="D108" s="11"/>
      <c r="E108" s="11"/>
      <c r="F108" s="191"/>
      <c r="G108" s="108"/>
      <c r="H108" s="108"/>
      <c r="I108" s="108"/>
      <c r="J108" s="108"/>
      <c r="K108" s="107"/>
      <c r="L108" s="107"/>
      <c r="M108" s="188"/>
      <c r="N108" s="188"/>
      <c r="O108" s="188"/>
      <c r="P108" s="188"/>
      <c r="Q108" s="188"/>
      <c r="R108" s="188"/>
      <c r="S108" s="188"/>
      <c r="T108" s="188"/>
    </row>
    <row r="109" spans="1:20" ht="15">
      <c r="A109" s="189"/>
      <c r="B109" s="189"/>
      <c r="C109" s="189"/>
      <c r="D109" s="11"/>
      <c r="E109" s="11"/>
      <c r="F109" s="191"/>
      <c r="G109" s="108"/>
      <c r="H109" s="108"/>
      <c r="I109" s="108"/>
      <c r="J109" s="108"/>
      <c r="K109" s="107"/>
      <c r="L109" s="107"/>
      <c r="M109" s="188"/>
      <c r="N109" s="188"/>
      <c r="O109" s="188"/>
      <c r="P109" s="188"/>
      <c r="Q109" s="188"/>
      <c r="R109" s="188"/>
      <c r="S109" s="188"/>
      <c r="T109" s="188"/>
    </row>
    <row r="110" spans="1:20" ht="15">
      <c r="A110" s="189"/>
      <c r="B110" s="189"/>
      <c r="C110" s="189"/>
      <c r="D110" s="11"/>
      <c r="E110" s="11"/>
      <c r="F110" s="191"/>
      <c r="G110" s="108"/>
      <c r="H110" s="108"/>
      <c r="I110" s="108"/>
      <c r="J110" s="108"/>
      <c r="K110" s="107"/>
      <c r="L110" s="107"/>
      <c r="M110" s="188"/>
      <c r="N110" s="188"/>
      <c r="O110" s="188"/>
      <c r="P110" s="188"/>
      <c r="Q110" s="188"/>
      <c r="R110" s="188"/>
      <c r="S110" s="188"/>
      <c r="T110" s="188"/>
    </row>
    <row r="111" spans="1:20" ht="15">
      <c r="A111" s="189"/>
      <c r="B111" s="189"/>
      <c r="C111" s="189"/>
      <c r="D111" s="11"/>
      <c r="E111" s="11"/>
      <c r="F111" s="191"/>
      <c r="G111" s="108"/>
      <c r="H111" s="108"/>
      <c r="I111" s="108"/>
      <c r="J111" s="108"/>
      <c r="K111" s="107"/>
      <c r="L111" s="107"/>
      <c r="M111" s="188"/>
      <c r="N111" s="188"/>
      <c r="O111" s="188"/>
      <c r="P111" s="188"/>
      <c r="Q111" s="188"/>
      <c r="R111" s="188"/>
      <c r="S111" s="188"/>
      <c r="T111" s="188"/>
    </row>
    <row r="112" spans="1:20" ht="15">
      <c r="A112" s="189"/>
      <c r="B112" s="189"/>
      <c r="C112" s="189"/>
      <c r="D112" s="11"/>
      <c r="E112" s="11"/>
      <c r="F112" s="191"/>
      <c r="G112" s="108"/>
      <c r="H112" s="108"/>
      <c r="I112" s="108"/>
      <c r="J112" s="108"/>
      <c r="K112" s="107"/>
      <c r="L112" s="107"/>
      <c r="M112" s="188"/>
      <c r="N112" s="188"/>
      <c r="O112" s="188"/>
      <c r="P112" s="188"/>
      <c r="Q112" s="188"/>
      <c r="R112" s="188"/>
      <c r="S112" s="188"/>
      <c r="T112" s="188"/>
    </row>
    <row r="113" spans="1:20" ht="15">
      <c r="A113" s="189"/>
      <c r="B113" s="189"/>
      <c r="C113" s="189"/>
      <c r="D113" s="11"/>
      <c r="E113" s="11"/>
      <c r="F113" s="191"/>
      <c r="G113" s="108"/>
      <c r="H113" s="108"/>
      <c r="I113" s="108"/>
      <c r="J113" s="108"/>
      <c r="K113" s="107"/>
      <c r="L113" s="107"/>
      <c r="M113" s="188"/>
      <c r="N113" s="188"/>
      <c r="O113" s="188"/>
      <c r="P113" s="188"/>
      <c r="Q113" s="188"/>
      <c r="R113" s="188"/>
      <c r="S113" s="188"/>
      <c r="T113" s="188"/>
    </row>
    <row r="114" spans="1:20" ht="15">
      <c r="A114" s="189"/>
      <c r="B114" s="189"/>
      <c r="C114" s="189"/>
      <c r="D114" s="11"/>
      <c r="E114" s="11"/>
      <c r="F114" s="191"/>
      <c r="G114" s="108"/>
      <c r="H114" s="108"/>
      <c r="I114" s="108"/>
      <c r="J114" s="108"/>
      <c r="K114" s="107"/>
      <c r="L114" s="107"/>
      <c r="M114" s="188"/>
      <c r="N114" s="188"/>
      <c r="O114" s="188"/>
      <c r="P114" s="188"/>
      <c r="Q114" s="188"/>
      <c r="R114" s="188"/>
      <c r="S114" s="188"/>
      <c r="T114" s="188"/>
    </row>
    <row r="115" spans="1:20" ht="15">
      <c r="A115" s="189"/>
      <c r="B115" s="189"/>
      <c r="C115" s="189"/>
      <c r="D115" s="11"/>
      <c r="E115" s="11"/>
      <c r="F115" s="191"/>
      <c r="G115" s="108"/>
      <c r="H115" s="108"/>
      <c r="I115" s="108"/>
      <c r="J115" s="108"/>
      <c r="K115" s="107"/>
      <c r="L115" s="107"/>
      <c r="M115" s="188"/>
      <c r="N115" s="188"/>
      <c r="O115" s="188"/>
      <c r="P115" s="188"/>
      <c r="Q115" s="188"/>
      <c r="R115" s="188"/>
      <c r="S115" s="188"/>
      <c r="T115" s="188"/>
    </row>
    <row r="116" spans="1:20" ht="15">
      <c r="A116" s="189"/>
      <c r="B116" s="189"/>
      <c r="C116" s="189"/>
      <c r="D116" s="11"/>
      <c r="E116" s="11"/>
      <c r="F116" s="191"/>
      <c r="G116" s="108"/>
      <c r="H116" s="108"/>
      <c r="I116" s="108"/>
      <c r="J116" s="108"/>
      <c r="K116" s="107"/>
      <c r="L116" s="107"/>
      <c r="M116" s="188"/>
      <c r="N116" s="188"/>
      <c r="O116" s="188"/>
      <c r="P116" s="188"/>
      <c r="Q116" s="188"/>
      <c r="R116" s="188"/>
      <c r="S116" s="188"/>
      <c r="T116" s="188"/>
    </row>
    <row r="117" spans="1:20" ht="15">
      <c r="A117" s="189"/>
      <c r="B117" s="189"/>
      <c r="C117" s="189"/>
      <c r="D117" s="11"/>
      <c r="E117" s="11"/>
      <c r="F117" s="191"/>
      <c r="G117" s="108"/>
      <c r="H117" s="108"/>
      <c r="I117" s="108"/>
      <c r="J117" s="108"/>
      <c r="K117" s="107"/>
      <c r="L117" s="107"/>
      <c r="M117" s="188"/>
      <c r="N117" s="188"/>
      <c r="O117" s="188"/>
      <c r="P117" s="188"/>
      <c r="Q117" s="188"/>
      <c r="R117" s="188"/>
      <c r="S117" s="188"/>
      <c r="T117" s="188"/>
    </row>
    <row r="118" spans="1:20" ht="15">
      <c r="A118" s="189"/>
      <c r="B118" s="189"/>
      <c r="C118" s="189"/>
      <c r="D118" s="11"/>
      <c r="E118" s="11"/>
      <c r="F118" s="191"/>
      <c r="G118" s="108"/>
      <c r="H118" s="108"/>
      <c r="I118" s="108"/>
      <c r="J118" s="108"/>
      <c r="K118" s="107"/>
      <c r="L118" s="107"/>
      <c r="M118" s="188"/>
      <c r="N118" s="188"/>
      <c r="O118" s="188"/>
      <c r="P118" s="188"/>
      <c r="Q118" s="188"/>
      <c r="R118" s="188"/>
      <c r="S118" s="188"/>
      <c r="T118" s="188"/>
    </row>
    <row r="119" spans="1:20" ht="15">
      <c r="A119" s="189"/>
      <c r="B119" s="189"/>
      <c r="C119" s="189"/>
      <c r="D119" s="11"/>
      <c r="E119" s="11"/>
      <c r="F119" s="191"/>
      <c r="G119" s="108"/>
      <c r="H119" s="108"/>
      <c r="I119" s="108"/>
      <c r="J119" s="108"/>
      <c r="K119" s="107"/>
      <c r="L119" s="107"/>
      <c r="M119" s="188"/>
      <c r="N119" s="188"/>
      <c r="O119" s="188"/>
      <c r="P119" s="188"/>
      <c r="Q119" s="188"/>
      <c r="R119" s="188"/>
      <c r="S119" s="188"/>
      <c r="T119" s="188"/>
    </row>
    <row r="120" spans="1:20" ht="15">
      <c r="A120" s="189"/>
      <c r="B120" s="189"/>
      <c r="C120" s="189"/>
      <c r="D120" s="11"/>
      <c r="E120" s="11"/>
      <c r="F120" s="191"/>
      <c r="G120" s="108"/>
      <c r="H120" s="108"/>
      <c r="I120" s="108"/>
      <c r="J120" s="108"/>
      <c r="K120" s="107"/>
      <c r="L120" s="107"/>
      <c r="M120" s="188"/>
      <c r="N120" s="188"/>
      <c r="O120" s="188"/>
      <c r="P120" s="188"/>
      <c r="Q120" s="188"/>
      <c r="R120" s="188"/>
      <c r="S120" s="188"/>
      <c r="T120" s="188"/>
    </row>
    <row r="121" spans="1:20" ht="15">
      <c r="A121" s="189"/>
      <c r="B121" s="189"/>
      <c r="C121" s="189"/>
      <c r="D121" s="11"/>
      <c r="E121" s="11"/>
      <c r="F121" s="191"/>
      <c r="G121" s="108"/>
      <c r="H121" s="108"/>
      <c r="I121" s="108"/>
      <c r="J121" s="108"/>
      <c r="K121" s="107"/>
      <c r="L121" s="107"/>
      <c r="M121" s="188"/>
      <c r="N121" s="188"/>
      <c r="O121" s="188"/>
      <c r="P121" s="188"/>
      <c r="Q121" s="188"/>
      <c r="R121" s="188"/>
      <c r="S121" s="188"/>
      <c r="T121" s="188"/>
    </row>
    <row r="122" spans="1:20" ht="15">
      <c r="A122" s="189"/>
      <c r="B122" s="189"/>
      <c r="C122" s="189"/>
      <c r="D122" s="11"/>
      <c r="E122" s="11"/>
      <c r="F122" s="191"/>
      <c r="G122" s="108"/>
      <c r="H122" s="108"/>
      <c r="I122" s="108"/>
      <c r="J122" s="108"/>
      <c r="K122" s="107"/>
      <c r="L122" s="107"/>
      <c r="M122" s="188"/>
      <c r="N122" s="188"/>
      <c r="O122" s="188"/>
      <c r="P122" s="188"/>
      <c r="Q122" s="188"/>
      <c r="R122" s="188"/>
      <c r="S122" s="188"/>
      <c r="T122" s="188"/>
    </row>
    <row r="123" spans="1:20" ht="15">
      <c r="A123" s="189"/>
      <c r="B123" s="189"/>
      <c r="C123" s="189"/>
      <c r="D123" s="11"/>
      <c r="E123" s="11"/>
      <c r="F123" s="191"/>
      <c r="G123" s="108"/>
      <c r="H123" s="108"/>
      <c r="I123" s="108"/>
      <c r="J123" s="108"/>
      <c r="K123" s="107"/>
      <c r="L123" s="107"/>
      <c r="M123" s="188"/>
      <c r="N123" s="188"/>
      <c r="O123" s="188"/>
      <c r="P123" s="188"/>
      <c r="Q123" s="188"/>
      <c r="R123" s="188"/>
      <c r="S123" s="188"/>
      <c r="T123" s="188"/>
    </row>
    <row r="124" spans="1:20" ht="15">
      <c r="A124" s="189"/>
      <c r="B124" s="189"/>
      <c r="C124" s="189"/>
      <c r="D124" s="11"/>
      <c r="E124" s="11"/>
      <c r="F124" s="191"/>
      <c r="G124" s="108"/>
      <c r="H124" s="108"/>
      <c r="I124" s="108"/>
      <c r="J124" s="108"/>
      <c r="K124" s="107"/>
      <c r="L124" s="107"/>
      <c r="M124" s="188"/>
      <c r="N124" s="188"/>
      <c r="O124" s="188"/>
      <c r="P124" s="188"/>
      <c r="Q124" s="188"/>
      <c r="R124" s="188"/>
      <c r="S124" s="188"/>
      <c r="T124" s="188"/>
    </row>
    <row r="125" spans="1:20" ht="15">
      <c r="A125" s="189"/>
      <c r="B125" s="189"/>
      <c r="C125" s="189"/>
      <c r="D125" s="11"/>
      <c r="E125" s="11"/>
      <c r="F125" s="191"/>
      <c r="G125" s="108"/>
      <c r="H125" s="108"/>
      <c r="I125" s="108"/>
      <c r="J125" s="108"/>
      <c r="K125" s="107"/>
      <c r="L125" s="107"/>
      <c r="M125" s="188"/>
      <c r="N125" s="188"/>
      <c r="O125" s="188"/>
      <c r="P125" s="188"/>
      <c r="Q125" s="188"/>
      <c r="R125" s="188"/>
      <c r="S125" s="188"/>
      <c r="T125" s="188"/>
    </row>
    <row r="126" spans="1:20" ht="15">
      <c r="A126" s="189"/>
      <c r="B126" s="189"/>
      <c r="C126" s="189"/>
      <c r="D126" s="11"/>
      <c r="E126" s="11"/>
      <c r="F126" s="191"/>
      <c r="G126" s="108"/>
      <c r="H126" s="108"/>
      <c r="I126" s="108"/>
      <c r="J126" s="108"/>
      <c r="K126" s="107"/>
      <c r="L126" s="107"/>
      <c r="M126" s="188"/>
      <c r="N126" s="188"/>
      <c r="O126" s="188"/>
      <c r="P126" s="188"/>
      <c r="Q126" s="188"/>
      <c r="R126" s="188"/>
      <c r="S126" s="188"/>
      <c r="T126" s="188"/>
    </row>
    <row r="127" spans="1:20" ht="15">
      <c r="A127" s="189"/>
      <c r="B127" s="189"/>
      <c r="C127" s="189"/>
      <c r="D127" s="11"/>
      <c r="E127" s="11"/>
      <c r="F127" s="191"/>
      <c r="G127" s="108"/>
      <c r="H127" s="108"/>
      <c r="I127" s="108"/>
      <c r="J127" s="108"/>
      <c r="K127" s="107"/>
      <c r="L127" s="107"/>
      <c r="M127" s="188"/>
      <c r="N127" s="188"/>
      <c r="O127" s="188"/>
      <c r="P127" s="188"/>
      <c r="Q127" s="188"/>
      <c r="R127" s="188"/>
      <c r="S127" s="188"/>
      <c r="T127" s="188"/>
    </row>
    <row r="128" spans="1:20" ht="15">
      <c r="A128" s="189"/>
      <c r="B128" s="189"/>
      <c r="C128" s="189"/>
      <c r="D128" s="11"/>
      <c r="E128" s="11"/>
      <c r="F128" s="191"/>
      <c r="G128" s="108"/>
      <c r="H128" s="108"/>
      <c r="I128" s="108"/>
      <c r="J128" s="108"/>
      <c r="K128" s="107"/>
      <c r="L128" s="107"/>
      <c r="M128" s="188"/>
      <c r="N128" s="188"/>
      <c r="O128" s="188"/>
      <c r="P128" s="188"/>
      <c r="Q128" s="188"/>
      <c r="R128" s="188"/>
      <c r="S128" s="188"/>
      <c r="T128" s="188"/>
    </row>
    <row r="130" spans="1:23">
      <c r="A130" s="1203"/>
      <c r="B130" s="1203"/>
      <c r="C130" s="1203"/>
      <c r="D130" s="1203"/>
      <c r="E130" s="1203"/>
      <c r="F130" s="1203"/>
      <c r="G130" s="1203"/>
      <c r="H130" s="1203"/>
      <c r="I130" s="1203"/>
      <c r="J130" s="1203"/>
      <c r="K130" s="1203"/>
      <c r="L130" s="1203"/>
      <c r="M130" s="1203"/>
      <c r="N130" s="1203"/>
      <c r="O130" s="1203"/>
      <c r="P130" s="1203"/>
      <c r="Q130" s="1203"/>
      <c r="R130" s="1203"/>
      <c r="S130" s="1203"/>
      <c r="T130" s="1203"/>
      <c r="U130" s="1203"/>
      <c r="V130" s="1203"/>
      <c r="W130" s="1203"/>
    </row>
    <row r="131" spans="1:23">
      <c r="A131" s="196"/>
      <c r="B131" s="196"/>
      <c r="C131" s="196"/>
      <c r="D131" s="196"/>
      <c r="E131" s="196"/>
      <c r="F131" s="196"/>
      <c r="G131" s="196"/>
      <c r="H131" s="196"/>
      <c r="I131" s="196"/>
      <c r="J131" s="196"/>
      <c r="K131" s="196"/>
      <c r="L131" s="196"/>
      <c r="M131" s="198"/>
      <c r="N131" s="196"/>
      <c r="O131" s="196"/>
      <c r="P131" s="196"/>
      <c r="Q131" s="196"/>
      <c r="R131" s="196"/>
      <c r="S131" s="196"/>
      <c r="T131" s="196"/>
      <c r="U131" s="196"/>
      <c r="V131" s="196"/>
      <c r="W131" s="196"/>
    </row>
    <row r="132" spans="1:23">
      <c r="A132" s="1203"/>
      <c r="B132" s="1203"/>
      <c r="C132" s="1203"/>
      <c r="D132" s="1203"/>
      <c r="E132" s="1203"/>
      <c r="F132" s="1203"/>
      <c r="G132" s="1203"/>
      <c r="H132" s="1203"/>
      <c r="I132" s="1203"/>
      <c r="J132" s="1203"/>
      <c r="K132" s="1203"/>
      <c r="L132" s="1203"/>
      <c r="M132" s="1203"/>
      <c r="N132" s="1203"/>
      <c r="O132" s="1203"/>
      <c r="P132" s="1203"/>
      <c r="Q132" s="1203"/>
      <c r="R132" s="1203"/>
      <c r="S132" s="1203"/>
      <c r="T132" s="1203"/>
      <c r="U132" s="1203"/>
      <c r="V132" s="1203"/>
      <c r="W132" s="1203"/>
    </row>
    <row r="133" spans="1:23">
      <c r="A133" s="194"/>
      <c r="B133" s="194"/>
      <c r="C133" s="194"/>
      <c r="D133" s="194"/>
      <c r="E133" s="194"/>
      <c r="F133" s="194"/>
      <c r="G133" s="194"/>
      <c r="H133" s="194"/>
      <c r="I133" s="194"/>
      <c r="J133" s="194"/>
      <c r="K133" s="194"/>
      <c r="L133" s="194"/>
      <c r="M133" s="199"/>
      <c r="N133" s="194"/>
      <c r="O133" s="194"/>
      <c r="P133" s="194"/>
      <c r="Q133" s="194"/>
      <c r="R133" s="194"/>
      <c r="S133" s="194"/>
      <c r="T133" s="194"/>
      <c r="U133" s="194"/>
      <c r="V133" s="194"/>
      <c r="W133" s="194"/>
    </row>
    <row r="134" spans="1:23">
      <c r="A134" s="1203"/>
      <c r="B134" s="1203"/>
      <c r="C134" s="1203"/>
      <c r="D134" s="1203"/>
      <c r="E134" s="1203"/>
      <c r="F134" s="1203"/>
      <c r="G134" s="1203"/>
      <c r="H134" s="1203"/>
      <c r="I134" s="1203"/>
      <c r="J134" s="1203"/>
      <c r="K134" s="1203"/>
      <c r="L134" s="1203"/>
      <c r="M134" s="1203"/>
      <c r="N134" s="1203"/>
      <c r="O134" s="1203"/>
      <c r="P134" s="1203"/>
      <c r="Q134" s="1203"/>
      <c r="R134" s="1203"/>
      <c r="S134" s="1203"/>
      <c r="T134" s="1203"/>
      <c r="U134" s="1203"/>
      <c r="V134" s="1203"/>
      <c r="W134" s="1203"/>
    </row>
    <row r="135" spans="1:23">
      <c r="A135" s="1202"/>
      <c r="B135" s="1202"/>
      <c r="C135" s="1202"/>
      <c r="D135" s="1202"/>
      <c r="E135" s="1202"/>
      <c r="F135" s="1202"/>
      <c r="G135" s="1202"/>
      <c r="H135" s="1202"/>
      <c r="I135" s="1202"/>
      <c r="J135" s="1202"/>
      <c r="K135" s="1202"/>
      <c r="L135" s="1202"/>
      <c r="M135" s="1202"/>
      <c r="N135" s="1202"/>
      <c r="O135" s="1202"/>
      <c r="P135" s="1202"/>
      <c r="Q135" s="1202"/>
      <c r="R135" s="1202"/>
      <c r="S135" s="1202"/>
      <c r="T135" s="1202"/>
      <c r="U135" s="1202"/>
      <c r="V135" s="1202"/>
      <c r="W135" s="1202"/>
    </row>
    <row r="136" spans="1:23">
      <c r="A136" s="1202"/>
      <c r="B136" s="1202"/>
      <c r="C136" s="1202"/>
      <c r="D136" s="1202"/>
      <c r="E136" s="1202"/>
      <c r="F136" s="1202"/>
      <c r="G136" s="1202"/>
      <c r="H136" s="1202"/>
      <c r="I136" s="1202"/>
      <c r="J136" s="1202"/>
      <c r="K136" s="1202"/>
      <c r="L136" s="1202"/>
      <c r="M136" s="1202"/>
      <c r="N136" s="1202"/>
      <c r="O136" s="1202"/>
      <c r="P136" s="1202"/>
      <c r="Q136" s="1202"/>
      <c r="R136" s="1202"/>
      <c r="S136" s="1202"/>
      <c r="T136" s="1202"/>
      <c r="U136" s="1202"/>
      <c r="V136" s="1202"/>
      <c r="W136" s="1202"/>
    </row>
    <row r="137" spans="1:23">
      <c r="A137" s="1202"/>
      <c r="B137" s="1202"/>
      <c r="C137" s="1202"/>
      <c r="D137" s="1202"/>
      <c r="E137" s="1202"/>
      <c r="F137" s="1202"/>
      <c r="G137" s="1202"/>
      <c r="H137" s="1202"/>
      <c r="I137" s="1202"/>
      <c r="J137" s="1202"/>
      <c r="K137" s="1202"/>
      <c r="L137" s="1202"/>
      <c r="M137" s="1202"/>
      <c r="N137" s="1202"/>
      <c r="O137" s="1202"/>
      <c r="P137" s="1202"/>
      <c r="Q137" s="1202"/>
      <c r="R137" s="1202"/>
      <c r="S137" s="1202"/>
      <c r="T137" s="1202"/>
      <c r="U137" s="1202"/>
      <c r="V137" s="1202"/>
      <c r="W137" s="1202"/>
    </row>
    <row r="138" spans="1:23">
      <c r="A138" s="196"/>
      <c r="B138" s="196"/>
      <c r="C138" s="196"/>
      <c r="D138" s="196"/>
      <c r="E138" s="196"/>
      <c r="F138" s="196"/>
      <c r="G138" s="196"/>
      <c r="H138" s="196"/>
      <c r="I138" s="196"/>
      <c r="J138" s="196"/>
      <c r="K138" s="196"/>
      <c r="L138" s="196"/>
      <c r="M138" s="198"/>
      <c r="N138" s="196"/>
      <c r="O138" s="196"/>
      <c r="P138" s="196"/>
      <c r="Q138" s="196"/>
      <c r="R138" s="196"/>
      <c r="S138" s="196"/>
      <c r="T138" s="196"/>
      <c r="U138" s="196"/>
      <c r="V138" s="196"/>
      <c r="W138" s="196"/>
    </row>
    <row r="139" spans="1:23">
      <c r="A139" s="1202"/>
      <c r="B139" s="1202"/>
      <c r="C139" s="1202"/>
      <c r="D139" s="1202"/>
      <c r="E139" s="1202"/>
      <c r="F139" s="1202"/>
      <c r="G139" s="1202"/>
      <c r="H139" s="1202"/>
      <c r="I139" s="1202"/>
      <c r="J139" s="1202"/>
      <c r="K139" s="1202"/>
      <c r="L139" s="1202"/>
      <c r="M139" s="1202"/>
      <c r="N139" s="1202"/>
      <c r="O139" s="1202"/>
      <c r="P139" s="1202"/>
      <c r="Q139" s="1202"/>
      <c r="R139" s="1202"/>
      <c r="S139" s="1202"/>
      <c r="T139" s="1202"/>
      <c r="U139" s="1202"/>
      <c r="V139" s="1202"/>
      <c r="W139" s="1202"/>
    </row>
    <row r="140" spans="1:23">
      <c r="A140" s="1202"/>
      <c r="B140" s="1202"/>
      <c r="C140" s="1202"/>
      <c r="D140" s="1202"/>
      <c r="E140" s="1202"/>
      <c r="F140" s="1202"/>
      <c r="G140" s="1202"/>
      <c r="H140" s="1202"/>
      <c r="I140" s="1202"/>
      <c r="J140" s="1202"/>
      <c r="K140" s="1202"/>
      <c r="L140" s="1202"/>
      <c r="M140" s="1202"/>
      <c r="N140" s="1202"/>
      <c r="O140" s="1202"/>
      <c r="P140" s="1202"/>
      <c r="Q140" s="1202"/>
      <c r="R140" s="1202"/>
      <c r="S140" s="1202"/>
      <c r="T140" s="1202"/>
      <c r="U140" s="1202"/>
      <c r="V140" s="1202"/>
      <c r="W140" s="1202"/>
    </row>
    <row r="141" spans="1:23">
      <c r="A141" s="1202"/>
      <c r="B141" s="1202"/>
      <c r="C141" s="1202"/>
      <c r="D141" s="1202"/>
      <c r="E141" s="1202"/>
      <c r="F141" s="1202"/>
      <c r="G141" s="1202"/>
      <c r="H141" s="1202"/>
      <c r="I141" s="1202"/>
      <c r="J141" s="1202"/>
      <c r="K141" s="1202"/>
      <c r="L141" s="1202"/>
      <c r="M141" s="1202"/>
      <c r="N141" s="1202"/>
      <c r="O141" s="1202"/>
      <c r="P141" s="1202"/>
      <c r="Q141" s="1202"/>
      <c r="R141" s="1202"/>
      <c r="S141" s="1202"/>
      <c r="T141" s="1202"/>
      <c r="U141" s="1202"/>
      <c r="V141" s="1202"/>
      <c r="W141" s="1202"/>
    </row>
    <row r="142" spans="1:23">
      <c r="A142" s="194"/>
      <c r="B142" s="194"/>
      <c r="C142" s="194"/>
      <c r="D142" s="194"/>
      <c r="E142" s="194"/>
      <c r="F142" s="194"/>
      <c r="G142" s="194"/>
      <c r="H142" s="194"/>
      <c r="I142" s="194"/>
      <c r="J142" s="194"/>
      <c r="K142" s="194"/>
      <c r="L142" s="194"/>
      <c r="M142" s="199"/>
      <c r="N142" s="194"/>
      <c r="O142" s="194"/>
      <c r="P142" s="194"/>
      <c r="Q142" s="194"/>
      <c r="R142" s="194"/>
      <c r="S142" s="194"/>
      <c r="T142" s="194"/>
      <c r="U142" s="194"/>
      <c r="V142" s="194"/>
      <c r="W142" s="194"/>
    </row>
    <row r="143" spans="1:23">
      <c r="A143" s="1203"/>
      <c r="B143" s="1203"/>
      <c r="C143" s="1203"/>
      <c r="D143" s="1203"/>
      <c r="E143" s="1203"/>
      <c r="F143" s="1203"/>
      <c r="G143" s="1203"/>
      <c r="H143" s="1203"/>
      <c r="I143" s="1203"/>
      <c r="J143" s="1203"/>
      <c r="K143" s="1203"/>
      <c r="L143" s="1203"/>
      <c r="M143" s="1203"/>
      <c r="N143" s="1203"/>
      <c r="O143" s="1203"/>
      <c r="P143" s="1203"/>
      <c r="Q143" s="1203"/>
      <c r="R143" s="1203"/>
      <c r="S143" s="1203"/>
      <c r="T143" s="1203"/>
      <c r="U143" s="1203"/>
      <c r="V143" s="1203"/>
      <c r="W143" s="1203"/>
    </row>
    <row r="144" spans="1:23">
      <c r="A144" s="1202"/>
      <c r="B144" s="1202"/>
      <c r="C144" s="1202"/>
      <c r="D144" s="1202"/>
      <c r="E144" s="1202"/>
      <c r="F144" s="1202"/>
      <c r="G144" s="1202"/>
      <c r="H144" s="1202"/>
      <c r="I144" s="1202"/>
      <c r="J144" s="1202"/>
      <c r="K144" s="1202"/>
      <c r="L144" s="1202"/>
      <c r="M144" s="1202"/>
      <c r="N144" s="1202"/>
      <c r="O144" s="1202"/>
      <c r="P144" s="1202"/>
      <c r="Q144" s="1202"/>
      <c r="R144" s="1202"/>
      <c r="S144" s="1202"/>
      <c r="T144" s="1202"/>
      <c r="U144" s="1202"/>
      <c r="V144" s="1202"/>
      <c r="W144" s="1202"/>
    </row>
    <row r="145" spans="1:23">
      <c r="A145" s="1202"/>
      <c r="B145" s="1202"/>
      <c r="C145" s="1202"/>
      <c r="D145" s="1202"/>
      <c r="E145" s="1202"/>
      <c r="F145" s="1202"/>
      <c r="G145" s="1202"/>
      <c r="H145" s="1202"/>
      <c r="I145" s="1202"/>
      <c r="J145" s="1202"/>
      <c r="K145" s="1202"/>
      <c r="L145" s="1202"/>
      <c r="M145" s="1202"/>
      <c r="N145" s="1202"/>
      <c r="O145" s="1202"/>
      <c r="P145" s="1202"/>
      <c r="Q145" s="1202"/>
      <c r="R145" s="1202"/>
      <c r="S145" s="1202"/>
      <c r="T145" s="1202"/>
      <c r="U145" s="1202"/>
      <c r="V145" s="1202"/>
      <c r="W145" s="1202"/>
    </row>
    <row r="146" spans="1:23">
      <c r="A146" s="196"/>
      <c r="B146" s="196"/>
      <c r="C146" s="196"/>
      <c r="D146" s="196"/>
      <c r="E146" s="196"/>
      <c r="F146" s="196"/>
      <c r="G146" s="196"/>
      <c r="H146" s="196"/>
      <c r="I146" s="196"/>
      <c r="J146" s="196"/>
      <c r="K146" s="196"/>
      <c r="L146" s="196"/>
      <c r="M146" s="198"/>
      <c r="N146" s="196"/>
      <c r="O146" s="196"/>
      <c r="P146" s="196"/>
      <c r="Q146" s="196"/>
      <c r="R146" s="196"/>
      <c r="S146" s="196"/>
      <c r="T146" s="196"/>
      <c r="U146" s="196"/>
      <c r="V146" s="196"/>
      <c r="W146" s="196"/>
    </row>
    <row r="147" spans="1:23">
      <c r="A147" s="1202"/>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row>
    <row r="148" spans="1:23">
      <c r="A148" s="196"/>
      <c r="B148" s="196"/>
      <c r="C148" s="196"/>
      <c r="D148" s="196"/>
      <c r="E148" s="196"/>
      <c r="F148" s="196"/>
      <c r="G148" s="196"/>
      <c r="H148" s="196"/>
      <c r="I148" s="196"/>
      <c r="J148" s="196"/>
      <c r="K148" s="196"/>
      <c r="L148" s="196"/>
      <c r="M148" s="198"/>
      <c r="N148" s="196"/>
      <c r="O148" s="196"/>
      <c r="P148" s="196"/>
      <c r="Q148" s="196"/>
      <c r="R148" s="196"/>
      <c r="S148" s="196"/>
      <c r="T148" s="196"/>
      <c r="U148" s="196"/>
      <c r="V148" s="196"/>
      <c r="W148" s="196"/>
    </row>
    <row r="149" spans="1:23">
      <c r="A149" s="1202"/>
      <c r="B149" s="1202"/>
      <c r="C149" s="1202"/>
      <c r="D149" s="1202"/>
      <c r="E149" s="1202"/>
      <c r="F149" s="1202"/>
      <c r="G149" s="1202"/>
      <c r="H149" s="1202"/>
      <c r="I149" s="1202"/>
      <c r="J149" s="1202"/>
      <c r="K149" s="1202"/>
      <c r="L149" s="1202"/>
      <c r="M149" s="1202"/>
      <c r="N149" s="1202"/>
      <c r="O149" s="1202"/>
      <c r="P149" s="1202"/>
      <c r="Q149" s="1202"/>
      <c r="R149" s="1202"/>
      <c r="S149" s="1202"/>
      <c r="T149" s="1202"/>
      <c r="U149" s="1202"/>
      <c r="V149" s="1202"/>
      <c r="W149" s="1202"/>
    </row>
    <row r="150" spans="1:23">
      <c r="A150" s="1202"/>
      <c r="B150" s="1202"/>
      <c r="C150" s="1202"/>
      <c r="D150" s="1202"/>
      <c r="E150" s="1202"/>
      <c r="F150" s="1202"/>
      <c r="G150" s="1202"/>
      <c r="H150" s="1202"/>
      <c r="I150" s="1202"/>
      <c r="J150" s="1202"/>
      <c r="K150" s="1202"/>
      <c r="L150" s="1202"/>
      <c r="M150" s="1202"/>
      <c r="N150" s="1202"/>
      <c r="O150" s="1202"/>
      <c r="P150" s="1202"/>
      <c r="Q150" s="1202"/>
      <c r="R150" s="1202"/>
      <c r="S150" s="1202"/>
      <c r="T150" s="1202"/>
      <c r="U150" s="1202"/>
      <c r="V150" s="1202"/>
      <c r="W150" s="1202"/>
    </row>
    <row r="151" spans="1:23">
      <c r="A151" s="196"/>
      <c r="B151" s="196"/>
      <c r="C151" s="196"/>
      <c r="D151" s="196"/>
      <c r="E151" s="196"/>
      <c r="F151" s="196"/>
      <c r="G151" s="196"/>
      <c r="H151" s="196"/>
      <c r="I151" s="196"/>
      <c r="J151" s="196"/>
      <c r="K151" s="196"/>
      <c r="L151" s="196"/>
      <c r="M151" s="198"/>
      <c r="N151" s="196"/>
      <c r="O151" s="196"/>
      <c r="P151" s="196"/>
      <c r="Q151" s="196"/>
      <c r="R151" s="196"/>
      <c r="S151" s="196"/>
      <c r="T151" s="196"/>
      <c r="U151" s="196"/>
      <c r="V151" s="196"/>
      <c r="W151" s="196"/>
    </row>
    <row r="152" spans="1:23">
      <c r="A152" s="1202"/>
      <c r="B152" s="1202"/>
      <c r="C152" s="1202"/>
      <c r="D152" s="1202"/>
      <c r="E152" s="1202"/>
      <c r="F152" s="1202"/>
      <c r="G152" s="1202"/>
      <c r="H152" s="1202"/>
      <c r="I152" s="1202"/>
      <c r="J152" s="1202"/>
      <c r="K152" s="1202"/>
      <c r="L152" s="1202"/>
      <c r="M152" s="1202"/>
      <c r="N152" s="1202"/>
      <c r="O152" s="1202"/>
      <c r="P152" s="1202"/>
      <c r="Q152" s="1202"/>
      <c r="R152" s="1202"/>
      <c r="S152" s="1202"/>
      <c r="T152" s="1202"/>
      <c r="U152" s="1202"/>
      <c r="V152" s="1202"/>
      <c r="W152" s="1202"/>
    </row>
    <row r="153" spans="1:23">
      <c r="D153" s="192"/>
      <c r="E153" s="192"/>
      <c r="H153" s="192"/>
      <c r="I153" s="192"/>
    </row>
  </sheetData>
  <mergeCells count="172">
    <mergeCell ref="A84:A85"/>
    <mergeCell ref="A53:W53"/>
    <mergeCell ref="A48:XFD48"/>
    <mergeCell ref="Q19:Q21"/>
    <mergeCell ref="R19:R21"/>
    <mergeCell ref="J19:J21"/>
    <mergeCell ref="K19:K21"/>
    <mergeCell ref="L19:L21"/>
    <mergeCell ref="M19:M21"/>
    <mergeCell ref="N19:N21"/>
    <mergeCell ref="O28:P28"/>
    <mergeCell ref="A50:XFD50"/>
    <mergeCell ref="I19:I21"/>
    <mergeCell ref="H19:H21"/>
    <mergeCell ref="G19:G21"/>
    <mergeCell ref="F19:F21"/>
    <mergeCell ref="E19:E21"/>
    <mergeCell ref="D19:D21"/>
    <mergeCell ref="C19:C21"/>
    <mergeCell ref="P19:P21"/>
    <mergeCell ref="O19:O21"/>
    <mergeCell ref="A75:W75"/>
    <mergeCell ref="A76:W76"/>
    <mergeCell ref="A71:W72"/>
    <mergeCell ref="M12:N12"/>
    <mergeCell ref="A73:V73"/>
    <mergeCell ref="A74:V74"/>
    <mergeCell ref="A59:V60"/>
    <mergeCell ref="A68:V69"/>
    <mergeCell ref="B31:B37"/>
    <mergeCell ref="S38:T38"/>
    <mergeCell ref="M35:N35"/>
    <mergeCell ref="A56:W56"/>
    <mergeCell ref="A51:W51"/>
    <mergeCell ref="A44:W44"/>
    <mergeCell ref="A43:W43"/>
    <mergeCell ref="M37:N37"/>
    <mergeCell ref="A41:T41"/>
    <mergeCell ref="A52:T52"/>
    <mergeCell ref="O32:P32"/>
    <mergeCell ref="A57:T57"/>
    <mergeCell ref="E38:F38"/>
    <mergeCell ref="A66:T66"/>
    <mergeCell ref="A45:XFD45"/>
    <mergeCell ref="A47:XFD47"/>
    <mergeCell ref="A65:T65"/>
    <mergeCell ref="A49:XFD49"/>
    <mergeCell ref="A64:T64"/>
    <mergeCell ref="T6:T8"/>
    <mergeCell ref="U6:U8"/>
    <mergeCell ref="W6:W8"/>
    <mergeCell ref="O16:P16"/>
    <mergeCell ref="O22:P22"/>
    <mergeCell ref="O26:P26"/>
    <mergeCell ref="A15:A24"/>
    <mergeCell ref="B15:B24"/>
    <mergeCell ref="B25:B30"/>
    <mergeCell ref="O15:P15"/>
    <mergeCell ref="M30:N30"/>
    <mergeCell ref="H24:I24"/>
    <mergeCell ref="H26:I26"/>
    <mergeCell ref="H23:I23"/>
    <mergeCell ref="H27:I27"/>
    <mergeCell ref="H28:I28"/>
    <mergeCell ref="H30:I30"/>
    <mergeCell ref="O23:P23"/>
    <mergeCell ref="M26:N26"/>
    <mergeCell ref="A25:A30"/>
    <mergeCell ref="R11:R12"/>
    <mergeCell ref="B9:B14"/>
    <mergeCell ref="N10:N11"/>
    <mergeCell ref="O30:P30"/>
    <mergeCell ref="M27:N27"/>
    <mergeCell ref="A9:A14"/>
    <mergeCell ref="A130:W130"/>
    <mergeCell ref="H37:I37"/>
    <mergeCell ref="A31:A37"/>
    <mergeCell ref="A42:XFD42"/>
    <mergeCell ref="A46:W46"/>
    <mergeCell ref="A58:V58"/>
    <mergeCell ref="A54:T54"/>
    <mergeCell ref="A55:T55"/>
    <mergeCell ref="A70:V70"/>
    <mergeCell ref="A67:T67"/>
    <mergeCell ref="G88:I88"/>
    <mergeCell ref="S40:T40"/>
    <mergeCell ref="O35:P35"/>
    <mergeCell ref="A82:A83"/>
    <mergeCell ref="A80:V80"/>
    <mergeCell ref="A91:V91"/>
    <mergeCell ref="A92:V92"/>
    <mergeCell ref="A94:V94"/>
    <mergeCell ref="K82:L83"/>
    <mergeCell ref="A93:U93"/>
    <mergeCell ref="C82:F82"/>
    <mergeCell ref="R82:T82"/>
    <mergeCell ref="O88:P88"/>
    <mergeCell ref="B82:B83"/>
    <mergeCell ref="G82:G83"/>
    <mergeCell ref="K86:L86"/>
    <mergeCell ref="M83:N83"/>
    <mergeCell ref="P84:Q85"/>
    <mergeCell ref="O84:O85"/>
    <mergeCell ref="N84:N85"/>
    <mergeCell ref="M84:M85"/>
    <mergeCell ref="K84:L85"/>
    <mergeCell ref="J84:J85"/>
    <mergeCell ref="H84:I85"/>
    <mergeCell ref="G84:G85"/>
    <mergeCell ref="F84:F85"/>
    <mergeCell ref="E84:E85"/>
    <mergeCell ref="C84:D85"/>
    <mergeCell ref="B84:B85"/>
    <mergeCell ref="A152:W152"/>
    <mergeCell ref="A132:W132"/>
    <mergeCell ref="A134:W134"/>
    <mergeCell ref="A135:W135"/>
    <mergeCell ref="A136:W137"/>
    <mergeCell ref="A139:W139"/>
    <mergeCell ref="A140:W141"/>
    <mergeCell ref="A143:W143"/>
    <mergeCell ref="A144:W145"/>
    <mergeCell ref="A147:W147"/>
    <mergeCell ref="A149:W150"/>
    <mergeCell ref="A1:W1"/>
    <mergeCell ref="J4:N5"/>
    <mergeCell ref="C6:C8"/>
    <mergeCell ref="D6:D8"/>
    <mergeCell ref="F6:F8"/>
    <mergeCell ref="G6:G8"/>
    <mergeCell ref="A2:W2"/>
    <mergeCell ref="H6:I8"/>
    <mergeCell ref="J6:J8"/>
    <mergeCell ref="B6:B8"/>
    <mergeCell ref="S6:S8"/>
    <mergeCell ref="R6:R8"/>
    <mergeCell ref="M6:N8"/>
    <mergeCell ref="V6:V8"/>
    <mergeCell ref="Q6:Q8"/>
    <mergeCell ref="E6:E8"/>
    <mergeCell ref="P6:P8"/>
    <mergeCell ref="B4:I5"/>
    <mergeCell ref="A4:A8"/>
    <mergeCell ref="L6:L8"/>
    <mergeCell ref="K6:K8"/>
    <mergeCell ref="S4:W5"/>
    <mergeCell ref="O6:O8"/>
    <mergeCell ref="O4:R5"/>
    <mergeCell ref="A3:XFD3"/>
    <mergeCell ref="C86:D86"/>
    <mergeCell ref="H86:I86"/>
    <mergeCell ref="H82:I83"/>
    <mergeCell ref="J82:J83"/>
    <mergeCell ref="M10:M11"/>
    <mergeCell ref="L10:L11"/>
    <mergeCell ref="K10:K11"/>
    <mergeCell ref="J10:J11"/>
    <mergeCell ref="I10:I11"/>
    <mergeCell ref="H10:H11"/>
    <mergeCell ref="G10:G11"/>
    <mergeCell ref="F10:F11"/>
    <mergeCell ref="E10:E11"/>
    <mergeCell ref="D10:D11"/>
    <mergeCell ref="C10:C11"/>
    <mergeCell ref="M28:N28"/>
    <mergeCell ref="O27:P27"/>
    <mergeCell ref="P86:Q86"/>
    <mergeCell ref="A61:V61"/>
    <mergeCell ref="A62:V63"/>
    <mergeCell ref="M82:Q82"/>
    <mergeCell ref="C83:D83"/>
    <mergeCell ref="P83:Q83"/>
  </mergeCells>
  <printOptions horizontalCentered="1"/>
  <pageMargins left="0.25" right="0.25" top="0.5" bottom="0.5" header="0" footer="0"/>
  <pageSetup paperSize="5" scale="47" orientation="landscape" r:id="rId1"/>
  <headerFooter>
    <oddFooter>&amp;RPage &amp;P of &amp;N</oddFooter>
  </headerFooter>
  <rowBreaks count="2" manualBreakCount="2">
    <brk id="46" max="22" man="1"/>
    <brk id="152" max="16383" man="1"/>
  </rowBreaks>
  <drawing r:id="rId2"/>
</worksheet>
</file>

<file path=xl/worksheets/sheet3.xml><?xml version="1.0" encoding="utf-8"?>
<worksheet xmlns="http://schemas.openxmlformats.org/spreadsheetml/2006/main" xmlns:r="http://schemas.openxmlformats.org/officeDocument/2006/relationships">
  <dimension ref="A1:V31"/>
  <sheetViews>
    <sheetView zoomScaleNormal="100" zoomScaleSheetLayoutView="75" workbookViewId="0">
      <selection sqref="A1:Q1"/>
    </sheetView>
  </sheetViews>
  <sheetFormatPr defaultRowHeight="14.25"/>
  <cols>
    <col min="1" max="1" width="10.140625" style="214" bestFit="1" customWidth="1"/>
    <col min="2" max="2" width="12" style="214" bestFit="1" customWidth="1"/>
    <col min="3" max="3" width="25.140625" style="214" bestFit="1" customWidth="1"/>
    <col min="4" max="4" width="9.85546875" style="214" bestFit="1" customWidth="1"/>
    <col min="5" max="5" width="6.28515625" style="214" bestFit="1" customWidth="1"/>
    <col min="6" max="6" width="16.7109375" style="214" bestFit="1" customWidth="1"/>
    <col min="7" max="7" width="24.28515625" style="214" customWidth="1"/>
    <col min="8" max="8" width="23.85546875" style="214" bestFit="1" customWidth="1"/>
    <col min="9" max="9" width="15.42578125" style="214" customWidth="1"/>
    <col min="10" max="10" width="17.85546875" style="214" customWidth="1"/>
    <col min="11" max="11" width="2.28515625" style="214" bestFit="1" customWidth="1"/>
    <col min="12" max="12" width="20.28515625" style="214" customWidth="1"/>
    <col min="13" max="13" width="18.42578125" style="214" bestFit="1" customWidth="1"/>
    <col min="14" max="14" width="26.7109375" style="214" customWidth="1"/>
    <col min="15" max="15" width="23.28515625" style="214" customWidth="1"/>
    <col min="16" max="16" width="17.140625" style="214" bestFit="1" customWidth="1"/>
    <col min="17" max="17" width="16.42578125" style="214" bestFit="1" customWidth="1"/>
    <col min="18" max="18" width="11.28515625" style="214" bestFit="1" customWidth="1"/>
    <col min="19" max="19" width="27.5703125" style="214" customWidth="1"/>
    <col min="20" max="20" width="17.5703125" style="214" bestFit="1" customWidth="1"/>
    <col min="21" max="21" width="22.42578125" style="214" customWidth="1"/>
    <col min="22" max="22" width="16.5703125" style="214" bestFit="1" customWidth="1"/>
    <col min="23" max="16384" width="9.140625" style="214"/>
  </cols>
  <sheetData>
    <row r="1" spans="1:21" s="215" customFormat="1" ht="15">
      <c r="A1" s="1330" t="s">
        <v>586</v>
      </c>
      <c r="B1" s="1330"/>
      <c r="C1" s="1330"/>
      <c r="D1" s="1330"/>
      <c r="E1" s="1330"/>
      <c r="F1" s="1330"/>
      <c r="G1" s="1330"/>
      <c r="H1" s="1330"/>
      <c r="I1" s="1330"/>
      <c r="J1" s="1330"/>
      <c r="K1" s="1330"/>
      <c r="L1" s="1330"/>
      <c r="M1" s="1330"/>
      <c r="N1" s="1330"/>
      <c r="O1" s="1330"/>
      <c r="P1" s="1330"/>
      <c r="Q1" s="1330"/>
    </row>
    <row r="2" spans="1:21" s="215" customFormat="1" ht="15" thickBot="1"/>
    <row r="3" spans="1:21" s="215" customFormat="1" ht="30" customHeight="1" thickBot="1">
      <c r="A3" s="1340" t="s">
        <v>946</v>
      </c>
      <c r="B3" s="1334" t="s">
        <v>587</v>
      </c>
      <c r="C3" s="1335"/>
      <c r="D3" s="1335"/>
      <c r="E3" s="1336"/>
      <c r="F3" s="1334" t="s">
        <v>588</v>
      </c>
      <c r="G3" s="1335" t="s">
        <v>1353</v>
      </c>
      <c r="H3" s="1335" t="s">
        <v>1278</v>
      </c>
      <c r="I3" s="1336" t="s">
        <v>10</v>
      </c>
      <c r="J3" s="1331" t="s">
        <v>1281</v>
      </c>
      <c r="K3" s="1332"/>
      <c r="L3" s="1333"/>
      <c r="M3" s="1331" t="s">
        <v>1742</v>
      </c>
      <c r="N3" s="1333"/>
      <c r="O3" s="1331" t="s">
        <v>1284</v>
      </c>
      <c r="P3" s="1332"/>
      <c r="Q3" s="1333"/>
    </row>
    <row r="4" spans="1:21" s="215" customFormat="1" ht="45.75" thickBot="1">
      <c r="A4" s="1341"/>
      <c r="B4" s="216" t="s">
        <v>2</v>
      </c>
      <c r="C4" s="217" t="s">
        <v>589</v>
      </c>
      <c r="D4" s="217" t="s">
        <v>590</v>
      </c>
      <c r="E4" s="218" t="s">
        <v>591</v>
      </c>
      <c r="F4" s="1339"/>
      <c r="G4" s="1337"/>
      <c r="H4" s="1337"/>
      <c r="I4" s="1338"/>
      <c r="J4" s="219" t="s">
        <v>1282</v>
      </c>
      <c r="K4" s="220"/>
      <c r="L4" s="218" t="s">
        <v>1694</v>
      </c>
      <c r="M4" s="221" t="s">
        <v>1283</v>
      </c>
      <c r="N4" s="222" t="s">
        <v>1695</v>
      </c>
      <c r="O4" s="216" t="s">
        <v>1285</v>
      </c>
      <c r="P4" s="223" t="s">
        <v>1741</v>
      </c>
      <c r="Q4" s="218" t="s">
        <v>1334</v>
      </c>
    </row>
    <row r="5" spans="1:21" ht="28.5">
      <c r="A5" s="224">
        <v>1</v>
      </c>
      <c r="B5" s="225">
        <v>39813</v>
      </c>
      <c r="C5" s="226" t="s">
        <v>756</v>
      </c>
      <c r="D5" s="227" t="s">
        <v>132</v>
      </c>
      <c r="E5" s="228" t="s">
        <v>133</v>
      </c>
      <c r="F5" s="229" t="s">
        <v>134</v>
      </c>
      <c r="G5" s="226" t="s">
        <v>1550</v>
      </c>
      <c r="H5" s="230">
        <v>20000000000</v>
      </c>
      <c r="I5" s="228" t="s">
        <v>582</v>
      </c>
      <c r="J5" s="231">
        <v>40170</v>
      </c>
      <c r="K5" s="232">
        <v>2</v>
      </c>
      <c r="L5" s="233">
        <v>20000000000</v>
      </c>
      <c r="M5" s="211">
        <v>0</v>
      </c>
      <c r="N5" s="234" t="s">
        <v>1288</v>
      </c>
      <c r="O5" s="235"/>
      <c r="P5" s="236"/>
      <c r="Q5" s="237"/>
    </row>
    <row r="6" spans="1:21" ht="29.25" thickBot="1">
      <c r="A6" s="238"/>
      <c r="B6" s="239">
        <v>39829</v>
      </c>
      <c r="C6" s="240" t="s">
        <v>759</v>
      </c>
      <c r="D6" s="241" t="s">
        <v>681</v>
      </c>
      <c r="E6" s="242" t="s">
        <v>707</v>
      </c>
      <c r="F6" s="243" t="s">
        <v>134</v>
      </c>
      <c r="G6" s="240" t="s">
        <v>318</v>
      </c>
      <c r="H6" s="244">
        <v>20000000000</v>
      </c>
      <c r="I6" s="242" t="s">
        <v>582</v>
      </c>
      <c r="J6" s="245">
        <v>40156</v>
      </c>
      <c r="K6" s="246">
        <v>2</v>
      </c>
      <c r="L6" s="247">
        <v>20000000000</v>
      </c>
      <c r="M6" s="210">
        <v>0</v>
      </c>
      <c r="N6" s="248" t="s">
        <v>1288</v>
      </c>
      <c r="O6" s="249"/>
      <c r="P6" s="250"/>
      <c r="Q6" s="251"/>
    </row>
    <row r="7" spans="1:21">
      <c r="H7" s="252"/>
    </row>
    <row r="8" spans="1:21" ht="15.75" thickBot="1">
      <c r="G8" s="253" t="s">
        <v>130</v>
      </c>
      <c r="H8" s="254">
        <f>SUM(H5:H6)</f>
        <v>40000000000</v>
      </c>
      <c r="I8" s="1330" t="s">
        <v>1765</v>
      </c>
      <c r="J8" s="1330"/>
      <c r="K8" s="1330"/>
      <c r="L8" s="254">
        <f>L5+L6</f>
        <v>40000000000</v>
      </c>
    </row>
    <row r="9" spans="1:21" ht="15" thickTop="1"/>
    <row r="10" spans="1:21" ht="15.75" thickBot="1">
      <c r="H10" s="1344" t="s">
        <v>1707</v>
      </c>
      <c r="I10" s="1344"/>
      <c r="J10" s="1344"/>
      <c r="K10" s="255"/>
      <c r="L10" s="256">
        <v>0</v>
      </c>
    </row>
    <row r="11" spans="1:21" ht="15" thickTop="1"/>
    <row r="12" spans="1:21" ht="12.75" customHeight="1">
      <c r="A12" s="1140" t="s">
        <v>1761</v>
      </c>
      <c r="B12" s="1140"/>
      <c r="C12" s="1140"/>
      <c r="D12" s="1140"/>
      <c r="E12" s="1140"/>
      <c r="F12" s="1140"/>
      <c r="G12" s="1140"/>
      <c r="H12" s="1140"/>
      <c r="I12" s="1140"/>
      <c r="J12" s="1140"/>
      <c r="K12" s="1140"/>
      <c r="L12" s="1140"/>
      <c r="M12" s="1140"/>
      <c r="N12" s="1140"/>
      <c r="O12" s="1140"/>
      <c r="P12" s="1140"/>
      <c r="Q12" s="1140"/>
      <c r="R12" s="212"/>
      <c r="S12" s="212"/>
      <c r="T12" s="212"/>
      <c r="U12" s="212"/>
    </row>
    <row r="13" spans="1:21" ht="12.75" customHeight="1">
      <c r="A13" s="1140"/>
      <c r="B13" s="1140"/>
      <c r="C13" s="1140"/>
      <c r="D13" s="1140"/>
      <c r="E13" s="1140"/>
      <c r="F13" s="1140"/>
      <c r="G13" s="1140"/>
      <c r="H13" s="1140"/>
      <c r="I13" s="1140"/>
      <c r="J13" s="1140"/>
      <c r="K13" s="1140"/>
      <c r="L13" s="1140"/>
      <c r="M13" s="1140"/>
      <c r="N13" s="1140"/>
      <c r="O13" s="1140"/>
      <c r="P13" s="1140"/>
      <c r="Q13" s="1140"/>
      <c r="R13" s="212"/>
      <c r="S13" s="212"/>
      <c r="T13" s="212"/>
      <c r="U13" s="212"/>
    </row>
    <row r="14" spans="1:21">
      <c r="A14" s="1030" t="s">
        <v>1763</v>
      </c>
      <c r="B14" s="1030"/>
      <c r="C14" s="1030"/>
      <c r="D14" s="1030"/>
      <c r="E14" s="1030"/>
      <c r="F14" s="1030"/>
      <c r="G14" s="1030"/>
      <c r="H14" s="1030"/>
      <c r="I14" s="1030"/>
      <c r="J14" s="1030"/>
      <c r="K14" s="1030"/>
      <c r="L14" s="1030"/>
      <c r="M14" s="1030"/>
      <c r="N14" s="1030"/>
      <c r="O14" s="1030"/>
      <c r="P14" s="1030"/>
      <c r="Q14" s="1030"/>
      <c r="R14" s="1030"/>
      <c r="S14" s="213"/>
      <c r="T14" s="213"/>
      <c r="U14" s="213"/>
    </row>
    <row r="17" spans="1:22" ht="15">
      <c r="A17" s="1330" t="s">
        <v>1760</v>
      </c>
      <c r="B17" s="1345"/>
      <c r="C17" s="1345"/>
      <c r="D17" s="1345"/>
      <c r="E17" s="1345"/>
      <c r="F17" s="1345"/>
      <c r="G17" s="1345"/>
      <c r="H17" s="1345"/>
      <c r="I17" s="1345"/>
      <c r="J17" s="1345"/>
      <c r="K17" s="1345"/>
      <c r="L17" s="1345"/>
      <c r="M17" s="1345"/>
      <c r="N17" s="1345"/>
      <c r="O17" s="1345"/>
      <c r="P17" s="1345"/>
      <c r="Q17" s="1345"/>
      <c r="R17" s="1345"/>
      <c r="S17" s="1345"/>
      <c r="T17" s="1345"/>
      <c r="U17" s="1345"/>
      <c r="V17" s="1345"/>
    </row>
    <row r="18" spans="1:22" ht="15" thickBot="1"/>
    <row r="19" spans="1:22" ht="13.5" customHeight="1" thickBot="1">
      <c r="A19" s="1364" t="s">
        <v>946</v>
      </c>
      <c r="B19" s="1331" t="s">
        <v>1633</v>
      </c>
      <c r="C19" s="1332"/>
      <c r="D19" s="1332"/>
      <c r="E19" s="1332"/>
      <c r="F19" s="1332"/>
      <c r="G19" s="1332"/>
      <c r="H19" s="1332"/>
      <c r="I19" s="1331" t="s">
        <v>1744</v>
      </c>
      <c r="J19" s="1332"/>
      <c r="K19" s="1333"/>
      <c r="L19" s="1331" t="s">
        <v>1632</v>
      </c>
      <c r="M19" s="1332"/>
      <c r="N19" s="1332"/>
      <c r="O19" s="1332"/>
      <c r="P19" s="1333"/>
      <c r="Q19" s="1331" t="s">
        <v>1750</v>
      </c>
      <c r="R19" s="1332"/>
      <c r="S19" s="1332"/>
      <c r="T19" s="1332"/>
      <c r="U19" s="1332"/>
      <c r="V19" s="1333"/>
    </row>
    <row r="20" spans="1:22" ht="13.5" customHeight="1" thickBot="1">
      <c r="A20" s="1365"/>
      <c r="B20" s="1331" t="s">
        <v>587</v>
      </c>
      <c r="C20" s="1332"/>
      <c r="D20" s="1332"/>
      <c r="E20" s="1367"/>
      <c r="F20" s="1342" t="s">
        <v>1623</v>
      </c>
      <c r="G20" s="1342" t="s">
        <v>1625</v>
      </c>
      <c r="H20" s="1348" t="s">
        <v>758</v>
      </c>
      <c r="I20" s="1346" t="s">
        <v>1625</v>
      </c>
      <c r="J20" s="1353" t="s">
        <v>1627</v>
      </c>
      <c r="K20" s="1354"/>
      <c r="L20" s="1346" t="s">
        <v>946</v>
      </c>
      <c r="M20" s="1350" t="s">
        <v>2</v>
      </c>
      <c r="N20" s="1350" t="s">
        <v>1623</v>
      </c>
      <c r="O20" s="1350" t="s">
        <v>1625</v>
      </c>
      <c r="P20" s="1348" t="s">
        <v>1627</v>
      </c>
      <c r="Q20" s="1340" t="s">
        <v>946</v>
      </c>
      <c r="R20" s="1335" t="s">
        <v>2</v>
      </c>
      <c r="S20" s="1335" t="s">
        <v>1623</v>
      </c>
      <c r="T20" s="1335" t="s">
        <v>1627</v>
      </c>
      <c r="U20" s="1335" t="s">
        <v>1748</v>
      </c>
      <c r="V20" s="1336" t="s">
        <v>1749</v>
      </c>
    </row>
    <row r="21" spans="1:22" ht="15" customHeight="1" thickBot="1">
      <c r="A21" s="1366"/>
      <c r="B21" s="216" t="s">
        <v>2</v>
      </c>
      <c r="C21" s="217" t="s">
        <v>589</v>
      </c>
      <c r="D21" s="217" t="s">
        <v>590</v>
      </c>
      <c r="E21" s="257" t="s">
        <v>591</v>
      </c>
      <c r="F21" s="1343"/>
      <c r="G21" s="1343"/>
      <c r="H21" s="1368"/>
      <c r="I21" s="1347"/>
      <c r="J21" s="1355"/>
      <c r="K21" s="1356"/>
      <c r="L21" s="1352"/>
      <c r="M21" s="1351"/>
      <c r="N21" s="1351"/>
      <c r="O21" s="1351"/>
      <c r="P21" s="1349"/>
      <c r="Q21" s="1361"/>
      <c r="R21" s="1363"/>
      <c r="S21" s="1363"/>
      <c r="T21" s="1363"/>
      <c r="U21" s="1363"/>
      <c r="V21" s="1362"/>
    </row>
    <row r="22" spans="1:22" ht="29.25" customHeight="1">
      <c r="A22" s="258">
        <v>1</v>
      </c>
      <c r="B22" s="259">
        <v>39829</v>
      </c>
      <c r="C22" s="226" t="s">
        <v>756</v>
      </c>
      <c r="D22" s="227" t="s">
        <v>132</v>
      </c>
      <c r="E22" s="260" t="s">
        <v>133</v>
      </c>
      <c r="F22" s="229" t="s">
        <v>757</v>
      </c>
      <c r="G22" s="226" t="s">
        <v>1746</v>
      </c>
      <c r="H22" s="261">
        <v>5000000000</v>
      </c>
      <c r="I22" s="262" t="s">
        <v>318</v>
      </c>
      <c r="J22" s="1357">
        <v>4034000000</v>
      </c>
      <c r="K22" s="1358"/>
      <c r="L22" s="262">
        <v>2</v>
      </c>
      <c r="M22" s="263">
        <v>39973</v>
      </c>
      <c r="N22" s="264" t="s">
        <v>1745</v>
      </c>
      <c r="O22" s="264" t="s">
        <v>1550</v>
      </c>
      <c r="P22" s="265">
        <v>4034000000</v>
      </c>
      <c r="Q22" s="262">
        <v>3</v>
      </c>
      <c r="R22" s="263">
        <v>40170</v>
      </c>
      <c r="S22" s="264" t="s">
        <v>1767</v>
      </c>
      <c r="T22" s="266">
        <v>-1800000000</v>
      </c>
      <c r="U22" s="264" t="s">
        <v>1550</v>
      </c>
      <c r="V22" s="267">
        <v>2234000000</v>
      </c>
    </row>
    <row r="23" spans="1:22" ht="25.5" customHeight="1" thickBot="1">
      <c r="A23" s="268">
        <v>3</v>
      </c>
      <c r="B23" s="269">
        <v>40170</v>
      </c>
      <c r="C23" s="240" t="s">
        <v>756</v>
      </c>
      <c r="D23" s="241" t="s">
        <v>132</v>
      </c>
      <c r="E23" s="270" t="s">
        <v>133</v>
      </c>
      <c r="F23" s="243" t="s">
        <v>1743</v>
      </c>
      <c r="G23" s="240" t="s">
        <v>1747</v>
      </c>
      <c r="H23" s="271">
        <v>-5000000000</v>
      </c>
      <c r="I23" s="272"/>
      <c r="J23" s="1359"/>
      <c r="K23" s="1360"/>
      <c r="L23" s="272"/>
      <c r="M23" s="240"/>
      <c r="N23" s="240"/>
      <c r="O23" s="240"/>
      <c r="P23" s="250"/>
      <c r="Q23" s="272"/>
      <c r="R23" s="240"/>
      <c r="S23" s="240"/>
      <c r="T23" s="244"/>
      <c r="U23" s="240"/>
      <c r="V23" s="251"/>
    </row>
    <row r="25" spans="1:22" ht="15.75" thickBot="1">
      <c r="G25" s="253" t="s">
        <v>130</v>
      </c>
      <c r="H25" s="208">
        <v>0</v>
      </c>
    </row>
    <row r="26" spans="1:22" ht="15" thickTop="1"/>
    <row r="27" spans="1:22">
      <c r="A27" s="1250" t="s">
        <v>1452</v>
      </c>
      <c r="B27" s="1250"/>
      <c r="C27" s="1250"/>
      <c r="D27" s="1250"/>
      <c r="E27" s="1250"/>
      <c r="F27" s="1250"/>
      <c r="G27" s="1250"/>
      <c r="H27" s="1250"/>
      <c r="I27" s="1250"/>
      <c r="J27" s="1250"/>
      <c r="K27" s="1250"/>
      <c r="L27" s="1250"/>
      <c r="M27" s="1250"/>
      <c r="N27" s="1250"/>
      <c r="O27" s="1250"/>
      <c r="P27" s="1250"/>
      <c r="Q27" s="1250"/>
      <c r="R27" s="1250"/>
      <c r="S27" s="1250"/>
      <c r="T27" s="1250"/>
      <c r="U27" s="1250"/>
    </row>
    <row r="28" spans="1:22" ht="14.25" customHeight="1">
      <c r="A28" s="1140" t="s">
        <v>1751</v>
      </c>
      <c r="B28" s="1140"/>
      <c r="C28" s="1140"/>
      <c r="D28" s="1140"/>
      <c r="E28" s="1140"/>
      <c r="F28" s="1140"/>
      <c r="G28" s="1140"/>
      <c r="H28" s="1140"/>
      <c r="I28" s="1140"/>
      <c r="J28" s="1140"/>
      <c r="K28" s="1140"/>
      <c r="L28" s="1140"/>
      <c r="M28" s="1140"/>
      <c r="N28" s="1140"/>
      <c r="O28" s="1140"/>
      <c r="P28" s="1140"/>
      <c r="Q28" s="1140"/>
      <c r="R28" s="1140"/>
      <c r="S28" s="1140"/>
      <c r="T28" s="1140"/>
      <c r="U28" s="1140"/>
      <c r="V28" s="1140"/>
    </row>
    <row r="29" spans="1:22" ht="14.25" customHeight="1">
      <c r="A29" s="1140"/>
      <c r="B29" s="1140"/>
      <c r="C29" s="1140"/>
      <c r="D29" s="1140"/>
      <c r="E29" s="1140"/>
      <c r="F29" s="1140"/>
      <c r="G29" s="1140"/>
      <c r="H29" s="1140"/>
      <c r="I29" s="1140"/>
      <c r="J29" s="1140"/>
      <c r="K29" s="1140"/>
      <c r="L29" s="1140"/>
      <c r="M29" s="1140"/>
      <c r="N29" s="1140"/>
      <c r="O29" s="1140"/>
      <c r="P29" s="1140"/>
      <c r="Q29" s="1140"/>
      <c r="R29" s="1140"/>
      <c r="S29" s="1140"/>
      <c r="T29" s="1140"/>
      <c r="U29" s="1140"/>
      <c r="V29" s="1140"/>
    </row>
    <row r="30" spans="1:22" ht="14.25" customHeight="1">
      <c r="A30" s="1140" t="s">
        <v>1768</v>
      </c>
      <c r="B30" s="1140"/>
      <c r="C30" s="1140"/>
      <c r="D30" s="1140"/>
      <c r="E30" s="1140"/>
      <c r="F30" s="1140"/>
      <c r="G30" s="1140"/>
      <c r="H30" s="1140"/>
      <c r="I30" s="1140"/>
      <c r="J30" s="1140"/>
      <c r="K30" s="1140"/>
      <c r="L30" s="1140"/>
      <c r="M30" s="1140"/>
      <c r="N30" s="1140"/>
      <c r="O30" s="1140"/>
      <c r="P30" s="1140"/>
      <c r="Q30" s="1140"/>
      <c r="R30" s="1140"/>
      <c r="S30" s="1140"/>
      <c r="T30" s="1140"/>
      <c r="U30" s="1140"/>
      <c r="V30" s="1140"/>
    </row>
    <row r="31" spans="1:22">
      <c r="A31" s="1140"/>
      <c r="B31" s="1140"/>
      <c r="C31" s="1140"/>
      <c r="D31" s="1140"/>
      <c r="E31" s="1140"/>
      <c r="F31" s="1140"/>
      <c r="G31" s="1140"/>
      <c r="H31" s="1140"/>
      <c r="I31" s="1140"/>
      <c r="J31" s="1140"/>
      <c r="K31" s="1140"/>
      <c r="L31" s="1140"/>
      <c r="M31" s="1140"/>
      <c r="N31" s="1140"/>
      <c r="O31" s="1140"/>
      <c r="P31" s="1140"/>
      <c r="Q31" s="1140"/>
      <c r="R31" s="1140"/>
      <c r="S31" s="1140"/>
      <c r="T31" s="1140"/>
      <c r="U31" s="1140"/>
      <c r="V31" s="1140"/>
    </row>
  </sheetData>
  <protectedRanges>
    <protectedRange sqref="H25 M5:M6 L10" name="Range1"/>
  </protectedRanges>
  <mergeCells count="42">
    <mergeCell ref="J22:K22"/>
    <mergeCell ref="J23:K23"/>
    <mergeCell ref="A30:V31"/>
    <mergeCell ref="Q20:Q21"/>
    <mergeCell ref="Q19:V19"/>
    <mergeCell ref="A27:U27"/>
    <mergeCell ref="A28:V29"/>
    <mergeCell ref="V20:V21"/>
    <mergeCell ref="U20:U21"/>
    <mergeCell ref="T20:T21"/>
    <mergeCell ref="S20:S21"/>
    <mergeCell ref="R20:R21"/>
    <mergeCell ref="A19:A21"/>
    <mergeCell ref="B19:H19"/>
    <mergeCell ref="B20:E20"/>
    <mergeCell ref="H20:H21"/>
    <mergeCell ref="G20:G21"/>
    <mergeCell ref="F20:F21"/>
    <mergeCell ref="I8:K8"/>
    <mergeCell ref="H10:J10"/>
    <mergeCell ref="A14:R14"/>
    <mergeCell ref="A12:Q13"/>
    <mergeCell ref="A17:V17"/>
    <mergeCell ref="I20:I21"/>
    <mergeCell ref="P20:P21"/>
    <mergeCell ref="O20:O21"/>
    <mergeCell ref="N20:N21"/>
    <mergeCell ref="M20:M21"/>
    <mergeCell ref="L19:P19"/>
    <mergeCell ref="L20:L21"/>
    <mergeCell ref="I19:K19"/>
    <mergeCell ref="J20:K21"/>
    <mergeCell ref="A1:Q1"/>
    <mergeCell ref="O3:Q3"/>
    <mergeCell ref="M3:N3"/>
    <mergeCell ref="J3:L3"/>
    <mergeCell ref="B3:E3"/>
    <mergeCell ref="G3:G4"/>
    <mergeCell ref="H3:H4"/>
    <mergeCell ref="I3:I4"/>
    <mergeCell ref="F3:F4"/>
    <mergeCell ref="A3:A4"/>
  </mergeCells>
  <pageMargins left="0.7" right="0.7" top="0.75" bottom="0.75" header="0.3" footer="0.3"/>
  <pageSetup paperSize="5" scale="40" orientation="landscape" r:id="rId1"/>
  <headerFoot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2"/>
  <dimension ref="A1:Q28"/>
  <sheetViews>
    <sheetView zoomScale="75" zoomScaleNormal="75" zoomScaleSheetLayoutView="100" workbookViewId="0">
      <selection activeCell="A23" sqref="A23"/>
    </sheetView>
  </sheetViews>
  <sheetFormatPr defaultRowHeight="14.25"/>
  <cols>
    <col min="1" max="1" width="14.140625" style="174" bestFit="1" customWidth="1"/>
    <col min="2" max="2" width="18.42578125" style="174" bestFit="1" customWidth="1"/>
    <col min="3" max="3" width="28.28515625" style="174" bestFit="1" customWidth="1"/>
    <col min="4" max="4" width="18.140625" style="174" bestFit="1" customWidth="1"/>
    <col min="5" max="5" width="6.28515625" style="174" customWidth="1"/>
    <col min="6" max="6" width="13.7109375" style="98" customWidth="1"/>
    <col min="7" max="7" width="32.5703125" style="174" customWidth="1"/>
    <col min="8" max="8" width="40.7109375" style="174" bestFit="1" customWidth="1"/>
    <col min="9" max="9" width="22.5703125" style="18" customWidth="1"/>
    <col min="10" max="10" width="2" style="18" customWidth="1"/>
    <col min="11" max="11" width="20" style="174" customWidth="1"/>
    <col min="12" max="12" width="2.140625" style="174" bestFit="1" customWidth="1"/>
    <col min="13" max="13" width="20.85546875" style="174" bestFit="1" customWidth="1"/>
    <col min="14" max="14" width="28.42578125" style="174" customWidth="1"/>
    <col min="15" max="15" width="4.42578125" style="174" customWidth="1"/>
    <col min="16" max="16" width="17.5703125" style="174" customWidth="1"/>
    <col min="17" max="17" width="13.140625" style="174" customWidth="1"/>
    <col min="18" max="16384" width="9.140625" style="174"/>
  </cols>
  <sheetData>
    <row r="1" spans="1:17" ht="18" customHeight="1">
      <c r="A1" s="1028" t="s">
        <v>1145</v>
      </c>
      <c r="B1" s="1028"/>
      <c r="C1" s="1028"/>
      <c r="D1" s="1028"/>
      <c r="E1" s="1028"/>
      <c r="F1" s="1028"/>
      <c r="G1" s="1028"/>
      <c r="H1" s="1028"/>
      <c r="I1" s="1028"/>
      <c r="J1" s="180"/>
    </row>
    <row r="2" spans="1:17" ht="15.75" thickBot="1">
      <c r="B2" s="44"/>
      <c r="C2" s="44"/>
      <c r="D2" s="44"/>
      <c r="E2" s="44"/>
      <c r="F2" s="45"/>
      <c r="G2" s="44"/>
      <c r="H2" s="44"/>
      <c r="I2" s="181"/>
      <c r="J2" s="181"/>
    </row>
    <row r="3" spans="1:17" ht="15">
      <c r="A3" s="1248" t="s">
        <v>946</v>
      </c>
      <c r="B3" s="1205" t="s">
        <v>2</v>
      </c>
      <c r="C3" s="1253" t="s">
        <v>587</v>
      </c>
      <c r="D3" s="1254"/>
      <c r="E3" s="1255"/>
      <c r="F3" s="1205" t="s">
        <v>588</v>
      </c>
      <c r="G3" s="1369" t="s">
        <v>1275</v>
      </c>
      <c r="H3" s="1116" t="s">
        <v>1278</v>
      </c>
      <c r="I3" s="1371" t="s">
        <v>10</v>
      </c>
      <c r="J3" s="46"/>
    </row>
    <row r="4" spans="1:17" ht="15.75" thickBot="1">
      <c r="A4" s="1249"/>
      <c r="B4" s="1206"/>
      <c r="C4" s="79" t="s">
        <v>589</v>
      </c>
      <c r="D4" s="79" t="s">
        <v>590</v>
      </c>
      <c r="E4" s="79" t="s">
        <v>591</v>
      </c>
      <c r="F4" s="1206"/>
      <c r="G4" s="1370"/>
      <c r="H4" s="1117"/>
      <c r="I4" s="1372"/>
      <c r="J4" s="46"/>
    </row>
    <row r="5" spans="1:17" ht="29.25" thickBot="1">
      <c r="A5" s="14">
        <v>1</v>
      </c>
      <c r="B5" s="29">
        <v>39875</v>
      </c>
      <c r="C5" s="17" t="s">
        <v>1146</v>
      </c>
      <c r="D5" s="30" t="s">
        <v>1147</v>
      </c>
      <c r="E5" s="15" t="s">
        <v>1148</v>
      </c>
      <c r="F5" s="16" t="s">
        <v>134</v>
      </c>
      <c r="G5" s="17" t="s">
        <v>598</v>
      </c>
      <c r="H5" s="31">
        <v>20000000000</v>
      </c>
      <c r="I5" s="52" t="s">
        <v>594</v>
      </c>
      <c r="J5" s="53"/>
    </row>
    <row r="6" spans="1:17">
      <c r="B6" s="32"/>
      <c r="C6" s="177"/>
      <c r="D6" s="7"/>
      <c r="E6" s="7"/>
      <c r="F6" s="11"/>
      <c r="G6" s="177"/>
      <c r="H6" s="22"/>
      <c r="I6" s="82"/>
      <c r="J6" s="82"/>
    </row>
    <row r="7" spans="1:17" ht="15.75" thickBot="1">
      <c r="B7" s="176"/>
      <c r="C7" s="177"/>
      <c r="D7" s="176"/>
      <c r="E7" s="176"/>
      <c r="F7" s="11"/>
      <c r="G7" s="175" t="s">
        <v>130</v>
      </c>
      <c r="H7" s="20">
        <f>SUM(H5:H6)</f>
        <v>20000000000</v>
      </c>
    </row>
    <row r="8" spans="1:17" ht="15.75" thickTop="1">
      <c r="B8" s="176"/>
      <c r="C8" s="177"/>
      <c r="D8" s="176"/>
      <c r="E8" s="176"/>
      <c r="F8" s="11"/>
      <c r="G8" s="175"/>
      <c r="H8" s="21"/>
    </row>
    <row r="10" spans="1:17" ht="17.25" customHeight="1">
      <c r="A10" s="1140" t="s">
        <v>1527</v>
      </c>
      <c r="B10" s="1140"/>
      <c r="C10" s="1140"/>
      <c r="D10" s="1140"/>
      <c r="E10" s="1140"/>
      <c r="F10" s="1140"/>
      <c r="G10" s="1140"/>
      <c r="H10" s="1140"/>
      <c r="I10" s="1140"/>
      <c r="J10" s="204"/>
      <c r="K10" s="204"/>
      <c r="L10" s="204"/>
      <c r="M10" s="204"/>
      <c r="N10" s="204"/>
      <c r="O10" s="204"/>
      <c r="P10" s="204"/>
      <c r="Q10" s="204"/>
    </row>
    <row r="11" spans="1:17">
      <c r="A11" s="1140"/>
      <c r="B11" s="1140"/>
      <c r="C11" s="1140"/>
      <c r="D11" s="1140"/>
      <c r="E11" s="1140"/>
      <c r="F11" s="1140"/>
      <c r="G11" s="1140"/>
      <c r="H11" s="1140"/>
      <c r="I11" s="1140"/>
    </row>
    <row r="13" spans="1:17" ht="15" customHeight="1">
      <c r="A13" s="1373" t="s">
        <v>1764</v>
      </c>
      <c r="B13" s="1373"/>
      <c r="C13" s="1373"/>
      <c r="D13" s="1373"/>
      <c r="E13" s="1373"/>
      <c r="F13" s="1373"/>
      <c r="G13" s="1373"/>
      <c r="H13" s="1373"/>
      <c r="I13" s="1373"/>
      <c r="J13" s="1373"/>
      <c r="K13" s="1373"/>
      <c r="L13" s="1373"/>
      <c r="M13" s="1373"/>
      <c r="N13" s="1373"/>
      <c r="O13" s="1373"/>
      <c r="P13" s="1373"/>
      <c r="Q13" s="1373"/>
    </row>
    <row r="14" spans="1:17" s="209" customFormat="1" ht="15" customHeight="1">
      <c r="A14" s="1373" t="s">
        <v>1766</v>
      </c>
      <c r="B14" s="1373"/>
      <c r="C14" s="1373"/>
      <c r="D14" s="1373"/>
      <c r="E14" s="1373"/>
      <c r="F14" s="1373"/>
      <c r="G14" s="1373"/>
      <c r="H14" s="1373"/>
      <c r="I14" s="1373"/>
      <c r="J14" s="1373"/>
      <c r="K14" s="1373"/>
      <c r="L14" s="1373"/>
      <c r="M14" s="1373"/>
      <c r="N14" s="1373"/>
      <c r="O14" s="1373"/>
      <c r="P14" s="1373"/>
      <c r="Q14" s="1373"/>
    </row>
    <row r="15" spans="1:17" ht="15" thickBot="1"/>
    <row r="16" spans="1:17" ht="15">
      <c r="A16" s="1248" t="s">
        <v>946</v>
      </c>
      <c r="B16" s="1369" t="s">
        <v>5</v>
      </c>
      <c r="C16" s="54" t="s">
        <v>4</v>
      </c>
      <c r="D16" s="55"/>
      <c r="E16" s="56"/>
      <c r="F16" s="1253" t="s">
        <v>1274</v>
      </c>
      <c r="G16" s="1254"/>
      <c r="H16" s="1254"/>
      <c r="I16" s="1254"/>
      <c r="J16" s="1374"/>
      <c r="K16" s="1085" t="s">
        <v>1351</v>
      </c>
      <c r="L16" s="1375"/>
      <c r="M16" s="1375"/>
      <c r="N16" s="1375"/>
      <c r="O16" s="1375"/>
      <c r="P16" s="1375"/>
      <c r="Q16" s="1086"/>
    </row>
    <row r="17" spans="1:17" ht="30.75" thickBot="1">
      <c r="A17" s="1249"/>
      <c r="B17" s="1370"/>
      <c r="C17" s="48" t="s">
        <v>6</v>
      </c>
      <c r="D17" s="48" t="s">
        <v>7</v>
      </c>
      <c r="E17" s="48" t="s">
        <v>8</v>
      </c>
      <c r="F17" s="57" t="s">
        <v>9</v>
      </c>
      <c r="G17" s="80" t="s">
        <v>1275</v>
      </c>
      <c r="H17" s="80" t="s">
        <v>1278</v>
      </c>
      <c r="I17" s="47" t="s">
        <v>10</v>
      </c>
      <c r="J17" s="46"/>
      <c r="K17" s="1376" t="s">
        <v>1354</v>
      </c>
      <c r="L17" s="1377"/>
      <c r="M17" s="78" t="s">
        <v>588</v>
      </c>
      <c r="N17" s="1378" t="s">
        <v>1353</v>
      </c>
      <c r="O17" s="1377"/>
      <c r="P17" s="78" t="s">
        <v>1278</v>
      </c>
      <c r="Q17" s="81" t="s">
        <v>10</v>
      </c>
    </row>
    <row r="18" spans="1:17" ht="16.5">
      <c r="A18" s="1"/>
      <c r="B18" s="39">
        <v>39777</v>
      </c>
      <c r="C18" s="49" t="s">
        <v>131</v>
      </c>
      <c r="D18" s="49" t="s">
        <v>132</v>
      </c>
      <c r="E18" s="58" t="s">
        <v>133</v>
      </c>
      <c r="F18" s="59" t="s">
        <v>134</v>
      </c>
      <c r="G18" s="49" t="s">
        <v>501</v>
      </c>
      <c r="H18" s="60">
        <v>40000000000</v>
      </c>
      <c r="I18" s="61" t="s">
        <v>582</v>
      </c>
      <c r="J18" s="62"/>
      <c r="K18" s="63">
        <v>39920</v>
      </c>
      <c r="L18" s="38"/>
      <c r="M18" s="39" t="s">
        <v>1352</v>
      </c>
      <c r="N18" s="84" t="s">
        <v>318</v>
      </c>
      <c r="O18" s="33">
        <v>1</v>
      </c>
      <c r="P18" s="60">
        <v>40000000000</v>
      </c>
      <c r="Q18" s="40" t="s">
        <v>14</v>
      </c>
    </row>
    <row r="19" spans="1:17" ht="17.25" thickBot="1">
      <c r="A19" s="8">
        <v>3</v>
      </c>
      <c r="B19" s="64">
        <v>39920</v>
      </c>
      <c r="C19" s="50" t="s">
        <v>131</v>
      </c>
      <c r="D19" s="65" t="s">
        <v>132</v>
      </c>
      <c r="E19" s="66" t="s">
        <v>133</v>
      </c>
      <c r="F19" s="67" t="s">
        <v>134</v>
      </c>
      <c r="G19" s="65" t="s">
        <v>501</v>
      </c>
      <c r="H19" s="68">
        <v>29835000000</v>
      </c>
      <c r="I19" s="69" t="s">
        <v>582</v>
      </c>
      <c r="J19" s="70">
        <v>2</v>
      </c>
      <c r="K19" s="34"/>
      <c r="L19" s="179"/>
      <c r="M19" s="9"/>
      <c r="N19" s="178"/>
      <c r="O19" s="179"/>
      <c r="P19" s="9"/>
      <c r="Q19" s="35"/>
    </row>
    <row r="20" spans="1:17" ht="17.25" customHeight="1">
      <c r="A20" s="172"/>
      <c r="B20" s="41"/>
      <c r="C20" s="51"/>
      <c r="D20" s="51"/>
      <c r="E20" s="42"/>
      <c r="F20" s="53"/>
      <c r="G20" s="51"/>
      <c r="H20" s="43"/>
      <c r="I20" s="42"/>
      <c r="J20" s="42"/>
    </row>
    <row r="21" spans="1:17" ht="18" customHeight="1" thickBot="1">
      <c r="A21" s="172"/>
      <c r="B21" s="71"/>
      <c r="C21" s="51"/>
      <c r="D21" s="51"/>
      <c r="E21" s="51"/>
      <c r="F21" s="53"/>
      <c r="G21" s="175" t="s">
        <v>130</v>
      </c>
      <c r="H21" s="20">
        <f>SUM(P18+H19)</f>
        <v>69835000000</v>
      </c>
      <c r="I21" s="42"/>
      <c r="J21" s="42"/>
    </row>
    <row r="22" spans="1:17" ht="15" thickTop="1">
      <c r="A22" s="172"/>
      <c r="B22" s="71"/>
      <c r="C22" s="51"/>
      <c r="D22" s="51"/>
      <c r="E22" s="51"/>
      <c r="F22" s="53"/>
      <c r="G22" s="51"/>
      <c r="H22" s="43"/>
      <c r="I22" s="42"/>
      <c r="J22" s="42"/>
    </row>
    <row r="23" spans="1:17">
      <c r="I23" s="174"/>
      <c r="J23" s="174"/>
    </row>
    <row r="24" spans="1:17" ht="14.25" customHeight="1">
      <c r="A24" s="1286" t="s">
        <v>1528</v>
      </c>
      <c r="B24" s="1286"/>
      <c r="C24" s="1286"/>
      <c r="D24" s="1286"/>
      <c r="E24" s="1286"/>
      <c r="F24" s="1286"/>
      <c r="G24" s="1286"/>
      <c r="H24" s="1286"/>
      <c r="I24" s="1286"/>
      <c r="J24" s="1286"/>
      <c r="K24" s="1286"/>
      <c r="L24" s="1286"/>
      <c r="M24" s="1286"/>
      <c r="N24" s="1286"/>
      <c r="O24" s="1286"/>
      <c r="P24" s="1286"/>
      <c r="Q24" s="1286"/>
    </row>
    <row r="25" spans="1:17" ht="14.25" customHeight="1">
      <c r="A25" s="1286"/>
      <c r="B25" s="1286"/>
      <c r="C25" s="1286"/>
      <c r="D25" s="1286"/>
      <c r="E25" s="1286"/>
      <c r="F25" s="1286"/>
      <c r="G25" s="1286"/>
      <c r="H25" s="1286"/>
      <c r="I25" s="1286"/>
      <c r="J25" s="1286"/>
      <c r="K25" s="1286"/>
      <c r="L25" s="1286"/>
      <c r="M25" s="1286"/>
      <c r="N25" s="1286"/>
      <c r="O25" s="1286"/>
      <c r="P25" s="1286"/>
      <c r="Q25" s="1286"/>
    </row>
    <row r="26" spans="1:17" ht="14.25" customHeight="1">
      <c r="A26" s="1286" t="s">
        <v>1359</v>
      </c>
      <c r="B26" s="1286"/>
      <c r="C26" s="1286"/>
      <c r="D26" s="1286"/>
      <c r="E26" s="1286"/>
      <c r="F26" s="1286"/>
      <c r="G26" s="1286"/>
      <c r="H26" s="1286"/>
      <c r="I26" s="1286"/>
      <c r="J26" s="1286"/>
      <c r="K26" s="1286"/>
      <c r="L26" s="1286"/>
      <c r="M26" s="1286"/>
      <c r="N26" s="1286"/>
      <c r="O26" s="1286"/>
      <c r="P26" s="1286"/>
      <c r="Q26" s="1286"/>
    </row>
    <row r="27" spans="1:17" ht="14.25" customHeight="1">
      <c r="A27" s="1286" t="s">
        <v>1355</v>
      </c>
      <c r="B27" s="1286"/>
      <c r="C27" s="1286"/>
      <c r="D27" s="1286"/>
      <c r="E27" s="1286"/>
      <c r="F27" s="1286"/>
      <c r="G27" s="1286"/>
      <c r="H27" s="1286"/>
      <c r="I27" s="1286"/>
      <c r="J27" s="1286"/>
      <c r="K27" s="1286"/>
      <c r="L27" s="1286"/>
      <c r="M27" s="1286"/>
      <c r="N27" s="1286"/>
      <c r="O27" s="1286"/>
      <c r="P27" s="1286"/>
      <c r="Q27" s="1286"/>
    </row>
    <row r="28" spans="1:17" ht="14.25" customHeight="1">
      <c r="A28" s="1202"/>
      <c r="B28" s="1202"/>
      <c r="C28" s="1202"/>
      <c r="D28" s="1202"/>
      <c r="E28" s="1202"/>
      <c r="F28" s="1202"/>
      <c r="G28" s="1202"/>
      <c r="H28" s="1202"/>
      <c r="I28" s="1202"/>
      <c r="J28" s="173"/>
    </row>
  </sheetData>
  <mergeCells count="21">
    <mergeCell ref="A10:I11"/>
    <mergeCell ref="A28:I28"/>
    <mergeCell ref="A13:Q13"/>
    <mergeCell ref="A16:A17"/>
    <mergeCell ref="B16:B17"/>
    <mergeCell ref="F16:J16"/>
    <mergeCell ref="K16:Q16"/>
    <mergeCell ref="K17:L17"/>
    <mergeCell ref="N17:O17"/>
    <mergeCell ref="A24:Q25"/>
    <mergeCell ref="A26:Q26"/>
    <mergeCell ref="A27:Q27"/>
    <mergeCell ref="A14:Q14"/>
    <mergeCell ref="B3:B4"/>
    <mergeCell ref="C3:E3"/>
    <mergeCell ref="F3:F4"/>
    <mergeCell ref="G3:G4"/>
    <mergeCell ref="A1:I1"/>
    <mergeCell ref="A3:A4"/>
    <mergeCell ref="H3:H4"/>
    <mergeCell ref="I3:I4"/>
  </mergeCells>
  <phoneticPr fontId="55" type="noConversion"/>
  <printOptions horizontalCentered="1"/>
  <pageMargins left="0.2" right="0.2" top="0.35" bottom="0.5" header="0.3" footer="0.3"/>
  <pageSetup paperSize="5" scale="55"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dimension ref="A1:T35"/>
  <sheetViews>
    <sheetView topLeftCell="B1" zoomScale="75" zoomScaleNormal="75" zoomScaleSheetLayoutView="75" zoomScalePageLayoutView="75" workbookViewId="0">
      <selection sqref="A1:P1"/>
    </sheetView>
  </sheetViews>
  <sheetFormatPr defaultRowHeight="12.75"/>
  <cols>
    <col min="1" max="1" width="12.7109375" style="201" customWidth="1"/>
    <col min="2" max="2" width="11.5703125" style="201" bestFit="1" customWidth="1"/>
    <col min="3" max="3" width="69.42578125" style="201" bestFit="1" customWidth="1"/>
    <col min="4" max="4" width="11.5703125" style="201" bestFit="1" customWidth="1"/>
    <col min="5" max="5" width="6.28515625" style="201" bestFit="1" customWidth="1"/>
    <col min="6" max="6" width="13.140625" style="201" bestFit="1" customWidth="1"/>
    <col min="7" max="7" width="39.28515625" style="201" bestFit="1" customWidth="1"/>
    <col min="8" max="8" width="20" style="202" bestFit="1" customWidth="1"/>
    <col min="9" max="9" width="14.42578125" style="201" customWidth="1"/>
    <col min="10" max="10" width="20.140625" style="201" bestFit="1" customWidth="1"/>
    <col min="11" max="11" width="2.42578125" style="201" bestFit="1" customWidth="1"/>
    <col min="12" max="12" width="20.7109375" style="201" customWidth="1"/>
    <col min="13" max="13" width="14.85546875" style="201" customWidth="1"/>
    <col min="14" max="14" width="17.140625" style="526" bestFit="1" customWidth="1"/>
    <col min="15" max="15" width="18.28515625" style="201" customWidth="1"/>
    <col min="16" max="16" width="30.5703125" style="201" customWidth="1"/>
    <col min="17" max="17" width="14.42578125" style="201" customWidth="1"/>
    <col min="18" max="19" width="18" style="201" customWidth="1"/>
    <col min="20" max="16384" width="9.140625" style="201"/>
  </cols>
  <sheetData>
    <row r="1" spans="1:19" s="540" customFormat="1" ht="15">
      <c r="A1" s="1379" t="s">
        <v>1531</v>
      </c>
      <c r="B1" s="1379"/>
      <c r="C1" s="1379"/>
      <c r="D1" s="1379"/>
      <c r="E1" s="1379"/>
      <c r="F1" s="1379"/>
      <c r="G1" s="1379"/>
      <c r="H1" s="1379"/>
      <c r="I1" s="1379"/>
      <c r="J1" s="1379"/>
      <c r="K1" s="1379"/>
      <c r="L1" s="1379"/>
      <c r="M1" s="1379"/>
      <c r="N1" s="1379"/>
      <c r="O1" s="1379"/>
      <c r="P1" s="1379"/>
    </row>
    <row r="2" spans="1:19" s="540" customFormat="1" ht="15" thickBot="1">
      <c r="F2" s="98"/>
      <c r="H2" s="899"/>
      <c r="I2" s="18"/>
      <c r="J2" s="18"/>
      <c r="K2" s="18"/>
      <c r="N2" s="900"/>
    </row>
    <row r="3" spans="1:19" s="540" customFormat="1" ht="30" customHeight="1" thickBot="1">
      <c r="A3" s="1396" t="s">
        <v>946</v>
      </c>
      <c r="B3" s="1116" t="s">
        <v>2</v>
      </c>
      <c r="C3" s="1055" t="s">
        <v>587</v>
      </c>
      <c r="D3" s="1375"/>
      <c r="E3" s="1398"/>
      <c r="F3" s="1116" t="s">
        <v>588</v>
      </c>
      <c r="G3" s="1116" t="s">
        <v>1275</v>
      </c>
      <c r="H3" s="1399" t="s">
        <v>1278</v>
      </c>
      <c r="I3" s="1205" t="s">
        <v>10</v>
      </c>
      <c r="J3" s="1401" t="s">
        <v>1785</v>
      </c>
      <c r="K3" s="1254"/>
      <c r="L3" s="1402"/>
      <c r="M3" s="1396" t="s">
        <v>1281</v>
      </c>
      <c r="N3" s="1403"/>
      <c r="O3" s="1395" t="s">
        <v>1289</v>
      </c>
      <c r="P3" s="1091"/>
      <c r="Q3" s="1380" t="s">
        <v>1817</v>
      </c>
      <c r="R3" s="1381"/>
      <c r="S3" s="1382"/>
    </row>
    <row r="4" spans="1:19" s="540" customFormat="1" ht="45.75" customHeight="1" thickBot="1">
      <c r="A4" s="1397"/>
      <c r="B4" s="1117"/>
      <c r="C4" s="901" t="s">
        <v>589</v>
      </c>
      <c r="D4" s="902" t="s">
        <v>590</v>
      </c>
      <c r="E4" s="901" t="s">
        <v>591</v>
      </c>
      <c r="F4" s="1117"/>
      <c r="G4" s="1117"/>
      <c r="H4" s="1400"/>
      <c r="I4" s="1206"/>
      <c r="J4" s="903" t="s">
        <v>2</v>
      </c>
      <c r="K4" s="904"/>
      <c r="L4" s="905" t="s">
        <v>1627</v>
      </c>
      <c r="M4" s="906" t="s">
        <v>1788</v>
      </c>
      <c r="N4" s="907" t="s">
        <v>1789</v>
      </c>
      <c r="O4" s="906" t="s">
        <v>1283</v>
      </c>
      <c r="P4" s="908" t="s">
        <v>1277</v>
      </c>
      <c r="Q4" s="906" t="s">
        <v>2</v>
      </c>
      <c r="R4" s="909" t="s">
        <v>1625</v>
      </c>
      <c r="S4" s="910" t="s">
        <v>1818</v>
      </c>
    </row>
    <row r="5" spans="1:19" s="540" customFormat="1" ht="28.5" customHeight="1">
      <c r="A5" s="911">
        <v>1</v>
      </c>
      <c r="B5" s="797">
        <v>40086</v>
      </c>
      <c r="C5" s="912" t="s">
        <v>1533</v>
      </c>
      <c r="D5" s="912" t="s">
        <v>1147</v>
      </c>
      <c r="E5" s="913" t="s">
        <v>1148</v>
      </c>
      <c r="F5" s="914" t="s">
        <v>134</v>
      </c>
      <c r="G5" s="912" t="s">
        <v>1537</v>
      </c>
      <c r="H5" s="915">
        <v>1111111111</v>
      </c>
      <c r="I5" s="916" t="s">
        <v>582</v>
      </c>
      <c r="J5" s="917">
        <v>39817</v>
      </c>
      <c r="K5" s="918">
        <v>4</v>
      </c>
      <c r="L5" s="919">
        <v>156250000</v>
      </c>
      <c r="M5" s="920">
        <v>40193</v>
      </c>
      <c r="N5" s="921">
        <v>156250000</v>
      </c>
      <c r="O5" s="560">
        <v>0</v>
      </c>
      <c r="P5" s="84" t="s">
        <v>1803</v>
      </c>
      <c r="Q5" s="917">
        <v>40207</v>
      </c>
      <c r="R5" s="912" t="s">
        <v>1819</v>
      </c>
      <c r="S5" s="919">
        <v>20091872.420000002</v>
      </c>
    </row>
    <row r="6" spans="1:19" s="540" customFormat="1" ht="28.5" customHeight="1">
      <c r="A6" s="1404">
        <v>2</v>
      </c>
      <c r="B6" s="1098">
        <v>40086</v>
      </c>
      <c r="C6" s="1386" t="s">
        <v>1533</v>
      </c>
      <c r="D6" s="1386" t="s">
        <v>1147</v>
      </c>
      <c r="E6" s="1384" t="s">
        <v>1148</v>
      </c>
      <c r="F6" s="1390" t="s">
        <v>134</v>
      </c>
      <c r="G6" s="1386" t="s">
        <v>1535</v>
      </c>
      <c r="H6" s="1120">
        <v>2222222222</v>
      </c>
      <c r="I6" s="1388" t="s">
        <v>582</v>
      </c>
      <c r="J6" s="1032">
        <v>39817</v>
      </c>
      <c r="K6" s="1407">
        <v>4</v>
      </c>
      <c r="L6" s="1405">
        <v>200000000</v>
      </c>
      <c r="M6" s="728">
        <v>40189</v>
      </c>
      <c r="N6" s="860">
        <v>34000000</v>
      </c>
      <c r="O6" s="560">
        <f>IF($L6&lt;&gt;0,$L6-$N6)</f>
        <v>166000000</v>
      </c>
      <c r="P6" s="73" t="s">
        <v>1535</v>
      </c>
      <c r="Q6" s="537"/>
      <c r="R6" s="538" t="s">
        <v>594</v>
      </c>
      <c r="S6" s="539"/>
    </row>
    <row r="7" spans="1:19" s="540" customFormat="1" ht="28.5" customHeight="1">
      <c r="A7" s="1033"/>
      <c r="B7" s="1099"/>
      <c r="C7" s="1387"/>
      <c r="D7" s="1387"/>
      <c r="E7" s="1385"/>
      <c r="F7" s="1391"/>
      <c r="G7" s="1387"/>
      <c r="H7" s="1121"/>
      <c r="I7" s="1389"/>
      <c r="J7" s="1383"/>
      <c r="K7" s="1408"/>
      <c r="L7" s="1406"/>
      <c r="M7" s="728">
        <v>40190</v>
      </c>
      <c r="N7" s="860">
        <v>166000000</v>
      </c>
      <c r="O7" s="560">
        <v>0</v>
      </c>
      <c r="P7" s="105" t="s">
        <v>1791</v>
      </c>
      <c r="Q7" s="541">
        <v>40207</v>
      </c>
      <c r="R7" s="542" t="s">
        <v>1819</v>
      </c>
      <c r="S7" s="922">
        <v>502301.83</v>
      </c>
    </row>
    <row r="8" spans="1:19" s="540" customFormat="1" ht="28.5" customHeight="1">
      <c r="A8" s="911">
        <v>1</v>
      </c>
      <c r="B8" s="797">
        <v>40086</v>
      </c>
      <c r="C8" s="912" t="s">
        <v>1532</v>
      </c>
      <c r="D8" s="912" t="s">
        <v>1147</v>
      </c>
      <c r="E8" s="913" t="s">
        <v>1148</v>
      </c>
      <c r="F8" s="914" t="s">
        <v>134</v>
      </c>
      <c r="G8" s="912" t="s">
        <v>1537</v>
      </c>
      <c r="H8" s="915">
        <v>1111111111.1099999</v>
      </c>
      <c r="I8" s="923" t="s">
        <v>582</v>
      </c>
      <c r="J8" s="924"/>
      <c r="K8" s="857"/>
      <c r="L8" s="143"/>
      <c r="M8" s="925"/>
      <c r="N8" s="860"/>
      <c r="O8" s="535"/>
      <c r="P8" s="105"/>
      <c r="Q8" s="535"/>
      <c r="R8" s="3"/>
      <c r="S8" s="143"/>
    </row>
    <row r="9" spans="1:19" s="540" customFormat="1" ht="28.5" customHeight="1">
      <c r="A9" s="924">
        <v>2</v>
      </c>
      <c r="B9" s="701">
        <v>40086</v>
      </c>
      <c r="C9" s="3" t="s">
        <v>1532</v>
      </c>
      <c r="D9" s="3" t="s">
        <v>1147</v>
      </c>
      <c r="E9" s="2" t="s">
        <v>1148</v>
      </c>
      <c r="F9" s="926" t="s">
        <v>134</v>
      </c>
      <c r="G9" s="3" t="s">
        <v>1535</v>
      </c>
      <c r="H9" s="927">
        <v>2222222222.2199998</v>
      </c>
      <c r="I9" s="923" t="s">
        <v>582</v>
      </c>
      <c r="J9" s="924"/>
      <c r="K9" s="857"/>
      <c r="L9" s="143"/>
      <c r="M9" s="925"/>
      <c r="N9" s="860"/>
      <c r="O9" s="535"/>
      <c r="P9" s="105"/>
      <c r="Q9" s="535"/>
      <c r="R9" s="3"/>
      <c r="S9" s="143"/>
    </row>
    <row r="10" spans="1:19" s="540" customFormat="1" ht="28.5" customHeight="1">
      <c r="A10" s="911">
        <v>1</v>
      </c>
      <c r="B10" s="797">
        <v>40087</v>
      </c>
      <c r="C10" s="928" t="s">
        <v>1539</v>
      </c>
      <c r="D10" s="912" t="s">
        <v>1147</v>
      </c>
      <c r="E10" s="913" t="s">
        <v>1148</v>
      </c>
      <c r="F10" s="914" t="s">
        <v>134</v>
      </c>
      <c r="G10" s="912" t="s">
        <v>1537</v>
      </c>
      <c r="H10" s="915">
        <v>1111111111.1099999</v>
      </c>
      <c r="I10" s="916" t="s">
        <v>582</v>
      </c>
      <c r="J10" s="924"/>
      <c r="K10" s="857"/>
      <c r="L10" s="143"/>
      <c r="M10" s="925"/>
      <c r="N10" s="860"/>
      <c r="O10" s="535"/>
      <c r="P10" s="105"/>
      <c r="Q10" s="535"/>
      <c r="R10" s="3"/>
      <c r="S10" s="143"/>
    </row>
    <row r="11" spans="1:19" s="540" customFormat="1" ht="28.5" customHeight="1">
      <c r="A11" s="924">
        <v>2</v>
      </c>
      <c r="B11" s="701">
        <v>40087</v>
      </c>
      <c r="C11" s="929" t="s">
        <v>1539</v>
      </c>
      <c r="D11" s="3" t="s">
        <v>1147</v>
      </c>
      <c r="E11" s="2" t="s">
        <v>1148</v>
      </c>
      <c r="F11" s="926" t="s">
        <v>134</v>
      </c>
      <c r="G11" s="3" t="s">
        <v>1535</v>
      </c>
      <c r="H11" s="927">
        <v>2222222222.2199998</v>
      </c>
      <c r="I11" s="923" t="s">
        <v>582</v>
      </c>
      <c r="J11" s="924"/>
      <c r="K11" s="857"/>
      <c r="L11" s="143"/>
      <c r="M11" s="925"/>
      <c r="N11" s="860"/>
      <c r="O11" s="535"/>
      <c r="P11" s="105"/>
      <c r="Q11" s="535"/>
      <c r="R11" s="3"/>
      <c r="S11" s="143"/>
    </row>
    <row r="12" spans="1:19" s="540" customFormat="1" ht="28.5" customHeight="1">
      <c r="A12" s="911">
        <v>1</v>
      </c>
      <c r="B12" s="797">
        <v>40088</v>
      </c>
      <c r="C12" s="928" t="s">
        <v>1540</v>
      </c>
      <c r="D12" s="912" t="s">
        <v>1147</v>
      </c>
      <c r="E12" s="913" t="s">
        <v>1148</v>
      </c>
      <c r="F12" s="914" t="s">
        <v>134</v>
      </c>
      <c r="G12" s="912" t="s">
        <v>1537</v>
      </c>
      <c r="H12" s="915">
        <v>1111111111.1099999</v>
      </c>
      <c r="I12" s="916" t="s">
        <v>582</v>
      </c>
      <c r="J12" s="924"/>
      <c r="K12" s="857"/>
      <c r="L12" s="143"/>
      <c r="M12" s="925"/>
      <c r="N12" s="860"/>
      <c r="O12" s="535"/>
      <c r="P12" s="105"/>
      <c r="Q12" s="535"/>
      <c r="R12" s="3"/>
      <c r="S12" s="143"/>
    </row>
    <row r="13" spans="1:19" s="540" customFormat="1" ht="28.5" customHeight="1">
      <c r="A13" s="924">
        <v>2</v>
      </c>
      <c r="B13" s="701">
        <v>40088</v>
      </c>
      <c r="C13" s="929" t="s">
        <v>1540</v>
      </c>
      <c r="D13" s="3" t="s">
        <v>1147</v>
      </c>
      <c r="E13" s="2" t="s">
        <v>1148</v>
      </c>
      <c r="F13" s="926" t="s">
        <v>134</v>
      </c>
      <c r="G13" s="3" t="s">
        <v>1535</v>
      </c>
      <c r="H13" s="927">
        <v>2222222222.2199998</v>
      </c>
      <c r="I13" s="923" t="s">
        <v>582</v>
      </c>
      <c r="J13" s="924"/>
      <c r="K13" s="857"/>
      <c r="L13" s="143"/>
      <c r="M13" s="925"/>
      <c r="N13" s="860"/>
      <c r="O13" s="535"/>
      <c r="P13" s="105"/>
      <c r="Q13" s="535"/>
      <c r="R13" s="3"/>
      <c r="S13" s="143"/>
    </row>
    <row r="14" spans="1:19" s="540" customFormat="1" ht="28.5" customHeight="1">
      <c r="A14" s="924">
        <v>1</v>
      </c>
      <c r="B14" s="701">
        <v>40088</v>
      </c>
      <c r="C14" s="929" t="s">
        <v>1548</v>
      </c>
      <c r="D14" s="3" t="s">
        <v>1147</v>
      </c>
      <c r="E14" s="2" t="s">
        <v>1148</v>
      </c>
      <c r="F14" s="926" t="s">
        <v>134</v>
      </c>
      <c r="G14" s="3" t="s">
        <v>1537</v>
      </c>
      <c r="H14" s="915">
        <v>1111111111.1099999</v>
      </c>
      <c r="I14" s="923" t="s">
        <v>582</v>
      </c>
      <c r="J14" s="924"/>
      <c r="K14" s="857"/>
      <c r="L14" s="143"/>
      <c r="M14" s="925"/>
      <c r="N14" s="860"/>
      <c r="O14" s="535"/>
      <c r="P14" s="105"/>
      <c r="Q14" s="535"/>
      <c r="R14" s="3"/>
      <c r="S14" s="143"/>
    </row>
    <row r="15" spans="1:19" s="540" customFormat="1" ht="28.5" customHeight="1">
      <c r="A15" s="924">
        <v>2</v>
      </c>
      <c r="B15" s="701">
        <v>40088</v>
      </c>
      <c r="C15" s="929" t="s">
        <v>1548</v>
      </c>
      <c r="D15" s="3" t="s">
        <v>1147</v>
      </c>
      <c r="E15" s="2" t="s">
        <v>1148</v>
      </c>
      <c r="F15" s="926" t="s">
        <v>134</v>
      </c>
      <c r="G15" s="3" t="s">
        <v>1535</v>
      </c>
      <c r="H15" s="927">
        <v>2222222222.2199998</v>
      </c>
      <c r="I15" s="923" t="s">
        <v>582</v>
      </c>
      <c r="J15" s="924"/>
      <c r="K15" s="857"/>
      <c r="L15" s="143"/>
      <c r="M15" s="925"/>
      <c r="N15" s="860"/>
      <c r="O15" s="535"/>
      <c r="P15" s="105"/>
      <c r="Q15" s="535"/>
      <c r="R15" s="3"/>
      <c r="S15" s="143"/>
    </row>
    <row r="16" spans="1:19" s="540" customFormat="1" ht="28.5" customHeight="1">
      <c r="A16" s="924">
        <v>1</v>
      </c>
      <c r="B16" s="701">
        <v>40116</v>
      </c>
      <c r="C16" s="930" t="s">
        <v>1634</v>
      </c>
      <c r="D16" s="3" t="s">
        <v>1147</v>
      </c>
      <c r="E16" s="2" t="s">
        <v>1148</v>
      </c>
      <c r="F16" s="926" t="s">
        <v>134</v>
      </c>
      <c r="G16" s="3" t="s">
        <v>1537</v>
      </c>
      <c r="H16" s="915">
        <v>1111111111.1099999</v>
      </c>
      <c r="I16" s="923" t="s">
        <v>582</v>
      </c>
      <c r="J16" s="924"/>
      <c r="K16" s="857"/>
      <c r="L16" s="143"/>
      <c r="M16" s="925"/>
      <c r="N16" s="860"/>
      <c r="O16" s="535"/>
      <c r="P16" s="105"/>
      <c r="Q16" s="535"/>
      <c r="R16" s="3"/>
      <c r="S16" s="143"/>
    </row>
    <row r="17" spans="1:20" s="540" customFormat="1" ht="28.5" customHeight="1">
      <c r="A17" s="924">
        <v>2</v>
      </c>
      <c r="B17" s="701">
        <v>40116</v>
      </c>
      <c r="C17" s="930" t="s">
        <v>1634</v>
      </c>
      <c r="D17" s="3" t="s">
        <v>1147</v>
      </c>
      <c r="E17" s="2" t="s">
        <v>1148</v>
      </c>
      <c r="F17" s="926" t="s">
        <v>134</v>
      </c>
      <c r="G17" s="3" t="s">
        <v>1535</v>
      </c>
      <c r="H17" s="927">
        <v>2222222222.2199998</v>
      </c>
      <c r="I17" s="923" t="s">
        <v>582</v>
      </c>
      <c r="J17" s="924"/>
      <c r="K17" s="857"/>
      <c r="L17" s="143"/>
      <c r="M17" s="925"/>
      <c r="N17" s="860"/>
      <c r="O17" s="535"/>
      <c r="P17" s="105"/>
      <c r="Q17" s="535"/>
      <c r="R17" s="3"/>
      <c r="S17" s="143"/>
    </row>
    <row r="18" spans="1:20" s="540" customFormat="1" ht="28.5" customHeight="1">
      <c r="A18" s="924">
        <v>1</v>
      </c>
      <c r="B18" s="701">
        <v>40121</v>
      </c>
      <c r="C18" s="931" t="s">
        <v>1648</v>
      </c>
      <c r="D18" s="3" t="s">
        <v>1147</v>
      </c>
      <c r="E18" s="2" t="s">
        <v>1148</v>
      </c>
      <c r="F18" s="926" t="s">
        <v>134</v>
      </c>
      <c r="G18" s="3" t="s">
        <v>1537</v>
      </c>
      <c r="H18" s="915">
        <v>1111111111.1099999</v>
      </c>
      <c r="I18" s="923" t="s">
        <v>582</v>
      </c>
      <c r="J18" s="924"/>
      <c r="K18" s="857"/>
      <c r="L18" s="143"/>
      <c r="M18" s="925"/>
      <c r="N18" s="860"/>
      <c r="O18" s="535"/>
      <c r="P18" s="105"/>
      <c r="Q18" s="535"/>
      <c r="R18" s="3"/>
      <c r="S18" s="143"/>
    </row>
    <row r="19" spans="1:20" s="540" customFormat="1" ht="28.5" customHeight="1">
      <c r="A19" s="924">
        <v>2</v>
      </c>
      <c r="B19" s="701">
        <v>40121</v>
      </c>
      <c r="C19" s="931" t="s">
        <v>1648</v>
      </c>
      <c r="D19" s="3" t="s">
        <v>1147</v>
      </c>
      <c r="E19" s="2" t="s">
        <v>1148</v>
      </c>
      <c r="F19" s="926" t="s">
        <v>134</v>
      </c>
      <c r="G19" s="3" t="s">
        <v>1535</v>
      </c>
      <c r="H19" s="927">
        <v>2222222222.2199998</v>
      </c>
      <c r="I19" s="923" t="s">
        <v>582</v>
      </c>
      <c r="J19" s="924"/>
      <c r="K19" s="857"/>
      <c r="L19" s="143"/>
      <c r="M19" s="925"/>
      <c r="N19" s="860"/>
      <c r="O19" s="535"/>
      <c r="P19" s="105"/>
      <c r="Q19" s="535"/>
      <c r="R19" s="3"/>
      <c r="S19" s="143"/>
    </row>
    <row r="20" spans="1:20" s="540" customFormat="1" ht="28.5" customHeight="1">
      <c r="A20" s="924">
        <v>1</v>
      </c>
      <c r="B20" s="701">
        <v>40142</v>
      </c>
      <c r="C20" s="931" t="s">
        <v>1673</v>
      </c>
      <c r="D20" s="3" t="s">
        <v>1147</v>
      </c>
      <c r="E20" s="2" t="s">
        <v>1148</v>
      </c>
      <c r="F20" s="926" t="s">
        <v>134</v>
      </c>
      <c r="G20" s="3" t="s">
        <v>1537</v>
      </c>
      <c r="H20" s="915">
        <v>1111111111.1099999</v>
      </c>
      <c r="I20" s="923" t="s">
        <v>582</v>
      </c>
      <c r="J20" s="924"/>
      <c r="K20" s="857"/>
      <c r="L20" s="143"/>
      <c r="M20" s="925"/>
      <c r="N20" s="860"/>
      <c r="O20" s="535"/>
      <c r="P20" s="105"/>
      <c r="Q20" s="535"/>
      <c r="R20" s="3"/>
      <c r="S20" s="143"/>
    </row>
    <row r="21" spans="1:20" s="540" customFormat="1" ht="28.5" customHeight="1">
      <c r="A21" s="924">
        <v>2</v>
      </c>
      <c r="B21" s="701">
        <v>40142</v>
      </c>
      <c r="C21" s="931" t="s">
        <v>1673</v>
      </c>
      <c r="D21" s="3" t="s">
        <v>1147</v>
      </c>
      <c r="E21" s="2" t="s">
        <v>1148</v>
      </c>
      <c r="F21" s="926" t="s">
        <v>134</v>
      </c>
      <c r="G21" s="3" t="s">
        <v>1535</v>
      </c>
      <c r="H21" s="927">
        <v>2222222222.2199998</v>
      </c>
      <c r="I21" s="923" t="s">
        <v>582</v>
      </c>
      <c r="J21" s="924"/>
      <c r="K21" s="857"/>
      <c r="L21" s="143"/>
      <c r="M21" s="925"/>
      <c r="N21" s="860"/>
      <c r="O21" s="535"/>
      <c r="P21" s="105"/>
      <c r="Q21" s="535"/>
      <c r="R21" s="3"/>
      <c r="S21" s="143"/>
    </row>
    <row r="22" spans="1:20" s="540" customFormat="1" ht="28.5" customHeight="1">
      <c r="A22" s="924">
        <v>1</v>
      </c>
      <c r="B22" s="701">
        <v>40165</v>
      </c>
      <c r="C22" s="931" t="s">
        <v>1738</v>
      </c>
      <c r="D22" s="3" t="s">
        <v>1147</v>
      </c>
      <c r="E22" s="2" t="s">
        <v>1148</v>
      </c>
      <c r="F22" s="926" t="s">
        <v>134</v>
      </c>
      <c r="G22" s="3" t="s">
        <v>1537</v>
      </c>
      <c r="H22" s="915">
        <v>1111111111.1099999</v>
      </c>
      <c r="I22" s="923" t="s">
        <v>582</v>
      </c>
      <c r="J22" s="924"/>
      <c r="K22" s="857"/>
      <c r="L22" s="143"/>
      <c r="M22" s="925"/>
      <c r="N22" s="860"/>
      <c r="O22" s="535"/>
      <c r="P22" s="105"/>
      <c r="Q22" s="535"/>
      <c r="R22" s="3"/>
      <c r="S22" s="143"/>
    </row>
    <row r="23" spans="1:20" s="540" customFormat="1" ht="28.5" customHeight="1" thickBot="1">
      <c r="A23" s="932">
        <v>2</v>
      </c>
      <c r="B23" s="12">
        <v>40165</v>
      </c>
      <c r="C23" s="933" t="s">
        <v>1738</v>
      </c>
      <c r="D23" s="9" t="s">
        <v>1147</v>
      </c>
      <c r="E23" s="10" t="s">
        <v>1148</v>
      </c>
      <c r="F23" s="934" t="s">
        <v>134</v>
      </c>
      <c r="G23" s="9" t="s">
        <v>1535</v>
      </c>
      <c r="H23" s="935">
        <v>2222222222.2199998</v>
      </c>
      <c r="I23" s="936" t="s">
        <v>582</v>
      </c>
      <c r="J23" s="932"/>
      <c r="K23" s="878"/>
      <c r="L23" s="35"/>
      <c r="M23" s="34"/>
      <c r="N23" s="937"/>
      <c r="O23" s="536"/>
      <c r="P23" s="205"/>
      <c r="Q23" s="536"/>
      <c r="R23" s="9"/>
      <c r="S23" s="35"/>
    </row>
    <row r="24" spans="1:20" s="540" customFormat="1" ht="14.25">
      <c r="F24" s="98"/>
      <c r="H24" s="97"/>
      <c r="I24" s="18"/>
      <c r="J24" s="18"/>
      <c r="K24" s="18"/>
      <c r="N24" s="97"/>
    </row>
    <row r="25" spans="1:20" s="540" customFormat="1" ht="15.75" thickBot="1">
      <c r="F25" s="98"/>
      <c r="G25" s="938" t="s">
        <v>1790</v>
      </c>
      <c r="H25" s="939">
        <f>SUM(H5:H23)</f>
        <v>29999999999.640007</v>
      </c>
      <c r="I25" s="18"/>
      <c r="J25" s="1379" t="s">
        <v>1765</v>
      </c>
      <c r="K25" s="1379"/>
      <c r="L25" s="1379"/>
      <c r="M25" s="1379"/>
      <c r="N25" s="939">
        <f>SUM(N5:N23)</f>
        <v>356250000</v>
      </c>
      <c r="Q25" s="1379" t="s">
        <v>1816</v>
      </c>
      <c r="R25" s="1379"/>
      <c r="S25" s="939">
        <f>SUM(S5:S23)</f>
        <v>20594174.25</v>
      </c>
    </row>
    <row r="26" spans="1:20" s="540" customFormat="1" ht="15" thickTop="1">
      <c r="F26" s="98"/>
      <c r="H26" s="899"/>
      <c r="I26" s="18"/>
      <c r="J26" s="18"/>
      <c r="K26" s="18"/>
      <c r="N26" s="900"/>
    </row>
    <row r="27" spans="1:20" ht="14.25">
      <c r="A27" s="1393" t="s">
        <v>1536</v>
      </c>
      <c r="B27" s="1393"/>
      <c r="C27" s="1393"/>
      <c r="D27" s="1393"/>
      <c r="E27" s="1393"/>
      <c r="F27" s="1393"/>
      <c r="G27" s="1393"/>
      <c r="H27" s="1393"/>
      <c r="I27" s="1393"/>
      <c r="J27" s="1393"/>
      <c r="K27" s="1393"/>
      <c r="L27" s="1393"/>
      <c r="M27" s="1393"/>
      <c r="N27" s="1393"/>
      <c r="O27" s="1393"/>
      <c r="P27" s="1393"/>
      <c r="Q27" s="200"/>
      <c r="R27" s="200"/>
      <c r="S27" s="200"/>
      <c r="T27" s="200"/>
    </row>
    <row r="28" spans="1:20" ht="12.75" customHeight="1">
      <c r="A28" s="1394" t="s">
        <v>1538</v>
      </c>
      <c r="B28" s="1394"/>
      <c r="C28" s="1394"/>
      <c r="D28" s="1394"/>
      <c r="E28" s="1394"/>
      <c r="F28" s="1394"/>
      <c r="G28" s="1394"/>
      <c r="H28" s="1394"/>
      <c r="I28" s="1394"/>
      <c r="J28" s="1394"/>
      <c r="K28" s="1394"/>
      <c r="L28" s="1394"/>
      <c r="M28" s="1394"/>
      <c r="N28" s="1394"/>
      <c r="O28" s="1394"/>
      <c r="P28" s="1394"/>
      <c r="Q28" s="214"/>
      <c r="R28" s="214"/>
      <c r="S28" s="214"/>
      <c r="T28" s="214"/>
    </row>
    <row r="29" spans="1:20" ht="14.25">
      <c r="A29" s="1392" t="s">
        <v>1786</v>
      </c>
      <c r="B29" s="1392"/>
      <c r="C29" s="1392"/>
      <c r="D29" s="1392"/>
      <c r="E29" s="1392"/>
      <c r="F29" s="1392"/>
      <c r="G29" s="1392"/>
      <c r="H29" s="1392"/>
      <c r="I29" s="1392"/>
      <c r="J29" s="1392"/>
      <c r="K29" s="1392"/>
      <c r="L29" s="1392"/>
      <c r="M29" s="1392"/>
      <c r="N29" s="1392"/>
      <c r="O29" s="1392"/>
      <c r="P29" s="1392"/>
    </row>
    <row r="30" spans="1:20" ht="14.25">
      <c r="A30" s="1392" t="s">
        <v>1787</v>
      </c>
      <c r="B30" s="1392"/>
      <c r="C30" s="1392"/>
      <c r="D30" s="1392"/>
      <c r="E30" s="1392"/>
      <c r="F30" s="1392"/>
      <c r="G30" s="1392"/>
      <c r="H30" s="1392"/>
      <c r="I30" s="1392"/>
      <c r="J30" s="1392"/>
      <c r="K30" s="1392"/>
      <c r="L30" s="1392"/>
      <c r="M30" s="1392"/>
      <c r="N30" s="1392"/>
      <c r="O30" s="1392"/>
      <c r="P30" s="1392"/>
    </row>
    <row r="31" spans="1:20" ht="14.25">
      <c r="A31" s="1392" t="s">
        <v>1804</v>
      </c>
      <c r="B31" s="1392"/>
      <c r="C31" s="1392"/>
      <c r="D31" s="1392"/>
      <c r="E31" s="1392"/>
      <c r="F31" s="1392"/>
      <c r="G31" s="1392"/>
      <c r="H31" s="1392"/>
      <c r="I31" s="1392"/>
      <c r="J31" s="1392"/>
      <c r="K31" s="1392"/>
      <c r="L31" s="1392"/>
      <c r="M31" s="1392"/>
      <c r="N31" s="1392"/>
      <c r="O31" s="1392"/>
      <c r="P31" s="1392"/>
    </row>
    <row r="35" spans="10:11" ht="14.25">
      <c r="J35" s="203"/>
      <c r="K35" s="203"/>
    </row>
  </sheetData>
  <protectedRanges>
    <protectedRange sqref="O5:O7" name="Range1"/>
  </protectedRanges>
  <mergeCells count="31">
    <mergeCell ref="C6:C7"/>
    <mergeCell ref="O3:P3"/>
    <mergeCell ref="A1:P1"/>
    <mergeCell ref="I3:I4"/>
    <mergeCell ref="G3:G4"/>
    <mergeCell ref="F3:F4"/>
    <mergeCell ref="B3:B4"/>
    <mergeCell ref="A3:A4"/>
    <mergeCell ref="C3:E3"/>
    <mergeCell ref="H3:H4"/>
    <mergeCell ref="J3:L3"/>
    <mergeCell ref="M3:N3"/>
    <mergeCell ref="B6:B7"/>
    <mergeCell ref="A6:A7"/>
    <mergeCell ref="L6:L7"/>
    <mergeCell ref="K6:K7"/>
    <mergeCell ref="A31:P31"/>
    <mergeCell ref="A27:P27"/>
    <mergeCell ref="A28:P28"/>
    <mergeCell ref="A29:P29"/>
    <mergeCell ref="A30:P30"/>
    <mergeCell ref="D6:D7"/>
    <mergeCell ref="I6:I7"/>
    <mergeCell ref="H6:H7"/>
    <mergeCell ref="G6:G7"/>
    <mergeCell ref="F6:F7"/>
    <mergeCell ref="J25:M25"/>
    <mergeCell ref="Q25:R25"/>
    <mergeCell ref="Q3:S3"/>
    <mergeCell ref="J6:J7"/>
    <mergeCell ref="E6:E7"/>
  </mergeCells>
  <pageMargins left="0.7" right="0.7" top="0.75" bottom="0.75" header="0.3" footer="0.3"/>
  <pageSetup paperSize="5" scale="43" orientation="landscape" r:id="rId1"/>
  <headerFooter>
    <oddFooter>&amp;RPage &amp;P of &amp;N</oddFooter>
  </headerFooter>
</worksheet>
</file>

<file path=xl/worksheets/sheet6.xml><?xml version="1.0" encoding="utf-8"?>
<worksheet xmlns="http://schemas.openxmlformats.org/spreadsheetml/2006/main" xmlns:r="http://schemas.openxmlformats.org/officeDocument/2006/relationships">
  <dimension ref="A1:Q208"/>
  <sheetViews>
    <sheetView zoomScale="40" zoomScaleNormal="40" zoomScaleSheetLayoutView="85" zoomScalePageLayoutView="85" workbookViewId="0">
      <selection sqref="A1:L1"/>
    </sheetView>
  </sheetViews>
  <sheetFormatPr defaultRowHeight="14.25"/>
  <cols>
    <col min="1" max="1" width="12.5703125" style="1015" bestFit="1" customWidth="1"/>
    <col min="2" max="2" width="53.5703125" style="1015" customWidth="1"/>
    <col min="3" max="3" width="18.28515625" style="1015" bestFit="1" customWidth="1"/>
    <col min="4" max="4" width="6.28515625" style="18" bestFit="1" customWidth="1"/>
    <col min="5" max="5" width="13.140625" style="1015" bestFit="1" customWidth="1"/>
    <col min="6" max="6" width="47.85546875" style="1015" bestFit="1" customWidth="1"/>
    <col min="7" max="7" width="27" style="1015" customWidth="1"/>
    <col min="8" max="8" width="12.7109375" style="1015" customWidth="1"/>
    <col min="9" max="9" width="13.140625" style="1015" bestFit="1" customWidth="1"/>
    <col min="10" max="10" width="25.5703125" style="1015" bestFit="1" customWidth="1"/>
    <col min="11" max="11" width="19.28515625" style="1015" bestFit="1" customWidth="1"/>
    <col min="12" max="12" width="28.5703125" style="1015" customWidth="1"/>
    <col min="13" max="13" width="2.7109375" style="1015" customWidth="1"/>
    <col min="14" max="14" width="5" style="1015" customWidth="1"/>
    <col min="15" max="15" width="18" style="1015" bestFit="1" customWidth="1"/>
    <col min="16" max="16384" width="9.140625" style="1015"/>
  </cols>
  <sheetData>
    <row r="1" spans="1:13" ht="15">
      <c r="A1" s="1455" t="s">
        <v>483</v>
      </c>
      <c r="B1" s="1455"/>
      <c r="C1" s="1455"/>
      <c r="D1" s="1455"/>
      <c r="E1" s="1455"/>
      <c r="F1" s="1455"/>
      <c r="G1" s="1455"/>
      <c r="H1" s="1455"/>
      <c r="I1" s="1455"/>
      <c r="J1" s="1455"/>
      <c r="K1" s="1455"/>
      <c r="L1" s="1455"/>
    </row>
    <row r="2" spans="1:13" ht="11.25" customHeight="1" thickBot="1">
      <c r="A2" s="18"/>
      <c r="G2" s="1011"/>
      <c r="H2" s="18"/>
    </row>
    <row r="3" spans="1:13" ht="12.75" customHeight="1">
      <c r="A3" s="1456" t="s">
        <v>5</v>
      </c>
      <c r="B3" s="981" t="s">
        <v>1413</v>
      </c>
      <c r="C3" s="981"/>
      <c r="D3" s="980"/>
      <c r="E3" s="1458" t="s">
        <v>9</v>
      </c>
      <c r="F3" s="1458" t="s">
        <v>1275</v>
      </c>
      <c r="G3" s="1458" t="s">
        <v>328</v>
      </c>
      <c r="H3" s="1461" t="s">
        <v>10</v>
      </c>
      <c r="I3" s="1085" t="s">
        <v>446</v>
      </c>
      <c r="J3" s="1375"/>
      <c r="K3" s="1375"/>
      <c r="L3" s="1375"/>
      <c r="M3" s="76"/>
    </row>
    <row r="4" spans="1:13" s="1011" customFormat="1" ht="63" customHeight="1" thickBot="1">
      <c r="A4" s="1457"/>
      <c r="B4" s="979" t="s">
        <v>6</v>
      </c>
      <c r="C4" s="978" t="s">
        <v>7</v>
      </c>
      <c r="D4" s="978" t="s">
        <v>8</v>
      </c>
      <c r="E4" s="1459"/>
      <c r="F4" s="1459"/>
      <c r="G4" s="1460"/>
      <c r="H4" s="1462"/>
      <c r="I4" s="1023" t="s">
        <v>449</v>
      </c>
      <c r="J4" s="1009" t="s">
        <v>447</v>
      </c>
      <c r="K4" s="1009" t="s">
        <v>459</v>
      </c>
      <c r="L4" s="1013" t="s">
        <v>448</v>
      </c>
      <c r="M4" s="77"/>
    </row>
    <row r="5" spans="1:13" ht="28.5" customHeight="1">
      <c r="A5" s="1475">
        <v>39916</v>
      </c>
      <c r="B5" s="1474" t="s">
        <v>1323</v>
      </c>
      <c r="C5" s="1474" t="s">
        <v>1127</v>
      </c>
      <c r="D5" s="1473" t="s">
        <v>1128</v>
      </c>
      <c r="E5" s="1473" t="s">
        <v>134</v>
      </c>
      <c r="F5" s="1473" t="s">
        <v>1324</v>
      </c>
      <c r="G5" s="1470">
        <v>376000000</v>
      </c>
      <c r="H5" s="1469" t="s">
        <v>594</v>
      </c>
      <c r="I5" s="93">
        <v>39976</v>
      </c>
      <c r="J5" s="977">
        <v>284590000</v>
      </c>
      <c r="K5" s="976">
        <f>G5+J5</f>
        <v>660590000</v>
      </c>
      <c r="L5" s="72" t="s">
        <v>450</v>
      </c>
      <c r="M5" s="74"/>
    </row>
    <row r="6" spans="1:13" ht="28.5" customHeight="1">
      <c r="A6" s="1464"/>
      <c r="B6" s="1434"/>
      <c r="C6" s="1434"/>
      <c r="D6" s="1463"/>
      <c r="E6" s="1463"/>
      <c r="F6" s="1463"/>
      <c r="G6" s="1471"/>
      <c r="H6" s="1465"/>
      <c r="I6" s="95">
        <v>40086</v>
      </c>
      <c r="J6" s="975">
        <v>121910000</v>
      </c>
      <c r="K6" s="974">
        <f>K5+J6</f>
        <v>782500000</v>
      </c>
      <c r="L6" s="96" t="s">
        <v>1534</v>
      </c>
      <c r="M6" s="74"/>
    </row>
    <row r="7" spans="1:13" ht="28.5" customHeight="1">
      <c r="A7" s="1454"/>
      <c r="B7" s="1435"/>
      <c r="C7" s="1435"/>
      <c r="D7" s="1437"/>
      <c r="E7" s="1437"/>
      <c r="F7" s="1437"/>
      <c r="G7" s="1472"/>
      <c r="H7" s="1439"/>
      <c r="I7" s="19">
        <v>40177</v>
      </c>
      <c r="J7" s="958">
        <v>131340000</v>
      </c>
      <c r="K7" s="951">
        <f>K6+J7</f>
        <v>913840000</v>
      </c>
      <c r="L7" s="37" t="s">
        <v>1805</v>
      </c>
      <c r="M7" s="75"/>
    </row>
    <row r="8" spans="1:13" ht="28.5" customHeight="1">
      <c r="A8" s="1453">
        <v>39916</v>
      </c>
      <c r="B8" s="1433" t="s">
        <v>1325</v>
      </c>
      <c r="C8" s="1433" t="s">
        <v>1326</v>
      </c>
      <c r="D8" s="1436" t="s">
        <v>1008</v>
      </c>
      <c r="E8" s="1436" t="s">
        <v>134</v>
      </c>
      <c r="F8" s="1433" t="s">
        <v>1324</v>
      </c>
      <c r="G8" s="1430">
        <v>2071000000</v>
      </c>
      <c r="H8" s="1438" t="s">
        <v>594</v>
      </c>
      <c r="I8" s="19">
        <v>39976</v>
      </c>
      <c r="J8" s="958">
        <v>-991580000</v>
      </c>
      <c r="K8" s="951">
        <f>G8+J8</f>
        <v>1079420000</v>
      </c>
      <c r="L8" s="37" t="s">
        <v>450</v>
      </c>
      <c r="M8" s="75"/>
    </row>
    <row r="9" spans="1:13" ht="28.5" customHeight="1">
      <c r="A9" s="1464"/>
      <c r="B9" s="1434"/>
      <c r="C9" s="1434"/>
      <c r="D9" s="1463"/>
      <c r="E9" s="1463"/>
      <c r="F9" s="1434"/>
      <c r="G9" s="1431"/>
      <c r="H9" s="1465"/>
      <c r="I9" s="19">
        <v>40086</v>
      </c>
      <c r="J9" s="958">
        <v>1010180000</v>
      </c>
      <c r="K9" s="951">
        <f>K8+J9</f>
        <v>2089600000</v>
      </c>
      <c r="L9" s="96" t="s">
        <v>1534</v>
      </c>
      <c r="M9" s="75"/>
    </row>
    <row r="10" spans="1:13" ht="28.5" customHeight="1">
      <c r="A10" s="1454"/>
      <c r="B10" s="1435"/>
      <c r="C10" s="1435"/>
      <c r="D10" s="1437"/>
      <c r="E10" s="1437"/>
      <c r="F10" s="1435"/>
      <c r="G10" s="1432"/>
      <c r="H10" s="1439"/>
      <c r="I10" s="19">
        <v>40177</v>
      </c>
      <c r="J10" s="958">
        <v>-105410000</v>
      </c>
      <c r="K10" s="951">
        <f>K9+J10</f>
        <v>1984190000</v>
      </c>
      <c r="L10" s="37" t="s">
        <v>1805</v>
      </c>
      <c r="M10" s="75"/>
    </row>
    <row r="11" spans="1:13" ht="28.5" customHeight="1">
      <c r="A11" s="1424">
        <v>39916</v>
      </c>
      <c r="B11" s="1433" t="s">
        <v>1327</v>
      </c>
      <c r="C11" s="1433" t="s">
        <v>1328</v>
      </c>
      <c r="D11" s="1433" t="s">
        <v>1113</v>
      </c>
      <c r="E11" s="1433" t="s">
        <v>134</v>
      </c>
      <c r="F11" s="1433" t="s">
        <v>1324</v>
      </c>
      <c r="G11" s="1430">
        <v>2873000000</v>
      </c>
      <c r="H11" s="1427" t="s">
        <v>594</v>
      </c>
      <c r="I11" s="19">
        <v>39981</v>
      </c>
      <c r="J11" s="958">
        <v>-462990000</v>
      </c>
      <c r="K11" s="951">
        <f>G11+J11</f>
        <v>2410010000</v>
      </c>
      <c r="L11" s="37" t="s">
        <v>450</v>
      </c>
      <c r="M11" s="75"/>
    </row>
    <row r="12" spans="1:13" ht="28.5" customHeight="1">
      <c r="A12" s="1425"/>
      <c r="B12" s="1434"/>
      <c r="C12" s="1434"/>
      <c r="D12" s="1434"/>
      <c r="E12" s="1434"/>
      <c r="F12" s="1434"/>
      <c r="G12" s="1431"/>
      <c r="H12" s="1428"/>
      <c r="I12" s="19">
        <v>40086</v>
      </c>
      <c r="J12" s="958">
        <v>65070000</v>
      </c>
      <c r="K12" s="951">
        <f>K11+J12</f>
        <v>2475080000</v>
      </c>
      <c r="L12" s="96" t="s">
        <v>1534</v>
      </c>
      <c r="M12" s="75"/>
    </row>
    <row r="13" spans="1:13" ht="28.5" customHeight="1">
      <c r="A13" s="1425"/>
      <c r="B13" s="1434"/>
      <c r="C13" s="1434"/>
      <c r="D13" s="1434"/>
      <c r="E13" s="1434"/>
      <c r="F13" s="1434"/>
      <c r="G13" s="1431"/>
      <c r="H13" s="1428"/>
      <c r="I13" s="19">
        <v>40177</v>
      </c>
      <c r="J13" s="958">
        <v>1213310000</v>
      </c>
      <c r="K13" s="951">
        <f>K12+J13</f>
        <v>3688390000</v>
      </c>
      <c r="L13" s="37" t="s">
        <v>1805</v>
      </c>
      <c r="M13" s="75"/>
    </row>
    <row r="14" spans="1:13" ht="28.5" customHeight="1">
      <c r="A14" s="1426"/>
      <c r="B14" s="1435"/>
      <c r="C14" s="1435"/>
      <c r="D14" s="1435"/>
      <c r="E14" s="1435"/>
      <c r="F14" s="1435"/>
      <c r="G14" s="1432"/>
      <c r="H14" s="1429"/>
      <c r="I14" s="19">
        <v>40226</v>
      </c>
      <c r="J14" s="1024">
        <v>2050236344</v>
      </c>
      <c r="K14" s="951">
        <f t="shared" ref="K14" si="0">K13+J14</f>
        <v>5738626344</v>
      </c>
      <c r="L14" s="37" t="s">
        <v>1835</v>
      </c>
      <c r="M14" s="1025"/>
    </row>
    <row r="15" spans="1:13" ht="28.5" customHeight="1">
      <c r="A15" s="1453">
        <v>39916</v>
      </c>
      <c r="B15" s="1433" t="s">
        <v>1329</v>
      </c>
      <c r="C15" s="1433" t="s">
        <v>1330</v>
      </c>
      <c r="D15" s="1436" t="s">
        <v>1029</v>
      </c>
      <c r="E15" s="1436" t="s">
        <v>134</v>
      </c>
      <c r="F15" s="1433" t="s">
        <v>1324</v>
      </c>
      <c r="G15" s="1430">
        <v>633000000</v>
      </c>
      <c r="H15" s="1438" t="s">
        <v>594</v>
      </c>
      <c r="I15" s="19">
        <v>39976</v>
      </c>
      <c r="J15" s="958">
        <v>384650000</v>
      </c>
      <c r="K15" s="951">
        <f>G15+J15</f>
        <v>1017650000</v>
      </c>
      <c r="L15" s="37" t="s">
        <v>450</v>
      </c>
      <c r="M15" s="75"/>
    </row>
    <row r="16" spans="1:13" ht="28.5" customHeight="1">
      <c r="A16" s="1464"/>
      <c r="B16" s="1434"/>
      <c r="C16" s="1434"/>
      <c r="D16" s="1463"/>
      <c r="E16" s="1463"/>
      <c r="F16" s="1434"/>
      <c r="G16" s="1431"/>
      <c r="H16" s="1465"/>
      <c r="I16" s="19">
        <v>40086</v>
      </c>
      <c r="J16" s="958">
        <v>2537240000</v>
      </c>
      <c r="K16" s="951">
        <f>K15+J16</f>
        <v>3554890000</v>
      </c>
      <c r="L16" s="96" t="s">
        <v>1534</v>
      </c>
      <c r="M16" s="75"/>
    </row>
    <row r="17" spans="1:13" ht="28.5" customHeight="1">
      <c r="A17" s="1454"/>
      <c r="B17" s="1435"/>
      <c r="C17" s="1435"/>
      <c r="D17" s="1437"/>
      <c r="E17" s="1437"/>
      <c r="F17" s="1435"/>
      <c r="G17" s="1432"/>
      <c r="H17" s="1439"/>
      <c r="I17" s="19">
        <v>40177</v>
      </c>
      <c r="J17" s="958">
        <v>-1679520000</v>
      </c>
      <c r="K17" s="951">
        <f>K16+J17</f>
        <v>1875370000</v>
      </c>
      <c r="L17" s="37" t="s">
        <v>1805</v>
      </c>
      <c r="M17" s="75"/>
    </row>
    <row r="18" spans="1:13" ht="28.5" customHeight="1">
      <c r="A18" s="1453">
        <v>39916</v>
      </c>
      <c r="B18" s="1433" t="s">
        <v>1331</v>
      </c>
      <c r="C18" s="1433" t="s">
        <v>1261</v>
      </c>
      <c r="D18" s="1436" t="s">
        <v>1072</v>
      </c>
      <c r="E18" s="1436" t="s">
        <v>134</v>
      </c>
      <c r="F18" s="1433" t="s">
        <v>1324</v>
      </c>
      <c r="G18" s="1430">
        <v>407000000</v>
      </c>
      <c r="H18" s="1438" t="s">
        <v>594</v>
      </c>
      <c r="I18" s="19">
        <v>39981</v>
      </c>
      <c r="J18" s="958">
        <v>225040000</v>
      </c>
      <c r="K18" s="951">
        <f>G18+J18</f>
        <v>632040000</v>
      </c>
      <c r="L18" s="37" t="s">
        <v>450</v>
      </c>
      <c r="M18" s="75"/>
    </row>
    <row r="19" spans="1:13" ht="28.5" customHeight="1">
      <c r="A19" s="1464"/>
      <c r="B19" s="1434"/>
      <c r="C19" s="1434"/>
      <c r="D19" s="1463"/>
      <c r="E19" s="1463"/>
      <c r="F19" s="1434"/>
      <c r="G19" s="1431"/>
      <c r="H19" s="1465"/>
      <c r="I19" s="19">
        <v>40086</v>
      </c>
      <c r="J19" s="958">
        <v>254380000</v>
      </c>
      <c r="K19" s="951">
        <f>K18+J19</f>
        <v>886420000</v>
      </c>
      <c r="L19" s="96" t="s">
        <v>1534</v>
      </c>
      <c r="M19" s="75"/>
    </row>
    <row r="20" spans="1:13" ht="28.5" customHeight="1">
      <c r="A20" s="1454"/>
      <c r="B20" s="1435"/>
      <c r="C20" s="1435"/>
      <c r="D20" s="1437"/>
      <c r="E20" s="1437"/>
      <c r="F20" s="1435"/>
      <c r="G20" s="1432"/>
      <c r="H20" s="1439"/>
      <c r="I20" s="19">
        <v>40177</v>
      </c>
      <c r="J20" s="958">
        <v>355710000</v>
      </c>
      <c r="K20" s="951">
        <f>K19+J20</f>
        <v>1242130000</v>
      </c>
      <c r="L20" s="37" t="s">
        <v>1805</v>
      </c>
      <c r="M20" s="75"/>
    </row>
    <row r="21" spans="1:13" ht="28.5" customHeight="1">
      <c r="A21" s="960">
        <v>39916</v>
      </c>
      <c r="B21" s="973" t="s">
        <v>1332</v>
      </c>
      <c r="C21" s="972" t="s">
        <v>1333</v>
      </c>
      <c r="D21" s="966" t="s">
        <v>1316</v>
      </c>
      <c r="E21" s="966" t="s">
        <v>134</v>
      </c>
      <c r="F21" s="972" t="s">
        <v>1324</v>
      </c>
      <c r="G21" s="951">
        <v>3552000000</v>
      </c>
      <c r="H21" s="971" t="s">
        <v>594</v>
      </c>
      <c r="I21" s="19">
        <v>40025</v>
      </c>
      <c r="J21" s="951">
        <v>-3552000000</v>
      </c>
      <c r="K21" s="951">
        <f>G21+J21</f>
        <v>0</v>
      </c>
      <c r="L21" s="73" t="s">
        <v>1447</v>
      </c>
      <c r="M21" s="994">
        <v>2</v>
      </c>
    </row>
    <row r="22" spans="1:13" ht="28.5" customHeight="1">
      <c r="A22" s="1453">
        <v>39919</v>
      </c>
      <c r="B22" s="1433" t="s">
        <v>1336</v>
      </c>
      <c r="C22" s="1433" t="s">
        <v>1337</v>
      </c>
      <c r="D22" s="1436" t="s">
        <v>1077</v>
      </c>
      <c r="E22" s="1436" t="s">
        <v>134</v>
      </c>
      <c r="F22" s="1433" t="s">
        <v>1324</v>
      </c>
      <c r="G22" s="1430">
        <v>659000000</v>
      </c>
      <c r="H22" s="1438" t="s">
        <v>594</v>
      </c>
      <c r="I22" s="19">
        <v>39976</v>
      </c>
      <c r="J22" s="958">
        <v>-105620000</v>
      </c>
      <c r="K22" s="951">
        <f>G22+J22</f>
        <v>553380000</v>
      </c>
      <c r="L22" s="37" t="s">
        <v>450</v>
      </c>
      <c r="M22" s="75"/>
    </row>
    <row r="23" spans="1:13" ht="28.5" customHeight="1">
      <c r="A23" s="1464"/>
      <c r="B23" s="1434"/>
      <c r="C23" s="1434"/>
      <c r="D23" s="1463"/>
      <c r="E23" s="1463"/>
      <c r="F23" s="1434"/>
      <c r="G23" s="1431"/>
      <c r="H23" s="1465"/>
      <c r="I23" s="19">
        <v>40086</v>
      </c>
      <c r="J23" s="958">
        <v>102580000</v>
      </c>
      <c r="K23" s="951">
        <f>K22+J23</f>
        <v>655960000</v>
      </c>
      <c r="L23" s="96" t="s">
        <v>1534</v>
      </c>
      <c r="M23" s="75"/>
    </row>
    <row r="24" spans="1:13" ht="28.5" customHeight="1">
      <c r="A24" s="1454"/>
      <c r="B24" s="1435"/>
      <c r="C24" s="1435"/>
      <c r="D24" s="1437"/>
      <c r="E24" s="1437"/>
      <c r="F24" s="1435"/>
      <c r="G24" s="1432"/>
      <c r="H24" s="1439"/>
      <c r="I24" s="19">
        <v>40177</v>
      </c>
      <c r="J24" s="958">
        <v>277640000</v>
      </c>
      <c r="K24" s="951">
        <f>K23+J24</f>
        <v>933600000</v>
      </c>
      <c r="L24" s="37" t="s">
        <v>1805</v>
      </c>
      <c r="M24" s="75"/>
    </row>
    <row r="25" spans="1:13" ht="28.5" customHeight="1">
      <c r="A25" s="1466" t="s">
        <v>1808</v>
      </c>
      <c r="B25" s="1433" t="s">
        <v>1348</v>
      </c>
      <c r="C25" s="1433" t="s">
        <v>1349</v>
      </c>
      <c r="D25" s="1436" t="s">
        <v>990</v>
      </c>
      <c r="E25" s="1436" t="s">
        <v>134</v>
      </c>
      <c r="F25" s="1433" t="s">
        <v>1324</v>
      </c>
      <c r="G25" s="1430">
        <v>798900000</v>
      </c>
      <c r="H25" s="1438" t="s">
        <v>594</v>
      </c>
      <c r="I25" s="19">
        <v>39976</v>
      </c>
      <c r="J25" s="958">
        <v>5540000</v>
      </c>
      <c r="K25" s="951">
        <f>G25+J25</f>
        <v>804440000</v>
      </c>
      <c r="L25" s="37" t="s">
        <v>450</v>
      </c>
      <c r="M25" s="75"/>
    </row>
    <row r="26" spans="1:13" ht="28.5" customHeight="1">
      <c r="A26" s="1467"/>
      <c r="B26" s="1434"/>
      <c r="C26" s="1434"/>
      <c r="D26" s="1463"/>
      <c r="E26" s="1463"/>
      <c r="F26" s="1434"/>
      <c r="G26" s="1431"/>
      <c r="H26" s="1465"/>
      <c r="I26" s="19">
        <v>40086</v>
      </c>
      <c r="J26" s="958">
        <v>162680000</v>
      </c>
      <c r="K26" s="951">
        <f>K25+J26</f>
        <v>967120000</v>
      </c>
      <c r="L26" s="96" t="s">
        <v>1534</v>
      </c>
      <c r="M26" s="75"/>
    </row>
    <row r="27" spans="1:13" ht="28.5" customHeight="1">
      <c r="A27" s="1467"/>
      <c r="B27" s="1434"/>
      <c r="C27" s="1434"/>
      <c r="D27" s="1463"/>
      <c r="E27" s="1463"/>
      <c r="F27" s="1434"/>
      <c r="G27" s="1431"/>
      <c r="H27" s="1465"/>
      <c r="I27" s="19">
        <v>40177</v>
      </c>
      <c r="J27" s="958">
        <v>665510000</v>
      </c>
      <c r="K27" s="951">
        <f>K26+J27</f>
        <v>1632630000</v>
      </c>
      <c r="L27" s="37" t="s">
        <v>1805</v>
      </c>
      <c r="M27" s="75"/>
    </row>
    <row r="28" spans="1:13" ht="28.5" customHeight="1">
      <c r="A28" s="1468"/>
      <c r="B28" s="1435"/>
      <c r="C28" s="1435"/>
      <c r="D28" s="1437"/>
      <c r="E28" s="1437"/>
      <c r="F28" s="1435"/>
      <c r="G28" s="1432"/>
      <c r="H28" s="1439"/>
      <c r="I28" s="19">
        <v>40204</v>
      </c>
      <c r="J28" s="958">
        <v>800390000</v>
      </c>
      <c r="K28" s="951">
        <f>K27+J28</f>
        <v>2433020000</v>
      </c>
      <c r="L28" s="37" t="s">
        <v>1807</v>
      </c>
      <c r="M28" s="75"/>
    </row>
    <row r="29" spans="1:13" ht="28.5" customHeight="1">
      <c r="A29" s="1466" t="s">
        <v>1808</v>
      </c>
      <c r="B29" s="1433" t="s">
        <v>1350</v>
      </c>
      <c r="C29" s="1433" t="s">
        <v>1349</v>
      </c>
      <c r="D29" s="1436" t="s">
        <v>990</v>
      </c>
      <c r="E29" s="1436" t="s">
        <v>134</v>
      </c>
      <c r="F29" s="1433" t="s">
        <v>1324</v>
      </c>
      <c r="G29" s="1430">
        <v>1864000000</v>
      </c>
      <c r="H29" s="1438" t="s">
        <v>594</v>
      </c>
      <c r="I29" s="19">
        <v>39976</v>
      </c>
      <c r="J29" s="958">
        <v>3318840000</v>
      </c>
      <c r="K29" s="951">
        <f>G29+J29</f>
        <v>5182840000</v>
      </c>
      <c r="L29" s="37" t="s">
        <v>450</v>
      </c>
      <c r="M29" s="75"/>
    </row>
    <row r="30" spans="1:13" ht="28.5" customHeight="1">
      <c r="A30" s="1467"/>
      <c r="B30" s="1434"/>
      <c r="C30" s="1434"/>
      <c r="D30" s="1463"/>
      <c r="E30" s="1463"/>
      <c r="F30" s="1434"/>
      <c r="G30" s="1431"/>
      <c r="H30" s="1465"/>
      <c r="I30" s="19">
        <v>40086</v>
      </c>
      <c r="J30" s="958">
        <v>-717420000</v>
      </c>
      <c r="K30" s="951">
        <f>K29+J30</f>
        <v>4465420000</v>
      </c>
      <c r="L30" s="96" t="s">
        <v>1534</v>
      </c>
      <c r="M30" s="75"/>
    </row>
    <row r="31" spans="1:13" ht="28.5" customHeight="1">
      <c r="A31" s="1467"/>
      <c r="B31" s="1434"/>
      <c r="C31" s="1434"/>
      <c r="D31" s="1463"/>
      <c r="E31" s="1463"/>
      <c r="F31" s="1434"/>
      <c r="G31" s="1431"/>
      <c r="H31" s="1465"/>
      <c r="I31" s="19">
        <v>40177</v>
      </c>
      <c r="J31" s="958">
        <v>2290780000</v>
      </c>
      <c r="K31" s="951">
        <f>K30+J31</f>
        <v>6756200000</v>
      </c>
      <c r="L31" s="37" t="s">
        <v>1805</v>
      </c>
      <c r="M31" s="75"/>
    </row>
    <row r="32" spans="1:13" ht="28.5" customHeight="1">
      <c r="A32" s="1468"/>
      <c r="B32" s="1435"/>
      <c r="C32" s="1435"/>
      <c r="D32" s="1437"/>
      <c r="E32" s="1437"/>
      <c r="F32" s="1435"/>
      <c r="G32" s="1432"/>
      <c r="H32" s="1439"/>
      <c r="I32" s="19">
        <v>40204</v>
      </c>
      <c r="J32" s="958">
        <v>450100000</v>
      </c>
      <c r="K32" s="951">
        <f>K31+J32</f>
        <v>7206300000</v>
      </c>
      <c r="L32" s="37" t="s">
        <v>1807</v>
      </c>
      <c r="M32" s="75"/>
    </row>
    <row r="33" spans="1:13" ht="28.5" customHeight="1">
      <c r="A33" s="1453">
        <v>39923</v>
      </c>
      <c r="B33" s="1433" t="s">
        <v>1356</v>
      </c>
      <c r="C33" s="1433" t="s">
        <v>1119</v>
      </c>
      <c r="D33" s="1436" t="s">
        <v>1029</v>
      </c>
      <c r="E33" s="1436" t="s">
        <v>134</v>
      </c>
      <c r="F33" s="1433" t="s">
        <v>1324</v>
      </c>
      <c r="G33" s="1430">
        <v>319000000</v>
      </c>
      <c r="H33" s="1438" t="s">
        <v>594</v>
      </c>
      <c r="I33" s="19">
        <v>39976</v>
      </c>
      <c r="J33" s="958">
        <v>128300000</v>
      </c>
      <c r="K33" s="951">
        <f>G33+J33</f>
        <v>447300000</v>
      </c>
      <c r="L33" s="37" t="s">
        <v>450</v>
      </c>
      <c r="M33" s="75"/>
    </row>
    <row r="34" spans="1:13" ht="28.5" customHeight="1">
      <c r="A34" s="1464"/>
      <c r="B34" s="1434"/>
      <c r="C34" s="1434"/>
      <c r="D34" s="1463"/>
      <c r="E34" s="1463"/>
      <c r="F34" s="1434"/>
      <c r="G34" s="1431"/>
      <c r="H34" s="1465"/>
      <c r="I34" s="19">
        <v>40086</v>
      </c>
      <c r="J34" s="958">
        <v>46730000</v>
      </c>
      <c r="K34" s="951">
        <f>K33+J34</f>
        <v>494030000</v>
      </c>
      <c r="L34" s="96" t="s">
        <v>1534</v>
      </c>
      <c r="M34" s="75"/>
    </row>
    <row r="35" spans="1:13" ht="28.5" customHeight="1">
      <c r="A35" s="1454"/>
      <c r="B35" s="1435"/>
      <c r="C35" s="1435"/>
      <c r="D35" s="1437"/>
      <c r="E35" s="1437"/>
      <c r="F35" s="1435"/>
      <c r="G35" s="1432"/>
      <c r="H35" s="1439"/>
      <c r="I35" s="19">
        <v>40177</v>
      </c>
      <c r="J35" s="958">
        <v>145820000</v>
      </c>
      <c r="K35" s="951">
        <f>K34+J35</f>
        <v>639850000</v>
      </c>
      <c r="L35" s="37" t="s">
        <v>1805</v>
      </c>
      <c r="M35" s="75"/>
    </row>
    <row r="36" spans="1:13" ht="28.5" customHeight="1">
      <c r="A36" s="1453">
        <v>39923</v>
      </c>
      <c r="B36" s="1433" t="s">
        <v>1357</v>
      </c>
      <c r="C36" s="1433" t="s">
        <v>1358</v>
      </c>
      <c r="D36" s="1436" t="s">
        <v>998</v>
      </c>
      <c r="E36" s="1436" t="s">
        <v>134</v>
      </c>
      <c r="F36" s="1433" t="s">
        <v>1324</v>
      </c>
      <c r="G36" s="1430">
        <v>366000000</v>
      </c>
      <c r="H36" s="1438" t="s">
        <v>594</v>
      </c>
      <c r="I36" s="19">
        <v>39976</v>
      </c>
      <c r="J36" s="958">
        <v>87130000</v>
      </c>
      <c r="K36" s="951">
        <f>G36+J36</f>
        <v>453130000</v>
      </c>
      <c r="L36" s="37" t="s">
        <v>450</v>
      </c>
      <c r="M36" s="75"/>
    </row>
    <row r="37" spans="1:13" ht="28.5" customHeight="1">
      <c r="A37" s="1464"/>
      <c r="B37" s="1434"/>
      <c r="C37" s="1434"/>
      <c r="D37" s="1463"/>
      <c r="E37" s="1463"/>
      <c r="F37" s="1434"/>
      <c r="G37" s="1431"/>
      <c r="H37" s="1465"/>
      <c r="I37" s="19">
        <v>40086</v>
      </c>
      <c r="J37" s="958">
        <v>-249670000</v>
      </c>
      <c r="K37" s="951">
        <f>K36+J37</f>
        <v>203460000</v>
      </c>
      <c r="L37" s="96" t="s">
        <v>1534</v>
      </c>
      <c r="M37" s="75"/>
    </row>
    <row r="38" spans="1:13" ht="28.5" customHeight="1">
      <c r="A38" s="1454"/>
      <c r="B38" s="1435"/>
      <c r="C38" s="1435"/>
      <c r="D38" s="1437"/>
      <c r="E38" s="1437"/>
      <c r="F38" s="1435"/>
      <c r="G38" s="1432"/>
      <c r="H38" s="1439"/>
      <c r="I38" s="19">
        <v>40177</v>
      </c>
      <c r="J38" s="958">
        <v>119700000</v>
      </c>
      <c r="K38" s="951">
        <f>K37+J38</f>
        <v>323160000</v>
      </c>
      <c r="L38" s="37" t="s">
        <v>1805</v>
      </c>
      <c r="M38" s="75"/>
    </row>
    <row r="39" spans="1:13" ht="28.5" customHeight="1">
      <c r="A39" s="1453">
        <v>39927</v>
      </c>
      <c r="B39" s="1433" t="s">
        <v>1378</v>
      </c>
      <c r="C39" s="1433" t="s">
        <v>1379</v>
      </c>
      <c r="D39" s="1436" t="s">
        <v>1064</v>
      </c>
      <c r="E39" s="1436" t="s">
        <v>134</v>
      </c>
      <c r="F39" s="1433" t="s">
        <v>1324</v>
      </c>
      <c r="G39" s="1409">
        <v>156000000</v>
      </c>
      <c r="H39" s="1438" t="s">
        <v>594</v>
      </c>
      <c r="I39" s="19">
        <v>39981</v>
      </c>
      <c r="J39" s="970">
        <v>-64990000</v>
      </c>
      <c r="K39" s="951">
        <f>G39+J39</f>
        <v>91010000</v>
      </c>
      <c r="L39" s="37" t="s">
        <v>450</v>
      </c>
      <c r="M39" s="75"/>
    </row>
    <row r="40" spans="1:13" ht="28.5" customHeight="1">
      <c r="A40" s="1464"/>
      <c r="B40" s="1434"/>
      <c r="C40" s="1434"/>
      <c r="D40" s="1463"/>
      <c r="E40" s="1463"/>
      <c r="F40" s="1434"/>
      <c r="G40" s="1410"/>
      <c r="H40" s="1465"/>
      <c r="I40" s="19">
        <v>40086</v>
      </c>
      <c r="J40" s="969">
        <v>130780000</v>
      </c>
      <c r="K40" s="951">
        <f>K39+J40</f>
        <v>221790000</v>
      </c>
      <c r="L40" s="96" t="s">
        <v>1534</v>
      </c>
      <c r="M40" s="75"/>
    </row>
    <row r="41" spans="1:13" ht="28.5" customHeight="1">
      <c r="A41" s="1454"/>
      <c r="B41" s="1435"/>
      <c r="C41" s="1435"/>
      <c r="D41" s="1437"/>
      <c r="E41" s="1437"/>
      <c r="F41" s="1435"/>
      <c r="G41" s="1411"/>
      <c r="H41" s="1439"/>
      <c r="I41" s="19">
        <v>40177</v>
      </c>
      <c r="J41" s="958">
        <v>-116750000</v>
      </c>
      <c r="K41" s="951">
        <f>K40+J41</f>
        <v>105040000</v>
      </c>
      <c r="L41" s="37" t="s">
        <v>1805</v>
      </c>
      <c r="M41" s="75"/>
    </row>
    <row r="42" spans="1:13" ht="28.5" customHeight="1">
      <c r="A42" s="1453">
        <v>39930</v>
      </c>
      <c r="B42" s="1433" t="s">
        <v>1383</v>
      </c>
      <c r="C42" s="1433" t="s">
        <v>1384</v>
      </c>
      <c r="D42" s="1436" t="s">
        <v>990</v>
      </c>
      <c r="E42" s="1436" t="s">
        <v>134</v>
      </c>
      <c r="F42" s="1433" t="s">
        <v>1324</v>
      </c>
      <c r="G42" s="1409">
        <v>195000000</v>
      </c>
      <c r="H42" s="1438" t="s">
        <v>594</v>
      </c>
      <c r="I42" s="19">
        <v>39981</v>
      </c>
      <c r="J42" s="969">
        <v>-63980000</v>
      </c>
      <c r="K42" s="951">
        <f>G42+J42</f>
        <v>131020000</v>
      </c>
      <c r="L42" s="37" t="s">
        <v>450</v>
      </c>
      <c r="M42" s="75"/>
    </row>
    <row r="43" spans="1:13" ht="28.5" customHeight="1">
      <c r="A43" s="1464"/>
      <c r="B43" s="1434"/>
      <c r="C43" s="1434"/>
      <c r="D43" s="1463"/>
      <c r="E43" s="1463"/>
      <c r="F43" s="1434"/>
      <c r="G43" s="1410"/>
      <c r="H43" s="1465"/>
      <c r="I43" s="19">
        <v>40086</v>
      </c>
      <c r="J43" s="969">
        <v>90990000</v>
      </c>
      <c r="K43" s="951">
        <f>K42+J43</f>
        <v>222010000</v>
      </c>
      <c r="L43" s="96" t="s">
        <v>1534</v>
      </c>
      <c r="M43" s="75"/>
    </row>
    <row r="44" spans="1:13" ht="28.5" customHeight="1">
      <c r="A44" s="1454"/>
      <c r="B44" s="1435"/>
      <c r="C44" s="1435"/>
      <c r="D44" s="1437"/>
      <c r="E44" s="1437"/>
      <c r="F44" s="1435"/>
      <c r="G44" s="1411"/>
      <c r="H44" s="1439"/>
      <c r="I44" s="19">
        <v>40177</v>
      </c>
      <c r="J44" s="958">
        <v>57980000</v>
      </c>
      <c r="K44" s="951">
        <f>K43+J44</f>
        <v>279990000</v>
      </c>
      <c r="L44" s="37" t="s">
        <v>1805</v>
      </c>
      <c r="M44" s="75"/>
    </row>
    <row r="45" spans="1:13" ht="28.5" customHeight="1">
      <c r="A45" s="1453">
        <v>39934</v>
      </c>
      <c r="B45" s="1433" t="s">
        <v>1395</v>
      </c>
      <c r="C45" s="1433" t="s">
        <v>1396</v>
      </c>
      <c r="D45" s="1436" t="s">
        <v>1015</v>
      </c>
      <c r="E45" s="1436" t="s">
        <v>134</v>
      </c>
      <c r="F45" s="1433" t="s">
        <v>1324</v>
      </c>
      <c r="G45" s="1409">
        <v>798000000</v>
      </c>
      <c r="H45" s="1438" t="s">
        <v>594</v>
      </c>
      <c r="I45" s="19">
        <v>39981</v>
      </c>
      <c r="J45" s="969">
        <v>-338450000</v>
      </c>
      <c r="K45" s="951">
        <f>G45+J45</f>
        <v>459550000</v>
      </c>
      <c r="L45" s="37" t="s">
        <v>450</v>
      </c>
      <c r="M45" s="75"/>
    </row>
    <row r="46" spans="1:13" ht="28.5" customHeight="1">
      <c r="A46" s="1464"/>
      <c r="B46" s="1434"/>
      <c r="C46" s="1434"/>
      <c r="D46" s="1463"/>
      <c r="E46" s="1463"/>
      <c r="F46" s="1434"/>
      <c r="G46" s="1410"/>
      <c r="H46" s="1465"/>
      <c r="I46" s="19">
        <v>40086</v>
      </c>
      <c r="J46" s="970">
        <v>-11860000</v>
      </c>
      <c r="K46" s="951">
        <v>447690000</v>
      </c>
      <c r="L46" s="96" t="s">
        <v>1534</v>
      </c>
      <c r="M46" s="75"/>
    </row>
    <row r="47" spans="1:13" ht="28.5" customHeight="1">
      <c r="A47" s="1454"/>
      <c r="B47" s="1435"/>
      <c r="C47" s="1435"/>
      <c r="D47" s="1437"/>
      <c r="E47" s="1437"/>
      <c r="F47" s="1435"/>
      <c r="G47" s="1411"/>
      <c r="H47" s="1439"/>
      <c r="I47" s="19">
        <v>40177</v>
      </c>
      <c r="J47" s="958">
        <v>21330000</v>
      </c>
      <c r="K47" s="951">
        <f>K46+J47</f>
        <v>469020000</v>
      </c>
      <c r="L47" s="37" t="s">
        <v>1805</v>
      </c>
      <c r="M47" s="75"/>
    </row>
    <row r="48" spans="1:13" ht="28.5" customHeight="1">
      <c r="A48" s="1453">
        <v>39961</v>
      </c>
      <c r="B48" s="1433" t="s">
        <v>847</v>
      </c>
      <c r="C48" s="1433" t="s">
        <v>848</v>
      </c>
      <c r="D48" s="1436" t="s">
        <v>1072</v>
      </c>
      <c r="E48" s="1436" t="s">
        <v>134</v>
      </c>
      <c r="F48" s="1412" t="s">
        <v>1324</v>
      </c>
      <c r="G48" s="1409">
        <v>101000000</v>
      </c>
      <c r="H48" s="1438" t="s">
        <v>594</v>
      </c>
      <c r="I48" s="19">
        <v>39976</v>
      </c>
      <c r="J48" s="969">
        <v>16140000</v>
      </c>
      <c r="K48" s="951">
        <f>G48+J48</f>
        <v>117140000</v>
      </c>
      <c r="L48" s="37" t="s">
        <v>450</v>
      </c>
      <c r="M48" s="75"/>
    </row>
    <row r="49" spans="1:13" ht="28.5" customHeight="1">
      <c r="A49" s="1464"/>
      <c r="B49" s="1434"/>
      <c r="C49" s="1434"/>
      <c r="D49" s="1463"/>
      <c r="E49" s="1463"/>
      <c r="F49" s="1413"/>
      <c r="G49" s="1410"/>
      <c r="H49" s="1465"/>
      <c r="I49" s="19">
        <v>40086</v>
      </c>
      <c r="J49" s="969">
        <v>134560000</v>
      </c>
      <c r="K49" s="951">
        <f>K48+J49</f>
        <v>251700000</v>
      </c>
      <c r="L49" s="96" t="s">
        <v>1534</v>
      </c>
      <c r="M49" s="75"/>
    </row>
    <row r="50" spans="1:13" ht="28.5" customHeight="1">
      <c r="A50" s="1454"/>
      <c r="B50" s="1435"/>
      <c r="C50" s="1435"/>
      <c r="D50" s="1437"/>
      <c r="E50" s="1437"/>
      <c r="F50" s="1414"/>
      <c r="G50" s="1411"/>
      <c r="H50" s="1439"/>
      <c r="I50" s="19">
        <v>40177</v>
      </c>
      <c r="J50" s="958">
        <v>80250000</v>
      </c>
      <c r="K50" s="951">
        <f>K49+J50</f>
        <v>331950000</v>
      </c>
      <c r="L50" s="37" t="s">
        <v>1805</v>
      </c>
      <c r="M50" s="75"/>
    </row>
    <row r="51" spans="1:13" ht="28.5" customHeight="1">
      <c r="A51" s="1453">
        <v>39976</v>
      </c>
      <c r="B51" s="1433" t="s">
        <v>444</v>
      </c>
      <c r="C51" s="1433" t="s">
        <v>1157</v>
      </c>
      <c r="D51" s="1433" t="s">
        <v>1072</v>
      </c>
      <c r="E51" s="1412" t="s">
        <v>134</v>
      </c>
      <c r="F51" s="1412" t="s">
        <v>1324</v>
      </c>
      <c r="G51" s="1409">
        <v>19400000</v>
      </c>
      <c r="H51" s="1427" t="s">
        <v>594</v>
      </c>
      <c r="I51" s="19">
        <v>40086</v>
      </c>
      <c r="J51" s="956">
        <v>-1860000</v>
      </c>
      <c r="K51" s="951">
        <f>G51+J51</f>
        <v>17540000</v>
      </c>
      <c r="L51" s="96" t="s">
        <v>1534</v>
      </c>
      <c r="M51" s="87"/>
    </row>
    <row r="52" spans="1:13" ht="28.5" customHeight="1">
      <c r="A52" s="1454"/>
      <c r="B52" s="1435"/>
      <c r="C52" s="1435"/>
      <c r="D52" s="1435"/>
      <c r="E52" s="1414"/>
      <c r="F52" s="1414"/>
      <c r="G52" s="1411"/>
      <c r="H52" s="1429"/>
      <c r="I52" s="19">
        <v>40177</v>
      </c>
      <c r="J52" s="958">
        <v>27920000</v>
      </c>
      <c r="K52" s="951">
        <f>K51+J52</f>
        <v>45460000</v>
      </c>
      <c r="L52" s="37" t="s">
        <v>1805</v>
      </c>
      <c r="M52" s="75"/>
    </row>
    <row r="53" spans="1:13" ht="28.5" customHeight="1">
      <c r="A53" s="1453">
        <v>39981</v>
      </c>
      <c r="B53" s="1433" t="s">
        <v>455</v>
      </c>
      <c r="C53" s="1433" t="s">
        <v>268</v>
      </c>
      <c r="D53" s="1433" t="s">
        <v>1214</v>
      </c>
      <c r="E53" s="1412" t="s">
        <v>134</v>
      </c>
      <c r="F53" s="1412" t="s">
        <v>1324</v>
      </c>
      <c r="G53" s="1409">
        <v>16520000</v>
      </c>
      <c r="H53" s="1427" t="s">
        <v>594</v>
      </c>
      <c r="I53" s="19">
        <v>40086</v>
      </c>
      <c r="J53" s="956">
        <v>13070000</v>
      </c>
      <c r="K53" s="951">
        <f>G53+J53</f>
        <v>29590000</v>
      </c>
      <c r="L53" s="96" t="s">
        <v>1534</v>
      </c>
      <c r="M53" s="87"/>
    </row>
    <row r="54" spans="1:13" ht="28.5" customHeight="1">
      <c r="A54" s="1454"/>
      <c r="B54" s="1435"/>
      <c r="C54" s="1435"/>
      <c r="D54" s="1435"/>
      <c r="E54" s="1414"/>
      <c r="F54" s="1414"/>
      <c r="G54" s="1411"/>
      <c r="H54" s="1429"/>
      <c r="I54" s="19">
        <v>40177</v>
      </c>
      <c r="J54" s="958">
        <v>145510000</v>
      </c>
      <c r="K54" s="951">
        <f>K53+J54</f>
        <v>175100000</v>
      </c>
      <c r="L54" s="37" t="s">
        <v>1805</v>
      </c>
      <c r="M54" s="75"/>
    </row>
    <row r="55" spans="1:13" ht="28.5" customHeight="1">
      <c r="A55" s="1453">
        <v>39981</v>
      </c>
      <c r="B55" s="1433" t="s">
        <v>456</v>
      </c>
      <c r="C55" s="1433" t="s">
        <v>457</v>
      </c>
      <c r="D55" s="1433" t="s">
        <v>458</v>
      </c>
      <c r="E55" s="1412" t="s">
        <v>134</v>
      </c>
      <c r="F55" s="1412" t="s">
        <v>1324</v>
      </c>
      <c r="G55" s="1409">
        <v>57000000</v>
      </c>
      <c r="H55" s="1427" t="s">
        <v>594</v>
      </c>
      <c r="I55" s="19">
        <v>40086</v>
      </c>
      <c r="J55" s="959">
        <v>-11300000</v>
      </c>
      <c r="K55" s="951">
        <f>J55+G55</f>
        <v>45700000</v>
      </c>
      <c r="L55" s="96" t="s">
        <v>1534</v>
      </c>
      <c r="M55" s="87"/>
    </row>
    <row r="56" spans="1:13" ht="28.5" customHeight="1">
      <c r="A56" s="1454"/>
      <c r="B56" s="1435"/>
      <c r="C56" s="1435"/>
      <c r="D56" s="1435"/>
      <c r="E56" s="1414"/>
      <c r="F56" s="1414"/>
      <c r="G56" s="1411"/>
      <c r="H56" s="1429"/>
      <c r="I56" s="19">
        <v>40177</v>
      </c>
      <c r="J56" s="958">
        <v>-42210000</v>
      </c>
      <c r="K56" s="951">
        <f>K55+J56</f>
        <v>3490000</v>
      </c>
      <c r="L56" s="37" t="s">
        <v>1805</v>
      </c>
      <c r="M56" s="75"/>
    </row>
    <row r="57" spans="1:13" ht="28.5" customHeight="1">
      <c r="A57" s="960">
        <v>39983</v>
      </c>
      <c r="B57" s="968" t="s">
        <v>477</v>
      </c>
      <c r="C57" s="967" t="s">
        <v>479</v>
      </c>
      <c r="D57" s="966" t="s">
        <v>1002</v>
      </c>
      <c r="E57" s="965" t="s">
        <v>134</v>
      </c>
      <c r="F57" s="964" t="s">
        <v>1324</v>
      </c>
      <c r="G57" s="953">
        <v>770000</v>
      </c>
      <c r="H57" s="963" t="s">
        <v>594</v>
      </c>
      <c r="I57" s="960">
        <v>40177</v>
      </c>
      <c r="J57" s="959">
        <v>2020000</v>
      </c>
      <c r="K57" s="951">
        <v>2790000</v>
      </c>
      <c r="L57" s="37" t="s">
        <v>1805</v>
      </c>
      <c r="M57" s="87"/>
    </row>
    <row r="58" spans="1:13" ht="28.5" customHeight="1">
      <c r="A58" s="1453">
        <v>39983</v>
      </c>
      <c r="B58" s="1433" t="s">
        <v>478</v>
      </c>
      <c r="C58" s="1433" t="s">
        <v>480</v>
      </c>
      <c r="D58" s="1436" t="s">
        <v>990</v>
      </c>
      <c r="E58" s="1440" t="s">
        <v>134</v>
      </c>
      <c r="F58" s="1412" t="s">
        <v>1324</v>
      </c>
      <c r="G58" s="1409">
        <v>540000</v>
      </c>
      <c r="H58" s="1438" t="s">
        <v>594</v>
      </c>
      <c r="I58" s="960">
        <v>40086</v>
      </c>
      <c r="J58" s="959">
        <v>330000</v>
      </c>
      <c r="K58" s="951">
        <f>G58+J58</f>
        <v>870000</v>
      </c>
      <c r="L58" s="96" t="s">
        <v>1534</v>
      </c>
      <c r="M58" s="87"/>
    </row>
    <row r="59" spans="1:13" ht="28.5" customHeight="1">
      <c r="A59" s="1454"/>
      <c r="B59" s="1435"/>
      <c r="C59" s="1435"/>
      <c r="D59" s="1437"/>
      <c r="E59" s="1441"/>
      <c r="F59" s="1414"/>
      <c r="G59" s="1411"/>
      <c r="H59" s="1439"/>
      <c r="I59" s="19">
        <v>40177</v>
      </c>
      <c r="J59" s="958">
        <v>16490000</v>
      </c>
      <c r="K59" s="951">
        <f>K58+J59</f>
        <v>17360000</v>
      </c>
      <c r="L59" s="37" t="s">
        <v>1805</v>
      </c>
      <c r="M59" s="75"/>
    </row>
    <row r="60" spans="1:13" ht="28.5" customHeight="1">
      <c r="A60" s="1453">
        <v>39990</v>
      </c>
      <c r="B60" s="1449" t="s">
        <v>296</v>
      </c>
      <c r="C60" s="1433" t="s">
        <v>299</v>
      </c>
      <c r="D60" s="1436" t="s">
        <v>1077</v>
      </c>
      <c r="E60" s="1440" t="s">
        <v>134</v>
      </c>
      <c r="F60" s="1412" t="s">
        <v>1324</v>
      </c>
      <c r="G60" s="1409">
        <v>30000</v>
      </c>
      <c r="H60" s="1438" t="s">
        <v>594</v>
      </c>
      <c r="I60" s="960">
        <v>40086</v>
      </c>
      <c r="J60" s="959">
        <v>-10000</v>
      </c>
      <c r="K60" s="951">
        <f>G60+J60</f>
        <v>20000</v>
      </c>
      <c r="L60" s="96" t="s">
        <v>1534</v>
      </c>
      <c r="M60" s="87"/>
    </row>
    <row r="61" spans="1:13" ht="28.5" customHeight="1">
      <c r="A61" s="1454"/>
      <c r="B61" s="1450"/>
      <c r="C61" s="1435"/>
      <c r="D61" s="1437"/>
      <c r="E61" s="1441"/>
      <c r="F61" s="1414"/>
      <c r="G61" s="1411"/>
      <c r="H61" s="1439"/>
      <c r="I61" s="19">
        <v>40177</v>
      </c>
      <c r="J61" s="958">
        <v>590000</v>
      </c>
      <c r="K61" s="951">
        <f>K60+J61</f>
        <v>610000</v>
      </c>
      <c r="L61" s="37" t="s">
        <v>1805</v>
      </c>
      <c r="M61" s="75"/>
    </row>
    <row r="62" spans="1:13" ht="28.5" customHeight="1">
      <c r="A62" s="960">
        <v>39990</v>
      </c>
      <c r="B62" s="88" t="s">
        <v>297</v>
      </c>
      <c r="C62" s="967" t="s">
        <v>300</v>
      </c>
      <c r="D62" s="966" t="s">
        <v>990</v>
      </c>
      <c r="E62" s="965" t="s">
        <v>134</v>
      </c>
      <c r="F62" s="964" t="s">
        <v>1324</v>
      </c>
      <c r="G62" s="953">
        <v>70000</v>
      </c>
      <c r="H62" s="963" t="s">
        <v>594</v>
      </c>
      <c r="I62" s="960">
        <v>40177</v>
      </c>
      <c r="J62" s="959">
        <v>2180000</v>
      </c>
      <c r="K62" s="951">
        <v>2250000</v>
      </c>
      <c r="L62" s="37" t="s">
        <v>1805</v>
      </c>
      <c r="M62" s="87"/>
    </row>
    <row r="63" spans="1:13" ht="28.5" customHeight="1">
      <c r="A63" s="1453">
        <v>39990</v>
      </c>
      <c r="B63" s="1449" t="s">
        <v>298</v>
      </c>
      <c r="C63" s="1433" t="s">
        <v>301</v>
      </c>
      <c r="D63" s="1436" t="s">
        <v>1193</v>
      </c>
      <c r="E63" s="1440" t="s">
        <v>134</v>
      </c>
      <c r="F63" s="1412" t="s">
        <v>1324</v>
      </c>
      <c r="G63" s="1409">
        <v>294980000</v>
      </c>
      <c r="H63" s="1438" t="s">
        <v>594</v>
      </c>
      <c r="I63" s="960">
        <v>40086</v>
      </c>
      <c r="J63" s="959">
        <v>315170000</v>
      </c>
      <c r="K63" s="951">
        <f>G63+J63</f>
        <v>610150000</v>
      </c>
      <c r="L63" s="96" t="s">
        <v>1534</v>
      </c>
      <c r="M63" s="87"/>
    </row>
    <row r="64" spans="1:13" ht="28.5" customHeight="1">
      <c r="A64" s="1454"/>
      <c r="B64" s="1450"/>
      <c r="C64" s="1435"/>
      <c r="D64" s="1437"/>
      <c r="E64" s="1441"/>
      <c r="F64" s="1414"/>
      <c r="G64" s="1411"/>
      <c r="H64" s="1439"/>
      <c r="I64" s="19">
        <v>40177</v>
      </c>
      <c r="J64" s="958">
        <v>90280000</v>
      </c>
      <c r="K64" s="951">
        <f>K63+J64</f>
        <v>700430000</v>
      </c>
      <c r="L64" s="37" t="s">
        <v>1805</v>
      </c>
      <c r="M64" s="75"/>
    </row>
    <row r="65" spans="1:17" ht="28.5" customHeight="1">
      <c r="A65" s="1424">
        <v>39995</v>
      </c>
      <c r="B65" s="1421" t="s">
        <v>302</v>
      </c>
      <c r="C65" s="1418" t="s">
        <v>1328</v>
      </c>
      <c r="D65" s="1415" t="s">
        <v>1113</v>
      </c>
      <c r="E65" s="1412" t="s">
        <v>134</v>
      </c>
      <c r="F65" s="1412" t="s">
        <v>1324</v>
      </c>
      <c r="G65" s="1409">
        <v>634010000</v>
      </c>
      <c r="H65" s="1427" t="s">
        <v>594</v>
      </c>
      <c r="I65" s="960">
        <v>40086</v>
      </c>
      <c r="J65" s="959">
        <v>723880000</v>
      </c>
      <c r="K65" s="951">
        <f>G65+J65</f>
        <v>1357890000</v>
      </c>
      <c r="L65" s="96" t="s">
        <v>1534</v>
      </c>
      <c r="M65" s="87"/>
    </row>
    <row r="66" spans="1:17" ht="28.5" customHeight="1">
      <c r="A66" s="1425"/>
      <c r="B66" s="1422"/>
      <c r="C66" s="1419"/>
      <c r="D66" s="1416"/>
      <c r="E66" s="1413"/>
      <c r="F66" s="1413"/>
      <c r="G66" s="1410"/>
      <c r="H66" s="1428"/>
      <c r="I66" s="19">
        <v>40177</v>
      </c>
      <c r="J66" s="958">
        <v>692640000</v>
      </c>
      <c r="K66" s="951">
        <f>K65+J66</f>
        <v>2050530000</v>
      </c>
      <c r="L66" s="37" t="s">
        <v>1805</v>
      </c>
      <c r="M66" s="75"/>
    </row>
    <row r="67" spans="1:17" ht="28.5" customHeight="1">
      <c r="A67" s="1426"/>
      <c r="B67" s="1423"/>
      <c r="C67" s="1420"/>
      <c r="D67" s="1417"/>
      <c r="E67" s="1414"/>
      <c r="F67" s="1414"/>
      <c r="G67" s="1411"/>
      <c r="H67" s="1429"/>
      <c r="I67" s="19">
        <v>40226</v>
      </c>
      <c r="J67" s="1024">
        <v>-2050236344</v>
      </c>
      <c r="K67" s="951">
        <f t="shared" ref="K67" si="1">K66+J67</f>
        <v>293656</v>
      </c>
      <c r="L67" s="37" t="s">
        <v>1834</v>
      </c>
      <c r="M67" s="1026"/>
    </row>
    <row r="68" spans="1:17" ht="28.5" customHeight="1">
      <c r="A68" s="1032">
        <v>39995</v>
      </c>
      <c r="B68" s="1476" t="s">
        <v>303</v>
      </c>
      <c r="C68" s="1478" t="s">
        <v>304</v>
      </c>
      <c r="D68" s="1442" t="s">
        <v>1077</v>
      </c>
      <c r="E68" s="1440" t="s">
        <v>134</v>
      </c>
      <c r="F68" s="1412" t="s">
        <v>1324</v>
      </c>
      <c r="G68" s="1409">
        <v>44260000</v>
      </c>
      <c r="H68" s="1438" t="s">
        <v>594</v>
      </c>
      <c r="I68" s="960">
        <v>40086</v>
      </c>
      <c r="J68" s="959">
        <v>23850000</v>
      </c>
      <c r="K68" s="951">
        <f>G68+J68</f>
        <v>68110000</v>
      </c>
      <c r="L68" s="96" t="s">
        <v>1534</v>
      </c>
      <c r="M68" s="87"/>
    </row>
    <row r="69" spans="1:17" ht="28.5" customHeight="1">
      <c r="A69" s="1383"/>
      <c r="B69" s="1477"/>
      <c r="C69" s="1479"/>
      <c r="D69" s="1443"/>
      <c r="E69" s="1441"/>
      <c r="F69" s="1414"/>
      <c r="G69" s="1411"/>
      <c r="H69" s="1439"/>
      <c r="I69" s="19">
        <v>40177</v>
      </c>
      <c r="J69" s="958">
        <v>43590000</v>
      </c>
      <c r="K69" s="951">
        <f>K68+J69</f>
        <v>111700000</v>
      </c>
      <c r="L69" s="37" t="s">
        <v>1805</v>
      </c>
      <c r="M69" s="75"/>
    </row>
    <row r="70" spans="1:17" ht="28.5" customHeight="1">
      <c r="A70" s="1453">
        <v>40004</v>
      </c>
      <c r="B70" s="1449" t="s">
        <v>323</v>
      </c>
      <c r="C70" s="1451" t="s">
        <v>324</v>
      </c>
      <c r="D70" s="1442" t="s">
        <v>1193</v>
      </c>
      <c r="E70" s="1440" t="s">
        <v>134</v>
      </c>
      <c r="F70" s="1412" t="s">
        <v>1324</v>
      </c>
      <c r="G70" s="1409">
        <v>100000</v>
      </c>
      <c r="H70" s="1438" t="s">
        <v>594</v>
      </c>
      <c r="I70" s="960">
        <v>40086</v>
      </c>
      <c r="J70" s="959">
        <v>150000</v>
      </c>
      <c r="K70" s="951">
        <f>G70+J70</f>
        <v>250000</v>
      </c>
      <c r="L70" s="96" t="s">
        <v>1534</v>
      </c>
      <c r="M70" s="87"/>
    </row>
    <row r="71" spans="1:17" ht="28.5" customHeight="1">
      <c r="A71" s="1454"/>
      <c r="B71" s="1450"/>
      <c r="C71" s="1452"/>
      <c r="D71" s="1443"/>
      <c r="E71" s="1441"/>
      <c r="F71" s="1414"/>
      <c r="G71" s="1411"/>
      <c r="H71" s="1439"/>
      <c r="I71" s="19">
        <v>40177</v>
      </c>
      <c r="J71" s="958">
        <v>130000</v>
      </c>
      <c r="K71" s="951">
        <f>K70+J71</f>
        <v>380000</v>
      </c>
      <c r="L71" s="37" t="s">
        <v>1805</v>
      </c>
      <c r="M71" s="75"/>
    </row>
    <row r="72" spans="1:17" ht="28.5" customHeight="1">
      <c r="A72" s="1453">
        <v>40004</v>
      </c>
      <c r="B72" s="1449" t="s">
        <v>325</v>
      </c>
      <c r="C72" s="1451" t="s">
        <v>326</v>
      </c>
      <c r="D72" s="1442" t="s">
        <v>1077</v>
      </c>
      <c r="E72" s="1440" t="s">
        <v>134</v>
      </c>
      <c r="F72" s="1412" t="s">
        <v>1324</v>
      </c>
      <c r="G72" s="1409">
        <v>870000</v>
      </c>
      <c r="H72" s="1438" t="s">
        <v>594</v>
      </c>
      <c r="I72" s="960">
        <v>40086</v>
      </c>
      <c r="J72" s="959">
        <v>-10000</v>
      </c>
      <c r="K72" s="951">
        <f>G72+J72</f>
        <v>860000</v>
      </c>
      <c r="L72" s="96" t="s">
        <v>1534</v>
      </c>
      <c r="M72" s="87"/>
    </row>
    <row r="73" spans="1:17" ht="28.5" customHeight="1">
      <c r="A73" s="1454"/>
      <c r="B73" s="1450"/>
      <c r="C73" s="1452"/>
      <c r="D73" s="1443"/>
      <c r="E73" s="1441"/>
      <c r="F73" s="1414"/>
      <c r="G73" s="1411"/>
      <c r="H73" s="1439"/>
      <c r="I73" s="19">
        <v>40177</v>
      </c>
      <c r="J73" s="958">
        <v>250000</v>
      </c>
      <c r="K73" s="951">
        <f>K72+J73</f>
        <v>1110000</v>
      </c>
      <c r="L73" s="37" t="s">
        <v>1805</v>
      </c>
      <c r="M73" s="75"/>
    </row>
    <row r="74" spans="1:17" ht="28.5" customHeight="1">
      <c r="A74" s="1453">
        <v>40011</v>
      </c>
      <c r="B74" s="1449" t="s">
        <v>331</v>
      </c>
      <c r="C74" s="1451" t="s">
        <v>1094</v>
      </c>
      <c r="D74" s="1442" t="s">
        <v>1042</v>
      </c>
      <c r="E74" s="1440" t="s">
        <v>134</v>
      </c>
      <c r="F74" s="1412" t="s">
        <v>1324</v>
      </c>
      <c r="G74" s="1409">
        <v>23480000</v>
      </c>
      <c r="H74" s="1438" t="s">
        <v>594</v>
      </c>
      <c r="I74" s="960">
        <v>40086</v>
      </c>
      <c r="J74" s="959">
        <v>18530000</v>
      </c>
      <c r="K74" s="951">
        <f>G74+J74</f>
        <v>42010000</v>
      </c>
      <c r="L74" s="96" t="s">
        <v>1534</v>
      </c>
      <c r="M74" s="87"/>
    </row>
    <row r="75" spans="1:17" ht="28.5" customHeight="1">
      <c r="A75" s="1454"/>
      <c r="B75" s="1450"/>
      <c r="C75" s="1452"/>
      <c r="D75" s="1443"/>
      <c r="E75" s="1441"/>
      <c r="F75" s="1414"/>
      <c r="G75" s="1411"/>
      <c r="H75" s="1439"/>
      <c r="I75" s="19">
        <v>40177</v>
      </c>
      <c r="J75" s="958">
        <v>24510000</v>
      </c>
      <c r="K75" s="951">
        <f>K74+J75</f>
        <v>66520000</v>
      </c>
      <c r="L75" s="37" t="s">
        <v>1805</v>
      </c>
      <c r="M75" s="75"/>
    </row>
    <row r="76" spans="1:17" ht="28.5" customHeight="1">
      <c r="A76" s="1453">
        <v>40011</v>
      </c>
      <c r="B76" s="1449" t="s">
        <v>332</v>
      </c>
      <c r="C76" s="1451" t="s">
        <v>1119</v>
      </c>
      <c r="D76" s="1442" t="s">
        <v>1029</v>
      </c>
      <c r="E76" s="1440" t="s">
        <v>134</v>
      </c>
      <c r="F76" s="1440" t="s">
        <v>1324</v>
      </c>
      <c r="G76" s="1480">
        <v>54470000</v>
      </c>
      <c r="H76" s="1438" t="s">
        <v>594</v>
      </c>
      <c r="I76" s="960">
        <v>40086</v>
      </c>
      <c r="J76" s="959">
        <v>-36240000</v>
      </c>
      <c r="K76" s="951">
        <f>G76+J76</f>
        <v>18230000</v>
      </c>
      <c r="L76" s="96" t="s">
        <v>1534</v>
      </c>
      <c r="M76" s="87"/>
    </row>
    <row r="77" spans="1:17" ht="28.5" customHeight="1">
      <c r="A77" s="1454"/>
      <c r="B77" s="1450"/>
      <c r="C77" s="1452"/>
      <c r="D77" s="1443"/>
      <c r="E77" s="1441"/>
      <c r="F77" s="1441"/>
      <c r="G77" s="1481"/>
      <c r="H77" s="1439"/>
      <c r="I77" s="19">
        <v>40177</v>
      </c>
      <c r="J77" s="958">
        <v>19280000</v>
      </c>
      <c r="K77" s="951">
        <f>K76+J77</f>
        <v>37510000</v>
      </c>
      <c r="L77" s="37" t="s">
        <v>1805</v>
      </c>
      <c r="M77" s="75"/>
    </row>
    <row r="78" spans="1:17" ht="28.5" customHeight="1">
      <c r="A78" s="1453">
        <v>40011</v>
      </c>
      <c r="B78" s="1449" t="s">
        <v>333</v>
      </c>
      <c r="C78" s="1451" t="s">
        <v>335</v>
      </c>
      <c r="D78" s="1442" t="s">
        <v>1193</v>
      </c>
      <c r="E78" s="1440" t="s">
        <v>134</v>
      </c>
      <c r="F78" s="1412" t="s">
        <v>1324</v>
      </c>
      <c r="G78" s="1409">
        <v>170000</v>
      </c>
      <c r="H78" s="1438" t="s">
        <v>594</v>
      </c>
      <c r="I78" s="960">
        <v>40086</v>
      </c>
      <c r="J78" s="959">
        <v>-90000</v>
      </c>
      <c r="K78" s="951">
        <f>G78+J78</f>
        <v>80000</v>
      </c>
      <c r="L78" s="96" t="s">
        <v>1534</v>
      </c>
      <c r="M78" s="87"/>
      <c r="P78" s="962"/>
      <c r="Q78" s="1017"/>
    </row>
    <row r="79" spans="1:17" ht="28.5" customHeight="1">
      <c r="A79" s="1454"/>
      <c r="B79" s="1450"/>
      <c r="C79" s="1452"/>
      <c r="D79" s="1443"/>
      <c r="E79" s="1441"/>
      <c r="F79" s="1414"/>
      <c r="G79" s="1411"/>
      <c r="H79" s="1439"/>
      <c r="I79" s="19">
        <v>40177</v>
      </c>
      <c r="J79" s="958">
        <v>50000</v>
      </c>
      <c r="K79" s="951">
        <f>K78+J79</f>
        <v>130000</v>
      </c>
      <c r="L79" s="37" t="s">
        <v>1805</v>
      </c>
      <c r="M79" s="75"/>
      <c r="P79" s="962"/>
      <c r="Q79" s="1017"/>
    </row>
    <row r="80" spans="1:17" ht="28.5" customHeight="1">
      <c r="A80" s="1453">
        <v>40011</v>
      </c>
      <c r="B80" s="1449" t="s">
        <v>334</v>
      </c>
      <c r="C80" s="1451" t="s">
        <v>925</v>
      </c>
      <c r="D80" s="1442" t="s">
        <v>988</v>
      </c>
      <c r="E80" s="1440" t="s">
        <v>134</v>
      </c>
      <c r="F80" s="1412" t="s">
        <v>1324</v>
      </c>
      <c r="G80" s="1409">
        <v>1410000</v>
      </c>
      <c r="H80" s="1438" t="s">
        <v>594</v>
      </c>
      <c r="I80" s="960">
        <v>40086</v>
      </c>
      <c r="J80" s="959">
        <v>890000</v>
      </c>
      <c r="K80" s="951">
        <f>G80+J80</f>
        <v>2300000</v>
      </c>
      <c r="L80" s="96" t="s">
        <v>1534</v>
      </c>
      <c r="M80" s="87"/>
      <c r="P80" s="1017"/>
    </row>
    <row r="81" spans="1:16" ht="28.5" customHeight="1">
      <c r="A81" s="1454"/>
      <c r="B81" s="1450"/>
      <c r="C81" s="1452"/>
      <c r="D81" s="1443"/>
      <c r="E81" s="1441"/>
      <c r="F81" s="1414"/>
      <c r="G81" s="1411"/>
      <c r="H81" s="1439"/>
      <c r="I81" s="19">
        <v>40177</v>
      </c>
      <c r="J81" s="958">
        <v>1260000</v>
      </c>
      <c r="K81" s="951">
        <f>K80+J81</f>
        <v>3560000</v>
      </c>
      <c r="L81" s="37" t="s">
        <v>1805</v>
      </c>
      <c r="M81" s="75"/>
      <c r="P81" s="1017"/>
    </row>
    <row r="82" spans="1:16" ht="28.5" customHeight="1">
      <c r="A82" s="1453">
        <v>40016</v>
      </c>
      <c r="B82" s="1449" t="s">
        <v>346</v>
      </c>
      <c r="C82" s="1451" t="s">
        <v>349</v>
      </c>
      <c r="D82" s="1442" t="s">
        <v>1072</v>
      </c>
      <c r="E82" s="1440" t="s">
        <v>134</v>
      </c>
      <c r="F82" s="1412" t="s">
        <v>1324</v>
      </c>
      <c r="G82" s="1409">
        <v>1272490000</v>
      </c>
      <c r="H82" s="1438" t="s">
        <v>594</v>
      </c>
      <c r="I82" s="960">
        <v>40086</v>
      </c>
      <c r="J82" s="959">
        <v>-53670000</v>
      </c>
      <c r="K82" s="951">
        <f>G82+J82</f>
        <v>1218820000</v>
      </c>
      <c r="L82" s="96" t="s">
        <v>1534</v>
      </c>
      <c r="M82" s="87"/>
    </row>
    <row r="83" spans="1:16" ht="28.5" customHeight="1">
      <c r="A83" s="1454"/>
      <c r="B83" s="1450"/>
      <c r="C83" s="1452"/>
      <c r="D83" s="1443"/>
      <c r="E83" s="1441"/>
      <c r="F83" s="1414"/>
      <c r="G83" s="1411"/>
      <c r="H83" s="1439"/>
      <c r="I83" s="19">
        <v>40177</v>
      </c>
      <c r="J83" s="958">
        <v>250450000</v>
      </c>
      <c r="K83" s="951">
        <f>K82+J83</f>
        <v>1469270000</v>
      </c>
      <c r="L83" s="37" t="s">
        <v>1805</v>
      </c>
      <c r="M83" s="75"/>
    </row>
    <row r="84" spans="1:16" ht="28.5" customHeight="1">
      <c r="A84" s="1453">
        <v>40016</v>
      </c>
      <c r="B84" s="1449" t="s">
        <v>347</v>
      </c>
      <c r="C84" s="1451" t="s">
        <v>350</v>
      </c>
      <c r="D84" s="1442" t="s">
        <v>584</v>
      </c>
      <c r="E84" s="1440" t="s">
        <v>134</v>
      </c>
      <c r="F84" s="1412" t="s">
        <v>1324</v>
      </c>
      <c r="G84" s="1409">
        <v>4210000</v>
      </c>
      <c r="H84" s="1438" t="s">
        <v>594</v>
      </c>
      <c r="I84" s="960">
        <v>40086</v>
      </c>
      <c r="J84" s="959">
        <v>1780000</v>
      </c>
      <c r="K84" s="951">
        <f>G84+J84</f>
        <v>5990000</v>
      </c>
      <c r="L84" s="96" t="s">
        <v>1534</v>
      </c>
      <c r="M84" s="87"/>
    </row>
    <row r="85" spans="1:16" ht="28.5" customHeight="1">
      <c r="A85" s="1454"/>
      <c r="B85" s="1450"/>
      <c r="C85" s="1452"/>
      <c r="D85" s="1443"/>
      <c r="E85" s="1441"/>
      <c r="F85" s="1414"/>
      <c r="G85" s="1411"/>
      <c r="H85" s="1439"/>
      <c r="I85" s="19">
        <v>40177</v>
      </c>
      <c r="J85" s="958">
        <v>2840000</v>
      </c>
      <c r="K85" s="951">
        <f>K84+J85</f>
        <v>8830000</v>
      </c>
      <c r="L85" s="37" t="s">
        <v>1805</v>
      </c>
      <c r="M85" s="75"/>
    </row>
    <row r="86" spans="1:16" ht="28.5" customHeight="1">
      <c r="A86" s="1453">
        <v>40016</v>
      </c>
      <c r="B86" s="1449" t="s">
        <v>348</v>
      </c>
      <c r="C86" s="1451" t="s">
        <v>351</v>
      </c>
      <c r="D86" s="1442" t="s">
        <v>990</v>
      </c>
      <c r="E86" s="1440" t="s">
        <v>134</v>
      </c>
      <c r="F86" s="1412" t="s">
        <v>1324</v>
      </c>
      <c r="G86" s="1409">
        <v>860000</v>
      </c>
      <c r="H86" s="1438" t="s">
        <v>594</v>
      </c>
      <c r="I86" s="960">
        <v>40086</v>
      </c>
      <c r="J86" s="959">
        <v>-490000</v>
      </c>
      <c r="K86" s="951">
        <f>G86+J86</f>
        <v>370000</v>
      </c>
      <c r="L86" s="96" t="s">
        <v>1534</v>
      </c>
      <c r="M86" s="87"/>
    </row>
    <row r="87" spans="1:16" ht="28.5" customHeight="1">
      <c r="A87" s="1454"/>
      <c r="B87" s="1450"/>
      <c r="C87" s="1452"/>
      <c r="D87" s="1443"/>
      <c r="E87" s="1441"/>
      <c r="F87" s="1414"/>
      <c r="G87" s="1411"/>
      <c r="H87" s="1439"/>
      <c r="I87" s="19">
        <v>40177</v>
      </c>
      <c r="J87" s="958">
        <v>6750000</v>
      </c>
      <c r="K87" s="951">
        <f>K86+J87</f>
        <v>7120000</v>
      </c>
      <c r="L87" s="37" t="s">
        <v>1805</v>
      </c>
      <c r="M87" s="75"/>
    </row>
    <row r="88" spans="1:16" ht="28.5" customHeight="1">
      <c r="A88" s="1453">
        <v>40023</v>
      </c>
      <c r="B88" s="1449" t="s">
        <v>358</v>
      </c>
      <c r="C88" s="1451" t="s">
        <v>1215</v>
      </c>
      <c r="D88" s="1442" t="s">
        <v>1008</v>
      </c>
      <c r="E88" s="1440" t="s">
        <v>134</v>
      </c>
      <c r="F88" s="1412" t="s">
        <v>1324</v>
      </c>
      <c r="G88" s="1409">
        <v>6460000</v>
      </c>
      <c r="H88" s="1438" t="s">
        <v>594</v>
      </c>
      <c r="I88" s="960">
        <v>40086</v>
      </c>
      <c r="J88" s="959">
        <v>-1530000</v>
      </c>
      <c r="K88" s="951">
        <f>G88+J88</f>
        <v>4930000</v>
      </c>
      <c r="L88" s="96" t="s">
        <v>1534</v>
      </c>
      <c r="M88" s="87"/>
    </row>
    <row r="89" spans="1:16" ht="28.5" customHeight="1">
      <c r="A89" s="1454"/>
      <c r="B89" s="1450"/>
      <c r="C89" s="1452"/>
      <c r="D89" s="1443"/>
      <c r="E89" s="1441"/>
      <c r="F89" s="1414"/>
      <c r="G89" s="1411"/>
      <c r="H89" s="1439"/>
      <c r="I89" s="19">
        <v>40177</v>
      </c>
      <c r="J89" s="958">
        <v>680000</v>
      </c>
      <c r="K89" s="951">
        <f>K88+J89</f>
        <v>5610000</v>
      </c>
      <c r="L89" s="37" t="s">
        <v>1805</v>
      </c>
      <c r="M89" s="75"/>
    </row>
    <row r="90" spans="1:16" ht="28.5" customHeight="1">
      <c r="A90" s="1453">
        <v>40023</v>
      </c>
      <c r="B90" s="1449" t="s">
        <v>359</v>
      </c>
      <c r="C90" s="1451" t="s">
        <v>361</v>
      </c>
      <c r="D90" s="1442" t="s">
        <v>1042</v>
      </c>
      <c r="E90" s="1440" t="s">
        <v>134</v>
      </c>
      <c r="F90" s="1412" t="s">
        <v>1324</v>
      </c>
      <c r="G90" s="1409">
        <v>1090000</v>
      </c>
      <c r="H90" s="1438" t="s">
        <v>594</v>
      </c>
      <c r="I90" s="960">
        <v>40086</v>
      </c>
      <c r="J90" s="959">
        <v>-60000</v>
      </c>
      <c r="K90" s="951">
        <f>G90+J90</f>
        <v>1030000</v>
      </c>
      <c r="L90" s="96" t="s">
        <v>1534</v>
      </c>
      <c r="M90" s="87"/>
    </row>
    <row r="91" spans="1:16" ht="28.5" customHeight="1">
      <c r="A91" s="1454"/>
      <c r="B91" s="1450"/>
      <c r="C91" s="1452"/>
      <c r="D91" s="1443"/>
      <c r="E91" s="1441"/>
      <c r="F91" s="1414"/>
      <c r="G91" s="1411"/>
      <c r="H91" s="1439"/>
      <c r="I91" s="19">
        <v>40177</v>
      </c>
      <c r="J91" s="958">
        <v>1260000</v>
      </c>
      <c r="K91" s="951">
        <f>K90+J91</f>
        <v>2290000</v>
      </c>
      <c r="L91" s="37" t="s">
        <v>1805</v>
      </c>
      <c r="M91" s="75"/>
    </row>
    <row r="92" spans="1:16" ht="28.5" customHeight="1">
      <c r="A92" s="1453">
        <v>40023</v>
      </c>
      <c r="B92" s="1449" t="s">
        <v>360</v>
      </c>
      <c r="C92" s="1451" t="s">
        <v>12</v>
      </c>
      <c r="D92" s="1442" t="s">
        <v>707</v>
      </c>
      <c r="E92" s="1440" t="s">
        <v>134</v>
      </c>
      <c r="F92" s="1412" t="s">
        <v>1324</v>
      </c>
      <c r="G92" s="1409">
        <v>85020000</v>
      </c>
      <c r="H92" s="1438" t="s">
        <v>594</v>
      </c>
      <c r="I92" s="960">
        <v>40086</v>
      </c>
      <c r="J92" s="959">
        <v>-37700000</v>
      </c>
      <c r="K92" s="951">
        <f>G92+J92</f>
        <v>47320000</v>
      </c>
      <c r="L92" s="96" t="s">
        <v>1534</v>
      </c>
      <c r="M92" s="87"/>
    </row>
    <row r="93" spans="1:16" ht="28.5" customHeight="1">
      <c r="A93" s="1454"/>
      <c r="B93" s="1450"/>
      <c r="C93" s="1452"/>
      <c r="D93" s="1443"/>
      <c r="E93" s="1441"/>
      <c r="F93" s="1414"/>
      <c r="G93" s="1411"/>
      <c r="H93" s="1439"/>
      <c r="I93" s="19">
        <v>40177</v>
      </c>
      <c r="J93" s="958">
        <v>26160000</v>
      </c>
      <c r="K93" s="951">
        <f>K92+J93</f>
        <v>73480000</v>
      </c>
      <c r="L93" s="37" t="s">
        <v>1805</v>
      </c>
      <c r="M93" s="75"/>
    </row>
    <row r="94" spans="1:16" ht="28.5" customHeight="1">
      <c r="A94" s="1453">
        <v>40025</v>
      </c>
      <c r="B94" s="1449" t="s">
        <v>1441</v>
      </c>
      <c r="C94" s="1451" t="s">
        <v>1442</v>
      </c>
      <c r="D94" s="1442" t="s">
        <v>1072</v>
      </c>
      <c r="E94" s="1440" t="s">
        <v>134</v>
      </c>
      <c r="F94" s="1412" t="s">
        <v>1324</v>
      </c>
      <c r="G94" s="1409">
        <v>2699720000</v>
      </c>
      <c r="H94" s="1438" t="s">
        <v>594</v>
      </c>
      <c r="I94" s="960">
        <v>40086</v>
      </c>
      <c r="J94" s="959">
        <v>-14850000</v>
      </c>
      <c r="K94" s="951">
        <f>G94+J94</f>
        <v>2684870000</v>
      </c>
      <c r="L94" s="96" t="s">
        <v>1534</v>
      </c>
      <c r="M94" s="87"/>
    </row>
    <row r="95" spans="1:16" ht="28.5" customHeight="1">
      <c r="A95" s="1454"/>
      <c r="B95" s="1450"/>
      <c r="C95" s="1452"/>
      <c r="D95" s="1443"/>
      <c r="E95" s="1441"/>
      <c r="F95" s="1414"/>
      <c r="G95" s="1411"/>
      <c r="H95" s="1439"/>
      <c r="I95" s="19">
        <v>40177</v>
      </c>
      <c r="J95" s="958">
        <v>1178180000</v>
      </c>
      <c r="K95" s="951">
        <f>K94+J95</f>
        <v>3863050000</v>
      </c>
      <c r="L95" s="37" t="s">
        <v>1805</v>
      </c>
      <c r="M95" s="75"/>
    </row>
    <row r="96" spans="1:16" ht="28.5" customHeight="1">
      <c r="A96" s="1453">
        <v>40025</v>
      </c>
      <c r="B96" s="1449" t="s">
        <v>1443</v>
      </c>
      <c r="C96" s="1451" t="s">
        <v>1442</v>
      </c>
      <c r="D96" s="1442" t="s">
        <v>1072</v>
      </c>
      <c r="E96" s="1440" t="s">
        <v>134</v>
      </c>
      <c r="F96" s="1412" t="s">
        <v>1324</v>
      </c>
      <c r="G96" s="1409">
        <v>707380000</v>
      </c>
      <c r="H96" s="1438" t="s">
        <v>594</v>
      </c>
      <c r="I96" s="960">
        <v>40086</v>
      </c>
      <c r="J96" s="959">
        <v>-10000</v>
      </c>
      <c r="K96" s="951">
        <f>G96+J96</f>
        <v>707370000</v>
      </c>
      <c r="L96" s="96" t="s">
        <v>1534</v>
      </c>
      <c r="M96" s="90"/>
    </row>
    <row r="97" spans="1:17" ht="28.5" customHeight="1">
      <c r="A97" s="1454"/>
      <c r="B97" s="1450"/>
      <c r="C97" s="1452"/>
      <c r="D97" s="1443"/>
      <c r="E97" s="1441"/>
      <c r="F97" s="1414"/>
      <c r="G97" s="1411"/>
      <c r="H97" s="1439"/>
      <c r="I97" s="19">
        <v>40177</v>
      </c>
      <c r="J97" s="958">
        <v>502430000</v>
      </c>
      <c r="K97" s="951">
        <f>K96+J97</f>
        <v>1209800000</v>
      </c>
      <c r="L97" s="37" t="s">
        <v>1805</v>
      </c>
      <c r="M97" s="75"/>
    </row>
    <row r="98" spans="1:17" ht="28.5" customHeight="1">
      <c r="A98" s="1453">
        <v>40030</v>
      </c>
      <c r="B98" s="1449" t="s">
        <v>1449</v>
      </c>
      <c r="C98" s="1451" t="s">
        <v>1092</v>
      </c>
      <c r="D98" s="1442" t="s">
        <v>1042</v>
      </c>
      <c r="E98" s="1440" t="s">
        <v>134</v>
      </c>
      <c r="F98" s="1412" t="s">
        <v>1324</v>
      </c>
      <c r="G98" s="1409">
        <v>420000</v>
      </c>
      <c r="H98" s="1438" t="s">
        <v>594</v>
      </c>
      <c r="I98" s="960">
        <v>40086</v>
      </c>
      <c r="J98" s="959">
        <v>180000</v>
      </c>
      <c r="K98" s="951">
        <f>G98+J98</f>
        <v>600000</v>
      </c>
      <c r="L98" s="96" t="s">
        <v>1534</v>
      </c>
      <c r="M98" s="90"/>
    </row>
    <row r="99" spans="1:17" ht="28.5" customHeight="1">
      <c r="A99" s="1454"/>
      <c r="B99" s="1450"/>
      <c r="C99" s="1452"/>
      <c r="D99" s="1443"/>
      <c r="E99" s="1441"/>
      <c r="F99" s="1414"/>
      <c r="G99" s="1411"/>
      <c r="H99" s="1439"/>
      <c r="I99" s="19">
        <v>40177</v>
      </c>
      <c r="J99" s="958">
        <v>-350000</v>
      </c>
      <c r="K99" s="951">
        <f>K98+J99</f>
        <v>250000</v>
      </c>
      <c r="L99" s="37" t="s">
        <v>1805</v>
      </c>
      <c r="M99" s="75"/>
    </row>
    <row r="100" spans="1:17" ht="28.5" customHeight="1">
      <c r="A100" s="1453">
        <v>40030</v>
      </c>
      <c r="B100" s="1449" t="s">
        <v>1453</v>
      </c>
      <c r="C100" s="1451" t="s">
        <v>740</v>
      </c>
      <c r="D100" s="1442" t="s">
        <v>990</v>
      </c>
      <c r="E100" s="1440" t="s">
        <v>134</v>
      </c>
      <c r="F100" s="1412" t="s">
        <v>1324</v>
      </c>
      <c r="G100" s="1409">
        <v>140000</v>
      </c>
      <c r="H100" s="1438" t="s">
        <v>594</v>
      </c>
      <c r="I100" s="960">
        <v>40086</v>
      </c>
      <c r="J100" s="961">
        <v>290000</v>
      </c>
      <c r="K100" s="951">
        <f>G100+J100</f>
        <v>430000</v>
      </c>
      <c r="L100" s="37" t="s">
        <v>1534</v>
      </c>
      <c r="M100" s="90"/>
    </row>
    <row r="101" spans="1:17" ht="28.5" customHeight="1">
      <c r="A101" s="1454"/>
      <c r="B101" s="1450"/>
      <c r="C101" s="1452"/>
      <c r="D101" s="1443"/>
      <c r="E101" s="1441"/>
      <c r="F101" s="1414"/>
      <c r="G101" s="1411"/>
      <c r="H101" s="1439"/>
      <c r="I101" s="19">
        <v>40177</v>
      </c>
      <c r="J101" s="958">
        <v>210000</v>
      </c>
      <c r="K101" s="951">
        <f>K100+J101</f>
        <v>640000</v>
      </c>
      <c r="L101" s="37" t="s">
        <v>1805</v>
      </c>
      <c r="M101" s="75"/>
    </row>
    <row r="102" spans="1:17" ht="28.5" customHeight="1">
      <c r="A102" s="1453">
        <v>40030</v>
      </c>
      <c r="B102" s="1449" t="s">
        <v>1450</v>
      </c>
      <c r="C102" s="1451" t="s">
        <v>1451</v>
      </c>
      <c r="D102" s="1442" t="s">
        <v>990</v>
      </c>
      <c r="E102" s="1440" t="s">
        <v>134</v>
      </c>
      <c r="F102" s="1412" t="s">
        <v>1324</v>
      </c>
      <c r="G102" s="1409">
        <v>674000000</v>
      </c>
      <c r="H102" s="1438" t="s">
        <v>594</v>
      </c>
      <c r="I102" s="960">
        <v>40086</v>
      </c>
      <c r="J102" s="953">
        <v>-121190000</v>
      </c>
      <c r="K102" s="951">
        <f>G102+J102</f>
        <v>552810000</v>
      </c>
      <c r="L102" s="96" t="s">
        <v>1534</v>
      </c>
      <c r="M102" s="87"/>
    </row>
    <row r="103" spans="1:17" ht="28.5" customHeight="1">
      <c r="A103" s="1454"/>
      <c r="B103" s="1450"/>
      <c r="C103" s="1452"/>
      <c r="D103" s="1443"/>
      <c r="E103" s="1441"/>
      <c r="F103" s="1414"/>
      <c r="G103" s="1411"/>
      <c r="H103" s="1439"/>
      <c r="I103" s="19">
        <v>40177</v>
      </c>
      <c r="J103" s="958">
        <v>-36290000</v>
      </c>
      <c r="K103" s="951">
        <f>K102+J103</f>
        <v>516520000</v>
      </c>
      <c r="L103" s="37" t="s">
        <v>1805</v>
      </c>
      <c r="M103" s="75"/>
    </row>
    <row r="104" spans="1:17" ht="28.5" customHeight="1">
      <c r="A104" s="1453">
        <v>40037</v>
      </c>
      <c r="B104" s="1449" t="s">
        <v>1462</v>
      </c>
      <c r="C104" s="1451" t="s">
        <v>712</v>
      </c>
      <c r="D104" s="1442" t="s">
        <v>1072</v>
      </c>
      <c r="E104" s="1440" t="s">
        <v>134</v>
      </c>
      <c r="F104" s="1412" t="s">
        <v>1324</v>
      </c>
      <c r="G104" s="1409">
        <v>774900000</v>
      </c>
      <c r="H104" s="1438" t="s">
        <v>594</v>
      </c>
      <c r="I104" s="960">
        <v>40086</v>
      </c>
      <c r="J104" s="961">
        <v>313050000</v>
      </c>
      <c r="K104" s="951">
        <f>G104+J104</f>
        <v>1087950000</v>
      </c>
      <c r="L104" s="96" t="s">
        <v>1534</v>
      </c>
      <c r="M104" s="90"/>
    </row>
    <row r="105" spans="1:17" ht="28.5" customHeight="1">
      <c r="A105" s="1454"/>
      <c r="B105" s="1450"/>
      <c r="C105" s="1452"/>
      <c r="D105" s="1443"/>
      <c r="E105" s="1441"/>
      <c r="F105" s="1414"/>
      <c r="G105" s="1411"/>
      <c r="H105" s="1439"/>
      <c r="I105" s="19">
        <v>40177</v>
      </c>
      <c r="J105" s="958">
        <v>275370000</v>
      </c>
      <c r="K105" s="951">
        <f>K104+J105</f>
        <v>1363320000</v>
      </c>
      <c r="L105" s="37" t="s">
        <v>1805</v>
      </c>
      <c r="M105" s="75"/>
    </row>
    <row r="106" spans="1:17" ht="28.5" customHeight="1">
      <c r="A106" s="1453">
        <v>40037</v>
      </c>
      <c r="B106" s="1449" t="s">
        <v>1458</v>
      </c>
      <c r="C106" s="1451" t="s">
        <v>1459</v>
      </c>
      <c r="D106" s="1442" t="s">
        <v>990</v>
      </c>
      <c r="E106" s="1442" t="s">
        <v>134</v>
      </c>
      <c r="F106" s="1412" t="s">
        <v>1324</v>
      </c>
      <c r="G106" s="1409">
        <v>6210000</v>
      </c>
      <c r="H106" s="1438" t="s">
        <v>594</v>
      </c>
      <c r="I106" s="960">
        <v>40086</v>
      </c>
      <c r="J106" s="959">
        <v>-1200000</v>
      </c>
      <c r="K106" s="951">
        <f>G106+J106</f>
        <v>5010000</v>
      </c>
      <c r="L106" s="96" t="s">
        <v>1534</v>
      </c>
      <c r="M106" s="90"/>
    </row>
    <row r="107" spans="1:17" ht="28.5" customHeight="1">
      <c r="A107" s="1454"/>
      <c r="B107" s="1450"/>
      <c r="C107" s="1452"/>
      <c r="D107" s="1443"/>
      <c r="E107" s="1443"/>
      <c r="F107" s="1414"/>
      <c r="G107" s="1411"/>
      <c r="H107" s="1439"/>
      <c r="I107" s="19">
        <v>40177</v>
      </c>
      <c r="J107" s="958">
        <v>30800000</v>
      </c>
      <c r="K107" s="951">
        <f>K106+J107</f>
        <v>35810000</v>
      </c>
      <c r="L107" s="37" t="s">
        <v>1805</v>
      </c>
      <c r="M107" s="75"/>
    </row>
    <row r="108" spans="1:17" ht="28.5" customHeight="1">
      <c r="A108" s="1453">
        <v>40037</v>
      </c>
      <c r="B108" s="1449" t="s">
        <v>1461</v>
      </c>
      <c r="C108" s="1451" t="s">
        <v>1460</v>
      </c>
      <c r="D108" s="1442" t="s">
        <v>1029</v>
      </c>
      <c r="E108" s="1442" t="s">
        <v>134</v>
      </c>
      <c r="F108" s="1412" t="s">
        <v>1324</v>
      </c>
      <c r="G108" s="1409">
        <v>29730000</v>
      </c>
      <c r="H108" s="1438" t="s">
        <v>594</v>
      </c>
      <c r="I108" s="960">
        <v>40086</v>
      </c>
      <c r="J108" s="953">
        <v>-25510000</v>
      </c>
      <c r="K108" s="951">
        <f>G108+J108</f>
        <v>4220000</v>
      </c>
      <c r="L108" s="96" t="s">
        <v>1534</v>
      </c>
      <c r="M108" s="90"/>
      <c r="N108" s="83"/>
      <c r="O108" s="1017"/>
      <c r="P108" s="1017"/>
      <c r="Q108" s="1017"/>
    </row>
    <row r="109" spans="1:17" ht="28.5" customHeight="1">
      <c r="A109" s="1454"/>
      <c r="B109" s="1450"/>
      <c r="C109" s="1452"/>
      <c r="D109" s="1443"/>
      <c r="E109" s="1443"/>
      <c r="F109" s="1414"/>
      <c r="G109" s="1411"/>
      <c r="H109" s="1439"/>
      <c r="I109" s="19">
        <v>40177</v>
      </c>
      <c r="J109" s="958">
        <v>520000</v>
      </c>
      <c r="K109" s="951">
        <f>K108+J109</f>
        <v>4740000</v>
      </c>
      <c r="L109" s="37" t="s">
        <v>1805</v>
      </c>
      <c r="M109" s="75"/>
      <c r="N109" s="1017"/>
      <c r="O109" s="1017"/>
      <c r="P109" s="1017"/>
      <c r="Q109" s="1017"/>
    </row>
    <row r="110" spans="1:17" ht="28.5" customHeight="1">
      <c r="A110" s="1453">
        <v>40053</v>
      </c>
      <c r="B110" s="1449" t="s">
        <v>1471</v>
      </c>
      <c r="C110" s="1451" t="s">
        <v>1472</v>
      </c>
      <c r="D110" s="1442" t="s">
        <v>990</v>
      </c>
      <c r="E110" s="1442" t="s">
        <v>134</v>
      </c>
      <c r="F110" s="1412" t="s">
        <v>1324</v>
      </c>
      <c r="G110" s="1409">
        <v>668440000</v>
      </c>
      <c r="H110" s="1438" t="s">
        <v>594</v>
      </c>
      <c r="I110" s="960">
        <v>40088</v>
      </c>
      <c r="J110" s="959">
        <v>145800000</v>
      </c>
      <c r="K110" s="951">
        <f>G110+J110</f>
        <v>814240000</v>
      </c>
      <c r="L110" s="96" t="s">
        <v>1546</v>
      </c>
      <c r="M110" s="90"/>
      <c r="N110" s="1017"/>
      <c r="O110" s="1017"/>
      <c r="P110" s="1017"/>
      <c r="Q110" s="1017"/>
    </row>
    <row r="111" spans="1:17" ht="28.5" customHeight="1">
      <c r="A111" s="1454"/>
      <c r="B111" s="1450"/>
      <c r="C111" s="1452"/>
      <c r="D111" s="1443"/>
      <c r="E111" s="1443"/>
      <c r="F111" s="1414"/>
      <c r="G111" s="1411"/>
      <c r="H111" s="1439"/>
      <c r="I111" s="19">
        <v>40177</v>
      </c>
      <c r="J111" s="958">
        <v>1355930000</v>
      </c>
      <c r="K111" s="951">
        <f>K110+J111</f>
        <v>2170170000</v>
      </c>
      <c r="L111" s="37" t="s">
        <v>1805</v>
      </c>
      <c r="M111" s="75"/>
      <c r="N111" s="1017"/>
      <c r="O111" s="1017"/>
      <c r="P111" s="1017"/>
      <c r="Q111" s="1017"/>
    </row>
    <row r="112" spans="1:17" ht="28.5" customHeight="1">
      <c r="A112" s="1453">
        <v>40053</v>
      </c>
      <c r="B112" s="1449" t="s">
        <v>1473</v>
      </c>
      <c r="C112" s="1451" t="s">
        <v>821</v>
      </c>
      <c r="D112" s="1442" t="s">
        <v>990</v>
      </c>
      <c r="E112" s="1442" t="s">
        <v>134</v>
      </c>
      <c r="F112" s="1412" t="s">
        <v>1324</v>
      </c>
      <c r="G112" s="1409">
        <v>300000</v>
      </c>
      <c r="H112" s="1438" t="s">
        <v>594</v>
      </c>
      <c r="I112" s="960">
        <v>40088</v>
      </c>
      <c r="J112" s="959">
        <v>70000</v>
      </c>
      <c r="K112" s="951">
        <f>G112+J112</f>
        <v>370000</v>
      </c>
      <c r="L112" s="96" t="s">
        <v>1546</v>
      </c>
      <c r="M112" s="90"/>
      <c r="N112" s="1017"/>
      <c r="O112" s="1017"/>
      <c r="P112" s="1017"/>
      <c r="Q112" s="1017"/>
    </row>
    <row r="113" spans="1:17" ht="28.5" customHeight="1">
      <c r="A113" s="1454"/>
      <c r="B113" s="1450"/>
      <c r="C113" s="1452"/>
      <c r="D113" s="1443"/>
      <c r="E113" s="1443"/>
      <c r="F113" s="1414"/>
      <c r="G113" s="1411"/>
      <c r="H113" s="1439"/>
      <c r="I113" s="19">
        <v>40177</v>
      </c>
      <c r="J113" s="958">
        <v>2680000</v>
      </c>
      <c r="K113" s="951">
        <f>K112+J113</f>
        <v>3050000</v>
      </c>
      <c r="L113" s="37" t="s">
        <v>1805</v>
      </c>
      <c r="M113" s="75"/>
      <c r="N113" s="1017"/>
      <c r="O113" s="1017"/>
      <c r="P113" s="1017"/>
      <c r="Q113" s="1017"/>
    </row>
    <row r="114" spans="1:17" ht="28.5" customHeight="1">
      <c r="A114" s="1453">
        <v>40053</v>
      </c>
      <c r="B114" s="1449" t="s">
        <v>1474</v>
      </c>
      <c r="C114" s="1451" t="s">
        <v>12</v>
      </c>
      <c r="D114" s="1442" t="s">
        <v>707</v>
      </c>
      <c r="E114" s="1442" t="s">
        <v>134</v>
      </c>
      <c r="F114" s="1412" t="s">
        <v>1324</v>
      </c>
      <c r="G114" s="1409">
        <v>570000</v>
      </c>
      <c r="H114" s="1438" t="s">
        <v>594</v>
      </c>
      <c r="I114" s="960">
        <v>40088</v>
      </c>
      <c r="J114" s="959">
        <v>130000</v>
      </c>
      <c r="K114" s="951">
        <f>G114+J114</f>
        <v>700000</v>
      </c>
      <c r="L114" s="96" t="s">
        <v>1546</v>
      </c>
      <c r="M114" s="90"/>
      <c r="N114" s="1017"/>
      <c r="O114" s="1017"/>
      <c r="P114" s="1017"/>
      <c r="Q114" s="1017"/>
    </row>
    <row r="115" spans="1:17" ht="28.5" customHeight="1">
      <c r="A115" s="1454"/>
      <c r="B115" s="1450"/>
      <c r="C115" s="1452"/>
      <c r="D115" s="1443"/>
      <c r="E115" s="1443"/>
      <c r="F115" s="1414"/>
      <c r="G115" s="1411"/>
      <c r="H115" s="1439"/>
      <c r="I115" s="19">
        <v>40177</v>
      </c>
      <c r="J115" s="958">
        <v>-310000</v>
      </c>
      <c r="K115" s="951">
        <f>K114+J115</f>
        <v>390000</v>
      </c>
      <c r="L115" s="37" t="s">
        <v>1805</v>
      </c>
      <c r="M115" s="75"/>
      <c r="N115" s="1017"/>
      <c r="O115" s="1017"/>
      <c r="P115" s="1017"/>
      <c r="Q115" s="1017"/>
    </row>
    <row r="116" spans="1:17" ht="28.5" customHeight="1">
      <c r="A116" s="1453">
        <v>40058</v>
      </c>
      <c r="B116" s="1449" t="s">
        <v>1482</v>
      </c>
      <c r="C116" s="1451" t="s">
        <v>1406</v>
      </c>
      <c r="D116" s="1442" t="s">
        <v>1004</v>
      </c>
      <c r="E116" s="1442" t="s">
        <v>134</v>
      </c>
      <c r="F116" s="1412" t="s">
        <v>1324</v>
      </c>
      <c r="G116" s="1409">
        <v>560000</v>
      </c>
      <c r="H116" s="1438" t="s">
        <v>594</v>
      </c>
      <c r="I116" s="960">
        <v>40088</v>
      </c>
      <c r="J116" s="959">
        <v>130000</v>
      </c>
      <c r="K116" s="951">
        <f>G116+J116</f>
        <v>690000</v>
      </c>
      <c r="L116" s="96" t="s">
        <v>1546</v>
      </c>
      <c r="M116" s="90"/>
      <c r="N116" s="1017"/>
      <c r="O116" s="1017"/>
      <c r="P116" s="1017"/>
      <c r="Q116" s="1017"/>
    </row>
    <row r="117" spans="1:17" ht="28.5" customHeight="1">
      <c r="A117" s="1454"/>
      <c r="B117" s="1450"/>
      <c r="C117" s="1452"/>
      <c r="D117" s="1443"/>
      <c r="E117" s="1443"/>
      <c r="F117" s="1414"/>
      <c r="G117" s="1411"/>
      <c r="H117" s="1439"/>
      <c r="I117" s="19">
        <v>40177</v>
      </c>
      <c r="J117" s="958">
        <v>1040000</v>
      </c>
      <c r="K117" s="951">
        <f>K116+J117</f>
        <v>1730000</v>
      </c>
      <c r="L117" s="37" t="s">
        <v>1805</v>
      </c>
      <c r="M117" s="75"/>
      <c r="N117" s="1017"/>
      <c r="O117" s="1017"/>
      <c r="P117" s="1017"/>
      <c r="Q117" s="1017"/>
    </row>
    <row r="118" spans="1:17" ht="28.5" customHeight="1">
      <c r="A118" s="1453">
        <v>40058</v>
      </c>
      <c r="B118" s="1449" t="s">
        <v>1483</v>
      </c>
      <c r="C118" s="1451" t="s">
        <v>285</v>
      </c>
      <c r="D118" s="1442" t="s">
        <v>1072</v>
      </c>
      <c r="E118" s="1442" t="s">
        <v>134</v>
      </c>
      <c r="F118" s="1412" t="s">
        <v>1324</v>
      </c>
      <c r="G118" s="1409">
        <v>6000000</v>
      </c>
      <c r="H118" s="1438" t="s">
        <v>594</v>
      </c>
      <c r="I118" s="960">
        <v>40088</v>
      </c>
      <c r="J118" s="959">
        <v>1310000</v>
      </c>
      <c r="K118" s="951">
        <f>G118+J118</f>
        <v>7310000</v>
      </c>
      <c r="L118" s="96" t="s">
        <v>1546</v>
      </c>
      <c r="M118" s="87"/>
      <c r="N118" s="1017"/>
      <c r="O118" s="1017"/>
      <c r="P118" s="1017"/>
      <c r="Q118" s="1017"/>
    </row>
    <row r="119" spans="1:17" ht="28.5" customHeight="1">
      <c r="A119" s="1454"/>
      <c r="B119" s="1450"/>
      <c r="C119" s="1452"/>
      <c r="D119" s="1443"/>
      <c r="E119" s="1443"/>
      <c r="F119" s="1414"/>
      <c r="G119" s="1411"/>
      <c r="H119" s="1439"/>
      <c r="I119" s="19">
        <v>40177</v>
      </c>
      <c r="J119" s="958">
        <v>-3390000</v>
      </c>
      <c r="K119" s="951">
        <f>K118+J119</f>
        <v>3920000</v>
      </c>
      <c r="L119" s="37" t="s">
        <v>1805</v>
      </c>
      <c r="M119" s="75"/>
      <c r="N119" s="1017"/>
      <c r="O119" s="1017"/>
      <c r="P119" s="1017"/>
      <c r="Q119" s="1017"/>
    </row>
    <row r="120" spans="1:17" ht="28.5" customHeight="1">
      <c r="A120" s="1453">
        <v>40065</v>
      </c>
      <c r="B120" s="1449" t="s">
        <v>1486</v>
      </c>
      <c r="C120" s="1451" t="s">
        <v>1489</v>
      </c>
      <c r="D120" s="1442" t="s">
        <v>1077</v>
      </c>
      <c r="E120" s="1442" t="s">
        <v>134</v>
      </c>
      <c r="F120" s="1412" t="s">
        <v>1324</v>
      </c>
      <c r="G120" s="1409">
        <v>1250000</v>
      </c>
      <c r="H120" s="1438" t="s">
        <v>594</v>
      </c>
      <c r="I120" s="960">
        <v>40088</v>
      </c>
      <c r="J120" s="959">
        <v>280000</v>
      </c>
      <c r="K120" s="951">
        <f>G120+J120</f>
        <v>1530000</v>
      </c>
      <c r="L120" s="96" t="s">
        <v>1546</v>
      </c>
      <c r="M120" s="87"/>
    </row>
    <row r="121" spans="1:17" ht="28.5" customHeight="1">
      <c r="A121" s="1454"/>
      <c r="B121" s="1450"/>
      <c r="C121" s="1452"/>
      <c r="D121" s="1443"/>
      <c r="E121" s="1443"/>
      <c r="F121" s="1414"/>
      <c r="G121" s="1411"/>
      <c r="H121" s="1439"/>
      <c r="I121" s="19">
        <v>40177</v>
      </c>
      <c r="J121" s="958">
        <v>-750000</v>
      </c>
      <c r="K121" s="951">
        <f>K120+J121</f>
        <v>780000</v>
      </c>
      <c r="L121" s="37" t="s">
        <v>1805</v>
      </c>
      <c r="M121" s="75"/>
    </row>
    <row r="122" spans="1:17" ht="28.5" customHeight="1">
      <c r="A122" s="1453">
        <v>40065</v>
      </c>
      <c r="B122" s="1449" t="s">
        <v>1487</v>
      </c>
      <c r="C122" s="1451" t="s">
        <v>1490</v>
      </c>
      <c r="D122" s="1442" t="s">
        <v>992</v>
      </c>
      <c r="E122" s="1442" t="s">
        <v>134</v>
      </c>
      <c r="F122" s="1412" t="s">
        <v>1324</v>
      </c>
      <c r="G122" s="1409">
        <v>114220000</v>
      </c>
      <c r="H122" s="1438" t="s">
        <v>594</v>
      </c>
      <c r="I122" s="960">
        <v>40088</v>
      </c>
      <c r="J122" s="959">
        <v>24920000</v>
      </c>
      <c r="K122" s="951">
        <f>G122+J122</f>
        <v>139140000</v>
      </c>
      <c r="L122" s="96" t="s">
        <v>1546</v>
      </c>
      <c r="M122" s="87"/>
    </row>
    <row r="123" spans="1:17" ht="28.5" customHeight="1">
      <c r="A123" s="1454"/>
      <c r="B123" s="1450"/>
      <c r="C123" s="1452"/>
      <c r="D123" s="1443"/>
      <c r="E123" s="1443"/>
      <c r="F123" s="1414"/>
      <c r="G123" s="1411"/>
      <c r="H123" s="1439"/>
      <c r="I123" s="19">
        <v>40177</v>
      </c>
      <c r="J123" s="958">
        <v>49410000</v>
      </c>
      <c r="K123" s="951">
        <f>K122+J123</f>
        <v>188550000</v>
      </c>
      <c r="L123" s="37" t="s">
        <v>1805</v>
      </c>
      <c r="M123" s="75"/>
    </row>
    <row r="124" spans="1:17" ht="28.5" customHeight="1">
      <c r="A124" s="1453">
        <v>40065</v>
      </c>
      <c r="B124" s="1449" t="s">
        <v>1488</v>
      </c>
      <c r="C124" s="1451" t="s">
        <v>1491</v>
      </c>
      <c r="D124" s="1442" t="s">
        <v>133</v>
      </c>
      <c r="E124" s="1442" t="s">
        <v>134</v>
      </c>
      <c r="F124" s="1412" t="s">
        <v>1324</v>
      </c>
      <c r="G124" s="1409">
        <v>4350000</v>
      </c>
      <c r="H124" s="1438" t="s">
        <v>594</v>
      </c>
      <c r="I124" s="960">
        <v>40088</v>
      </c>
      <c r="J124" s="959">
        <v>950000</v>
      </c>
      <c r="K124" s="951">
        <f>G124+J124</f>
        <v>5300000</v>
      </c>
      <c r="L124" s="96" t="s">
        <v>1546</v>
      </c>
      <c r="M124" s="87"/>
    </row>
    <row r="125" spans="1:17" ht="28.5" customHeight="1">
      <c r="A125" s="1454"/>
      <c r="B125" s="1450"/>
      <c r="C125" s="1452"/>
      <c r="D125" s="1443"/>
      <c r="E125" s="1443"/>
      <c r="F125" s="1414"/>
      <c r="G125" s="1411"/>
      <c r="H125" s="1439"/>
      <c r="I125" s="19">
        <v>40177</v>
      </c>
      <c r="J125" s="958">
        <v>5700000</v>
      </c>
      <c r="K125" s="951">
        <f>K124+J125</f>
        <v>11000000</v>
      </c>
      <c r="L125" s="37" t="s">
        <v>1805</v>
      </c>
      <c r="M125" s="75"/>
    </row>
    <row r="126" spans="1:17" ht="28.5" customHeight="1">
      <c r="A126" s="1453">
        <v>40067</v>
      </c>
      <c r="B126" s="1449" t="s">
        <v>1499</v>
      </c>
      <c r="C126" s="1451" t="s">
        <v>919</v>
      </c>
      <c r="D126" s="1442" t="s">
        <v>1027</v>
      </c>
      <c r="E126" s="1442" t="s">
        <v>134</v>
      </c>
      <c r="F126" s="1412" t="s">
        <v>1324</v>
      </c>
      <c r="G126" s="1409">
        <v>2070000</v>
      </c>
      <c r="H126" s="1438" t="s">
        <v>594</v>
      </c>
      <c r="I126" s="960">
        <v>40088</v>
      </c>
      <c r="J126" s="959">
        <v>460000</v>
      </c>
      <c r="K126" s="951">
        <f>G126+J126</f>
        <v>2530000</v>
      </c>
      <c r="L126" s="96" t="s">
        <v>1546</v>
      </c>
      <c r="M126" s="87"/>
    </row>
    <row r="127" spans="1:17" ht="28.5" customHeight="1">
      <c r="A127" s="1454"/>
      <c r="B127" s="1450"/>
      <c r="C127" s="1452"/>
      <c r="D127" s="1443"/>
      <c r="E127" s="1443"/>
      <c r="F127" s="1414"/>
      <c r="G127" s="1411"/>
      <c r="H127" s="1439"/>
      <c r="I127" s="19">
        <v>40177</v>
      </c>
      <c r="J127" s="958">
        <v>2730000</v>
      </c>
      <c r="K127" s="951">
        <f>K126+J127</f>
        <v>5260000</v>
      </c>
      <c r="L127" s="37" t="s">
        <v>1805</v>
      </c>
      <c r="M127" s="75"/>
    </row>
    <row r="128" spans="1:17" ht="28.5" customHeight="1">
      <c r="A128" s="1453">
        <v>40067</v>
      </c>
      <c r="B128" s="1449" t="s">
        <v>1500</v>
      </c>
      <c r="C128" s="1451" t="s">
        <v>771</v>
      </c>
      <c r="D128" s="1442" t="s">
        <v>1077</v>
      </c>
      <c r="E128" s="1442" t="s">
        <v>134</v>
      </c>
      <c r="F128" s="1412" t="s">
        <v>1324</v>
      </c>
      <c r="G128" s="1409">
        <v>250000</v>
      </c>
      <c r="H128" s="1438" t="s">
        <v>594</v>
      </c>
      <c r="I128" s="960">
        <v>40088</v>
      </c>
      <c r="J128" s="959">
        <v>60000</v>
      </c>
      <c r="K128" s="951">
        <f>G128+J128</f>
        <v>310000</v>
      </c>
      <c r="L128" s="96" t="s">
        <v>1546</v>
      </c>
      <c r="M128" s="87"/>
    </row>
    <row r="129" spans="1:13" ht="28.5" customHeight="1">
      <c r="A129" s="1454"/>
      <c r="B129" s="1450"/>
      <c r="C129" s="1452"/>
      <c r="D129" s="1443"/>
      <c r="E129" s="1443"/>
      <c r="F129" s="1414"/>
      <c r="G129" s="1411"/>
      <c r="H129" s="1439"/>
      <c r="I129" s="19">
        <v>40177</v>
      </c>
      <c r="J129" s="958">
        <v>-80000</v>
      </c>
      <c r="K129" s="951">
        <f>K128+J129</f>
        <v>230000</v>
      </c>
      <c r="L129" s="37" t="s">
        <v>1805</v>
      </c>
      <c r="M129" s="75"/>
    </row>
    <row r="130" spans="1:13" ht="28.5" customHeight="1">
      <c r="A130" s="1453">
        <v>40067</v>
      </c>
      <c r="B130" s="1449" t="s">
        <v>1501</v>
      </c>
      <c r="C130" s="1451" t="s">
        <v>872</v>
      </c>
      <c r="D130" s="1442" t="s">
        <v>995</v>
      </c>
      <c r="E130" s="1442" t="s">
        <v>134</v>
      </c>
      <c r="F130" s="1412" t="s">
        <v>1324</v>
      </c>
      <c r="G130" s="1409">
        <v>280000</v>
      </c>
      <c r="H130" s="1438" t="s">
        <v>594</v>
      </c>
      <c r="I130" s="960">
        <v>40088</v>
      </c>
      <c r="J130" s="959">
        <v>70000</v>
      </c>
      <c r="K130" s="951">
        <f>G130+J130</f>
        <v>350000</v>
      </c>
      <c r="L130" s="96" t="s">
        <v>1546</v>
      </c>
      <c r="M130" s="87"/>
    </row>
    <row r="131" spans="1:13" ht="28.5" customHeight="1">
      <c r="A131" s="1454"/>
      <c r="B131" s="1450"/>
      <c r="C131" s="1452"/>
      <c r="D131" s="1443"/>
      <c r="E131" s="1443"/>
      <c r="F131" s="1414"/>
      <c r="G131" s="1411"/>
      <c r="H131" s="1439"/>
      <c r="I131" s="19">
        <v>40177</v>
      </c>
      <c r="J131" s="958">
        <v>620000</v>
      </c>
      <c r="K131" s="951">
        <f>K130+J131</f>
        <v>970000</v>
      </c>
      <c r="L131" s="37" t="s">
        <v>1805</v>
      </c>
      <c r="M131" s="75"/>
    </row>
    <row r="132" spans="1:13" ht="28.5" customHeight="1">
      <c r="A132" s="1453">
        <v>40067</v>
      </c>
      <c r="B132" s="1449" t="s">
        <v>1502</v>
      </c>
      <c r="C132" s="1451" t="s">
        <v>1503</v>
      </c>
      <c r="D132" s="1442" t="s">
        <v>1316</v>
      </c>
      <c r="E132" s="1442" t="s">
        <v>134</v>
      </c>
      <c r="F132" s="1412" t="s">
        <v>1324</v>
      </c>
      <c r="G132" s="1409">
        <v>27510000</v>
      </c>
      <c r="H132" s="1438" t="s">
        <v>594</v>
      </c>
      <c r="I132" s="960">
        <v>40088</v>
      </c>
      <c r="J132" s="959">
        <v>6010000</v>
      </c>
      <c r="K132" s="951">
        <f>G132+J132</f>
        <v>33520000</v>
      </c>
      <c r="L132" s="96" t="s">
        <v>1546</v>
      </c>
      <c r="M132" s="87"/>
    </row>
    <row r="133" spans="1:13" ht="28.5" customHeight="1">
      <c r="A133" s="1454"/>
      <c r="B133" s="1450"/>
      <c r="C133" s="1452"/>
      <c r="D133" s="1443"/>
      <c r="E133" s="1443"/>
      <c r="F133" s="1414"/>
      <c r="G133" s="1411"/>
      <c r="H133" s="1439"/>
      <c r="I133" s="19">
        <v>40177</v>
      </c>
      <c r="J133" s="958">
        <v>-19750000</v>
      </c>
      <c r="K133" s="951">
        <f>K132+J133</f>
        <v>13770000</v>
      </c>
      <c r="L133" s="37" t="s">
        <v>1805</v>
      </c>
      <c r="M133" s="75"/>
    </row>
    <row r="134" spans="1:13" ht="28.5" customHeight="1">
      <c r="A134" s="1453">
        <v>40072</v>
      </c>
      <c r="B134" s="1449" t="s">
        <v>1506</v>
      </c>
      <c r="C134" s="1451" t="s">
        <v>1507</v>
      </c>
      <c r="D134" s="1442" t="s">
        <v>990</v>
      </c>
      <c r="E134" s="1442" t="s">
        <v>134</v>
      </c>
      <c r="F134" s="1412" t="s">
        <v>1324</v>
      </c>
      <c r="G134" s="1409">
        <v>410000</v>
      </c>
      <c r="H134" s="1438" t="s">
        <v>594</v>
      </c>
      <c r="I134" s="960">
        <v>40088</v>
      </c>
      <c r="J134" s="959">
        <v>90000</v>
      </c>
      <c r="K134" s="951">
        <f>G134+J134</f>
        <v>500000</v>
      </c>
      <c r="L134" s="96" t="s">
        <v>1546</v>
      </c>
      <c r="M134" s="87"/>
    </row>
    <row r="135" spans="1:13" ht="28.5" customHeight="1">
      <c r="A135" s="1454"/>
      <c r="B135" s="1450"/>
      <c r="C135" s="1452"/>
      <c r="D135" s="1443"/>
      <c r="E135" s="1443"/>
      <c r="F135" s="1414"/>
      <c r="G135" s="1411"/>
      <c r="H135" s="1439"/>
      <c r="I135" s="19">
        <v>40177</v>
      </c>
      <c r="J135" s="958">
        <v>1460000</v>
      </c>
      <c r="K135" s="951">
        <f>K134+J135</f>
        <v>1960000</v>
      </c>
      <c r="L135" s="37" t="s">
        <v>1805</v>
      </c>
      <c r="M135" s="75"/>
    </row>
    <row r="136" spans="1:13" ht="28.5" customHeight="1">
      <c r="A136" s="1445">
        <v>40079</v>
      </c>
      <c r="B136" s="1386" t="s">
        <v>1510</v>
      </c>
      <c r="C136" s="1386" t="s">
        <v>1058</v>
      </c>
      <c r="D136" s="1384" t="s">
        <v>133</v>
      </c>
      <c r="E136" s="1442" t="s">
        <v>134</v>
      </c>
      <c r="F136" s="1412" t="s">
        <v>1324</v>
      </c>
      <c r="G136" s="1409">
        <v>4390000</v>
      </c>
      <c r="H136" s="1438" t="s">
        <v>594</v>
      </c>
      <c r="I136" s="960">
        <v>40088</v>
      </c>
      <c r="J136" s="959">
        <v>960000</v>
      </c>
      <c r="K136" s="951">
        <f>G136+J136</f>
        <v>5350000</v>
      </c>
      <c r="L136" s="96" t="s">
        <v>1546</v>
      </c>
      <c r="M136" s="87"/>
    </row>
    <row r="137" spans="1:13" ht="28.5" customHeight="1">
      <c r="A137" s="1446"/>
      <c r="B137" s="1387"/>
      <c r="C137" s="1387"/>
      <c r="D137" s="1385"/>
      <c r="E137" s="1443"/>
      <c r="F137" s="1414"/>
      <c r="G137" s="1411"/>
      <c r="H137" s="1439"/>
      <c r="I137" s="19">
        <v>40177</v>
      </c>
      <c r="J137" s="958">
        <v>-3090000</v>
      </c>
      <c r="K137" s="951">
        <f>K136+J137</f>
        <v>2260000</v>
      </c>
      <c r="L137" s="37" t="s">
        <v>1805</v>
      </c>
      <c r="M137" s="75"/>
    </row>
    <row r="138" spans="1:13" ht="28.5" customHeight="1">
      <c r="A138" s="1445">
        <v>40079</v>
      </c>
      <c r="B138" s="1386" t="s">
        <v>1511</v>
      </c>
      <c r="C138" s="1386" t="s">
        <v>1512</v>
      </c>
      <c r="D138" s="1384" t="s">
        <v>990</v>
      </c>
      <c r="E138" s="1442" t="s">
        <v>134</v>
      </c>
      <c r="F138" s="1412" t="s">
        <v>1324</v>
      </c>
      <c r="G138" s="1409">
        <v>390000</v>
      </c>
      <c r="H138" s="1438" t="s">
        <v>594</v>
      </c>
      <c r="I138" s="960">
        <v>40088</v>
      </c>
      <c r="J138" s="959">
        <v>90000</v>
      </c>
      <c r="K138" s="951">
        <f>G138+J138</f>
        <v>480000</v>
      </c>
      <c r="L138" s="96" t="s">
        <v>1546</v>
      </c>
      <c r="M138" s="87"/>
    </row>
    <row r="139" spans="1:13" ht="28.5" customHeight="1">
      <c r="A139" s="1446"/>
      <c r="B139" s="1387"/>
      <c r="C139" s="1387"/>
      <c r="D139" s="1385"/>
      <c r="E139" s="1443"/>
      <c r="F139" s="1414"/>
      <c r="G139" s="1411"/>
      <c r="H139" s="1439"/>
      <c r="I139" s="19">
        <v>40177</v>
      </c>
      <c r="J139" s="958">
        <v>940000</v>
      </c>
      <c r="K139" s="951">
        <f>K138+J139</f>
        <v>1420000</v>
      </c>
      <c r="L139" s="37" t="s">
        <v>1805</v>
      </c>
      <c r="M139" s="75"/>
    </row>
    <row r="140" spans="1:13" ht="28.5" customHeight="1">
      <c r="A140" s="1445">
        <v>40079</v>
      </c>
      <c r="B140" s="1386" t="s">
        <v>1517</v>
      </c>
      <c r="C140" s="1386" t="s">
        <v>1513</v>
      </c>
      <c r="D140" s="1384" t="s">
        <v>1193</v>
      </c>
      <c r="E140" s="1442" t="s">
        <v>134</v>
      </c>
      <c r="F140" s="1412" t="s">
        <v>1324</v>
      </c>
      <c r="G140" s="1409">
        <v>230000</v>
      </c>
      <c r="H140" s="1438" t="s">
        <v>594</v>
      </c>
      <c r="I140" s="960">
        <v>40088</v>
      </c>
      <c r="J140" s="959">
        <v>60000</v>
      </c>
      <c r="K140" s="951">
        <f>G140+J140</f>
        <v>290000</v>
      </c>
      <c r="L140" s="96" t="s">
        <v>1546</v>
      </c>
      <c r="M140" s="87"/>
    </row>
    <row r="141" spans="1:13" ht="28.5" customHeight="1">
      <c r="A141" s="1446"/>
      <c r="B141" s="1387"/>
      <c r="C141" s="1387"/>
      <c r="D141" s="1385"/>
      <c r="E141" s="1443"/>
      <c r="F141" s="1414"/>
      <c r="G141" s="1411"/>
      <c r="H141" s="1439"/>
      <c r="I141" s="19">
        <v>40177</v>
      </c>
      <c r="J141" s="958">
        <v>-10000</v>
      </c>
      <c r="K141" s="951">
        <f>K140+J141</f>
        <v>280000</v>
      </c>
      <c r="L141" s="37" t="s">
        <v>1805</v>
      </c>
      <c r="M141" s="75"/>
    </row>
    <row r="142" spans="1:13" ht="28.5" customHeight="1">
      <c r="A142" s="1445">
        <v>40079</v>
      </c>
      <c r="B142" s="1386" t="s">
        <v>1514</v>
      </c>
      <c r="C142" s="1386" t="s">
        <v>1515</v>
      </c>
      <c r="D142" s="1384" t="s">
        <v>1316</v>
      </c>
      <c r="E142" s="1442" t="s">
        <v>134</v>
      </c>
      <c r="F142" s="1412" t="s">
        <v>1324</v>
      </c>
      <c r="G142" s="1409">
        <v>30000</v>
      </c>
      <c r="H142" s="1438" t="s">
        <v>594</v>
      </c>
      <c r="I142" s="960">
        <v>40088</v>
      </c>
      <c r="J142" s="959">
        <v>10000</v>
      </c>
      <c r="K142" s="951">
        <f>G142+J142</f>
        <v>40000</v>
      </c>
      <c r="L142" s="96" t="s">
        <v>1546</v>
      </c>
      <c r="M142" s="87"/>
    </row>
    <row r="143" spans="1:13" ht="28.5" customHeight="1">
      <c r="A143" s="1446"/>
      <c r="B143" s="1387"/>
      <c r="C143" s="1387"/>
      <c r="D143" s="1385"/>
      <c r="E143" s="1443"/>
      <c r="F143" s="1414"/>
      <c r="G143" s="1411"/>
      <c r="H143" s="1439"/>
      <c r="I143" s="19">
        <v>40177</v>
      </c>
      <c r="J143" s="958">
        <v>120000</v>
      </c>
      <c r="K143" s="951">
        <f>K142+J143</f>
        <v>160000</v>
      </c>
      <c r="L143" s="37" t="s">
        <v>1805</v>
      </c>
      <c r="M143" s="75"/>
    </row>
    <row r="144" spans="1:13" ht="28.5" customHeight="1">
      <c r="A144" s="1445">
        <v>40079</v>
      </c>
      <c r="B144" s="1386" t="s">
        <v>1516</v>
      </c>
      <c r="C144" s="1386" t="s">
        <v>709</v>
      </c>
      <c r="D144" s="1384" t="s">
        <v>707</v>
      </c>
      <c r="E144" s="1442" t="s">
        <v>134</v>
      </c>
      <c r="F144" s="1412" t="s">
        <v>1324</v>
      </c>
      <c r="G144" s="1409">
        <v>240000</v>
      </c>
      <c r="H144" s="1438" t="s">
        <v>594</v>
      </c>
      <c r="I144" s="960">
        <v>40088</v>
      </c>
      <c r="J144" s="959">
        <v>60000</v>
      </c>
      <c r="K144" s="951">
        <f>G144+J144</f>
        <v>300000</v>
      </c>
      <c r="L144" s="96" t="s">
        <v>1546</v>
      </c>
      <c r="M144" s="87"/>
    </row>
    <row r="145" spans="1:13" ht="28.5" customHeight="1">
      <c r="A145" s="1446"/>
      <c r="B145" s="1387"/>
      <c r="C145" s="1387"/>
      <c r="D145" s="1385"/>
      <c r="E145" s="1443"/>
      <c r="F145" s="1414"/>
      <c r="G145" s="1411"/>
      <c r="H145" s="1439"/>
      <c r="I145" s="19">
        <v>40177</v>
      </c>
      <c r="J145" s="958">
        <v>350000</v>
      </c>
      <c r="K145" s="951">
        <f>K144+J145</f>
        <v>650000</v>
      </c>
      <c r="L145" s="37" t="s">
        <v>1805</v>
      </c>
      <c r="M145" s="75"/>
    </row>
    <row r="146" spans="1:13" ht="28.5" customHeight="1">
      <c r="A146" s="1032">
        <v>40081</v>
      </c>
      <c r="B146" s="1449" t="s">
        <v>1525</v>
      </c>
      <c r="C146" s="1449" t="s">
        <v>1491</v>
      </c>
      <c r="D146" s="1447" t="s">
        <v>133</v>
      </c>
      <c r="E146" s="1442" t="s">
        <v>134</v>
      </c>
      <c r="F146" s="1412" t="s">
        <v>1324</v>
      </c>
      <c r="G146" s="1409">
        <v>440000</v>
      </c>
      <c r="H146" s="1438" t="s">
        <v>594</v>
      </c>
      <c r="I146" s="5">
        <v>40088</v>
      </c>
      <c r="J146" s="100">
        <v>100000</v>
      </c>
      <c r="K146" s="951">
        <f>G146+J146</f>
        <v>540000</v>
      </c>
      <c r="L146" s="73" t="s">
        <v>1546</v>
      </c>
      <c r="M146" s="75"/>
    </row>
    <row r="147" spans="1:13" ht="28.5" customHeight="1">
      <c r="A147" s="1383"/>
      <c r="B147" s="1450"/>
      <c r="C147" s="1450"/>
      <c r="D147" s="1448"/>
      <c r="E147" s="1443"/>
      <c r="F147" s="1414"/>
      <c r="G147" s="1411"/>
      <c r="H147" s="1439"/>
      <c r="I147" s="19">
        <v>40177</v>
      </c>
      <c r="J147" s="958">
        <v>20000</v>
      </c>
      <c r="K147" s="951">
        <f>K146+J147</f>
        <v>560000</v>
      </c>
      <c r="L147" s="37" t="s">
        <v>1805</v>
      </c>
      <c r="M147" s="75"/>
    </row>
    <row r="148" spans="1:13" ht="28.5" customHeight="1">
      <c r="A148" s="4">
        <v>40100</v>
      </c>
      <c r="B148" s="89" t="s">
        <v>1551</v>
      </c>
      <c r="C148" s="89" t="s">
        <v>1553</v>
      </c>
      <c r="D148" s="99" t="s">
        <v>988</v>
      </c>
      <c r="E148" s="91" t="s">
        <v>134</v>
      </c>
      <c r="F148" s="954" t="s">
        <v>1324</v>
      </c>
      <c r="G148" s="953">
        <v>570000</v>
      </c>
      <c r="H148" s="952" t="s">
        <v>594</v>
      </c>
      <c r="I148" s="19">
        <v>40177</v>
      </c>
      <c r="J148" s="100">
        <v>1030000</v>
      </c>
      <c r="K148" s="951">
        <f>G148+J148</f>
        <v>1600000</v>
      </c>
      <c r="L148" s="37" t="s">
        <v>1805</v>
      </c>
      <c r="M148" s="75"/>
    </row>
    <row r="149" spans="1:13" ht="28.5" customHeight="1">
      <c r="A149" s="4">
        <v>40100</v>
      </c>
      <c r="B149" s="89" t="s">
        <v>1552</v>
      </c>
      <c r="C149" s="89" t="s">
        <v>1376</v>
      </c>
      <c r="D149" s="99" t="s">
        <v>1125</v>
      </c>
      <c r="E149" s="91" t="s">
        <v>134</v>
      </c>
      <c r="F149" s="954" t="s">
        <v>1324</v>
      </c>
      <c r="G149" s="953">
        <v>4860000</v>
      </c>
      <c r="H149" s="952" t="s">
        <v>594</v>
      </c>
      <c r="I149" s="19">
        <v>40177</v>
      </c>
      <c r="J149" s="100">
        <v>-2900000</v>
      </c>
      <c r="K149" s="951">
        <f>G149+J149</f>
        <v>1960000</v>
      </c>
      <c r="L149" s="37" t="s">
        <v>1805</v>
      </c>
      <c r="M149" s="75"/>
    </row>
    <row r="150" spans="1:13" ht="29.25" customHeight="1">
      <c r="A150" s="36">
        <v>40107</v>
      </c>
      <c r="B150" s="88" t="s">
        <v>1555</v>
      </c>
      <c r="C150" s="88" t="s">
        <v>1425</v>
      </c>
      <c r="D150" s="101" t="s">
        <v>584</v>
      </c>
      <c r="E150" s="102" t="s">
        <v>134</v>
      </c>
      <c r="F150" s="957" t="s">
        <v>1324</v>
      </c>
      <c r="G150" s="956">
        <v>410000</v>
      </c>
      <c r="H150" s="955" t="s">
        <v>594</v>
      </c>
      <c r="I150" s="527">
        <v>40200</v>
      </c>
      <c r="J150" s="100">
        <v>20000</v>
      </c>
      <c r="K150" s="951">
        <f>J150+G150</f>
        <v>430000</v>
      </c>
      <c r="L150" s="530" t="s">
        <v>1806</v>
      </c>
      <c r="M150" s="532"/>
    </row>
    <row r="151" spans="1:13" ht="29.25" customHeight="1">
      <c r="A151" s="4">
        <v>40109</v>
      </c>
      <c r="B151" s="89" t="s">
        <v>1558</v>
      </c>
      <c r="C151" s="89" t="s">
        <v>1559</v>
      </c>
      <c r="D151" s="99" t="s">
        <v>1077</v>
      </c>
      <c r="E151" s="91" t="s">
        <v>134</v>
      </c>
      <c r="F151" s="954" t="s">
        <v>1324</v>
      </c>
      <c r="G151" s="953">
        <v>93660000</v>
      </c>
      <c r="H151" s="952" t="s">
        <v>594</v>
      </c>
      <c r="I151" s="529">
        <v>40200</v>
      </c>
      <c r="J151" s="100">
        <v>4370000</v>
      </c>
      <c r="K151" s="951">
        <f>J151+G151</f>
        <v>98030000</v>
      </c>
      <c r="L151" s="530" t="s">
        <v>1806</v>
      </c>
      <c r="M151" s="75"/>
    </row>
    <row r="152" spans="1:13" ht="29.25" customHeight="1">
      <c r="A152" s="4">
        <v>40109</v>
      </c>
      <c r="B152" s="89" t="s">
        <v>1560</v>
      </c>
      <c r="C152" s="89" t="s">
        <v>1561</v>
      </c>
      <c r="D152" s="99" t="s">
        <v>1562</v>
      </c>
      <c r="E152" s="91" t="s">
        <v>134</v>
      </c>
      <c r="F152" s="954" t="s">
        <v>1324</v>
      </c>
      <c r="G152" s="953">
        <v>760000</v>
      </c>
      <c r="H152" s="952" t="s">
        <v>594</v>
      </c>
      <c r="I152" s="527">
        <v>40200</v>
      </c>
      <c r="J152" s="100">
        <v>40000</v>
      </c>
      <c r="K152" s="951">
        <f>J152+G152</f>
        <v>800000</v>
      </c>
      <c r="L152" s="530" t="s">
        <v>1806</v>
      </c>
      <c r="M152" s="75"/>
    </row>
    <row r="153" spans="1:13" ht="29.25" customHeight="1">
      <c r="A153" s="103">
        <v>40114</v>
      </c>
      <c r="B153" s="3" t="s">
        <v>1564</v>
      </c>
      <c r="C153" s="3" t="s">
        <v>1565</v>
      </c>
      <c r="D153" s="2" t="s">
        <v>1029</v>
      </c>
      <c r="E153" s="91" t="s">
        <v>134</v>
      </c>
      <c r="F153" s="954" t="s">
        <v>1324</v>
      </c>
      <c r="G153" s="953">
        <v>1070000</v>
      </c>
      <c r="H153" s="952" t="s">
        <v>594</v>
      </c>
      <c r="I153" s="529"/>
      <c r="J153" s="100"/>
      <c r="K153" s="951"/>
      <c r="L153" s="530"/>
      <c r="M153" s="75"/>
    </row>
    <row r="154" spans="1:13" ht="29.25" customHeight="1">
      <c r="A154" s="103">
        <v>40114</v>
      </c>
      <c r="B154" s="3" t="s">
        <v>1566</v>
      </c>
      <c r="C154" s="3" t="s">
        <v>1567</v>
      </c>
      <c r="D154" s="2" t="s">
        <v>1562</v>
      </c>
      <c r="E154" s="91" t="s">
        <v>134</v>
      </c>
      <c r="F154" s="954" t="s">
        <v>1324</v>
      </c>
      <c r="G154" s="953">
        <v>510000</v>
      </c>
      <c r="H154" s="952" t="s">
        <v>594</v>
      </c>
      <c r="I154" s="527"/>
      <c r="J154" s="100"/>
      <c r="K154" s="951"/>
      <c r="L154" s="530"/>
      <c r="M154" s="75"/>
    </row>
    <row r="155" spans="1:13" ht="29.25" customHeight="1">
      <c r="A155" s="103">
        <v>40116</v>
      </c>
      <c r="B155" s="3" t="s">
        <v>1637</v>
      </c>
      <c r="C155" s="3" t="s">
        <v>1638</v>
      </c>
      <c r="D155" s="2" t="s">
        <v>988</v>
      </c>
      <c r="E155" s="91" t="s">
        <v>134</v>
      </c>
      <c r="F155" s="954" t="s">
        <v>1324</v>
      </c>
      <c r="G155" s="953">
        <v>70000</v>
      </c>
      <c r="H155" s="952" t="s">
        <v>594</v>
      </c>
      <c r="I155" s="529">
        <v>40200</v>
      </c>
      <c r="J155" s="100">
        <v>10000</v>
      </c>
      <c r="K155" s="951">
        <f t="shared" ref="K155:K160" si="2">J155+G155</f>
        <v>80000</v>
      </c>
      <c r="L155" s="530" t="s">
        <v>1806</v>
      </c>
      <c r="M155" s="75"/>
    </row>
    <row r="156" spans="1:13" ht="29.25" customHeight="1">
      <c r="A156" s="103">
        <v>40123</v>
      </c>
      <c r="B156" s="3" t="s">
        <v>1649</v>
      </c>
      <c r="C156" s="3" t="s">
        <v>1254</v>
      </c>
      <c r="D156" s="2" t="s">
        <v>1264</v>
      </c>
      <c r="E156" s="91" t="s">
        <v>134</v>
      </c>
      <c r="F156" s="954" t="s">
        <v>1324</v>
      </c>
      <c r="G156" s="953">
        <v>700000</v>
      </c>
      <c r="H156" s="952" t="s">
        <v>594</v>
      </c>
      <c r="I156" s="527">
        <v>40200</v>
      </c>
      <c r="J156" s="100">
        <v>40000</v>
      </c>
      <c r="K156" s="951">
        <f t="shared" si="2"/>
        <v>740000</v>
      </c>
      <c r="L156" s="530" t="s">
        <v>1806</v>
      </c>
      <c r="M156" s="75"/>
    </row>
    <row r="157" spans="1:13" ht="29.25" customHeight="1">
      <c r="A157" s="103">
        <v>40135</v>
      </c>
      <c r="B157" s="3" t="s">
        <v>1657</v>
      </c>
      <c r="C157" s="3" t="s">
        <v>1076</v>
      </c>
      <c r="D157" s="2" t="s">
        <v>1077</v>
      </c>
      <c r="E157" s="91" t="s">
        <v>134</v>
      </c>
      <c r="F157" s="954" t="s">
        <v>1324</v>
      </c>
      <c r="G157" s="953">
        <v>18960000</v>
      </c>
      <c r="H157" s="952" t="s">
        <v>594</v>
      </c>
      <c r="I157" s="529">
        <v>40200</v>
      </c>
      <c r="J157" s="100">
        <v>890000</v>
      </c>
      <c r="K157" s="951">
        <f t="shared" si="2"/>
        <v>19850000</v>
      </c>
      <c r="L157" s="530" t="s">
        <v>1806</v>
      </c>
      <c r="M157" s="75"/>
    </row>
    <row r="158" spans="1:13" ht="29.25" customHeight="1">
      <c r="A158" s="103">
        <v>40135</v>
      </c>
      <c r="B158" s="3" t="s">
        <v>1658</v>
      </c>
      <c r="C158" s="3" t="s">
        <v>1659</v>
      </c>
      <c r="D158" s="2" t="s">
        <v>584</v>
      </c>
      <c r="E158" s="91" t="s">
        <v>134</v>
      </c>
      <c r="F158" s="954" t="s">
        <v>1324</v>
      </c>
      <c r="G158" s="953">
        <v>1670000</v>
      </c>
      <c r="H158" s="952" t="s">
        <v>594</v>
      </c>
      <c r="I158" s="527">
        <v>40200</v>
      </c>
      <c r="J158" s="100">
        <v>80000</v>
      </c>
      <c r="K158" s="951">
        <f t="shared" si="2"/>
        <v>1750000</v>
      </c>
      <c r="L158" s="530" t="s">
        <v>1806</v>
      </c>
      <c r="M158" s="75"/>
    </row>
    <row r="159" spans="1:13" ht="29.25" customHeight="1">
      <c r="A159" s="103">
        <v>40135</v>
      </c>
      <c r="B159" s="3" t="s">
        <v>1660</v>
      </c>
      <c r="C159" s="3" t="s">
        <v>304</v>
      </c>
      <c r="D159" s="2" t="s">
        <v>1077</v>
      </c>
      <c r="E159" s="91" t="s">
        <v>134</v>
      </c>
      <c r="F159" s="954" t="s">
        <v>1324</v>
      </c>
      <c r="G159" s="953">
        <v>20000</v>
      </c>
      <c r="H159" s="952" t="s">
        <v>594</v>
      </c>
      <c r="I159" s="529">
        <v>40200</v>
      </c>
      <c r="J159" s="100">
        <v>0</v>
      </c>
      <c r="K159" s="951">
        <f t="shared" si="2"/>
        <v>20000</v>
      </c>
      <c r="L159" s="530" t="s">
        <v>1806</v>
      </c>
      <c r="M159" s="75"/>
    </row>
    <row r="160" spans="1:13" ht="29.25" customHeight="1">
      <c r="A160" s="103">
        <v>40142</v>
      </c>
      <c r="B160" s="3" t="s">
        <v>1668</v>
      </c>
      <c r="C160" s="3" t="s">
        <v>1671</v>
      </c>
      <c r="D160" s="2" t="s">
        <v>878</v>
      </c>
      <c r="E160" s="91" t="s">
        <v>134</v>
      </c>
      <c r="F160" s="954" t="s">
        <v>1324</v>
      </c>
      <c r="G160" s="953">
        <v>20360000</v>
      </c>
      <c r="H160" s="952" t="s">
        <v>594</v>
      </c>
      <c r="I160" s="527">
        <v>40200</v>
      </c>
      <c r="J160" s="100">
        <v>950000</v>
      </c>
      <c r="K160" s="951">
        <f t="shared" si="2"/>
        <v>21310000</v>
      </c>
      <c r="L160" s="530" t="s">
        <v>1806</v>
      </c>
      <c r="M160" s="75"/>
    </row>
    <row r="161" spans="1:13" ht="29.25" customHeight="1">
      <c r="A161" s="103">
        <v>40142</v>
      </c>
      <c r="B161" s="3" t="s">
        <v>1669</v>
      </c>
      <c r="C161" s="3" t="s">
        <v>304</v>
      </c>
      <c r="D161" s="2" t="s">
        <v>1077</v>
      </c>
      <c r="E161" s="91" t="s">
        <v>134</v>
      </c>
      <c r="F161" s="954" t="s">
        <v>1324</v>
      </c>
      <c r="G161" s="953">
        <v>230000</v>
      </c>
      <c r="H161" s="952" t="s">
        <v>594</v>
      </c>
      <c r="I161" s="529"/>
      <c r="J161" s="100"/>
      <c r="K161" s="951"/>
      <c r="L161" s="530"/>
      <c r="M161" s="75"/>
    </row>
    <row r="162" spans="1:13" ht="29.25" customHeight="1">
      <c r="A162" s="103">
        <v>40142</v>
      </c>
      <c r="B162" s="3" t="s">
        <v>1670</v>
      </c>
      <c r="C162" s="3" t="s">
        <v>1672</v>
      </c>
      <c r="D162" s="2" t="s">
        <v>1029</v>
      </c>
      <c r="E162" s="91" t="s">
        <v>134</v>
      </c>
      <c r="F162" s="954" t="s">
        <v>1324</v>
      </c>
      <c r="G162" s="953">
        <v>1280000</v>
      </c>
      <c r="H162" s="952" t="s">
        <v>594</v>
      </c>
      <c r="I162" s="527">
        <v>40200</v>
      </c>
      <c r="J162" s="100">
        <v>50000</v>
      </c>
      <c r="K162" s="951">
        <f t="shared" ref="K162:K175" si="3">J162+G162</f>
        <v>1330000</v>
      </c>
      <c r="L162" s="530" t="s">
        <v>1806</v>
      </c>
      <c r="M162" s="75"/>
    </row>
    <row r="163" spans="1:13" ht="29.25" customHeight="1">
      <c r="A163" s="103">
        <v>40151</v>
      </c>
      <c r="B163" s="3" t="s">
        <v>1686</v>
      </c>
      <c r="C163" s="3" t="s">
        <v>1688</v>
      </c>
      <c r="D163" s="2" t="s">
        <v>1029</v>
      </c>
      <c r="E163" s="91" t="s">
        <v>134</v>
      </c>
      <c r="F163" s="954" t="s">
        <v>1324</v>
      </c>
      <c r="G163" s="953">
        <v>380000</v>
      </c>
      <c r="H163" s="952" t="s">
        <v>594</v>
      </c>
      <c r="I163" s="529">
        <v>40200</v>
      </c>
      <c r="J163" s="100">
        <v>10000</v>
      </c>
      <c r="K163" s="951">
        <f t="shared" si="3"/>
        <v>390000</v>
      </c>
      <c r="L163" s="530" t="s">
        <v>1806</v>
      </c>
      <c r="M163" s="75"/>
    </row>
    <row r="164" spans="1:13" ht="29.25" customHeight="1">
      <c r="A164" s="103">
        <v>40151</v>
      </c>
      <c r="B164" s="3" t="s">
        <v>1687</v>
      </c>
      <c r="C164" s="3" t="s">
        <v>744</v>
      </c>
      <c r="D164" s="2" t="s">
        <v>1118</v>
      </c>
      <c r="E164" s="91" t="s">
        <v>134</v>
      </c>
      <c r="F164" s="954" t="s">
        <v>1324</v>
      </c>
      <c r="G164" s="953">
        <v>9430000</v>
      </c>
      <c r="H164" s="952" t="s">
        <v>594</v>
      </c>
      <c r="I164" s="527">
        <v>40200</v>
      </c>
      <c r="J164" s="100">
        <v>440000</v>
      </c>
      <c r="K164" s="951">
        <f t="shared" si="3"/>
        <v>9870000</v>
      </c>
      <c r="L164" s="530" t="s">
        <v>1806</v>
      </c>
      <c r="M164" s="75"/>
    </row>
    <row r="165" spans="1:13" ht="29.25" customHeight="1">
      <c r="A165" s="103">
        <v>40156</v>
      </c>
      <c r="B165" s="3" t="s">
        <v>1696</v>
      </c>
      <c r="C165" s="3" t="s">
        <v>1703</v>
      </c>
      <c r="D165" s="2" t="s">
        <v>924</v>
      </c>
      <c r="E165" s="91" t="s">
        <v>134</v>
      </c>
      <c r="F165" s="954" t="s">
        <v>1324</v>
      </c>
      <c r="G165" s="953">
        <v>360000</v>
      </c>
      <c r="H165" s="952" t="s">
        <v>594</v>
      </c>
      <c r="I165" s="529">
        <v>40200</v>
      </c>
      <c r="J165" s="100">
        <v>10000</v>
      </c>
      <c r="K165" s="951">
        <f t="shared" si="3"/>
        <v>370000</v>
      </c>
      <c r="L165" s="530" t="s">
        <v>1806</v>
      </c>
      <c r="M165" s="75"/>
    </row>
    <row r="166" spans="1:13" ht="29.25" customHeight="1">
      <c r="A166" s="103">
        <v>40156</v>
      </c>
      <c r="B166" s="3" t="s">
        <v>1697</v>
      </c>
      <c r="C166" s="3" t="s">
        <v>1704</v>
      </c>
      <c r="D166" s="2" t="s">
        <v>1109</v>
      </c>
      <c r="E166" s="91" t="s">
        <v>134</v>
      </c>
      <c r="F166" s="954" t="s">
        <v>1324</v>
      </c>
      <c r="G166" s="953">
        <v>1590000</v>
      </c>
      <c r="H166" s="952" t="s">
        <v>594</v>
      </c>
      <c r="I166" s="527">
        <v>40200</v>
      </c>
      <c r="J166" s="100">
        <v>70000</v>
      </c>
      <c r="K166" s="951">
        <f t="shared" si="3"/>
        <v>1660000</v>
      </c>
      <c r="L166" s="530" t="s">
        <v>1806</v>
      </c>
      <c r="M166" s="75"/>
    </row>
    <row r="167" spans="1:13" ht="29.25" customHeight="1">
      <c r="A167" s="103">
        <v>40156</v>
      </c>
      <c r="B167" s="3" t="s">
        <v>1698</v>
      </c>
      <c r="C167" s="3" t="s">
        <v>1705</v>
      </c>
      <c r="D167" s="2" t="s">
        <v>1220</v>
      </c>
      <c r="E167" s="91" t="s">
        <v>134</v>
      </c>
      <c r="F167" s="954" t="s">
        <v>1324</v>
      </c>
      <c r="G167" s="953">
        <v>1880000</v>
      </c>
      <c r="H167" s="952" t="s">
        <v>594</v>
      </c>
      <c r="I167" s="529">
        <v>40200</v>
      </c>
      <c r="J167" s="100">
        <v>90000</v>
      </c>
      <c r="K167" s="951">
        <f t="shared" si="3"/>
        <v>1970000</v>
      </c>
      <c r="L167" s="530" t="s">
        <v>1806</v>
      </c>
      <c r="M167" s="75"/>
    </row>
    <row r="168" spans="1:13" ht="29.25" customHeight="1">
      <c r="A168" s="103">
        <v>40156</v>
      </c>
      <c r="B168" s="3" t="s">
        <v>1699</v>
      </c>
      <c r="C168" s="3" t="s">
        <v>932</v>
      </c>
      <c r="D168" s="2" t="s">
        <v>1130</v>
      </c>
      <c r="E168" s="91" t="s">
        <v>134</v>
      </c>
      <c r="F168" s="954" t="s">
        <v>1324</v>
      </c>
      <c r="G168" s="953">
        <v>2940000</v>
      </c>
      <c r="H168" s="952" t="s">
        <v>594</v>
      </c>
      <c r="I168" s="527">
        <v>40200</v>
      </c>
      <c r="J168" s="100">
        <v>140000</v>
      </c>
      <c r="K168" s="951">
        <f t="shared" si="3"/>
        <v>3080000</v>
      </c>
      <c r="L168" s="530" t="s">
        <v>1806</v>
      </c>
      <c r="M168" s="75"/>
    </row>
    <row r="169" spans="1:13" ht="29.25" customHeight="1">
      <c r="A169" s="103">
        <v>40156</v>
      </c>
      <c r="B169" s="3" t="s">
        <v>1700</v>
      </c>
      <c r="C169" s="3" t="s">
        <v>1076</v>
      </c>
      <c r="D169" s="2" t="s">
        <v>1077</v>
      </c>
      <c r="E169" s="91" t="s">
        <v>134</v>
      </c>
      <c r="F169" s="954" t="s">
        <v>1324</v>
      </c>
      <c r="G169" s="953">
        <v>230000</v>
      </c>
      <c r="H169" s="952" t="s">
        <v>594</v>
      </c>
      <c r="I169" s="529">
        <v>40200</v>
      </c>
      <c r="J169" s="100">
        <v>10000</v>
      </c>
      <c r="K169" s="951">
        <f t="shared" si="3"/>
        <v>240000</v>
      </c>
      <c r="L169" s="530" t="s">
        <v>1806</v>
      </c>
      <c r="M169" s="75"/>
    </row>
    <row r="170" spans="1:13" ht="29.25" customHeight="1">
      <c r="A170" s="103">
        <v>40156</v>
      </c>
      <c r="B170" s="3" t="s">
        <v>1701</v>
      </c>
      <c r="C170" s="3" t="s">
        <v>1512</v>
      </c>
      <c r="D170" s="2" t="s">
        <v>990</v>
      </c>
      <c r="E170" s="91" t="s">
        <v>134</v>
      </c>
      <c r="F170" s="954" t="s">
        <v>1324</v>
      </c>
      <c r="G170" s="953">
        <v>6160000</v>
      </c>
      <c r="H170" s="952" t="s">
        <v>594</v>
      </c>
      <c r="I170" s="527">
        <v>40200</v>
      </c>
      <c r="J170" s="100">
        <v>290000</v>
      </c>
      <c r="K170" s="951">
        <f t="shared" si="3"/>
        <v>6450000</v>
      </c>
      <c r="L170" s="530" t="s">
        <v>1806</v>
      </c>
      <c r="M170" s="75"/>
    </row>
    <row r="171" spans="1:13" ht="29.25" customHeight="1">
      <c r="A171" s="103">
        <v>40156</v>
      </c>
      <c r="B171" s="3" t="s">
        <v>1702</v>
      </c>
      <c r="C171" s="3" t="s">
        <v>875</v>
      </c>
      <c r="D171" s="2" t="s">
        <v>1002</v>
      </c>
      <c r="E171" s="91" t="s">
        <v>134</v>
      </c>
      <c r="F171" s="954" t="s">
        <v>1324</v>
      </c>
      <c r="G171" s="953">
        <v>2250000</v>
      </c>
      <c r="H171" s="952" t="s">
        <v>594</v>
      </c>
      <c r="I171" s="529">
        <v>40200</v>
      </c>
      <c r="J171" s="100">
        <v>100000</v>
      </c>
      <c r="K171" s="951">
        <f t="shared" si="3"/>
        <v>2350000</v>
      </c>
      <c r="L171" s="530" t="s">
        <v>1806</v>
      </c>
      <c r="M171" s="75"/>
    </row>
    <row r="172" spans="1:13" ht="29.25" customHeight="1">
      <c r="A172" s="103">
        <v>40158</v>
      </c>
      <c r="B172" s="170" t="s">
        <v>1714</v>
      </c>
      <c r="C172" s="3" t="s">
        <v>1722</v>
      </c>
      <c r="D172" s="2" t="s">
        <v>988</v>
      </c>
      <c r="E172" s="91" t="s">
        <v>134</v>
      </c>
      <c r="F172" s="954" t="s">
        <v>1324</v>
      </c>
      <c r="G172" s="953">
        <v>310000</v>
      </c>
      <c r="H172" s="952" t="s">
        <v>594</v>
      </c>
      <c r="I172" s="527">
        <v>40200</v>
      </c>
      <c r="J172" s="100">
        <v>20000</v>
      </c>
      <c r="K172" s="951">
        <f t="shared" si="3"/>
        <v>330000</v>
      </c>
      <c r="L172" s="530" t="s">
        <v>1806</v>
      </c>
      <c r="M172" s="75"/>
    </row>
    <row r="173" spans="1:13" ht="29.25" customHeight="1">
      <c r="A173" s="103">
        <v>40158</v>
      </c>
      <c r="B173" s="170" t="s">
        <v>1715</v>
      </c>
      <c r="C173" s="3" t="s">
        <v>1719</v>
      </c>
      <c r="D173" s="2" t="s">
        <v>988</v>
      </c>
      <c r="E173" s="91" t="s">
        <v>134</v>
      </c>
      <c r="F173" s="954" t="s">
        <v>1324</v>
      </c>
      <c r="G173" s="953">
        <v>370000</v>
      </c>
      <c r="H173" s="952" t="s">
        <v>594</v>
      </c>
      <c r="I173" s="529">
        <v>40200</v>
      </c>
      <c r="J173" s="100">
        <v>20000</v>
      </c>
      <c r="K173" s="951">
        <f t="shared" si="3"/>
        <v>390000</v>
      </c>
      <c r="L173" s="530" t="s">
        <v>1806</v>
      </c>
      <c r="M173" s="75"/>
    </row>
    <row r="174" spans="1:13" ht="29.25" customHeight="1">
      <c r="A174" s="103">
        <v>40158</v>
      </c>
      <c r="B174" s="170" t="s">
        <v>1716</v>
      </c>
      <c r="C174" s="3" t="s">
        <v>1720</v>
      </c>
      <c r="D174" s="2" t="s">
        <v>1002</v>
      </c>
      <c r="E174" s="91" t="s">
        <v>134</v>
      </c>
      <c r="F174" s="954" t="s">
        <v>1324</v>
      </c>
      <c r="G174" s="953">
        <v>600000</v>
      </c>
      <c r="H174" s="952" t="s">
        <v>594</v>
      </c>
      <c r="I174" s="527">
        <v>40200</v>
      </c>
      <c r="J174" s="100">
        <v>30000</v>
      </c>
      <c r="K174" s="951">
        <f t="shared" si="3"/>
        <v>630000</v>
      </c>
      <c r="L174" s="530" t="s">
        <v>1806</v>
      </c>
      <c r="M174" s="75"/>
    </row>
    <row r="175" spans="1:13" ht="29.25" customHeight="1">
      <c r="A175" s="103">
        <v>40158</v>
      </c>
      <c r="B175" s="170" t="s">
        <v>1717</v>
      </c>
      <c r="C175" s="3" t="s">
        <v>284</v>
      </c>
      <c r="D175" s="2" t="s">
        <v>1004</v>
      </c>
      <c r="E175" s="91" t="s">
        <v>134</v>
      </c>
      <c r="F175" s="954" t="s">
        <v>1324</v>
      </c>
      <c r="G175" s="953">
        <v>630000</v>
      </c>
      <c r="H175" s="952" t="s">
        <v>594</v>
      </c>
      <c r="I175" s="529">
        <v>40200</v>
      </c>
      <c r="J175" s="100">
        <v>30000</v>
      </c>
      <c r="K175" s="951">
        <f t="shared" si="3"/>
        <v>660000</v>
      </c>
      <c r="L175" s="530" t="s">
        <v>1806</v>
      </c>
      <c r="M175" s="75"/>
    </row>
    <row r="176" spans="1:13" ht="29.25" customHeight="1">
      <c r="A176" s="103">
        <v>40158</v>
      </c>
      <c r="B176" s="170" t="s">
        <v>1718</v>
      </c>
      <c r="C176" s="3" t="s">
        <v>1721</v>
      </c>
      <c r="D176" s="2" t="s">
        <v>1029</v>
      </c>
      <c r="E176" s="91" t="s">
        <v>134</v>
      </c>
      <c r="F176" s="954" t="s">
        <v>1324</v>
      </c>
      <c r="G176" s="953">
        <v>150000</v>
      </c>
      <c r="H176" s="952" t="s">
        <v>594</v>
      </c>
      <c r="I176" s="527"/>
      <c r="J176" s="100"/>
      <c r="K176" s="951"/>
      <c r="L176" s="530"/>
      <c r="M176" s="75"/>
    </row>
    <row r="177" spans="1:13" ht="29.25" customHeight="1">
      <c r="A177" s="103">
        <v>40163</v>
      </c>
      <c r="B177" s="170" t="s">
        <v>1724</v>
      </c>
      <c r="C177" s="3" t="s">
        <v>1729</v>
      </c>
      <c r="D177" s="2" t="s">
        <v>988</v>
      </c>
      <c r="E177" s="91" t="s">
        <v>134</v>
      </c>
      <c r="F177" s="954" t="s">
        <v>1324</v>
      </c>
      <c r="G177" s="953">
        <v>620000</v>
      </c>
      <c r="H177" s="952" t="s">
        <v>594</v>
      </c>
      <c r="I177" s="529">
        <v>40200</v>
      </c>
      <c r="J177" s="100">
        <v>30000</v>
      </c>
      <c r="K177" s="951">
        <f t="shared" ref="K177:K186" si="4">J177+G177</f>
        <v>650000</v>
      </c>
      <c r="L177" s="530" t="s">
        <v>1806</v>
      </c>
      <c r="M177" s="75"/>
    </row>
    <row r="178" spans="1:13" ht="29.25" customHeight="1">
      <c r="A178" s="103">
        <v>40163</v>
      </c>
      <c r="B178" s="170" t="s">
        <v>1725</v>
      </c>
      <c r="C178" s="3" t="s">
        <v>1730</v>
      </c>
      <c r="D178" s="2" t="s">
        <v>1024</v>
      </c>
      <c r="E178" s="91" t="s">
        <v>134</v>
      </c>
      <c r="F178" s="954" t="s">
        <v>1324</v>
      </c>
      <c r="G178" s="953">
        <v>170000</v>
      </c>
      <c r="H178" s="952" t="s">
        <v>594</v>
      </c>
      <c r="I178" s="529">
        <v>40200</v>
      </c>
      <c r="J178" s="100">
        <v>10000</v>
      </c>
      <c r="K178" s="951">
        <f t="shared" si="4"/>
        <v>180000</v>
      </c>
      <c r="L178" s="73" t="s">
        <v>1806</v>
      </c>
      <c r="M178" s="75"/>
    </row>
    <row r="179" spans="1:13" ht="29.25" customHeight="1">
      <c r="A179" s="103">
        <v>40163</v>
      </c>
      <c r="B179" s="170" t="s">
        <v>1726</v>
      </c>
      <c r="C179" s="3" t="s">
        <v>1030</v>
      </c>
      <c r="D179" s="2" t="s">
        <v>1193</v>
      </c>
      <c r="E179" s="91" t="s">
        <v>134</v>
      </c>
      <c r="F179" s="954" t="s">
        <v>1324</v>
      </c>
      <c r="G179" s="953">
        <v>3460000</v>
      </c>
      <c r="H179" s="952" t="s">
        <v>594</v>
      </c>
      <c r="I179" s="529">
        <v>40200</v>
      </c>
      <c r="J179" s="100">
        <v>160000</v>
      </c>
      <c r="K179" s="951">
        <f t="shared" si="4"/>
        <v>3620000</v>
      </c>
      <c r="L179" s="530" t="s">
        <v>1806</v>
      </c>
      <c r="M179" s="75"/>
    </row>
    <row r="180" spans="1:13" ht="29.25" customHeight="1">
      <c r="A180" s="103">
        <v>40163</v>
      </c>
      <c r="B180" s="170" t="s">
        <v>1727</v>
      </c>
      <c r="C180" s="3" t="s">
        <v>1720</v>
      </c>
      <c r="D180" s="2" t="s">
        <v>1002</v>
      </c>
      <c r="E180" s="91" t="s">
        <v>134</v>
      </c>
      <c r="F180" s="954" t="s">
        <v>1324</v>
      </c>
      <c r="G180" s="953">
        <v>440000</v>
      </c>
      <c r="H180" s="952" t="s">
        <v>594</v>
      </c>
      <c r="I180" s="527">
        <v>40200</v>
      </c>
      <c r="J180" s="100">
        <v>20000</v>
      </c>
      <c r="K180" s="951">
        <f t="shared" si="4"/>
        <v>460000</v>
      </c>
      <c r="L180" s="530" t="s">
        <v>1806</v>
      </c>
      <c r="M180" s="75"/>
    </row>
    <row r="181" spans="1:13" ht="29.25" customHeight="1">
      <c r="A181" s="103">
        <v>40163</v>
      </c>
      <c r="B181" s="170" t="s">
        <v>1733</v>
      </c>
      <c r="C181" s="3" t="s">
        <v>1731</v>
      </c>
      <c r="D181" s="2" t="s">
        <v>1042</v>
      </c>
      <c r="E181" s="91" t="s">
        <v>134</v>
      </c>
      <c r="F181" s="954" t="s">
        <v>1324</v>
      </c>
      <c r="G181" s="953">
        <v>700000</v>
      </c>
      <c r="H181" s="952" t="s">
        <v>594</v>
      </c>
      <c r="I181" s="529">
        <v>40200</v>
      </c>
      <c r="J181" s="100">
        <v>30000</v>
      </c>
      <c r="K181" s="951">
        <f t="shared" si="4"/>
        <v>730000</v>
      </c>
      <c r="L181" s="530" t="s">
        <v>1806</v>
      </c>
      <c r="M181" s="75"/>
    </row>
    <row r="182" spans="1:13" ht="29.25" customHeight="1">
      <c r="A182" s="103">
        <v>40163</v>
      </c>
      <c r="B182" s="170" t="s">
        <v>1728</v>
      </c>
      <c r="C182" s="3" t="s">
        <v>1732</v>
      </c>
      <c r="D182" s="2" t="s">
        <v>1193</v>
      </c>
      <c r="E182" s="91" t="s">
        <v>134</v>
      </c>
      <c r="F182" s="954" t="s">
        <v>1324</v>
      </c>
      <c r="G182" s="953">
        <v>760000</v>
      </c>
      <c r="H182" s="952" t="s">
        <v>594</v>
      </c>
      <c r="I182" s="527">
        <v>40200</v>
      </c>
      <c r="J182" s="100">
        <v>40000</v>
      </c>
      <c r="K182" s="951">
        <f t="shared" si="4"/>
        <v>800000</v>
      </c>
      <c r="L182" s="530" t="s">
        <v>1806</v>
      </c>
      <c r="M182" s="75"/>
    </row>
    <row r="183" spans="1:13" ht="29.25" customHeight="1">
      <c r="A183" s="103">
        <v>40170</v>
      </c>
      <c r="B183" s="170" t="s">
        <v>1752</v>
      </c>
      <c r="C183" s="3" t="s">
        <v>1756</v>
      </c>
      <c r="D183" s="2" t="s">
        <v>1077</v>
      </c>
      <c r="E183" s="91" t="s">
        <v>134</v>
      </c>
      <c r="F183" s="954" t="s">
        <v>1324</v>
      </c>
      <c r="G183" s="953">
        <v>4230000</v>
      </c>
      <c r="H183" s="952" t="s">
        <v>594</v>
      </c>
      <c r="I183" s="529">
        <v>40200</v>
      </c>
      <c r="J183" s="100">
        <v>200000</v>
      </c>
      <c r="K183" s="951">
        <f t="shared" si="4"/>
        <v>4430000</v>
      </c>
      <c r="L183" s="530" t="s">
        <v>1806</v>
      </c>
      <c r="M183" s="75"/>
    </row>
    <row r="184" spans="1:13" ht="29.25" customHeight="1">
      <c r="A184" s="103">
        <v>40170</v>
      </c>
      <c r="B184" s="170" t="s">
        <v>1753</v>
      </c>
      <c r="C184" s="3" t="s">
        <v>1757</v>
      </c>
      <c r="D184" s="2" t="s">
        <v>1562</v>
      </c>
      <c r="E184" s="91" t="s">
        <v>134</v>
      </c>
      <c r="F184" s="954" t="s">
        <v>1324</v>
      </c>
      <c r="G184" s="953">
        <v>340000</v>
      </c>
      <c r="H184" s="952" t="s">
        <v>594</v>
      </c>
      <c r="I184" s="527">
        <v>40200</v>
      </c>
      <c r="J184" s="100">
        <v>20000</v>
      </c>
      <c r="K184" s="951">
        <f t="shared" si="4"/>
        <v>360000</v>
      </c>
      <c r="L184" s="530" t="s">
        <v>1806</v>
      </c>
      <c r="M184" s="75"/>
    </row>
    <row r="185" spans="1:13" ht="29.25" customHeight="1">
      <c r="A185" s="103">
        <v>40170</v>
      </c>
      <c r="B185" s="170" t="s">
        <v>1754</v>
      </c>
      <c r="C185" s="3" t="s">
        <v>1758</v>
      </c>
      <c r="D185" s="2" t="s">
        <v>1193</v>
      </c>
      <c r="E185" s="91" t="s">
        <v>134</v>
      </c>
      <c r="F185" s="954" t="s">
        <v>1324</v>
      </c>
      <c r="G185" s="953">
        <v>60000</v>
      </c>
      <c r="H185" s="952" t="s">
        <v>594</v>
      </c>
      <c r="I185" s="529">
        <v>40200</v>
      </c>
      <c r="J185" s="100">
        <v>0</v>
      </c>
      <c r="K185" s="951">
        <f t="shared" si="4"/>
        <v>60000</v>
      </c>
      <c r="L185" s="530" t="s">
        <v>1806</v>
      </c>
      <c r="M185" s="75"/>
    </row>
    <row r="186" spans="1:13" ht="29.25" customHeight="1">
      <c r="A186" s="103">
        <v>40170</v>
      </c>
      <c r="B186" s="170" t="s">
        <v>1755</v>
      </c>
      <c r="C186" s="3" t="s">
        <v>1759</v>
      </c>
      <c r="D186" s="2" t="s">
        <v>878</v>
      </c>
      <c r="E186" s="91" t="s">
        <v>134</v>
      </c>
      <c r="F186" s="954" t="s">
        <v>1324</v>
      </c>
      <c r="G186" s="953">
        <v>110000</v>
      </c>
      <c r="H186" s="952" t="s">
        <v>594</v>
      </c>
      <c r="I186" s="527">
        <v>40200</v>
      </c>
      <c r="J186" s="100">
        <v>0</v>
      </c>
      <c r="K186" s="951">
        <f t="shared" si="4"/>
        <v>110000</v>
      </c>
      <c r="L186" s="530" t="s">
        <v>1806</v>
      </c>
      <c r="M186" s="75"/>
    </row>
    <row r="187" spans="1:13" ht="29.25" customHeight="1">
      <c r="A187" s="103">
        <v>40191</v>
      </c>
      <c r="B187" s="170" t="s">
        <v>1792</v>
      </c>
      <c r="C187" s="3" t="s">
        <v>768</v>
      </c>
      <c r="D187" s="2" t="s">
        <v>990</v>
      </c>
      <c r="E187" s="91" t="s">
        <v>134</v>
      </c>
      <c r="F187" s="954" t="s">
        <v>1324</v>
      </c>
      <c r="G187" s="953">
        <v>260000</v>
      </c>
      <c r="H187" s="952" t="s">
        <v>594</v>
      </c>
      <c r="I187" s="529"/>
      <c r="J187" s="100"/>
      <c r="K187" s="951"/>
      <c r="L187" s="105"/>
      <c r="M187" s="75"/>
    </row>
    <row r="188" spans="1:13" ht="29.25" customHeight="1">
      <c r="A188" s="103">
        <v>40191</v>
      </c>
      <c r="B188" s="170" t="s">
        <v>1793</v>
      </c>
      <c r="C188" s="3" t="s">
        <v>1796</v>
      </c>
      <c r="D188" s="2" t="s">
        <v>1316</v>
      </c>
      <c r="E188" s="91" t="s">
        <v>134</v>
      </c>
      <c r="F188" s="954" t="s">
        <v>1324</v>
      </c>
      <c r="G188" s="953">
        <v>240000</v>
      </c>
      <c r="H188" s="952" t="s">
        <v>594</v>
      </c>
      <c r="I188" s="527"/>
      <c r="J188" s="100"/>
      <c r="K188" s="951"/>
      <c r="L188" s="105"/>
      <c r="M188" s="75"/>
    </row>
    <row r="189" spans="1:13" ht="29.25" customHeight="1">
      <c r="A189" s="103">
        <v>40191</v>
      </c>
      <c r="B189" s="170" t="s">
        <v>1794</v>
      </c>
      <c r="C189" s="3" t="s">
        <v>1797</v>
      </c>
      <c r="D189" s="2" t="s">
        <v>988</v>
      </c>
      <c r="E189" s="91" t="s">
        <v>134</v>
      </c>
      <c r="F189" s="954" t="s">
        <v>1324</v>
      </c>
      <c r="G189" s="953">
        <v>140000</v>
      </c>
      <c r="H189" s="952" t="s">
        <v>594</v>
      </c>
      <c r="I189" s="529"/>
      <c r="J189" s="100"/>
      <c r="K189" s="951"/>
      <c r="L189" s="105"/>
      <c r="M189" s="75"/>
    </row>
    <row r="190" spans="1:13" ht="29.25" customHeight="1">
      <c r="A190" s="103">
        <v>40191</v>
      </c>
      <c r="B190" s="170" t="s">
        <v>1800</v>
      </c>
      <c r="C190" s="3" t="s">
        <v>1798</v>
      </c>
      <c r="D190" s="2" t="s">
        <v>1015</v>
      </c>
      <c r="E190" s="91" t="s">
        <v>134</v>
      </c>
      <c r="F190" s="954" t="s">
        <v>1324</v>
      </c>
      <c r="G190" s="953">
        <v>64150000</v>
      </c>
      <c r="H190" s="952" t="s">
        <v>594</v>
      </c>
      <c r="I190" s="527"/>
      <c r="J190" s="100"/>
      <c r="K190" s="951"/>
      <c r="L190" s="105"/>
      <c r="M190" s="75"/>
    </row>
    <row r="191" spans="1:13" ht="29.25" customHeight="1">
      <c r="A191" s="103">
        <v>40191</v>
      </c>
      <c r="B191" s="170" t="s">
        <v>1795</v>
      </c>
      <c r="C191" s="3" t="s">
        <v>1799</v>
      </c>
      <c r="D191" s="2" t="s">
        <v>1220</v>
      </c>
      <c r="E191" s="91" t="s">
        <v>134</v>
      </c>
      <c r="F191" s="954" t="s">
        <v>1324</v>
      </c>
      <c r="G191" s="953">
        <v>770000</v>
      </c>
      <c r="H191" s="952" t="s">
        <v>594</v>
      </c>
      <c r="I191" s="529"/>
      <c r="J191" s="100"/>
      <c r="K191" s="951"/>
      <c r="L191" s="105"/>
      <c r="M191" s="75"/>
    </row>
    <row r="192" spans="1:13" ht="29.25" customHeight="1">
      <c r="A192" s="103">
        <v>40193</v>
      </c>
      <c r="B192" s="170" t="s">
        <v>1801</v>
      </c>
      <c r="C192" s="3" t="s">
        <v>1802</v>
      </c>
      <c r="D192" s="2" t="s">
        <v>1562</v>
      </c>
      <c r="E192" s="91" t="s">
        <v>134</v>
      </c>
      <c r="F192" s="954" t="s">
        <v>1324</v>
      </c>
      <c r="G192" s="953">
        <v>3050000</v>
      </c>
      <c r="H192" s="952" t="s">
        <v>594</v>
      </c>
      <c r="I192" s="534"/>
      <c r="J192" s="100"/>
      <c r="K192" s="951"/>
      <c r="L192" s="105"/>
      <c r="M192" s="75"/>
    </row>
    <row r="193" spans="1:13" ht="29.25" customHeight="1">
      <c r="A193" s="103">
        <v>40207</v>
      </c>
      <c r="B193" s="170" t="s">
        <v>1813</v>
      </c>
      <c r="C193" s="3" t="s">
        <v>351</v>
      </c>
      <c r="D193" s="2" t="s">
        <v>990</v>
      </c>
      <c r="E193" s="91" t="s">
        <v>134</v>
      </c>
      <c r="F193" s="954" t="s">
        <v>1324</v>
      </c>
      <c r="G193" s="953">
        <v>960000</v>
      </c>
      <c r="H193" s="952" t="s">
        <v>594</v>
      </c>
      <c r="I193" s="534"/>
      <c r="J193" s="100"/>
      <c r="K193" s="951"/>
      <c r="L193" s="105"/>
      <c r="M193" s="75"/>
    </row>
    <row r="194" spans="1:13" ht="29.25" customHeight="1" thickBot="1">
      <c r="A194" s="104">
        <v>40207</v>
      </c>
      <c r="B194" s="171" t="s">
        <v>1814</v>
      </c>
      <c r="C194" s="9" t="s">
        <v>1815</v>
      </c>
      <c r="D194" s="10" t="s">
        <v>1053</v>
      </c>
      <c r="E194" s="92" t="s">
        <v>134</v>
      </c>
      <c r="F194" s="950" t="s">
        <v>1324</v>
      </c>
      <c r="G194" s="949">
        <v>540000</v>
      </c>
      <c r="H194" s="948" t="s">
        <v>594</v>
      </c>
      <c r="I194" s="206"/>
      <c r="J194" s="528"/>
      <c r="K194" s="947"/>
      <c r="L194" s="205"/>
      <c r="M194" s="86"/>
    </row>
    <row r="195" spans="1:13" ht="14.25" customHeight="1">
      <c r="A195" s="155"/>
      <c r="B195" s="169"/>
      <c r="C195" s="1017"/>
      <c r="D195" s="995"/>
      <c r="E195" s="156"/>
      <c r="F195" s="946"/>
      <c r="G195" s="945"/>
      <c r="H195" s="944"/>
      <c r="I195" s="1017"/>
      <c r="J195" s="1017"/>
      <c r="K195" s="1017"/>
      <c r="L195" s="1017"/>
      <c r="M195" s="1017"/>
    </row>
    <row r="196" spans="1:13">
      <c r="B196" s="169"/>
    </row>
    <row r="197" spans="1:13" ht="15.75" thickBot="1">
      <c r="B197" s="169"/>
      <c r="F197" s="524" t="s">
        <v>451</v>
      </c>
      <c r="G197" s="525">
        <f>SUM(G5:G194)</f>
        <v>23664950000</v>
      </c>
      <c r="H197" s="1028" t="s">
        <v>452</v>
      </c>
      <c r="I197" s="1028"/>
      <c r="J197" s="94">
        <f>SUM(J5:J194)</f>
        <v>13207430000</v>
      </c>
    </row>
    <row r="198" spans="1:13" ht="15" thickTop="1">
      <c r="B198" s="1017"/>
      <c r="L198" s="97"/>
    </row>
    <row r="199" spans="1:13" ht="15.75" thickBot="1">
      <c r="G199" s="943" t="s">
        <v>461</v>
      </c>
      <c r="H199" s="942"/>
      <c r="I199" s="941"/>
      <c r="J199" s="940">
        <f>SUM(G197+J197)</f>
        <v>36872380000</v>
      </c>
    </row>
    <row r="200" spans="1:13" ht="15" thickTop="1">
      <c r="I200" s="1017"/>
      <c r="J200" s="1017"/>
      <c r="L200" s="97"/>
    </row>
    <row r="201" spans="1:13">
      <c r="A201" s="1250" t="s">
        <v>352</v>
      </c>
      <c r="B201" s="1250"/>
      <c r="C201" s="1250"/>
      <c r="D201" s="1250"/>
      <c r="E201" s="1250"/>
      <c r="F201" s="1250"/>
      <c r="G201" s="1250"/>
      <c r="H201" s="1250"/>
      <c r="I201" s="1250"/>
      <c r="J201" s="1250"/>
    </row>
    <row r="202" spans="1:13">
      <c r="A202" s="1250" t="s">
        <v>454</v>
      </c>
      <c r="B202" s="1250"/>
      <c r="C202" s="1250"/>
      <c r="D202" s="1250"/>
      <c r="E202" s="1250"/>
      <c r="F202" s="1250"/>
      <c r="G202" s="1250"/>
      <c r="H202" s="1250"/>
      <c r="I202" s="1250"/>
      <c r="J202" s="1250"/>
    </row>
    <row r="203" spans="1:13">
      <c r="A203" s="1250" t="s">
        <v>1448</v>
      </c>
      <c r="B203" s="1250"/>
      <c r="C203" s="1250"/>
      <c r="D203" s="1250"/>
      <c r="E203" s="1250"/>
      <c r="F203" s="1250"/>
      <c r="G203" s="1250"/>
      <c r="H203" s="1250"/>
      <c r="I203" s="1250"/>
      <c r="J203" s="1250"/>
    </row>
    <row r="204" spans="1:13">
      <c r="A204" s="1016"/>
      <c r="B204" s="1016"/>
      <c r="C204" s="1016"/>
      <c r="D204" s="1016"/>
      <c r="E204" s="1016"/>
      <c r="F204" s="1016"/>
      <c r="G204" s="1016"/>
      <c r="H204" s="1016"/>
      <c r="I204" s="1016"/>
      <c r="J204" s="1016"/>
    </row>
    <row r="205" spans="1:13">
      <c r="A205" s="1243" t="s">
        <v>1809</v>
      </c>
      <c r="B205" s="1243"/>
      <c r="C205" s="1243"/>
      <c r="D205" s="1243"/>
      <c r="E205" s="1243"/>
      <c r="F205" s="1243"/>
      <c r="G205" s="1243"/>
      <c r="H205" s="1243"/>
      <c r="I205" s="1243"/>
    </row>
    <row r="206" spans="1:13">
      <c r="A206" s="1444" t="s">
        <v>1811</v>
      </c>
      <c r="B206" s="1444"/>
      <c r="C206" s="1444"/>
      <c r="D206" s="1444"/>
      <c r="E206" s="1444"/>
      <c r="F206" s="1444"/>
      <c r="G206" s="1444"/>
      <c r="H206" s="1444"/>
      <c r="I206" s="1444"/>
      <c r="J206" s="1444"/>
    </row>
    <row r="207" spans="1:13">
      <c r="A207" s="1243" t="s">
        <v>1810</v>
      </c>
      <c r="B207" s="1243"/>
      <c r="C207" s="1243"/>
      <c r="D207" s="1243"/>
      <c r="E207" s="1243"/>
      <c r="F207" s="1243"/>
      <c r="G207" s="1243"/>
      <c r="H207" s="1243"/>
      <c r="I207" s="1243"/>
    </row>
    <row r="208" spans="1:13">
      <c r="A208" s="1243" t="s">
        <v>1812</v>
      </c>
      <c r="B208" s="1243"/>
      <c r="C208" s="1243"/>
      <c r="D208" s="1243"/>
      <c r="E208" s="1243"/>
      <c r="F208" s="1243"/>
      <c r="G208" s="1243"/>
      <c r="H208" s="1243"/>
      <c r="I208" s="1243"/>
      <c r="J208" s="1243"/>
    </row>
  </sheetData>
  <autoFilter ref="L1:L823"/>
  <mergeCells count="503">
    <mergeCell ref="C53:C54"/>
    <mergeCell ref="H29:H32"/>
    <mergeCell ref="G29:G32"/>
    <mergeCell ref="F29:F32"/>
    <mergeCell ref="E29:E32"/>
    <mergeCell ref="H33:H35"/>
    <mergeCell ref="G33:G35"/>
    <mergeCell ref="F33:F35"/>
    <mergeCell ref="E33:E35"/>
    <mergeCell ref="H25:H28"/>
    <mergeCell ref="G25:G28"/>
    <mergeCell ref="F25:F28"/>
    <mergeCell ref="B63:B64"/>
    <mergeCell ref="B53:B54"/>
    <mergeCell ref="C55:C56"/>
    <mergeCell ref="B55:B56"/>
    <mergeCell ref="B60:B61"/>
    <mergeCell ref="H63:H64"/>
    <mergeCell ref="G63:G64"/>
    <mergeCell ref="F63:F64"/>
    <mergeCell ref="E63:E64"/>
    <mergeCell ref="D63:D64"/>
    <mergeCell ref="C63:C64"/>
    <mergeCell ref="H53:H54"/>
    <mergeCell ref="G53:G54"/>
    <mergeCell ref="F53:F54"/>
    <mergeCell ref="B48:B50"/>
    <mergeCell ref="B36:B38"/>
    <mergeCell ref="D29:D32"/>
    <mergeCell ref="C29:C32"/>
    <mergeCell ref="B29:B32"/>
    <mergeCell ref="E53:E54"/>
    <mergeCell ref="D53:D54"/>
    <mergeCell ref="F128:F129"/>
    <mergeCell ref="E128:E129"/>
    <mergeCell ref="D128:D129"/>
    <mergeCell ref="H120:H121"/>
    <mergeCell ref="G120:G121"/>
    <mergeCell ref="F120:F121"/>
    <mergeCell ref="E120:E121"/>
    <mergeCell ref="D120:D121"/>
    <mergeCell ref="C120:C121"/>
    <mergeCell ref="F124:F125"/>
    <mergeCell ref="E124:E125"/>
    <mergeCell ref="D124:D125"/>
    <mergeCell ref="C124:C125"/>
    <mergeCell ref="H122:H123"/>
    <mergeCell ref="G122:G123"/>
    <mergeCell ref="F122:F123"/>
    <mergeCell ref="E122:E123"/>
    <mergeCell ref="D122:D123"/>
    <mergeCell ref="C122:C123"/>
    <mergeCell ref="H124:H125"/>
    <mergeCell ref="G124:G125"/>
    <mergeCell ref="H118:H119"/>
    <mergeCell ref="G118:G119"/>
    <mergeCell ref="F118:F119"/>
    <mergeCell ref="E118:E119"/>
    <mergeCell ref="D118:D119"/>
    <mergeCell ref="C118:C119"/>
    <mergeCell ref="B118:B119"/>
    <mergeCell ref="H116:H117"/>
    <mergeCell ref="G116:G117"/>
    <mergeCell ref="F116:F117"/>
    <mergeCell ref="E116:E117"/>
    <mergeCell ref="D116:D117"/>
    <mergeCell ref="C116:C117"/>
    <mergeCell ref="H114:H115"/>
    <mergeCell ref="G114:G115"/>
    <mergeCell ref="F114:F115"/>
    <mergeCell ref="E114:E115"/>
    <mergeCell ref="D114:D115"/>
    <mergeCell ref="C114:C115"/>
    <mergeCell ref="H112:H113"/>
    <mergeCell ref="G112:G113"/>
    <mergeCell ref="F112:F113"/>
    <mergeCell ref="E112:E113"/>
    <mergeCell ref="D112:D113"/>
    <mergeCell ref="C112:C113"/>
    <mergeCell ref="H110:H111"/>
    <mergeCell ref="G110:G111"/>
    <mergeCell ref="F110:F111"/>
    <mergeCell ref="E110:E111"/>
    <mergeCell ref="D110:D111"/>
    <mergeCell ref="C110:C111"/>
    <mergeCell ref="H108:H109"/>
    <mergeCell ref="G108:G109"/>
    <mergeCell ref="F108:F109"/>
    <mergeCell ref="E108:E109"/>
    <mergeCell ref="D108:D109"/>
    <mergeCell ref="C108:C109"/>
    <mergeCell ref="B104:B105"/>
    <mergeCell ref="H106:H107"/>
    <mergeCell ref="G106:G107"/>
    <mergeCell ref="F106:F107"/>
    <mergeCell ref="E106:E107"/>
    <mergeCell ref="D106:D107"/>
    <mergeCell ref="C106:C107"/>
    <mergeCell ref="B106:B107"/>
    <mergeCell ref="H104:H105"/>
    <mergeCell ref="G104:G105"/>
    <mergeCell ref="F104:F105"/>
    <mergeCell ref="E104:E105"/>
    <mergeCell ref="D104:D105"/>
    <mergeCell ref="C104:C105"/>
    <mergeCell ref="B100:B101"/>
    <mergeCell ref="H102:H103"/>
    <mergeCell ref="G102:G103"/>
    <mergeCell ref="F102:F103"/>
    <mergeCell ref="E102:E103"/>
    <mergeCell ref="D102:D103"/>
    <mergeCell ref="C102:C103"/>
    <mergeCell ref="B102:B103"/>
    <mergeCell ref="H100:H101"/>
    <mergeCell ref="G100:G101"/>
    <mergeCell ref="F100:F101"/>
    <mergeCell ref="E100:E101"/>
    <mergeCell ref="D100:D101"/>
    <mergeCell ref="C100:C101"/>
    <mergeCell ref="B96:B97"/>
    <mergeCell ref="H98:H99"/>
    <mergeCell ref="G98:G99"/>
    <mergeCell ref="F98:F99"/>
    <mergeCell ref="E98:E99"/>
    <mergeCell ref="D98:D99"/>
    <mergeCell ref="C98:C99"/>
    <mergeCell ref="B98:B99"/>
    <mergeCell ref="H96:H97"/>
    <mergeCell ref="G96:G97"/>
    <mergeCell ref="F96:F97"/>
    <mergeCell ref="E96:E97"/>
    <mergeCell ref="D96:D97"/>
    <mergeCell ref="C96:C97"/>
    <mergeCell ref="B92:B93"/>
    <mergeCell ref="H94:H95"/>
    <mergeCell ref="G94:G95"/>
    <mergeCell ref="F94:F95"/>
    <mergeCell ref="E94:E95"/>
    <mergeCell ref="D94:D95"/>
    <mergeCell ref="C94:C95"/>
    <mergeCell ref="B94:B95"/>
    <mergeCell ref="H92:H93"/>
    <mergeCell ref="G92:G93"/>
    <mergeCell ref="F92:F93"/>
    <mergeCell ref="E92:E93"/>
    <mergeCell ref="D92:D93"/>
    <mergeCell ref="C92:C93"/>
    <mergeCell ref="B88:B89"/>
    <mergeCell ref="H90:H91"/>
    <mergeCell ref="G90:G91"/>
    <mergeCell ref="F90:F91"/>
    <mergeCell ref="E90:E91"/>
    <mergeCell ref="D90:D91"/>
    <mergeCell ref="C90:C91"/>
    <mergeCell ref="B90:B91"/>
    <mergeCell ref="H88:H89"/>
    <mergeCell ref="G88:G89"/>
    <mergeCell ref="F88:F89"/>
    <mergeCell ref="E88:E89"/>
    <mergeCell ref="D88:D89"/>
    <mergeCell ref="C88:C89"/>
    <mergeCell ref="B84:B85"/>
    <mergeCell ref="H86:H87"/>
    <mergeCell ref="G86:G87"/>
    <mergeCell ref="F86:F87"/>
    <mergeCell ref="E86:E87"/>
    <mergeCell ref="D86:D87"/>
    <mergeCell ref="C86:C87"/>
    <mergeCell ref="B86:B87"/>
    <mergeCell ref="H84:H85"/>
    <mergeCell ref="G84:G85"/>
    <mergeCell ref="F84:F85"/>
    <mergeCell ref="E84:E85"/>
    <mergeCell ref="D84:D85"/>
    <mergeCell ref="C84:C85"/>
    <mergeCell ref="B80:B81"/>
    <mergeCell ref="H82:H83"/>
    <mergeCell ref="G82:G83"/>
    <mergeCell ref="F82:F83"/>
    <mergeCell ref="E82:E83"/>
    <mergeCell ref="D82:D83"/>
    <mergeCell ref="C82:C83"/>
    <mergeCell ref="B82:B83"/>
    <mergeCell ref="H80:H81"/>
    <mergeCell ref="G80:G81"/>
    <mergeCell ref="F80:F81"/>
    <mergeCell ref="E80:E81"/>
    <mergeCell ref="D80:D81"/>
    <mergeCell ref="C80:C81"/>
    <mergeCell ref="B76:B77"/>
    <mergeCell ref="H78:H79"/>
    <mergeCell ref="G78:G79"/>
    <mergeCell ref="F78:F79"/>
    <mergeCell ref="E78:E79"/>
    <mergeCell ref="D78:D79"/>
    <mergeCell ref="C78:C79"/>
    <mergeCell ref="B78:B79"/>
    <mergeCell ref="H76:H77"/>
    <mergeCell ref="G76:G77"/>
    <mergeCell ref="F76:F77"/>
    <mergeCell ref="E76:E77"/>
    <mergeCell ref="D76:D77"/>
    <mergeCell ref="C76:C77"/>
    <mergeCell ref="B72:B73"/>
    <mergeCell ref="H74:H75"/>
    <mergeCell ref="G74:G75"/>
    <mergeCell ref="F74:F75"/>
    <mergeCell ref="E74:E75"/>
    <mergeCell ref="D74:D75"/>
    <mergeCell ref="C74:C75"/>
    <mergeCell ref="B74:B75"/>
    <mergeCell ref="H72:H73"/>
    <mergeCell ref="G72:G73"/>
    <mergeCell ref="F72:F73"/>
    <mergeCell ref="E72:E73"/>
    <mergeCell ref="D72:D73"/>
    <mergeCell ref="C72:C73"/>
    <mergeCell ref="B68:B69"/>
    <mergeCell ref="H70:H71"/>
    <mergeCell ref="G70:G71"/>
    <mergeCell ref="F70:F71"/>
    <mergeCell ref="E70:E71"/>
    <mergeCell ref="D70:D71"/>
    <mergeCell ref="C70:C71"/>
    <mergeCell ref="B70:B71"/>
    <mergeCell ref="H68:H69"/>
    <mergeCell ref="G68:G69"/>
    <mergeCell ref="F68:F69"/>
    <mergeCell ref="E68:E69"/>
    <mergeCell ref="D68:D69"/>
    <mergeCell ref="C68:C69"/>
    <mergeCell ref="A48:A50"/>
    <mergeCell ref="H51:H52"/>
    <mergeCell ref="G51:G52"/>
    <mergeCell ref="F51:F52"/>
    <mergeCell ref="E51:E52"/>
    <mergeCell ref="D51:D52"/>
    <mergeCell ref="C51:C52"/>
    <mergeCell ref="B51:B52"/>
    <mergeCell ref="H48:H50"/>
    <mergeCell ref="G48:G50"/>
    <mergeCell ref="F48:F50"/>
    <mergeCell ref="E48:E50"/>
    <mergeCell ref="D48:D50"/>
    <mergeCell ref="C48:C50"/>
    <mergeCell ref="A36:A38"/>
    <mergeCell ref="F45:F47"/>
    <mergeCell ref="E45:E47"/>
    <mergeCell ref="D45:D47"/>
    <mergeCell ref="C45:C47"/>
    <mergeCell ref="B45:B47"/>
    <mergeCell ref="A45:A47"/>
    <mergeCell ref="H36:H38"/>
    <mergeCell ref="G36:G38"/>
    <mergeCell ref="F36:F38"/>
    <mergeCell ref="E36:E38"/>
    <mergeCell ref="D36:D38"/>
    <mergeCell ref="C36:C38"/>
    <mergeCell ref="H42:H44"/>
    <mergeCell ref="G42:G44"/>
    <mergeCell ref="F42:F44"/>
    <mergeCell ref="E42:E44"/>
    <mergeCell ref="H45:H47"/>
    <mergeCell ref="G45:G47"/>
    <mergeCell ref="H39:H41"/>
    <mergeCell ref="G39:G41"/>
    <mergeCell ref="F39:F41"/>
    <mergeCell ref="E39:E41"/>
    <mergeCell ref="F15:F17"/>
    <mergeCell ref="G15:G17"/>
    <mergeCell ref="H15:H17"/>
    <mergeCell ref="H18:H20"/>
    <mergeCell ref="G18:G20"/>
    <mergeCell ref="F18:F20"/>
    <mergeCell ref="H22:H24"/>
    <mergeCell ref="G22:G24"/>
    <mergeCell ref="F22:F24"/>
    <mergeCell ref="H5:H7"/>
    <mergeCell ref="G5:G7"/>
    <mergeCell ref="F5:F7"/>
    <mergeCell ref="E5:E7"/>
    <mergeCell ref="D5:D7"/>
    <mergeCell ref="C5:C7"/>
    <mergeCell ref="B5:B7"/>
    <mergeCell ref="A5:A7"/>
    <mergeCell ref="G8:G10"/>
    <mergeCell ref="F8:F10"/>
    <mergeCell ref="E8:E10"/>
    <mergeCell ref="D8:D10"/>
    <mergeCell ref="C8:C10"/>
    <mergeCell ref="B8:B10"/>
    <mergeCell ref="A8:A10"/>
    <mergeCell ref="A29:A32"/>
    <mergeCell ref="A15:A17"/>
    <mergeCell ref="B15:B17"/>
    <mergeCell ref="C15:C17"/>
    <mergeCell ref="D15:D17"/>
    <mergeCell ref="E15:E17"/>
    <mergeCell ref="D22:D24"/>
    <mergeCell ref="C22:C24"/>
    <mergeCell ref="B22:B24"/>
    <mergeCell ref="A22:A24"/>
    <mergeCell ref="D18:D20"/>
    <mergeCell ref="A18:A20"/>
    <mergeCell ref="D25:D28"/>
    <mergeCell ref="C25:C28"/>
    <mergeCell ref="B25:B28"/>
    <mergeCell ref="A25:A28"/>
    <mergeCell ref="E25:E28"/>
    <mergeCell ref="E22:E24"/>
    <mergeCell ref="E18:E20"/>
    <mergeCell ref="A82:A83"/>
    <mergeCell ref="A84:A85"/>
    <mergeCell ref="A86:A87"/>
    <mergeCell ref="H55:H56"/>
    <mergeCell ref="G55:G56"/>
    <mergeCell ref="F55:F56"/>
    <mergeCell ref="E55:E56"/>
    <mergeCell ref="D55:D56"/>
    <mergeCell ref="H58:H59"/>
    <mergeCell ref="G58:G59"/>
    <mergeCell ref="A70:A71"/>
    <mergeCell ref="A72:A73"/>
    <mergeCell ref="A74:A75"/>
    <mergeCell ref="A76:A77"/>
    <mergeCell ref="A78:A79"/>
    <mergeCell ref="A80:A81"/>
    <mergeCell ref="A55:A56"/>
    <mergeCell ref="A58:A59"/>
    <mergeCell ref="A60:A61"/>
    <mergeCell ref="A63:A64"/>
    <mergeCell ref="A68:A69"/>
    <mergeCell ref="F58:F59"/>
    <mergeCell ref="E58:E59"/>
    <mergeCell ref="H65:H67"/>
    <mergeCell ref="A1:L1"/>
    <mergeCell ref="A3:A4"/>
    <mergeCell ref="E3:E4"/>
    <mergeCell ref="F3:F4"/>
    <mergeCell ref="G3:G4"/>
    <mergeCell ref="H3:H4"/>
    <mergeCell ref="I3:L3"/>
    <mergeCell ref="A51:A52"/>
    <mergeCell ref="A53:A54"/>
    <mergeCell ref="C18:C20"/>
    <mergeCell ref="D39:D41"/>
    <mergeCell ref="C39:C41"/>
    <mergeCell ref="B39:B41"/>
    <mergeCell ref="A39:A41"/>
    <mergeCell ref="D42:D44"/>
    <mergeCell ref="C42:C44"/>
    <mergeCell ref="B42:B44"/>
    <mergeCell ref="A42:A44"/>
    <mergeCell ref="B18:B20"/>
    <mergeCell ref="D33:D35"/>
    <mergeCell ref="C33:C35"/>
    <mergeCell ref="B33:B35"/>
    <mergeCell ref="A33:A35"/>
    <mergeCell ref="H8:H10"/>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C128:C129"/>
    <mergeCell ref="A128:A129"/>
    <mergeCell ref="A120:A121"/>
    <mergeCell ref="A122:A123"/>
    <mergeCell ref="B108:B109"/>
    <mergeCell ref="B112:B113"/>
    <mergeCell ref="B116:B117"/>
    <mergeCell ref="A126:A127"/>
    <mergeCell ref="B128:B129"/>
    <mergeCell ref="A124:A125"/>
    <mergeCell ref="B120:B121"/>
    <mergeCell ref="B124:B125"/>
    <mergeCell ref="B114:B115"/>
    <mergeCell ref="B110:B111"/>
    <mergeCell ref="B122:B123"/>
    <mergeCell ref="H130:H131"/>
    <mergeCell ref="G130:G131"/>
    <mergeCell ref="F130:F131"/>
    <mergeCell ref="E130:E131"/>
    <mergeCell ref="D130:D131"/>
    <mergeCell ref="A134:A135"/>
    <mergeCell ref="H126:H127"/>
    <mergeCell ref="G126:G127"/>
    <mergeCell ref="F126:F127"/>
    <mergeCell ref="E126:E127"/>
    <mergeCell ref="D126:D127"/>
    <mergeCell ref="C126:C127"/>
    <mergeCell ref="B126:B127"/>
    <mergeCell ref="H128:H129"/>
    <mergeCell ref="G128:G129"/>
    <mergeCell ref="G134:G135"/>
    <mergeCell ref="F134:F135"/>
    <mergeCell ref="E134:E135"/>
    <mergeCell ref="D134:D135"/>
    <mergeCell ref="C134:C135"/>
    <mergeCell ref="B134:B135"/>
    <mergeCell ref="C130:C131"/>
    <mergeCell ref="B130:B131"/>
    <mergeCell ref="A130:A131"/>
    <mergeCell ref="A138:A139"/>
    <mergeCell ref="H132:H133"/>
    <mergeCell ref="G132:G133"/>
    <mergeCell ref="F132:F133"/>
    <mergeCell ref="E132:E133"/>
    <mergeCell ref="D132:D133"/>
    <mergeCell ref="C132:C133"/>
    <mergeCell ref="B132:B133"/>
    <mergeCell ref="A132:A133"/>
    <mergeCell ref="H134:H135"/>
    <mergeCell ref="G138:G139"/>
    <mergeCell ref="F138:F139"/>
    <mergeCell ref="E138:E139"/>
    <mergeCell ref="D138:D139"/>
    <mergeCell ref="C138:C139"/>
    <mergeCell ref="B138:B139"/>
    <mergeCell ref="H136:H137"/>
    <mergeCell ref="G136:G137"/>
    <mergeCell ref="F136:F137"/>
    <mergeCell ref="E136:E137"/>
    <mergeCell ref="D136:D137"/>
    <mergeCell ref="C136:C137"/>
    <mergeCell ref="B136:B137"/>
    <mergeCell ref="A136:A137"/>
    <mergeCell ref="H138:H139"/>
    <mergeCell ref="H140:H141"/>
    <mergeCell ref="G140:G141"/>
    <mergeCell ref="F140:F141"/>
    <mergeCell ref="E140:E141"/>
    <mergeCell ref="D140:D141"/>
    <mergeCell ref="A144:A145"/>
    <mergeCell ref="H146:H147"/>
    <mergeCell ref="G146:G147"/>
    <mergeCell ref="F146:F147"/>
    <mergeCell ref="E146:E147"/>
    <mergeCell ref="D146:D147"/>
    <mergeCell ref="C146:C147"/>
    <mergeCell ref="B146:B147"/>
    <mergeCell ref="A146:A147"/>
    <mergeCell ref="A142:A143"/>
    <mergeCell ref="C140:C141"/>
    <mergeCell ref="B140:B141"/>
    <mergeCell ref="A140:A141"/>
    <mergeCell ref="H142:H143"/>
    <mergeCell ref="G142:G143"/>
    <mergeCell ref="F142:F143"/>
    <mergeCell ref="E142:E143"/>
    <mergeCell ref="D142:D143"/>
    <mergeCell ref="C142:C143"/>
    <mergeCell ref="A207:I207"/>
    <mergeCell ref="A208:J208"/>
    <mergeCell ref="H144:H145"/>
    <mergeCell ref="G144:G145"/>
    <mergeCell ref="F144:F145"/>
    <mergeCell ref="E144:E145"/>
    <mergeCell ref="D144:D145"/>
    <mergeCell ref="C144:C145"/>
    <mergeCell ref="B144:B145"/>
    <mergeCell ref="H197:I197"/>
    <mergeCell ref="A201:J201"/>
    <mergeCell ref="A202:J202"/>
    <mergeCell ref="A203:J203"/>
    <mergeCell ref="A206:J206"/>
    <mergeCell ref="A205:I205"/>
    <mergeCell ref="B142:B143"/>
    <mergeCell ref="G65:G67"/>
    <mergeCell ref="F65:F67"/>
    <mergeCell ref="E65:E67"/>
    <mergeCell ref="D65:D67"/>
    <mergeCell ref="C65:C67"/>
    <mergeCell ref="B65:B67"/>
    <mergeCell ref="A65:A67"/>
    <mergeCell ref="H11:H14"/>
    <mergeCell ref="G11:G14"/>
    <mergeCell ref="F11:F14"/>
    <mergeCell ref="E11:E14"/>
    <mergeCell ref="D11:D14"/>
    <mergeCell ref="C11:C14"/>
    <mergeCell ref="B11:B14"/>
    <mergeCell ref="A11:A14"/>
    <mergeCell ref="D58:D59"/>
    <mergeCell ref="C58:C59"/>
    <mergeCell ref="B58:B59"/>
    <mergeCell ref="H60:H61"/>
    <mergeCell ref="G60:G61"/>
    <mergeCell ref="F60:F61"/>
    <mergeCell ref="E60:E61"/>
    <mergeCell ref="D60:D61"/>
    <mergeCell ref="C60:C61"/>
  </mergeCells>
  <printOptions horizontalCentered="1"/>
  <pageMargins left="0.25" right="0.25" top="0.5" bottom="0.5" header="0.3" footer="0.3"/>
  <pageSetup paperSize="5" scale="54" orientation="landscape" r:id="rId1"/>
  <headerFooter>
    <oddFooter>&amp;RPage &amp;P of &amp;N</oddFooter>
  </headerFooter>
  <rowBreaks count="6" manualBreakCount="6">
    <brk id="32" max="13" man="1"/>
    <brk id="61" max="13" man="1"/>
    <brk id="93" max="13" man="1"/>
    <brk id="125" max="13" man="1"/>
    <brk id="157" max="13" man="1"/>
    <brk id="189"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isplayAsOfDate xmlns="8a41d4cc-3855-40f2-8932-454702d2b8da">No</DisplayAsOfDate>
    <Topic_x0020_TagTaxHTField0 xmlns="8a41d4cc-3855-40f2-8932-454702d2b8da">
      <Terms xmlns="http://schemas.microsoft.com/office/infopath/2007/PartnerControls"/>
    </Topic_x0020_TagTaxHTField0>
    <Geography_x0020_TagTaxHTField0 xmlns="8a41d4cc-3855-40f2-8932-454702d2b8da">
      <Terms xmlns="http://schemas.microsoft.com/office/infopath/2007/PartnerControls"/>
    </Geography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2010-02-19T05:00:00+00:00</ArticleStartDate>
    <TitleAlternate xmlns="8a41d4cc-3855-40f2-8932-454702d2b8da" xsi:nil="true"/>
    <ShowArticleDateInTitle xmlns="8a41d4cc-3855-40f2-8932-454702d2b8da">false</ShowArticleDateInTitle>
    <TaxCatchAll xmlns="8a41d4cc-3855-40f2-8932-454702d2b8da">
      <Value>1173</Value>
    </TaxCatchAll>
    <AsOfDate xmlns="8a41d4cc-3855-40f2-8932-454702d2b8da" xsi:nil="true"/>
    <MigrationSourceURL xmlns="c93477b2-ff83-4b51-ba6e-999ba0057d7f" xsi:nil="true"/>
    <TarpDocumentCategory xmlns="3b76f9f5-ee56-44bc-a013-de36f9f18ab6" xsi:nil="true"/>
    <Category xmlns="f1510545-1717-4787-81bc-be4cd889b37b">TARP Tran​sactions</Category>
    <Latest_x0020_Report xmlns="f1510545-1717-4787-81bc-be4cd889b37b">false</Latest_x0020_Report>
    <Frequency xmlns="f1510545-1717-4787-81bc-be4cd889b37b">As Indicated</Frequenc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A47345-148E-47A5-B2CB-B742FEF769B3}"/>
</file>

<file path=customXml/itemProps2.xml><?xml version="1.0" encoding="utf-8"?>
<ds:datastoreItem xmlns:ds="http://schemas.openxmlformats.org/officeDocument/2006/customXml" ds:itemID="{CEDD99CF-DC49-45F7-A614-9BA2CDF09012}"/>
</file>

<file path=customXml/itemProps3.xml><?xml version="1.0" encoding="utf-8"?>
<ds:datastoreItem xmlns:ds="http://schemas.openxmlformats.org/officeDocument/2006/customXml" ds:itemID="{61860CDB-AE12-412A-ABD7-2B19DE1AE2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Transactions Report - CPP</vt:lpstr>
      <vt:lpstr>AIFP.ASSP</vt:lpstr>
      <vt:lpstr>TIP.AGP</vt:lpstr>
      <vt:lpstr>CBLI.AIG</vt:lpstr>
      <vt:lpstr>PPIP</vt:lpstr>
      <vt:lpstr>HAMP</vt:lpstr>
      <vt:lpstr>AIFP.ASSP!Print_Area</vt:lpstr>
      <vt:lpstr>CBLI.AIG!Print_Area</vt:lpstr>
      <vt:lpstr>HAMP!Print_Area</vt:lpstr>
      <vt:lpstr>PPIP!Print_Area</vt:lpstr>
      <vt:lpstr>TIP.AGP!Print_Area</vt:lpstr>
      <vt:lpstr>'Transactions Report - CPP'!Print_Area</vt:lpstr>
      <vt:lpstr>HAMP!Print_Titles</vt:lpstr>
      <vt:lpstr>'Transactions Report - CPP'!Print_Titles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dc:title>
  <dc:creator/>
  <cp:lastModifiedBy/>
  <dcterms:created xsi:type="dcterms:W3CDTF">2010-02-19T14:52:10Z</dcterms:created>
  <dcterms:modified xsi:type="dcterms:W3CDTF">2010-02-19T14:53:20Z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Office_Tag">
    <vt:lpwstr>1173;#Financial Stability|8cce2d59-ce24-41cd-81f9-eacb144069fb</vt:lpwstr>
  </property>
  <property fmtid="{D5CDD505-2E9C-101B-9397-08002B2CF9AE}" pid="4" name="Geography Tag">
    <vt:lpwstr/>
  </property>
  <property fmtid="{D5CDD505-2E9C-101B-9397-08002B2CF9AE}" pid="5" name="Person Tag">
    <vt:lpwstr/>
  </property>
  <property fmtid="{D5CDD505-2E9C-101B-9397-08002B2CF9AE}" pid="6" name="Topic Tag">
    <vt:lpwstr/>
  </property>
  <property fmtid="{D5CDD505-2E9C-101B-9397-08002B2CF9AE}" pid="7" name="Order">
    <vt:r8>36500</vt:r8>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Resource Type Tag">
    <vt:lpwstr/>
  </property>
  <property fmtid="{D5CDD505-2E9C-101B-9397-08002B2CF9AE}" pid="13" name="TemplateUrl">
    <vt:lpwstr/>
  </property>
  <property fmtid="{D5CDD505-2E9C-101B-9397-08002B2CF9AE}" pid="15" name="Category">
    <vt:lpwstr>TARP Tran​sactions</vt:lpwstr>
  </property>
  <property fmtid="{D5CDD505-2E9C-101B-9397-08002B2CF9AE}" pid="17" name="Frequency">
    <vt:lpwstr>As Indicated</vt:lpwstr>
  </property>
  <property fmtid="{D5CDD505-2E9C-101B-9397-08002B2CF9AE}" pid="18" name="display_urn">
    <vt:lpwstr>Greg Graham</vt:lpwstr>
  </property>
  <property fmtid="{D5CDD505-2E9C-101B-9397-08002B2CF9AE}" pid="19" name="MigrationSourceURL5">
    <vt:lpwstr/>
  </property>
  <property fmtid="{D5CDD505-2E9C-101B-9397-08002B2CF9AE}" pid="20" name="MigrationSourceURL0">
    <vt:lpwstr/>
  </property>
  <property fmtid="{D5CDD505-2E9C-101B-9397-08002B2CF9AE}" pid="21" name="MigrationSourceURL3">
    <vt:lpwstr/>
  </property>
  <property fmtid="{D5CDD505-2E9C-101B-9397-08002B2CF9AE}" pid="23" name="MigrationSourceURL1">
    <vt:lpwstr/>
  </property>
  <property fmtid="{D5CDD505-2E9C-101B-9397-08002B2CF9AE}" pid="24" name="MigrationSourceURL4">
    <vt:lpwstr/>
  </property>
  <property fmtid="{D5CDD505-2E9C-101B-9397-08002B2CF9AE}" pid="25" name="test">
    <vt:lpwstr/>
  </property>
  <property fmtid="{D5CDD505-2E9C-101B-9397-08002B2CF9AE}" pid="26" name="MigrationSourceURL2">
    <vt:lpwstr/>
  </property>
</Properties>
</file>