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 yWindow="-15" windowWidth="19320" windowHeight="10650" tabRatio="668"/>
  </bookViews>
  <sheets>
    <sheet name="Transactions Report - CPP" sheetId="18" r:id="rId1"/>
    <sheet name="AIFP.ASSP" sheetId="27" r:id="rId2"/>
    <sheet name="TIP.AGP" sheetId="25" r:id="rId3"/>
    <sheet name="CBLI.AIG" sheetId="19" r:id="rId4"/>
    <sheet name="PPIP" sheetId="32" r:id="rId5"/>
    <sheet name="HAMP" sheetId="31" r:id="rId6"/>
    <sheet name="SBA" sheetId="33" r:id="rId7"/>
  </sheets>
  <externalReferences>
    <externalReference r:id="rId8"/>
  </externalReferences>
  <definedNames>
    <definedName name="_xlnm._FilterDatabase" localSheetId="5" hidden="1">HAMP!$M$1:$M$928</definedName>
    <definedName name="_xlnm._FilterDatabase" localSheetId="0" hidden="1">'Transactions Report - CPP'!$A$11:$R$755</definedName>
    <definedName name="Column">'[1]TREASURY REPORTING MATRIX'!$A$3:$IV$3</definedName>
    <definedName name="Matrix">'[1]TREASURY REPORTING MATRIX'!$A$3:$IV$65536</definedName>
    <definedName name="_xlnm.Print_Area" localSheetId="1">AIFP.ASSP!$A$1:$W$101</definedName>
    <definedName name="_xlnm.Print_Area" localSheetId="3">CBLI.AIG!$A$1:$Q$28</definedName>
    <definedName name="_xlnm.Print_Area" localSheetId="5">HAMP!$A$1:$M$313</definedName>
    <definedName name="_xlnm.Print_Area" localSheetId="4">PPIP!$A$1:$S$36</definedName>
    <definedName name="_xlnm.Print_Area" localSheetId="6">SBA!$A$1:$R$25</definedName>
    <definedName name="_xlnm.Print_Area" localSheetId="2">TIP.AGP!$A$1:$W$31</definedName>
    <definedName name="_xlnm.Print_Area" localSheetId="0">'Transactions Report - CPP'!$A$1:$R$794</definedName>
    <definedName name="_xlnm.Print_Titles" localSheetId="5">HAMP!$3:$4</definedName>
    <definedName name="_xlnm.Print_Titles" localSheetId="0">'Transactions Report - CPP'!$11:$12</definedName>
    <definedName name="Row">'[1]TREASURY REPORTING MATRIX'!$A$3:$A$65536</definedName>
  </definedNames>
  <calcPr calcId="125725"/>
</workbook>
</file>

<file path=xl/calcChain.xml><?xml version="1.0" encoding="utf-8"?>
<calcChain xmlns="http://schemas.openxmlformats.org/spreadsheetml/2006/main">
  <c r="L76" i="31"/>
  <c r="O13" i="33" l="1"/>
  <c r="J13"/>
  <c r="E13"/>
  <c r="R13"/>
  <c r="J8"/>
  <c r="J7"/>
  <c r="J6"/>
  <c r="U92" i="27" l="1"/>
  <c r="N92" l="1"/>
  <c r="S28" i="32"/>
  <c r="O28"/>
  <c r="H28"/>
  <c r="O12"/>
  <c r="O8"/>
  <c r="K301" i="31" l="1"/>
  <c r="G301"/>
  <c r="L294"/>
  <c r="L293"/>
  <c r="L292"/>
  <c r="L291"/>
  <c r="L290"/>
  <c r="L289"/>
  <c r="L288"/>
  <c r="L287"/>
  <c r="L286"/>
  <c r="L285"/>
  <c r="L284"/>
  <c r="L283"/>
  <c r="L282"/>
  <c r="L281"/>
  <c r="L280"/>
  <c r="L279"/>
  <c r="L278"/>
  <c r="L277"/>
  <c r="L276"/>
  <c r="L275"/>
  <c r="L273"/>
  <c r="L274" s="1"/>
  <c r="L272"/>
  <c r="L270"/>
  <c r="L271" s="1"/>
  <c r="L268"/>
  <c r="L269" s="1"/>
  <c r="L265"/>
  <c r="L266" s="1"/>
  <c r="L263"/>
  <c r="L264" s="1"/>
  <c r="L261"/>
  <c r="L262" s="1"/>
  <c r="L259"/>
  <c r="L260" s="1"/>
  <c r="L257"/>
  <c r="L258" s="1"/>
  <c r="L255"/>
  <c r="L256" s="1"/>
  <c r="L254"/>
  <c r="L253"/>
  <c r="L252"/>
  <c r="L251"/>
  <c r="L249"/>
  <c r="L250" s="1"/>
  <c r="L248"/>
  <c r="L247"/>
  <c r="L246"/>
  <c r="L245"/>
  <c r="L244"/>
  <c r="L243"/>
  <c r="L241"/>
  <c r="L242" s="1"/>
  <c r="L240"/>
  <c r="L239"/>
  <c r="L236"/>
  <c r="L237" s="1"/>
  <c r="L234"/>
  <c r="L235" s="1"/>
  <c r="L232"/>
  <c r="L233" s="1"/>
  <c r="L230"/>
  <c r="L231" s="1"/>
  <c r="L228"/>
  <c r="L229" s="1"/>
  <c r="L226"/>
  <c r="L227" s="1"/>
  <c r="L222"/>
  <c r="L223" s="1"/>
  <c r="L220"/>
  <c r="L221" s="1"/>
  <c r="L218"/>
  <c r="L219" s="1"/>
  <c r="L216"/>
  <c r="L217" s="1"/>
  <c r="L214"/>
  <c r="L215" s="1"/>
  <c r="L211"/>
  <c r="L212" s="1"/>
  <c r="L213" s="1"/>
  <c r="L208"/>
  <c r="L209" s="1"/>
  <c r="L210" s="1"/>
  <c r="L205"/>
  <c r="L206" s="1"/>
  <c r="L207" s="1"/>
  <c r="L202"/>
  <c r="L203" s="1"/>
  <c r="L204" s="1"/>
  <c r="L199"/>
  <c r="L200" s="1"/>
  <c r="L201" s="1"/>
  <c r="L196"/>
  <c r="L197" s="1"/>
  <c r="L198" s="1"/>
  <c r="L193"/>
  <c r="L194" s="1"/>
  <c r="L195" s="1"/>
  <c r="L190"/>
  <c r="L191" s="1"/>
  <c r="L192" s="1"/>
  <c r="L187"/>
  <c r="L188" s="1"/>
  <c r="L189" s="1"/>
  <c r="L184"/>
  <c r="L185" s="1"/>
  <c r="L186" s="1"/>
  <c r="L181"/>
  <c r="L182" s="1"/>
  <c r="L183" s="1"/>
  <c r="L178"/>
  <c r="L179" s="1"/>
  <c r="L180" s="1"/>
  <c r="L175"/>
  <c r="L176" s="1"/>
  <c r="L177" s="1"/>
  <c r="L172"/>
  <c r="L173" s="1"/>
  <c r="L174" s="1"/>
  <c r="L169"/>
  <c r="L170" s="1"/>
  <c r="L171" s="1"/>
  <c r="L166"/>
  <c r="L167" s="1"/>
  <c r="L168" s="1"/>
  <c r="L163"/>
  <c r="L164" s="1"/>
  <c r="L165" s="1"/>
  <c r="L160"/>
  <c r="L161" s="1"/>
  <c r="L162" s="1"/>
  <c r="L157"/>
  <c r="L158" s="1"/>
  <c r="L159" s="1"/>
  <c r="L154"/>
  <c r="L155" s="1"/>
  <c r="L156" s="1"/>
  <c r="L151"/>
  <c r="L152" s="1"/>
  <c r="L153" s="1"/>
  <c r="L148"/>
  <c r="L149" s="1"/>
  <c r="L150" s="1"/>
  <c r="L145"/>
  <c r="L146" s="1"/>
  <c r="L147" s="1"/>
  <c r="L142"/>
  <c r="L143" s="1"/>
  <c r="L144" s="1"/>
  <c r="L139"/>
  <c r="L140" s="1"/>
  <c r="L141" s="1"/>
  <c r="L136"/>
  <c r="L137" s="1"/>
  <c r="L138" s="1"/>
  <c r="L133"/>
  <c r="L134" s="1"/>
  <c r="L135" s="1"/>
  <c r="L130"/>
  <c r="L131" s="1"/>
  <c r="L132" s="1"/>
  <c r="L127"/>
  <c r="L128" s="1"/>
  <c r="L129" s="1"/>
  <c r="L124"/>
  <c r="L125" s="1"/>
  <c r="L126" s="1"/>
  <c r="L121"/>
  <c r="L122" s="1"/>
  <c r="L123" s="1"/>
  <c r="L118"/>
  <c r="L119" s="1"/>
  <c r="L120" s="1"/>
  <c r="L115"/>
  <c r="L116" s="1"/>
  <c r="L117" s="1"/>
  <c r="L112"/>
  <c r="L113" s="1"/>
  <c r="L114" s="1"/>
  <c r="L109"/>
  <c r="L110" s="1"/>
  <c r="L111" s="1"/>
  <c r="L106"/>
  <c r="L107" s="1"/>
  <c r="L108" s="1"/>
  <c r="L103"/>
  <c r="L104" s="1"/>
  <c r="L105" s="1"/>
  <c r="L100"/>
  <c r="L101" s="1"/>
  <c r="L102" s="1"/>
  <c r="L97"/>
  <c r="L98" s="1"/>
  <c r="L99" s="1"/>
  <c r="L94"/>
  <c r="L95" s="1"/>
  <c r="L96" s="1"/>
  <c r="L90"/>
  <c r="L91" s="1"/>
  <c r="L92" s="1"/>
  <c r="L87"/>
  <c r="L88" s="1"/>
  <c r="L89" s="1"/>
  <c r="L86"/>
  <c r="L82"/>
  <c r="L83" s="1"/>
  <c r="L84" s="1"/>
  <c r="L79"/>
  <c r="L80" s="1"/>
  <c r="L81" s="1"/>
  <c r="L78"/>
  <c r="L73"/>
  <c r="L74" s="1"/>
  <c r="L75" s="1"/>
  <c r="L70"/>
  <c r="L71" s="1"/>
  <c r="L72" s="1"/>
  <c r="L67"/>
  <c r="L68" s="1"/>
  <c r="L69" s="1"/>
  <c r="L63"/>
  <c r="L64" s="1"/>
  <c r="L65" s="1"/>
  <c r="L66" s="1"/>
  <c r="L61"/>
  <c r="L62" s="1"/>
  <c r="L59"/>
  <c r="L55"/>
  <c r="L56" s="1"/>
  <c r="L57" s="1"/>
  <c r="L58" s="1"/>
  <c r="L51"/>
  <c r="L52" s="1"/>
  <c r="L53" s="1"/>
  <c r="L54" s="1"/>
  <c r="L47"/>
  <c r="L48" s="1"/>
  <c r="L49" s="1"/>
  <c r="L50" s="1"/>
  <c r="L43"/>
  <c r="L44" s="1"/>
  <c r="L45" s="1"/>
  <c r="L46" s="1"/>
  <c r="L38"/>
  <c r="L39" s="1"/>
  <c r="L40" s="1"/>
  <c r="L41" s="1"/>
  <c r="L42" s="1"/>
  <c r="L33"/>
  <c r="L34" s="1"/>
  <c r="L35" s="1"/>
  <c r="L36" s="1"/>
  <c r="L37" s="1"/>
  <c r="L29"/>
  <c r="L30" s="1"/>
  <c r="L31" s="1"/>
  <c r="L32" s="1"/>
  <c r="L28"/>
  <c r="L24"/>
  <c r="L25" s="1"/>
  <c r="L26" s="1"/>
  <c r="L27" s="1"/>
  <c r="L20"/>
  <c r="L21" s="1"/>
  <c r="L22" s="1"/>
  <c r="L23" s="1"/>
  <c r="L19"/>
  <c r="L13"/>
  <c r="L14" s="1"/>
  <c r="L15" s="1"/>
  <c r="L16" s="1"/>
  <c r="L9"/>
  <c r="L10" s="1"/>
  <c r="L11" s="1"/>
  <c r="L12" s="1"/>
  <c r="L5"/>
  <c r="L6" s="1"/>
  <c r="L7" s="1"/>
  <c r="L8" s="1"/>
  <c r="K303" l="1"/>
  <c r="W22" i="27"/>
  <c r="L653" i="18"/>
  <c r="W20" i="27"/>
  <c r="G23"/>
  <c r="G39" s="1"/>
  <c r="U39"/>
  <c r="P85"/>
  <c r="P89"/>
  <c r="D92"/>
  <c r="R8" i="25"/>
  <c r="K758" i="18"/>
  <c r="M757"/>
  <c r="U41" i="27" l="1"/>
  <c r="L13" i="18"/>
  <c r="G757"/>
  <c r="K760" s="1"/>
  <c r="R757"/>
  <c r="L8" i="25"/>
  <c r="H8"/>
  <c r="L518" i="18" l="1"/>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46" l="1"/>
  <c r="H21" i="19" l="1"/>
  <c r="H7"/>
  <c r="L517" i="18"/>
  <c r="L516"/>
  <c r="L515"/>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7"/>
  <c r="L408" s="1"/>
  <c r="L406"/>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8"/>
  <c r="L306"/>
  <c r="L305"/>
  <c r="L304"/>
  <c r="L303"/>
  <c r="L302"/>
  <c r="L301"/>
  <c r="L300"/>
  <c r="L299"/>
  <c r="L298"/>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6"/>
  <c r="L255"/>
  <c r="L254"/>
  <c r="L253"/>
  <c r="L252"/>
  <c r="L251"/>
  <c r="L250"/>
  <c r="L249"/>
  <c r="L248"/>
  <c r="L247"/>
  <c r="L246"/>
  <c r="L245"/>
  <c r="L244"/>
  <c r="L243"/>
  <c r="L242"/>
  <c r="L241"/>
  <c r="L240"/>
  <c r="L239"/>
  <c r="L238"/>
  <c r="L236"/>
  <c r="L235"/>
  <c r="L234"/>
  <c r="L233"/>
  <c r="L232"/>
  <c r="L231"/>
  <c r="L230"/>
  <c r="L229"/>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99"/>
  <c r="L98"/>
  <c r="L97"/>
  <c r="L96"/>
  <c r="L95"/>
  <c r="L94"/>
  <c r="L93"/>
  <c r="L92"/>
  <c r="L91"/>
  <c r="L90"/>
  <c r="L89"/>
  <c r="L88"/>
  <c r="L87"/>
  <c r="L86"/>
  <c r="L84"/>
  <c r="L83"/>
  <c r="L82"/>
  <c r="L81"/>
  <c r="L80"/>
  <c r="L79"/>
  <c r="L78"/>
  <c r="L77"/>
  <c r="L76"/>
  <c r="L75"/>
  <c r="L74"/>
  <c r="L73"/>
  <c r="L72"/>
  <c r="L71"/>
  <c r="L70"/>
  <c r="L69"/>
  <c r="L68"/>
  <c r="L67"/>
  <c r="L66"/>
  <c r="L65"/>
  <c r="L64"/>
  <c r="L63"/>
  <c r="L62"/>
  <c r="L61"/>
  <c r="L60"/>
  <c r="L59"/>
  <c r="L58"/>
  <c r="L57"/>
  <c r="L56"/>
  <c r="L55"/>
  <c r="L54"/>
  <c r="L53"/>
  <c r="L52"/>
  <c r="L51"/>
  <c r="L50"/>
  <c r="L47"/>
  <c r="L45"/>
  <c r="L44"/>
  <c r="L43"/>
  <c r="L42"/>
  <c r="L41"/>
  <c r="L40"/>
  <c r="L37"/>
  <c r="L36"/>
  <c r="L35"/>
  <c r="L34"/>
  <c r="L33"/>
  <c r="L32"/>
  <c r="L31"/>
  <c r="L30"/>
  <c r="L29"/>
  <c r="L28"/>
  <c r="L27"/>
  <c r="L26"/>
  <c r="L25"/>
  <c r="L24"/>
  <c r="L23"/>
  <c r="L22"/>
  <c r="L21"/>
  <c r="L20"/>
  <c r="L19"/>
  <c r="L18"/>
  <c r="L17"/>
  <c r="L16"/>
  <c r="L15"/>
  <c r="L14"/>
</calcChain>
</file>

<file path=xl/sharedStrings.xml><?xml version="1.0" encoding="utf-8"?>
<sst xmlns="http://schemas.openxmlformats.org/spreadsheetml/2006/main" count="5632" uniqueCount="1895">
  <si>
    <t>9/ In its qualified equity offering, this institution raised more capital than Treasury’s original investment, therefore, the number of Treasury’s shares underlying the warrant was reduced by half.</t>
  </si>
  <si>
    <t>Troubled Asset Relief Program</t>
  </si>
  <si>
    <t>Date</t>
  </si>
  <si>
    <t>CAPITAL PURCHASE PROGRAM</t>
  </si>
  <si>
    <t xml:space="preserve">Seller </t>
  </si>
  <si>
    <t xml:space="preserve">Date </t>
  </si>
  <si>
    <t xml:space="preserve">Name of Institution </t>
  </si>
  <si>
    <t xml:space="preserve">City </t>
  </si>
  <si>
    <t xml:space="preserve">State </t>
  </si>
  <si>
    <t xml:space="preserve">Transaction Type </t>
  </si>
  <si>
    <t>Pricing Mechanism</t>
  </si>
  <si>
    <t xml:space="preserve">Bank of America Corporation </t>
  </si>
  <si>
    <t xml:space="preserve">Charlotte </t>
  </si>
  <si>
    <t xml:space="preserve">NC </t>
  </si>
  <si>
    <t xml:space="preserve">Par </t>
  </si>
  <si>
    <t xml:space="preserve">New York </t>
  </si>
  <si>
    <t xml:space="preserve">NY </t>
  </si>
  <si>
    <t xml:space="preserve">Citigroup Inc. </t>
  </si>
  <si>
    <t xml:space="preserve">JPMorgan Chase &amp; Co. </t>
  </si>
  <si>
    <t xml:space="preserve">Morgan Stanley </t>
  </si>
  <si>
    <t xml:space="preserve">State Street Corporation </t>
  </si>
  <si>
    <t xml:space="preserve">Boston </t>
  </si>
  <si>
    <t xml:space="preserve">MA </t>
  </si>
  <si>
    <t xml:space="preserve">Wells Fargo &amp; Company </t>
  </si>
  <si>
    <t xml:space="preserve">San Francisco </t>
  </si>
  <si>
    <t xml:space="preserve">CA </t>
  </si>
  <si>
    <t xml:space="preserve">Bank of Commerce Holdings </t>
  </si>
  <si>
    <t xml:space="preserve">Redding </t>
  </si>
  <si>
    <t xml:space="preserve">1st FS Corporation </t>
  </si>
  <si>
    <t xml:space="preserve">Hendersonville </t>
  </si>
  <si>
    <t xml:space="preserve">UCBH Holdings, Inc. </t>
  </si>
  <si>
    <t xml:space="preserve">Northern Trust Corporation </t>
  </si>
  <si>
    <t xml:space="preserve">Chicago </t>
  </si>
  <si>
    <t xml:space="preserve">IL </t>
  </si>
  <si>
    <t xml:space="preserve">SunTrust Banks, Inc. </t>
  </si>
  <si>
    <t xml:space="preserve">Atlanta </t>
  </si>
  <si>
    <t xml:space="preserve">GA </t>
  </si>
  <si>
    <t xml:space="preserve">Broadway Financial Corporation </t>
  </si>
  <si>
    <t xml:space="preserve">Los Angeles </t>
  </si>
  <si>
    <t xml:space="preserve">Seattle </t>
  </si>
  <si>
    <t xml:space="preserve">WA </t>
  </si>
  <si>
    <t xml:space="preserve">BB&amp;T Corp. </t>
  </si>
  <si>
    <t xml:space="preserve">Winston-Salem </t>
  </si>
  <si>
    <t xml:space="preserve">Baltimore </t>
  </si>
  <si>
    <t xml:space="preserve">MD </t>
  </si>
  <si>
    <t xml:space="preserve">Umpqua Holdings Corp. </t>
  </si>
  <si>
    <t xml:space="preserve">Portland </t>
  </si>
  <si>
    <t xml:space="preserve">OR </t>
  </si>
  <si>
    <t xml:space="preserve">Comerica Inc. </t>
  </si>
  <si>
    <t xml:space="preserve">Dallas </t>
  </si>
  <si>
    <t xml:space="preserve">TX </t>
  </si>
  <si>
    <t xml:space="preserve">Birmingham </t>
  </si>
  <si>
    <t xml:space="preserve">AL </t>
  </si>
  <si>
    <t xml:space="preserve">Capital One Financial Corporation </t>
  </si>
  <si>
    <t xml:space="preserve">McLean </t>
  </si>
  <si>
    <t xml:space="preserve">VA </t>
  </si>
  <si>
    <t xml:space="preserve">First Horizon National Corporation </t>
  </si>
  <si>
    <t xml:space="preserve">Memphis </t>
  </si>
  <si>
    <t xml:space="preserve">TN </t>
  </si>
  <si>
    <t xml:space="preserve">Huntington Bancshares </t>
  </si>
  <si>
    <t xml:space="preserve">Columbus </t>
  </si>
  <si>
    <t xml:space="preserve">OH </t>
  </si>
  <si>
    <t xml:space="preserve">KeyCorp </t>
  </si>
  <si>
    <t xml:space="preserve">Cleveland </t>
  </si>
  <si>
    <t xml:space="preserve">Valley National Bancorp </t>
  </si>
  <si>
    <t xml:space="preserve">Wayne </t>
  </si>
  <si>
    <t xml:space="preserve">NJ </t>
  </si>
  <si>
    <t xml:space="preserve">Zions Bancorporation </t>
  </si>
  <si>
    <t xml:space="preserve">Salt Lake City </t>
  </si>
  <si>
    <t xml:space="preserve">UT </t>
  </si>
  <si>
    <t xml:space="preserve">Marshall &amp; Ilsley Corporation </t>
  </si>
  <si>
    <t xml:space="preserve">Milwaukee </t>
  </si>
  <si>
    <t xml:space="preserve">WI </t>
  </si>
  <si>
    <t xml:space="preserve">U.S. Bancorp </t>
  </si>
  <si>
    <t xml:space="preserve">Minneapolis </t>
  </si>
  <si>
    <t xml:space="preserve">MN </t>
  </si>
  <si>
    <t xml:space="preserve">TCF Financial Corporation </t>
  </si>
  <si>
    <t xml:space="preserve">Wayzata </t>
  </si>
  <si>
    <t xml:space="preserve">First Niagara Financial Group </t>
  </si>
  <si>
    <t xml:space="preserve">Lockport </t>
  </si>
  <si>
    <t xml:space="preserve">HF Financial Corp. </t>
  </si>
  <si>
    <t xml:space="preserve">Sioux Falls </t>
  </si>
  <si>
    <t xml:space="preserve">SD </t>
  </si>
  <si>
    <t xml:space="preserve">Centerstate Banks of Florida Inc. </t>
  </si>
  <si>
    <t xml:space="preserve">Davenport </t>
  </si>
  <si>
    <t xml:space="preserve">FL </t>
  </si>
  <si>
    <t xml:space="preserve">City National Corporation </t>
  </si>
  <si>
    <t xml:space="preserve">Beverly Hills </t>
  </si>
  <si>
    <t xml:space="preserve">First Community Bankshares Inc. </t>
  </si>
  <si>
    <t xml:space="preserve">Bluefield </t>
  </si>
  <si>
    <t xml:space="preserve">Western Alliance Bancorporation </t>
  </si>
  <si>
    <t xml:space="preserve">Las Vegas </t>
  </si>
  <si>
    <t xml:space="preserve">NV </t>
  </si>
  <si>
    <t xml:space="preserve">Webster Financial Corporation </t>
  </si>
  <si>
    <t xml:space="preserve">Waterbury </t>
  </si>
  <si>
    <t xml:space="preserve">CT </t>
  </si>
  <si>
    <t xml:space="preserve">Pacific Capital Bancorp </t>
  </si>
  <si>
    <t xml:space="preserve">Santa Barbara </t>
  </si>
  <si>
    <t xml:space="preserve">Heritage Commerce Corp. </t>
  </si>
  <si>
    <t xml:space="preserve">San Jose </t>
  </si>
  <si>
    <t xml:space="preserve">Ameris Bancorp </t>
  </si>
  <si>
    <t xml:space="preserve">Moultrie </t>
  </si>
  <si>
    <t xml:space="preserve">Porter Bancorp Inc. </t>
  </si>
  <si>
    <t xml:space="preserve">Louisville </t>
  </si>
  <si>
    <t xml:space="preserve">KY </t>
  </si>
  <si>
    <t xml:space="preserve">Banner Corporation </t>
  </si>
  <si>
    <t xml:space="preserve">Walla Walla </t>
  </si>
  <si>
    <t xml:space="preserve">Cascade Financial Corporation </t>
  </si>
  <si>
    <t xml:space="preserve">Everett </t>
  </si>
  <si>
    <t xml:space="preserve">Columbia Banking System, Inc. </t>
  </si>
  <si>
    <t xml:space="preserve">Tacoma </t>
  </si>
  <si>
    <t xml:space="preserve">Heritage Financial Corporation </t>
  </si>
  <si>
    <t xml:space="preserve">Olympia </t>
  </si>
  <si>
    <t xml:space="preserve">First PacTrust Bancorp, Inc. </t>
  </si>
  <si>
    <t xml:space="preserve">Chula Vista </t>
  </si>
  <si>
    <t xml:space="preserve">Severn Bancorp, Inc. </t>
  </si>
  <si>
    <t xml:space="preserve">Annapolis </t>
  </si>
  <si>
    <t xml:space="preserve">Boston Private Financial Holdings, Inc. </t>
  </si>
  <si>
    <t xml:space="preserve">Associated Banc-Corp </t>
  </si>
  <si>
    <t xml:space="preserve">Green Bay </t>
  </si>
  <si>
    <t xml:space="preserve">Trustmark Corporation </t>
  </si>
  <si>
    <t xml:space="preserve">Jackson </t>
  </si>
  <si>
    <t xml:space="preserve">MS </t>
  </si>
  <si>
    <t xml:space="preserve">First Community Corporation </t>
  </si>
  <si>
    <t xml:space="preserve">Lexington </t>
  </si>
  <si>
    <t xml:space="preserve">SC </t>
  </si>
  <si>
    <t xml:space="preserve">Taylor Capital Group </t>
  </si>
  <si>
    <t xml:space="preserve">Rosemont </t>
  </si>
  <si>
    <t xml:space="preserve">Nara Bancorp, Inc. </t>
  </si>
  <si>
    <t>TOTAL</t>
  </si>
  <si>
    <t>AIG</t>
  </si>
  <si>
    <t>New York</t>
  </si>
  <si>
    <t>NY</t>
  </si>
  <si>
    <t>Purchase</t>
  </si>
  <si>
    <t xml:space="preserve">Midwest Banc Holdings, Inc. </t>
  </si>
  <si>
    <t xml:space="preserve">Melrose Park </t>
  </si>
  <si>
    <t xml:space="preserve">MB Financial Inc. </t>
  </si>
  <si>
    <t xml:space="preserve">First Midwest Bancorp, Inc. </t>
  </si>
  <si>
    <t xml:space="preserve">Itasca </t>
  </si>
  <si>
    <t xml:space="preserve">United Community Banks, Inc. </t>
  </si>
  <si>
    <t xml:space="preserve">Blairsville </t>
  </si>
  <si>
    <t xml:space="preserve">Wheeling </t>
  </si>
  <si>
    <t xml:space="preserve">WV </t>
  </si>
  <si>
    <t xml:space="preserve">Encore Bancshares Inc. </t>
  </si>
  <si>
    <t xml:space="preserve">Houston </t>
  </si>
  <si>
    <t xml:space="preserve">Manhattan Bancorp </t>
  </si>
  <si>
    <t xml:space="preserve">El Segundo </t>
  </si>
  <si>
    <t xml:space="preserve">Iberiabank Corporation </t>
  </si>
  <si>
    <t xml:space="preserve">Lafayette </t>
  </si>
  <si>
    <t xml:space="preserve">LA </t>
  </si>
  <si>
    <t xml:space="preserve">Eagle Bancorp, Inc. </t>
  </si>
  <si>
    <t xml:space="preserve">Bethesda </t>
  </si>
  <si>
    <t xml:space="preserve">Sandy Spring Bancorp, Inc. </t>
  </si>
  <si>
    <t xml:space="preserve">Olney </t>
  </si>
  <si>
    <t xml:space="preserve">Coastal Banking Company, Inc. </t>
  </si>
  <si>
    <t xml:space="preserve">Fernandina Beach </t>
  </si>
  <si>
    <t xml:space="preserve">East West Bancorp </t>
  </si>
  <si>
    <t xml:space="preserve">Pasadena </t>
  </si>
  <si>
    <t xml:space="preserve">South Financial Group, Inc. </t>
  </si>
  <si>
    <t xml:space="preserve">Greenville </t>
  </si>
  <si>
    <t xml:space="preserve">Great Southern Bancorp </t>
  </si>
  <si>
    <t xml:space="preserve">Springfield </t>
  </si>
  <si>
    <t xml:space="preserve">MO </t>
  </si>
  <si>
    <t xml:space="preserve">Cathay General Bancorp </t>
  </si>
  <si>
    <t xml:space="preserve">Southern Community Financial Corp. </t>
  </si>
  <si>
    <t xml:space="preserve">CVB Financial Corp </t>
  </si>
  <si>
    <t xml:space="preserve">Ontario </t>
  </si>
  <si>
    <t xml:space="preserve">First Defiance Financial Corp. </t>
  </si>
  <si>
    <t xml:space="preserve">Defiance </t>
  </si>
  <si>
    <t xml:space="preserve">First Financial Holdings Inc. </t>
  </si>
  <si>
    <t xml:space="preserve">Charleston </t>
  </si>
  <si>
    <t xml:space="preserve">Superior Bancorp Inc. </t>
  </si>
  <si>
    <t xml:space="preserve">Southwest Bancorp, Inc. </t>
  </si>
  <si>
    <t xml:space="preserve">Stillwater </t>
  </si>
  <si>
    <t xml:space="preserve">OK </t>
  </si>
  <si>
    <t xml:space="preserve">Popular, Inc. </t>
  </si>
  <si>
    <t xml:space="preserve">San Juan </t>
  </si>
  <si>
    <t xml:space="preserve">PR </t>
  </si>
  <si>
    <t xml:space="preserve">Blue Valley Ban Corp </t>
  </si>
  <si>
    <t xml:space="preserve">Overland Park </t>
  </si>
  <si>
    <t xml:space="preserve">KS </t>
  </si>
  <si>
    <t xml:space="preserve">Central Federal Corporation </t>
  </si>
  <si>
    <t xml:space="preserve">Fairlawn </t>
  </si>
  <si>
    <t xml:space="preserve">Bank of Marin Bancorp </t>
  </si>
  <si>
    <t xml:space="preserve">Novato </t>
  </si>
  <si>
    <t xml:space="preserve">Thomasville </t>
  </si>
  <si>
    <t xml:space="preserve">Central Bancorp, Inc. </t>
  </si>
  <si>
    <t xml:space="preserve">Somerville </t>
  </si>
  <si>
    <t xml:space="preserve">Southern Missouri Bancorp, Inc. </t>
  </si>
  <si>
    <t xml:space="preserve">Poplar Bluff </t>
  </si>
  <si>
    <t xml:space="preserve">State Bancorp, Inc. </t>
  </si>
  <si>
    <t xml:space="preserve">Jericho </t>
  </si>
  <si>
    <t xml:space="preserve">TIB Financial Corp </t>
  </si>
  <si>
    <t xml:space="preserve">Naples </t>
  </si>
  <si>
    <t xml:space="preserve">Unity Bancorp, Inc. </t>
  </si>
  <si>
    <t xml:space="preserve">Clinton </t>
  </si>
  <si>
    <t xml:space="preserve">Old Line Bancshares, Inc. </t>
  </si>
  <si>
    <t xml:space="preserve">Bowie </t>
  </si>
  <si>
    <t xml:space="preserve">FPB Bancorp, Inc. </t>
  </si>
  <si>
    <t xml:space="preserve">Port St. Lucie </t>
  </si>
  <si>
    <t xml:space="preserve">Sterling Financial Corporation </t>
  </si>
  <si>
    <t xml:space="preserve">Spokane </t>
  </si>
  <si>
    <t xml:space="preserve">Oak Valley Bancorp </t>
  </si>
  <si>
    <t xml:space="preserve">Oakdale </t>
  </si>
  <si>
    <t xml:space="preserve">Old National Bancorp </t>
  </si>
  <si>
    <t xml:space="preserve">Evansville </t>
  </si>
  <si>
    <t xml:space="preserve">IN </t>
  </si>
  <si>
    <t xml:space="preserve">Capital Bank Corporation </t>
  </si>
  <si>
    <t xml:space="preserve">Pacific International Bancorp </t>
  </si>
  <si>
    <t xml:space="preserve">SVB Financial Group </t>
  </si>
  <si>
    <t xml:space="preserve">Santa Clara </t>
  </si>
  <si>
    <t xml:space="preserve">LNB Bancorp Inc. </t>
  </si>
  <si>
    <t xml:space="preserve">Lorain </t>
  </si>
  <si>
    <t xml:space="preserve">Wilmington Trust Corporation </t>
  </si>
  <si>
    <t xml:space="preserve">Wilmington </t>
  </si>
  <si>
    <t xml:space="preserve">DE </t>
  </si>
  <si>
    <t xml:space="preserve">Susquehanna Bancshares, Inc </t>
  </si>
  <si>
    <t xml:space="preserve">Lititz </t>
  </si>
  <si>
    <t xml:space="preserve">PA </t>
  </si>
  <si>
    <t xml:space="preserve">Signature Bank </t>
  </si>
  <si>
    <t xml:space="preserve">HopFed Bancorp </t>
  </si>
  <si>
    <t xml:space="preserve">Hopkinsville </t>
  </si>
  <si>
    <t xml:space="preserve">Citizens Republic Bancorp, Inc. </t>
  </si>
  <si>
    <t xml:space="preserve">Flint </t>
  </si>
  <si>
    <t xml:space="preserve">MI </t>
  </si>
  <si>
    <t xml:space="preserve">Indiana Community Bancorp </t>
  </si>
  <si>
    <t xml:space="preserve">Bank of the Ozarks, Inc. </t>
  </si>
  <si>
    <t xml:space="preserve">Little Rock </t>
  </si>
  <si>
    <t xml:space="preserve">AR </t>
  </si>
  <si>
    <t xml:space="preserve">Center Financial Corporation </t>
  </si>
  <si>
    <t xml:space="preserve">NewBridge Bancorp </t>
  </si>
  <si>
    <t xml:space="preserve">Greensboro </t>
  </si>
  <si>
    <t xml:space="preserve">Sterling Bancshares, Inc. </t>
  </si>
  <si>
    <t xml:space="preserve">The Bancorp, Inc. </t>
  </si>
  <si>
    <t xml:space="preserve">TowneBank </t>
  </si>
  <si>
    <t xml:space="preserve">Portsmouth </t>
  </si>
  <si>
    <t xml:space="preserve">Wilshire Bancorp, Inc. </t>
  </si>
  <si>
    <t xml:space="preserve">Valley Financial Corporation </t>
  </si>
  <si>
    <t xml:space="preserve">Roanoke </t>
  </si>
  <si>
    <t xml:space="preserve">Independent Bank Corporation </t>
  </si>
  <si>
    <t xml:space="preserve">Ionia </t>
  </si>
  <si>
    <t xml:space="preserve">Pinnacle Financial Partners, Inc. </t>
  </si>
  <si>
    <t xml:space="preserve">Nashville </t>
  </si>
  <si>
    <t xml:space="preserve">First Litchfield Financial Corporation </t>
  </si>
  <si>
    <t xml:space="preserve">Litchfield </t>
  </si>
  <si>
    <t xml:space="preserve">National Penn Bancshares, Inc. </t>
  </si>
  <si>
    <t xml:space="preserve">Boyertown </t>
  </si>
  <si>
    <t xml:space="preserve">Northeast Bancorp </t>
  </si>
  <si>
    <t xml:space="preserve">Lewiston </t>
  </si>
  <si>
    <t xml:space="preserve">ME </t>
  </si>
  <si>
    <t xml:space="preserve">Citizens South Banking Corporation </t>
  </si>
  <si>
    <t xml:space="preserve">Gastonia </t>
  </si>
  <si>
    <t xml:space="preserve">Virginia Commerce Bancorp </t>
  </si>
  <si>
    <t xml:space="preserve">Arlington </t>
  </si>
  <si>
    <t xml:space="preserve">Fidelity Bancorp, Inc. </t>
  </si>
  <si>
    <t xml:space="preserve">Pittsburgh </t>
  </si>
  <si>
    <t xml:space="preserve">LSB Corporation </t>
  </si>
  <si>
    <t xml:space="preserve">North Andover </t>
  </si>
  <si>
    <t xml:space="preserve">Intermountain Community Bancorp </t>
  </si>
  <si>
    <t xml:space="preserve">Sandpoint </t>
  </si>
  <si>
    <t xml:space="preserve">ID </t>
  </si>
  <si>
    <t xml:space="preserve">Community West Bancshares </t>
  </si>
  <si>
    <t xml:space="preserve">Goleta </t>
  </si>
  <si>
    <t xml:space="preserve">Synovus Financial Corp. </t>
  </si>
  <si>
    <t xml:space="preserve">Tennessee Commerce Bancorp, Inc. </t>
  </si>
  <si>
    <t xml:space="preserve">Franklin </t>
  </si>
  <si>
    <t xml:space="preserve">Community Bankers Trust Corporation </t>
  </si>
  <si>
    <t xml:space="preserve">Glen Allen </t>
  </si>
  <si>
    <t>Hartford Financial Services Group, Inc.</t>
  </si>
  <si>
    <t>Fidelity Resources Company</t>
  </si>
  <si>
    <t>Security Capital Corporation</t>
  </si>
  <si>
    <t>First Alliance Bancshares, Inc.</t>
  </si>
  <si>
    <t>Gold Canyon Bank</t>
  </si>
  <si>
    <t>Alliance Bancshares, Inc.</t>
  </si>
  <si>
    <t xml:space="preserve">FC Holdings, Inc. </t>
  </si>
  <si>
    <t xml:space="preserve">Waukesha Bankshares, Inc. </t>
  </si>
  <si>
    <t xml:space="preserve">Gulfstream Bancshares, Inc. </t>
  </si>
  <si>
    <t>NC Bancorp, Inc.</t>
  </si>
  <si>
    <t>Metropolitan Bank Group, Inc.</t>
  </si>
  <si>
    <t>M&amp;F Bancorp, Inc.</t>
  </si>
  <si>
    <t>Stearns Financial Services, Inc.</t>
  </si>
  <si>
    <t>Signature Bancshares, Inc.</t>
  </si>
  <si>
    <t>Alliance Financial Services Inc.</t>
  </si>
  <si>
    <t>Hartford</t>
  </si>
  <si>
    <t>Plano</t>
  </si>
  <si>
    <t xml:space="preserve">Waukesha </t>
  </si>
  <si>
    <t>Batesville</t>
  </si>
  <si>
    <t>Cordova</t>
  </si>
  <si>
    <t>Stuart</t>
  </si>
  <si>
    <t>Gold Canyon</t>
  </si>
  <si>
    <t>Durham</t>
  </si>
  <si>
    <t>Dalton</t>
  </si>
  <si>
    <t xml:space="preserve">Fremont Bancorporation </t>
  </si>
  <si>
    <t>St. Cloud</t>
  </si>
  <si>
    <t>Fremont</t>
  </si>
  <si>
    <t>Citizens First Wholesale Mortgage Company</t>
  </si>
  <si>
    <t>Technology Credit Union</t>
  </si>
  <si>
    <t>National City Bank</t>
  </si>
  <si>
    <t>The Villages</t>
  </si>
  <si>
    <t>San Jose</t>
  </si>
  <si>
    <t>Miamisburg</t>
  </si>
  <si>
    <t>Wachovia Mortgage, FSB</t>
  </si>
  <si>
    <t>Bayview Loan Servicing, LLC</t>
  </si>
  <si>
    <t>Coral Gables</t>
  </si>
  <si>
    <t>Washington Banking Company</t>
  </si>
  <si>
    <t>Bar Harbor Bankshares</t>
  </si>
  <si>
    <t>ECB Bancorp, Inc.</t>
  </si>
  <si>
    <t>Centra Financial Holdings, Inc.</t>
  </si>
  <si>
    <t xml:space="preserve">Mackinac Financial Corporation </t>
  </si>
  <si>
    <r>
      <t xml:space="preserve">Preferred Stock </t>
    </r>
    <r>
      <rPr>
        <vertAlign val="superscript"/>
        <sz val="11"/>
        <color indexed="8"/>
        <rFont val="Arial"/>
        <family val="2"/>
      </rPr>
      <t>2</t>
    </r>
  </si>
  <si>
    <t xml:space="preserve">The Bank of New York Mellon Corporation </t>
  </si>
  <si>
    <t>Adjustment Amount</t>
  </si>
  <si>
    <t>ADJUSTED TOTAL</t>
  </si>
  <si>
    <t>INITIAL TOTAL</t>
  </si>
  <si>
    <t>2, 7</t>
  </si>
  <si>
    <t>3/ Treasury issued notice to the institution of the permanent reduced commitment on 7/8/2009; the reduction was effective on 7/1/2009.</t>
  </si>
  <si>
    <t>Preferred Stock w/ Warrants</t>
  </si>
  <si>
    <t>Lincoln National Corporation</t>
  </si>
  <si>
    <t>Radnor</t>
  </si>
  <si>
    <t>Bancorp Financial, Inc.</t>
  </si>
  <si>
    <t>Oak Brook</t>
  </si>
  <si>
    <t>Lake National Bank</t>
  </si>
  <si>
    <t>Mentor</t>
  </si>
  <si>
    <t>IBM Southeast Employees' Federal Credit Union</t>
  </si>
  <si>
    <t xml:space="preserve">Delray Beach </t>
  </si>
  <si>
    <t>General Motors Company</t>
  </si>
  <si>
    <r>
      <t xml:space="preserve">Cap of Incentive Payments on Behalf of Borrowers and to Servicers &amp; Lenders/Investors (Cap) </t>
    </r>
    <r>
      <rPr>
        <b/>
        <vertAlign val="superscript"/>
        <sz val="11"/>
        <rFont val="Arial"/>
        <family val="2"/>
      </rPr>
      <t>1</t>
    </r>
  </si>
  <si>
    <t>Total Initial Investment Amount</t>
  </si>
  <si>
    <t>AUTOMOTIVE SUPPLIER SUPPORT PROGRAM</t>
  </si>
  <si>
    <t>MorEquity, Inc.</t>
  </si>
  <si>
    <t>PNC Bank, National Association</t>
  </si>
  <si>
    <t>Farmers State Bank</t>
  </si>
  <si>
    <t>ShoreBank</t>
  </si>
  <si>
    <t xml:space="preserve">West Salem </t>
  </si>
  <si>
    <t>Brotherhood Bancshares, Inc.</t>
  </si>
  <si>
    <t>Harbor Bankshares Corporation</t>
  </si>
  <si>
    <t>First South Bancorp, Inc.</t>
  </si>
  <si>
    <t>Great River Holding Company</t>
  </si>
  <si>
    <t xml:space="preserve">Kansas City </t>
  </si>
  <si>
    <t>Lexington</t>
  </si>
  <si>
    <t>Baxter</t>
  </si>
  <si>
    <t>2,3</t>
  </si>
  <si>
    <t xml:space="preserve">Plato Holdings Inc. </t>
  </si>
  <si>
    <t xml:space="preserve">SouthCrest Financial Group, Inc. </t>
  </si>
  <si>
    <t>American Home Mortgage Servicing, Inc</t>
  </si>
  <si>
    <t>Mortgage Center, LLC</t>
  </si>
  <si>
    <t>Mission Federal Credit Union</t>
  </si>
  <si>
    <t>Coppell</t>
  </si>
  <si>
    <t>Southfield</t>
  </si>
  <si>
    <t xml:space="preserve">San Diego </t>
  </si>
  <si>
    <t xml:space="preserve">1/ The Cap of Incentive Payments represents the potential total amount allocated to each servicer and includes the maximum amount allotted for all payments on behalf of borrowers and payments to servicers and lenders/investors.   </t>
  </si>
  <si>
    <t>Florida Bank Group, Inc.</t>
  </si>
  <si>
    <t>First American Bank Corporation</t>
  </si>
  <si>
    <t>Kingman</t>
  </si>
  <si>
    <t>Elk Grove Village</t>
  </si>
  <si>
    <t xml:space="preserve">Community Bancshares, Inc. </t>
  </si>
  <si>
    <t>First Bank</t>
  </si>
  <si>
    <t>Purdue Employees Federal Credit Union</t>
  </si>
  <si>
    <t>Wachovia Bank, N.A.</t>
  </si>
  <si>
    <t>West Lafayette</t>
  </si>
  <si>
    <t xml:space="preserve">BancTrust Financial Group, Inc. </t>
  </si>
  <si>
    <t xml:space="preserve">Mobile </t>
  </si>
  <si>
    <t xml:space="preserve">Enterprise Financial Services Corp. </t>
  </si>
  <si>
    <t xml:space="preserve">St. Louis </t>
  </si>
  <si>
    <t xml:space="preserve">Mid Penn Bancorp, Inc. </t>
  </si>
  <si>
    <t xml:space="preserve">Millersburg </t>
  </si>
  <si>
    <t xml:space="preserve">Summit State Bank </t>
  </si>
  <si>
    <t xml:space="preserve">Santa Rosa </t>
  </si>
  <si>
    <t xml:space="preserve">VIST Financial Corp. </t>
  </si>
  <si>
    <t xml:space="preserve">Wyomissing </t>
  </si>
  <si>
    <t xml:space="preserve">Wainwright Bank &amp; Trust Company </t>
  </si>
  <si>
    <t xml:space="preserve">Whitney Holding Corporation </t>
  </si>
  <si>
    <t xml:space="preserve">New Orleans </t>
  </si>
  <si>
    <t xml:space="preserve">The Connecticut Bank and Trust Company </t>
  </si>
  <si>
    <t xml:space="preserve">Hartford </t>
  </si>
  <si>
    <t xml:space="preserve">CoBiz Financial Inc. </t>
  </si>
  <si>
    <t xml:space="preserve">Denver </t>
  </si>
  <si>
    <t xml:space="preserve">CO </t>
  </si>
  <si>
    <t xml:space="preserve">Santa Lucia Bancorp </t>
  </si>
  <si>
    <t xml:space="preserve">Atascadero </t>
  </si>
  <si>
    <t xml:space="preserve">Seacoast Banking Corporation of Florida </t>
  </si>
  <si>
    <t xml:space="preserve">Stuart </t>
  </si>
  <si>
    <t xml:space="preserve">Horizon Bancorp </t>
  </si>
  <si>
    <t xml:space="preserve">Michigan City </t>
  </si>
  <si>
    <t xml:space="preserve">Fidelity Southern Corporation </t>
  </si>
  <si>
    <t xml:space="preserve">Community Financial Corporation </t>
  </si>
  <si>
    <t xml:space="preserve">Staunton </t>
  </si>
  <si>
    <t xml:space="preserve">Berkshire Hills Bancorp, Inc. </t>
  </si>
  <si>
    <t xml:space="preserve">Pittsfield </t>
  </si>
  <si>
    <t xml:space="preserve">First California Financial Group, Inc </t>
  </si>
  <si>
    <t xml:space="preserve">Westlake Village </t>
  </si>
  <si>
    <t xml:space="preserve">AmeriServ Financial, Inc </t>
  </si>
  <si>
    <t xml:space="preserve">Johnstown </t>
  </si>
  <si>
    <t xml:space="preserve">Security Federal Corporation </t>
  </si>
  <si>
    <t xml:space="preserve">Aiken </t>
  </si>
  <si>
    <t xml:space="preserve">Wintrust Financial Corporation </t>
  </si>
  <si>
    <t xml:space="preserve">Lake Forest </t>
  </si>
  <si>
    <t xml:space="preserve">Flushing Financial Corporation </t>
  </si>
  <si>
    <t xml:space="preserve">Lake Success </t>
  </si>
  <si>
    <t xml:space="preserve">Monarch Financial Holdings, Inc. </t>
  </si>
  <si>
    <t xml:space="preserve">Chesapeake </t>
  </si>
  <si>
    <t xml:space="preserve">StellarOne Corporation </t>
  </si>
  <si>
    <t xml:space="preserve">Charlottesville </t>
  </si>
  <si>
    <t xml:space="preserve">Bowling Green </t>
  </si>
  <si>
    <t xml:space="preserve">Tidelands Bancshares, Inc </t>
  </si>
  <si>
    <t xml:space="preserve">Mt. Pleasant </t>
  </si>
  <si>
    <t xml:space="preserve">Bancorp Rhode Island, Inc. </t>
  </si>
  <si>
    <t xml:space="preserve">Providence </t>
  </si>
  <si>
    <t xml:space="preserve">RI </t>
  </si>
  <si>
    <t xml:space="preserve">Hawthorn Bancshares, Inc. </t>
  </si>
  <si>
    <t xml:space="preserve">Lee's Summit </t>
  </si>
  <si>
    <t xml:space="preserve">The Elmira Savings Bank, FSB </t>
  </si>
  <si>
    <t xml:space="preserve">Elmira </t>
  </si>
  <si>
    <t xml:space="preserve">Alliance Financial Corporation </t>
  </si>
  <si>
    <t xml:space="preserve">Syracuse </t>
  </si>
  <si>
    <t xml:space="preserve">Heartland Financial USA, Inc. </t>
  </si>
  <si>
    <t xml:space="preserve">Dubuque </t>
  </si>
  <si>
    <t xml:space="preserve">IA </t>
  </si>
  <si>
    <t xml:space="preserve">Citizens First Corporation </t>
  </si>
  <si>
    <t xml:space="preserve">FFW Corporation </t>
  </si>
  <si>
    <t xml:space="preserve">Wabash </t>
  </si>
  <si>
    <t xml:space="preserve">Preferred Stock w/ Exercised Warrants </t>
  </si>
  <si>
    <t xml:space="preserve">Plains Capital Corporation </t>
  </si>
  <si>
    <t xml:space="preserve">Tri-County Financial Corporation </t>
  </si>
  <si>
    <t xml:space="preserve">Waldorf </t>
  </si>
  <si>
    <t xml:space="preserve">OneUnited Bank </t>
  </si>
  <si>
    <t xml:space="preserve">Preferred Stock </t>
  </si>
  <si>
    <t xml:space="preserve">Patriot Bancshares, Inc. </t>
  </si>
  <si>
    <t xml:space="preserve">Marquette National Corporation </t>
  </si>
  <si>
    <t xml:space="preserve">Exchange Bank </t>
  </si>
  <si>
    <t>Berkshire Bancorp, Inc.</t>
  </si>
  <si>
    <t>First Vernon Bancshares, Inc.</t>
  </si>
  <si>
    <t>SouthFirst Bancshares, Inc.</t>
  </si>
  <si>
    <t>Virginia Company Bank</t>
  </si>
  <si>
    <t>Enterprise Financial Services Group, Inc.</t>
  </si>
  <si>
    <t>River Valley Bancorporation, Inc.</t>
  </si>
  <si>
    <t>Wyomissing</t>
  </si>
  <si>
    <t>Sylacauga</t>
  </si>
  <si>
    <t>Newport News</t>
  </si>
  <si>
    <t>Allison Park</t>
  </si>
  <si>
    <t>Lawrence</t>
  </si>
  <si>
    <t>Wausau</t>
  </si>
  <si>
    <t>Residential Credit Solutions</t>
  </si>
  <si>
    <t xml:space="preserve">First Financial Bancshares, Inc. </t>
  </si>
  <si>
    <t>Adjustment Details</t>
  </si>
  <si>
    <t>Cap Adjustment Amount</t>
  </si>
  <si>
    <t>Reason for Adjustment</t>
  </si>
  <si>
    <t>Adjustment Date</t>
  </si>
  <si>
    <t>Updated portfolio data from servicer</t>
  </si>
  <si>
    <t>Total Initial Cap</t>
  </si>
  <si>
    <t>Total Cap Adjustments</t>
  </si>
  <si>
    <t>2, 10</t>
  </si>
  <si>
    <t>The Cap is subject to adjustment based on the total amount allocated to the program and individual servicer usage for borrower modifications.  Each adjustment to the Cap is reflected under Adjustment Details.</t>
  </si>
  <si>
    <t>CCO Mortgage</t>
  </si>
  <si>
    <t>RG Mortgage Corporation</t>
  </si>
  <si>
    <t>San Juan</t>
  </si>
  <si>
    <t>PR</t>
  </si>
  <si>
    <t>Adjusted Cap</t>
  </si>
  <si>
    <t>GM Supplier Receivables LLC</t>
  </si>
  <si>
    <t>TOTAL CAP</t>
  </si>
  <si>
    <t xml:space="preserve">Merchants and Manufacturers Bank Corporation </t>
  </si>
  <si>
    <t>Manhattan Bancshares, Inc.</t>
  </si>
  <si>
    <t>Farmers Enterprises, Inc.</t>
  </si>
  <si>
    <t>Century Financial Services Corporation</t>
  </si>
  <si>
    <t>Suburban Illinois Bancorp, Inc.</t>
  </si>
  <si>
    <t xml:space="preserve">Biscayne Bancshares, Inc. </t>
  </si>
  <si>
    <t xml:space="preserve">Duke Financial Group, Inc. </t>
  </si>
  <si>
    <t xml:space="preserve">RCB Financial Corporation </t>
  </si>
  <si>
    <t>Joliet</t>
  </si>
  <si>
    <t>Rome</t>
  </si>
  <si>
    <t>Manhattan</t>
  </si>
  <si>
    <t>Coconut Grove</t>
  </si>
  <si>
    <t>Santa Fe</t>
  </si>
  <si>
    <t>St. Paul</t>
  </si>
  <si>
    <t>Elmhurst</t>
  </si>
  <si>
    <t>First Federal Savings and Loan</t>
  </si>
  <si>
    <t>Wescom Central Credit Union</t>
  </si>
  <si>
    <t>Port Angeles</t>
  </si>
  <si>
    <t>Anaheim</t>
  </si>
  <si>
    <t>NEMO Bancshares Inc.</t>
  </si>
  <si>
    <t xml:space="preserve">University Financial Corp, Inc. </t>
  </si>
  <si>
    <t>HOME AFFORDABLE MODIFICATION PROGRAM</t>
  </si>
  <si>
    <t xml:space="preserve">Subordinated Debentures </t>
  </si>
  <si>
    <t>8/ Subchapter S corporation; Treasury received a warrant to purchase additional subordinated debentures (unless the institution is a CDFI), which it exercised immediately.</t>
  </si>
  <si>
    <t>2/ Privately-held qualified financial institution; Treasury received a warrant to purchase additional shares of preferred stock (unless the institution is a CDFI), which it exercised immediately.</t>
  </si>
  <si>
    <t>2, 3</t>
  </si>
  <si>
    <t xml:space="preserve">Monadnock Bancorp, Inc. </t>
  </si>
  <si>
    <t xml:space="preserve">Peterborough </t>
  </si>
  <si>
    <t xml:space="preserve">NH </t>
  </si>
  <si>
    <t xml:space="preserve">Bridgeview Bancorp, Inc. </t>
  </si>
  <si>
    <t xml:space="preserve">Bridgeview </t>
  </si>
  <si>
    <t xml:space="preserve">Fidelity Financial Corporation </t>
  </si>
  <si>
    <t xml:space="preserve">Wichita </t>
  </si>
  <si>
    <t xml:space="preserve">Patapsco Bancorp, Inc. </t>
  </si>
  <si>
    <t xml:space="preserve">Dundalk </t>
  </si>
  <si>
    <t xml:space="preserve">NCAL Bancorp </t>
  </si>
  <si>
    <t xml:space="preserve">FCB Bancorp, Inc. </t>
  </si>
  <si>
    <t xml:space="preserve">First Financial Bancorp </t>
  </si>
  <si>
    <t xml:space="preserve">Cincinnati </t>
  </si>
  <si>
    <t xml:space="preserve">Preferred Stock w/ Warrants </t>
  </si>
  <si>
    <t xml:space="preserve">Bridge Capital Holdings </t>
  </si>
  <si>
    <t xml:space="preserve">International Bancshares Corporation </t>
  </si>
  <si>
    <t xml:space="preserve">Laredo </t>
  </si>
  <si>
    <t xml:space="preserve">First Sound Bank </t>
  </si>
  <si>
    <t xml:space="preserve">M&amp;T Bank Corporation </t>
  </si>
  <si>
    <t xml:space="preserve">Buffalo </t>
  </si>
  <si>
    <t xml:space="preserve">Emclaire Financial Corp. </t>
  </si>
  <si>
    <t xml:space="preserve">Emlenton </t>
  </si>
  <si>
    <t xml:space="preserve">Park National Corporation </t>
  </si>
  <si>
    <t xml:space="preserve">Newark </t>
  </si>
  <si>
    <t xml:space="preserve">Green Bankshares, Inc. </t>
  </si>
  <si>
    <t xml:space="preserve">Greeneville </t>
  </si>
  <si>
    <t xml:space="preserve">Cecil Bancorp, Inc. </t>
  </si>
  <si>
    <t xml:space="preserve">Elkton </t>
  </si>
  <si>
    <t xml:space="preserve">Financial Institutions, Inc. </t>
  </si>
  <si>
    <t xml:space="preserve">Warsaw </t>
  </si>
  <si>
    <t xml:space="preserve">Fulton Financial Corporation </t>
  </si>
  <si>
    <t xml:space="preserve">Lancaster </t>
  </si>
  <si>
    <t xml:space="preserve">United Bancorporation of Alabama, Inc. </t>
  </si>
  <si>
    <t xml:space="preserve">Atmore </t>
  </si>
  <si>
    <t xml:space="preserve">MutualFirst Financial, Inc. </t>
  </si>
  <si>
    <t xml:space="preserve">Muncie </t>
  </si>
  <si>
    <t xml:space="preserve">BCSB Bancorp, Inc. </t>
  </si>
  <si>
    <t xml:space="preserve">HMN Financial, Inc. </t>
  </si>
  <si>
    <t xml:space="preserve">Rochester </t>
  </si>
  <si>
    <t xml:space="preserve">First Community Bank Corporation of America </t>
  </si>
  <si>
    <t xml:space="preserve">Pinellas Park </t>
  </si>
  <si>
    <t xml:space="preserve">Sterling Bancorp </t>
  </si>
  <si>
    <t xml:space="preserve">Intervest Bancshares Corporation </t>
  </si>
  <si>
    <t xml:space="preserve">Peoples Bancorp of North Carolina, Inc. </t>
  </si>
  <si>
    <t xml:space="preserve">Newton </t>
  </si>
  <si>
    <t xml:space="preserve">Parkvale Financial Corporation </t>
  </si>
  <si>
    <t xml:space="preserve">Monroeville </t>
  </si>
  <si>
    <t xml:space="preserve">Timberland Bancorp, Inc. </t>
  </si>
  <si>
    <t xml:space="preserve">Hoquiam </t>
  </si>
  <si>
    <t xml:space="preserve">1st Constitution Bancorp </t>
  </si>
  <si>
    <t xml:space="preserve">Cranbury </t>
  </si>
  <si>
    <t xml:space="preserve">Central Jersey Bancorp </t>
  </si>
  <si>
    <t xml:space="preserve">Oakhurst </t>
  </si>
  <si>
    <t xml:space="preserve">Western Illinois Bancshares Inc. </t>
  </si>
  <si>
    <t xml:space="preserve">Monmouth </t>
  </si>
  <si>
    <t xml:space="preserve">Saigon National Bank </t>
  </si>
  <si>
    <t xml:space="preserve">Westminster </t>
  </si>
  <si>
    <t xml:space="preserve">Capital Pacific Bancorp </t>
  </si>
  <si>
    <t xml:space="preserve">Uwharrie Capital Corp </t>
  </si>
  <si>
    <t xml:space="preserve">Albemarle </t>
  </si>
  <si>
    <t xml:space="preserve">Mission Valley Bancorp </t>
  </si>
  <si>
    <t xml:space="preserve">Sun Valley </t>
  </si>
  <si>
    <t xml:space="preserve">The Little Bank, Incorporated </t>
  </si>
  <si>
    <t xml:space="preserve">Kinston </t>
  </si>
  <si>
    <t xml:space="preserve">Pacific Commerce Bank </t>
  </si>
  <si>
    <t xml:space="preserve">Citizens Community Bank </t>
  </si>
  <si>
    <t xml:space="preserve">South Hill </t>
  </si>
  <si>
    <t xml:space="preserve">Seacoast Commerce Bank </t>
  </si>
  <si>
    <t xml:space="preserve">TCNB Financial Corp. </t>
  </si>
  <si>
    <t xml:space="preserve">Dayton </t>
  </si>
  <si>
    <t xml:space="preserve">Leader Bancorp, Inc. </t>
  </si>
  <si>
    <t xml:space="preserve">Nicolet Bankshares, Inc. </t>
  </si>
  <si>
    <t xml:space="preserve">Magna Bank </t>
  </si>
  <si>
    <t xml:space="preserve">Western Community Bancshares, Inc. </t>
  </si>
  <si>
    <t xml:space="preserve">Palm Desert </t>
  </si>
  <si>
    <t xml:space="preserve">Community Investors Bancorp, Inc. </t>
  </si>
  <si>
    <t xml:space="preserve">Bucyrus </t>
  </si>
  <si>
    <t xml:space="preserve">Capital Bancorp, Inc. </t>
  </si>
  <si>
    <t xml:space="preserve">Rockville </t>
  </si>
  <si>
    <t xml:space="preserve">Cache Valley Banking Company </t>
  </si>
  <si>
    <t xml:space="preserve">Logan </t>
  </si>
  <si>
    <t xml:space="preserve">Citizens Bancorp </t>
  </si>
  <si>
    <t xml:space="preserve">Nevada City </t>
  </si>
  <si>
    <t xml:space="preserve">Tennessee Valley Financial Holdings, Inc. </t>
  </si>
  <si>
    <t xml:space="preserve">Oak Ridge </t>
  </si>
  <si>
    <t xml:space="preserve">Pacific Coast Bankers' Bancshares </t>
  </si>
  <si>
    <t xml:space="preserve">Fifth Third Bancorp </t>
  </si>
  <si>
    <t xml:space="preserve">Hampton Roads Bankshares, Inc. </t>
  </si>
  <si>
    <t xml:space="preserve">Norfolk </t>
  </si>
  <si>
    <t xml:space="preserve">CIT Group Inc. </t>
  </si>
  <si>
    <t xml:space="preserve">West Bancorporation, Inc. </t>
  </si>
  <si>
    <t xml:space="preserve">West Des Moines </t>
  </si>
  <si>
    <t xml:space="preserve">First Banks, Inc. </t>
  </si>
  <si>
    <t xml:space="preserve">Clayton </t>
  </si>
  <si>
    <t>Par</t>
  </si>
  <si>
    <t>Detroit</t>
  </si>
  <si>
    <t>MI</t>
  </si>
  <si>
    <t>AUTOMOTIVE INDUSTRY FINANCING PROGRAM</t>
  </si>
  <si>
    <t>TARGETED INVESTMENT PROGRAM</t>
  </si>
  <si>
    <t>Seller</t>
  </si>
  <si>
    <t>Transaction Type</t>
  </si>
  <si>
    <t>Name of Institution</t>
  </si>
  <si>
    <t>City</t>
  </si>
  <si>
    <t>State</t>
  </si>
  <si>
    <t>General Motors Corporation</t>
  </si>
  <si>
    <t>Debt Obligation</t>
  </si>
  <si>
    <t>N/A</t>
  </si>
  <si>
    <t xml:space="preserve">The PNC Financial Services Group Inc. </t>
  </si>
  <si>
    <t>Preferred Stock w/ Exercised Warrants</t>
  </si>
  <si>
    <t xml:space="preserve">Transactions Report </t>
  </si>
  <si>
    <t>Debt Obligation w/ Additional Note</t>
  </si>
  <si>
    <t>Akron</t>
  </si>
  <si>
    <t>FirstMerit Corporation</t>
  </si>
  <si>
    <t>Farmers Capital Bank Corporation</t>
  </si>
  <si>
    <t>Frankfort</t>
  </si>
  <si>
    <t>Peapack-Gladstone Financial Corporation</t>
  </si>
  <si>
    <t>Commerce National Bank</t>
  </si>
  <si>
    <t>Newport Beach</t>
  </si>
  <si>
    <t>The First Bancorp, Inc.</t>
  </si>
  <si>
    <t>Damariscotta</t>
  </si>
  <si>
    <t>Sun Bancorp, Inc.</t>
  </si>
  <si>
    <t>Vineland</t>
  </si>
  <si>
    <t xml:space="preserve">Cary </t>
  </si>
  <si>
    <t>American Express Company</t>
  </si>
  <si>
    <t>Central Pacific Financial Corp.</t>
  </si>
  <si>
    <t>Honolulu</t>
  </si>
  <si>
    <t>HI</t>
  </si>
  <si>
    <t>Centrue Financial Corporation</t>
  </si>
  <si>
    <t>Eastern Virginia Bankshares, Inc.</t>
  </si>
  <si>
    <t>Tappahannock</t>
  </si>
  <si>
    <t>Colony Bankcorp, Inc.</t>
  </si>
  <si>
    <t>Fitzgerald</t>
  </si>
  <si>
    <t>Independent Bank Corp.</t>
  </si>
  <si>
    <t>Rockland</t>
  </si>
  <si>
    <t>Cadence Financial Corporation</t>
  </si>
  <si>
    <t>Starkville</t>
  </si>
  <si>
    <t>LCNB Corp.</t>
  </si>
  <si>
    <t>Lebanon</t>
  </si>
  <si>
    <t>Center Bancorp, Inc.</t>
  </si>
  <si>
    <t>Union</t>
  </si>
  <si>
    <t>F.N.B. Corporation</t>
  </si>
  <si>
    <t>Hermitage</t>
  </si>
  <si>
    <t>C&amp;F Financial Corporation</t>
  </si>
  <si>
    <t>West Point</t>
  </si>
  <si>
    <t>North Central Bancshares, Inc.</t>
  </si>
  <si>
    <t>Fort Dodge</t>
  </si>
  <si>
    <t>Carolina Bank Holdings, Inc.</t>
  </si>
  <si>
    <t>First Bancorp</t>
  </si>
  <si>
    <t>Troy</t>
  </si>
  <si>
    <t>First Financial Service Corporation</t>
  </si>
  <si>
    <t>Elizabethtown</t>
  </si>
  <si>
    <t>Codorus Valley Bancorp, Inc.</t>
  </si>
  <si>
    <t>York</t>
  </si>
  <si>
    <t>MidSouth Bancorp, Inc.</t>
  </si>
  <si>
    <t>First Security Group, Inc.</t>
  </si>
  <si>
    <t>Chattanooga</t>
  </si>
  <si>
    <t>Shore Bancshares, Inc.</t>
  </si>
  <si>
    <t>Easton</t>
  </si>
  <si>
    <t>The Queensborough Company</t>
  </si>
  <si>
    <t>Great Bend</t>
  </si>
  <si>
    <t>American State Bancshares, Inc.</t>
  </si>
  <si>
    <t>Security California Bancorp</t>
  </si>
  <si>
    <t>Riverside</t>
  </si>
  <si>
    <t>Security Business Bancorp</t>
  </si>
  <si>
    <t>San Diego</t>
  </si>
  <si>
    <t>Morehead City</t>
  </si>
  <si>
    <t>Sound Banking Company</t>
  </si>
  <si>
    <t>Mission Community Bancorp</t>
  </si>
  <si>
    <t>San Luis Obispo</t>
  </si>
  <si>
    <t>Preferred Stock</t>
  </si>
  <si>
    <t>Redwood Falls</t>
  </si>
  <si>
    <t>Redwood Financial Inc.</t>
  </si>
  <si>
    <t>Surrey Bancorp</t>
  </si>
  <si>
    <t>Mount Airy</t>
  </si>
  <si>
    <t>Independence Bank</t>
  </si>
  <si>
    <t>East Greenwich</t>
  </si>
  <si>
    <t>Valley Community Bank</t>
  </si>
  <si>
    <t>Pleasanton</t>
  </si>
  <si>
    <t>Rising Sun Bancorp</t>
  </si>
  <si>
    <t>Rising Sun</t>
  </si>
  <si>
    <t>Community Trust Financial Corporation</t>
  </si>
  <si>
    <t>Ruston</t>
  </si>
  <si>
    <t>GrandSouth Bancorporation</t>
  </si>
  <si>
    <t>Texas National Bancorporation</t>
  </si>
  <si>
    <t>Jacksonville</t>
  </si>
  <si>
    <t>Covenant Financial Corporation</t>
  </si>
  <si>
    <t>First Trust Corporation</t>
  </si>
  <si>
    <t xml:space="preserve">OneFinancial Corporation </t>
  </si>
  <si>
    <t>Clarksdale</t>
  </si>
  <si>
    <t>8, 10</t>
  </si>
  <si>
    <t>10/ This institution participated in the expansion of CPP for small banks.</t>
  </si>
  <si>
    <t>Congaree Bancshares, Inc.</t>
  </si>
  <si>
    <t>New York Private Bank &amp; Trust Corporation</t>
  </si>
  <si>
    <t>Charlotte</t>
  </si>
  <si>
    <t>Gladstone</t>
  </si>
  <si>
    <t>Cayce</t>
  </si>
  <si>
    <t>Home Bancshares, Inc.</t>
  </si>
  <si>
    <t>New Hampshire Thrift Bancshares, Inc.</t>
  </si>
  <si>
    <t>Somerset Hills Bancorp</t>
  </si>
  <si>
    <t>SCBT Financial Corporation</t>
  </si>
  <si>
    <t>S&amp;T Bancorp</t>
  </si>
  <si>
    <t>First BanCorp</t>
  </si>
  <si>
    <t>Texas Capital Bancshares, Inc.</t>
  </si>
  <si>
    <t>Yadkin Valley Financial Corporation</t>
  </si>
  <si>
    <t>Citizens &amp; Northern Corporation</t>
  </si>
  <si>
    <t>MainSource Financial Group, Inc.</t>
  </si>
  <si>
    <t>MetroCorp Bancshares, Inc.</t>
  </si>
  <si>
    <t>United Bancorp, Inc.</t>
  </si>
  <si>
    <t>Old Second Bancorp, Inc.</t>
  </si>
  <si>
    <t>Pulaski Financial Corp</t>
  </si>
  <si>
    <t>OceanFirst Financial Corp.</t>
  </si>
  <si>
    <t>Conway</t>
  </si>
  <si>
    <t>Oak Harbor</t>
  </si>
  <si>
    <t>Newport</t>
  </si>
  <si>
    <t>Bar Harbor</t>
  </si>
  <si>
    <t>Bernardsville</t>
  </si>
  <si>
    <t>Columbia</t>
  </si>
  <si>
    <t>Indiana</t>
  </si>
  <si>
    <t>Engelhard</t>
  </si>
  <si>
    <t>NC</t>
  </si>
  <si>
    <t>Dallas</t>
  </si>
  <si>
    <t>Elkin</t>
  </si>
  <si>
    <t>Wellsboro</t>
  </si>
  <si>
    <t>Greensburg</t>
  </si>
  <si>
    <t>Houston</t>
  </si>
  <si>
    <t>Tecumseh</t>
  </si>
  <si>
    <t>Aurora</t>
  </si>
  <si>
    <t>Creve Coeur</t>
  </si>
  <si>
    <t>Toms River</t>
  </si>
  <si>
    <t>Carver Bancorp, Inc</t>
  </si>
  <si>
    <t>Community 1st Bank</t>
  </si>
  <si>
    <t>TCB Holding Company, Texas Community Bank</t>
  </si>
  <si>
    <t>First Bankers Trustshares, Inc.</t>
  </si>
  <si>
    <t>Pacific Coast National Bancorp</t>
  </si>
  <si>
    <t>Community Bank of the Bay</t>
  </si>
  <si>
    <t>Redwood Capital Bancorp</t>
  </si>
  <si>
    <t>Syringa Bancorp</t>
  </si>
  <si>
    <t>Idaho Bancorp</t>
  </si>
  <si>
    <t>Puget Sound Bank</t>
  </si>
  <si>
    <t>United Financial Banking Companies, Inc.</t>
  </si>
  <si>
    <t>Dickinson Financial Corporation II</t>
  </si>
  <si>
    <t>The Baraboo Bancorporation</t>
  </si>
  <si>
    <t>Bank of Commerce</t>
  </si>
  <si>
    <t>State Bankshares, Inc.</t>
  </si>
  <si>
    <t>BNCCORP, Inc.</t>
  </si>
  <si>
    <t>First Manitowoc Bancorp, Inc.</t>
  </si>
  <si>
    <t>Southern Bancorp, Inc.</t>
  </si>
  <si>
    <t>Morrill Bancshares, Inc.</t>
  </si>
  <si>
    <t>Treaty Oak Bancorp, Inc.</t>
  </si>
  <si>
    <t>Roseville</t>
  </si>
  <si>
    <t>The Woodlands</t>
  </si>
  <si>
    <t>Morgantown</t>
  </si>
  <si>
    <t>Oakland</t>
  </si>
  <si>
    <t>Quincy</t>
  </si>
  <si>
    <t>San Clemente</t>
  </si>
  <si>
    <t>Eureka</t>
  </si>
  <si>
    <t>Boise</t>
  </si>
  <si>
    <t>Bellevue</t>
  </si>
  <si>
    <t>Vienna</t>
  </si>
  <si>
    <t>Kansas City</t>
  </si>
  <si>
    <t>Baraboo</t>
  </si>
  <si>
    <t>Fargo</t>
  </si>
  <si>
    <t>ND</t>
  </si>
  <si>
    <t>Manitowoc</t>
  </si>
  <si>
    <t>Arkadelphia</t>
  </si>
  <si>
    <t>Merriam</t>
  </si>
  <si>
    <t>Austin</t>
  </si>
  <si>
    <t>Bismarck</t>
  </si>
  <si>
    <t>Citigroup Inc.</t>
  </si>
  <si>
    <t>Guarantee</t>
  </si>
  <si>
    <t>Guarantee Limit</t>
  </si>
  <si>
    <t>Bank of America Corporation</t>
  </si>
  <si>
    <t>1st Source Corporation</t>
  </si>
  <si>
    <t>South Bend</t>
  </si>
  <si>
    <t>Princeton</t>
  </si>
  <si>
    <t>First Citizens Banc Corp</t>
  </si>
  <si>
    <t>Sandusky</t>
  </si>
  <si>
    <t>WSFS Financial Corporation</t>
  </si>
  <si>
    <t>Commonwealth Business Bank</t>
  </si>
  <si>
    <t>Orlando</t>
  </si>
  <si>
    <t>Fresno</t>
  </si>
  <si>
    <t>Fresno First Bank</t>
  </si>
  <si>
    <t>Alarion Financial Services, Inc.</t>
  </si>
  <si>
    <t>Ocala</t>
  </si>
  <si>
    <t>Midland States Bancorp, Inc.</t>
  </si>
  <si>
    <t>Effingham</t>
  </si>
  <si>
    <t>Moscow</t>
  </si>
  <si>
    <t>Windsor</t>
  </si>
  <si>
    <t>California Oaks State Bank</t>
  </si>
  <si>
    <t>Thousand Oaks</t>
  </si>
  <si>
    <t>Pierce County Bancorp</t>
  </si>
  <si>
    <t>Calvert Financial Corporation</t>
  </si>
  <si>
    <t xml:space="preserve">Ashland </t>
  </si>
  <si>
    <t>Liberty Bancshares, Inc.</t>
  </si>
  <si>
    <t>Jonesboro</t>
  </si>
  <si>
    <t>Blaine</t>
  </si>
  <si>
    <t>BankFirst Capital Corporation</t>
  </si>
  <si>
    <t>Macon</t>
  </si>
  <si>
    <t>Carmi</t>
  </si>
  <si>
    <t xml:space="preserve">Hammond </t>
  </si>
  <si>
    <t>West Chester</t>
  </si>
  <si>
    <t>AB&amp;T Financial Corporation</t>
  </si>
  <si>
    <t>Rancho Santa Margarita</t>
  </si>
  <si>
    <t>Crosstown Holding Company</t>
  </si>
  <si>
    <t xml:space="preserve">Farmers Bank </t>
  </si>
  <si>
    <t>Southern Illinois Bancorp, Inc.</t>
  </si>
  <si>
    <t>FPB Financial Corp.</t>
  </si>
  <si>
    <t>Stonebridge Financial Corp.</t>
  </si>
  <si>
    <t>Princeton National Bancorp, Inc.</t>
  </si>
  <si>
    <t>First ULB Corp.</t>
  </si>
  <si>
    <t>Moscow Bancshares, Inc.</t>
  </si>
  <si>
    <t>CalWest Bancorp</t>
  </si>
  <si>
    <t>3/ To promote community development financial institutions (CDFIs), Treasury does not require warrants as part of its investment in certified CDFIs when the size of the investment is $50 million or less.</t>
  </si>
  <si>
    <t>Parke Bancorp, Inc.</t>
  </si>
  <si>
    <t>Central Virginia Bankshares, Inc.</t>
  </si>
  <si>
    <t>Flagstar Bancorp, Inc.</t>
  </si>
  <si>
    <t>Middleburg Financial Corporation</t>
  </si>
  <si>
    <t>Peninsula Bank Holding Co.</t>
  </si>
  <si>
    <t>PrivateBancorp, Inc.</t>
  </si>
  <si>
    <t>Central Valley Community Bancorp</t>
  </si>
  <si>
    <t>Plumas Bancorp</t>
  </si>
  <si>
    <t>Oak Ridge Financial Services, Inc.</t>
  </si>
  <si>
    <t>First United Corporation</t>
  </si>
  <si>
    <t>Community Partners Bancorp</t>
  </si>
  <si>
    <t>Guaranty Federal Bancshares, Inc.</t>
  </si>
  <si>
    <t>Annapolis Bancorp, Inc.</t>
  </si>
  <si>
    <t>DNB Financial Corporation</t>
  </si>
  <si>
    <t>Firstbank Corporation</t>
  </si>
  <si>
    <t xml:space="preserve">Marietta </t>
  </si>
  <si>
    <t>Madison</t>
  </si>
  <si>
    <t>Sewell</t>
  </si>
  <si>
    <t>Powhatan</t>
  </si>
  <si>
    <t>Middleburg</t>
  </si>
  <si>
    <t>Palo Alto</t>
  </si>
  <si>
    <t>Midland Park</t>
  </si>
  <si>
    <t>Middletown</t>
  </si>
  <si>
    <t>Downingtown</t>
  </si>
  <si>
    <t>Alma</t>
  </si>
  <si>
    <t>Ojai Community Bank</t>
  </si>
  <si>
    <t>Adbanc, Inc</t>
  </si>
  <si>
    <t>Beach Business Bank</t>
  </si>
  <si>
    <t>First Southern Bancorp, Inc.</t>
  </si>
  <si>
    <t>Country Bank Shares, Inc.</t>
  </si>
  <si>
    <t>Katahdin Bankshares Corp.</t>
  </si>
  <si>
    <t>American Premier Bancorp</t>
  </si>
  <si>
    <t>Citizens Bancshares Co.</t>
  </si>
  <si>
    <t>Grand Mountain Bancshares, Inc.</t>
  </si>
  <si>
    <t>Two Rivers Financial Group</t>
  </si>
  <si>
    <t>Fidelity Bancorp, Inc</t>
  </si>
  <si>
    <t>Chambers Bancshares, Inc.</t>
  </si>
  <si>
    <t>Community Bank Shares of Indiana, Inc.</t>
  </si>
  <si>
    <t>New Albany</t>
  </si>
  <si>
    <t xml:space="preserve">Arcadia </t>
  </si>
  <si>
    <t>Aledo</t>
  </si>
  <si>
    <t>Chillicothe</t>
  </si>
  <si>
    <t>Granby</t>
  </si>
  <si>
    <t>Burlington</t>
  </si>
  <si>
    <t>Baton Rouge</t>
  </si>
  <si>
    <t>Danville</t>
  </si>
  <si>
    <t>Nationstar Mortgage LLC</t>
  </si>
  <si>
    <t>Lewisville</t>
  </si>
  <si>
    <t>CB Holding Corp.</t>
  </si>
  <si>
    <t>Rogers Bancshares, Inc.</t>
  </si>
  <si>
    <t>UBT Bancshares, Inc.</t>
  </si>
  <si>
    <t>Bankers' Bank of the West Bancorp, Inc.</t>
  </si>
  <si>
    <t>W.T.B. Financial Corporation</t>
  </si>
  <si>
    <t>Goldwater Bank, N.A.</t>
  </si>
  <si>
    <t>Equity Bancshares, Inc.</t>
  </si>
  <si>
    <t>Central Bancshares, Inc.</t>
  </si>
  <si>
    <t>Northway Financial, Inc.</t>
  </si>
  <si>
    <t>Monument Bank</t>
  </si>
  <si>
    <t>Metro City Bank</t>
  </si>
  <si>
    <t>F &amp; M Bancshares, Inc.</t>
  </si>
  <si>
    <t>First Resource Bank</t>
  </si>
  <si>
    <t>Visalia</t>
  </si>
  <si>
    <t>Greer</t>
  </si>
  <si>
    <t>Ojai</t>
  </si>
  <si>
    <t>Ogallala</t>
  </si>
  <si>
    <t>NE</t>
  </si>
  <si>
    <t>Manhattan Beach</t>
  </si>
  <si>
    <t>Milwaukee</t>
  </si>
  <si>
    <t>Boca Raton</t>
  </si>
  <si>
    <t>Milford</t>
  </si>
  <si>
    <t>Houlton</t>
  </si>
  <si>
    <t>Little Rock</t>
  </si>
  <si>
    <t>Marysville</t>
  </si>
  <si>
    <t>Denver</t>
  </si>
  <si>
    <t>Spokane</t>
  </si>
  <si>
    <t>Munster</t>
  </si>
  <si>
    <t>Scottsdale</t>
  </si>
  <si>
    <t>AZ</t>
  </si>
  <si>
    <t>Wichita</t>
  </si>
  <si>
    <t>Reston</t>
  </si>
  <si>
    <t>Summit</t>
  </si>
  <si>
    <t>Berlin</t>
  </si>
  <si>
    <t>Bethesda</t>
  </si>
  <si>
    <t>Doraville</t>
  </si>
  <si>
    <t>Trezevant</t>
  </si>
  <si>
    <t>Exton</t>
  </si>
  <si>
    <t>Greer Bancshares Incorporated</t>
  </si>
  <si>
    <t>Valley Commerce Bancorp</t>
  </si>
  <si>
    <t>Anchor BanCorp Wisconsin Inc.</t>
  </si>
  <si>
    <t>Peoples Bancorp Inc.</t>
  </si>
  <si>
    <t>Stewardship Financial Corporation</t>
  </si>
  <si>
    <t>AMB Financial Corp.</t>
  </si>
  <si>
    <t>Hilltop Community Bancorp, Inc.</t>
  </si>
  <si>
    <t>Legacy Bancorp, Inc.</t>
  </si>
  <si>
    <t>Monarch Community Bancorp, Inc.</t>
  </si>
  <si>
    <t>The First Bancshares, Inc.</t>
  </si>
  <si>
    <t>Carolina Trust Bank</t>
  </si>
  <si>
    <t>Alaska Pacific Bancshares, Inc.</t>
  </si>
  <si>
    <t>PGB Holdings, Inc.</t>
  </si>
  <si>
    <t>The Freeport State Bank</t>
  </si>
  <si>
    <t>Stockmens Financial Corporation</t>
  </si>
  <si>
    <t>US Metro Bank</t>
  </si>
  <si>
    <t>First Express of Nebraska, Inc.</t>
  </si>
  <si>
    <t>Mercantile Capital Corp.</t>
  </si>
  <si>
    <t>Citizens Commerce Bancshares, Inc.</t>
  </si>
  <si>
    <t>Liberty Financial Services, Inc.</t>
  </si>
  <si>
    <t>Lone Star Bank</t>
  </si>
  <si>
    <t>Banner County Ban Corporation</t>
  </si>
  <si>
    <t>Centrix Bank &amp; Trust</t>
  </si>
  <si>
    <t>Georgia Commerce Bancshares, Inc.</t>
  </si>
  <si>
    <t>First Bank of Charleston, Inc.</t>
  </si>
  <si>
    <t>F &amp; M Financial Corporation</t>
  </si>
  <si>
    <t>The Bank of Currituck</t>
  </si>
  <si>
    <t>CedarStone Bank</t>
  </si>
  <si>
    <t>Community Holding Company of Florida, Inc.</t>
  </si>
  <si>
    <t>Hyperion Bank</t>
  </si>
  <si>
    <t>First Western Financial, Inc.</t>
  </si>
  <si>
    <t>Iowa City</t>
  </si>
  <si>
    <t>Oak Ridge</t>
  </si>
  <si>
    <t>Coldwater</t>
  </si>
  <si>
    <t>Hattiesburg</t>
  </si>
  <si>
    <t>Lincolnton</t>
  </si>
  <si>
    <t>Juneau</t>
  </si>
  <si>
    <t>AK</t>
  </si>
  <si>
    <t>Chicago</t>
  </si>
  <si>
    <t>Harper</t>
  </si>
  <si>
    <t xml:space="preserve">Rapid City </t>
  </si>
  <si>
    <t>Garden Grove</t>
  </si>
  <si>
    <t>Gering</t>
  </si>
  <si>
    <t>Boston</t>
  </si>
  <si>
    <t>Versailles</t>
  </si>
  <si>
    <t>New Orleans</t>
  </si>
  <si>
    <t>Richmond</t>
  </si>
  <si>
    <t>Harrisburg</t>
  </si>
  <si>
    <t>Bedford</t>
  </si>
  <si>
    <t>Hopkinsville</t>
  </si>
  <si>
    <t>Atlanta</t>
  </si>
  <si>
    <t>Charleston</t>
  </si>
  <si>
    <t>Salisbury</t>
  </si>
  <si>
    <t>Moyock</t>
  </si>
  <si>
    <t>Miramar Beach</t>
  </si>
  <si>
    <t>Philadelphia</t>
  </si>
  <si>
    <t>Westwood</t>
  </si>
  <si>
    <t xml:space="preserve">Todd Bancshares, Inc. </t>
  </si>
  <si>
    <t>Lakeland Bancorp, Inc.</t>
  </si>
  <si>
    <t>Footnote</t>
  </si>
  <si>
    <t>QCR Holdings, Inc.</t>
  </si>
  <si>
    <t>Westamerica Bancorporation</t>
  </si>
  <si>
    <t>The Bank of Kentucky Financial Corporation</t>
  </si>
  <si>
    <t>Corning Savings and Loan Association</t>
  </si>
  <si>
    <t>The Landrum Company</t>
  </si>
  <si>
    <t>First Advantage Bancshares Inc.</t>
  </si>
  <si>
    <t>Fort Lee Federal Savings Bank</t>
  </si>
  <si>
    <t>Franklin Bancorp, Inc.</t>
  </si>
  <si>
    <t>Commonwealth Bancshares, Inc.</t>
  </si>
  <si>
    <t>Premier Financial Corp</t>
  </si>
  <si>
    <t>F &amp; C Bancorp, Inc.</t>
  </si>
  <si>
    <t>United Bank Corporation</t>
  </si>
  <si>
    <t>Coon Rapids</t>
  </si>
  <si>
    <t>Fort Lee</t>
  </si>
  <si>
    <t>Bloomfield</t>
  </si>
  <si>
    <t>Louisville</t>
  </si>
  <si>
    <t>Dubuque</t>
  </si>
  <si>
    <t>Holden</t>
  </si>
  <si>
    <t>Barnesville</t>
  </si>
  <si>
    <t>Blackridge Financial, Inc.</t>
  </si>
  <si>
    <t>Universal Bancorp</t>
  </si>
  <si>
    <t xml:space="preserve">Diamond Bancorp, Inc. </t>
  </si>
  <si>
    <t>Illinois State Bancorp, Inc.</t>
  </si>
  <si>
    <t>PremierWest Bancorp</t>
  </si>
  <si>
    <t>Carrollton Bancorp</t>
  </si>
  <si>
    <t>First Menasha Bancshares, Inc.</t>
  </si>
  <si>
    <t>1st Enterprise Bank</t>
  </si>
  <si>
    <t>DeSoto County Bank</t>
  </si>
  <si>
    <t>Security Bancshares of Pulaski County, Inc.</t>
  </si>
  <si>
    <t>BankGreenville</t>
  </si>
  <si>
    <t>Financial Security Corporation</t>
  </si>
  <si>
    <t>ColoEast Bankshares, Inc.</t>
  </si>
  <si>
    <t>Reliance Bancshares, Inc.</t>
  </si>
  <si>
    <t>Regional Bankshares, Inc.</t>
  </si>
  <si>
    <t>First Choice Bank</t>
  </si>
  <si>
    <t>Hometown Bancshares, Inc.</t>
  </si>
  <si>
    <t>Bern Bancshares, Inc.</t>
  </si>
  <si>
    <t>F&amp;M Financial Corporation</t>
  </si>
  <si>
    <t>Meridian Bank</t>
  </si>
  <si>
    <t>Northwest Commercial Bank</t>
  </si>
  <si>
    <t>Moline</t>
  </si>
  <si>
    <t>IL</t>
  </si>
  <si>
    <t>San Rafael</t>
  </si>
  <si>
    <t>CA</t>
  </si>
  <si>
    <t>Crestview Hills</t>
  </si>
  <si>
    <t>KY</t>
  </si>
  <si>
    <t>Los Angeles</t>
  </si>
  <si>
    <t>Corning</t>
  </si>
  <si>
    <t>AR</t>
  </si>
  <si>
    <t>Santa Paula</t>
  </si>
  <si>
    <t xml:space="preserve">Medford </t>
  </si>
  <si>
    <t>OR</t>
  </si>
  <si>
    <t>Baltimore</t>
  </si>
  <si>
    <t>MD</t>
  </si>
  <si>
    <t>Asheboro</t>
  </si>
  <si>
    <t>WA</t>
  </si>
  <si>
    <t>Neenah</t>
  </si>
  <si>
    <t>WI</t>
  </si>
  <si>
    <t>Horn Lake</t>
  </si>
  <si>
    <t>MS</t>
  </si>
  <si>
    <t>Waynesville</t>
  </si>
  <si>
    <t>MO</t>
  </si>
  <si>
    <t>Greenwood</t>
  </si>
  <si>
    <t>Greenville</t>
  </si>
  <si>
    <t>SC</t>
  </si>
  <si>
    <t>Basin</t>
  </si>
  <si>
    <t>WY</t>
  </si>
  <si>
    <t>Lamar</t>
  </si>
  <si>
    <t>CO</t>
  </si>
  <si>
    <t>Frontenac</t>
  </si>
  <si>
    <t>Hartsville</t>
  </si>
  <si>
    <t>Lynden</t>
  </si>
  <si>
    <t>Cerritos</t>
  </si>
  <si>
    <t>Ozark</t>
  </si>
  <si>
    <t>Corbin</t>
  </si>
  <si>
    <t>Festus</t>
  </si>
  <si>
    <t>Bern</t>
  </si>
  <si>
    <t>KS</t>
  </si>
  <si>
    <t>Springfield</t>
  </si>
  <si>
    <t>Clarksville</t>
  </si>
  <si>
    <t>TN</t>
  </si>
  <si>
    <t>Devon</t>
  </si>
  <si>
    <t>PA</t>
  </si>
  <si>
    <t>Lakewood</t>
  </si>
  <si>
    <t xml:space="preserve">FNB United Corp. </t>
  </si>
  <si>
    <t xml:space="preserve">Gregg Bancshares, Inc. </t>
  </si>
  <si>
    <t xml:space="preserve">Midwest Regional Bancorp, Inc. </t>
  </si>
  <si>
    <t xml:space="preserve">Northwest Bancorporation, Inc. </t>
  </si>
  <si>
    <t>Peoples Bancorp</t>
  </si>
  <si>
    <t>Santa Clara Valley Bank, N.A.</t>
  </si>
  <si>
    <t>State Capital Corporation</t>
  </si>
  <si>
    <t>Royal Bancshares of Pennsylvania, Inc.</t>
  </si>
  <si>
    <t>Narberth</t>
  </si>
  <si>
    <t>First Merchants Corporation</t>
  </si>
  <si>
    <t>Muncie</t>
  </si>
  <si>
    <t>IN</t>
  </si>
  <si>
    <t>Waukegan</t>
  </si>
  <si>
    <t>Sonoma Valley Bancorp</t>
  </si>
  <si>
    <t xml:space="preserve">Sonoma </t>
  </si>
  <si>
    <t>Guaranty Bancorp, Inc.</t>
  </si>
  <si>
    <t>Woodsville</t>
  </si>
  <si>
    <t>NH</t>
  </si>
  <si>
    <t>The Private Bank of California</t>
  </si>
  <si>
    <t>Lafayette Bancorp, Inc.</t>
  </si>
  <si>
    <t>Oxford</t>
  </si>
  <si>
    <t>Hinesville</t>
  </si>
  <si>
    <t>GA</t>
  </si>
  <si>
    <t>Fayetteville</t>
  </si>
  <si>
    <t>United American Bank</t>
  </si>
  <si>
    <t>San Mateo</t>
  </si>
  <si>
    <t>Crazy Woman Creek Bancorp, Inc.</t>
  </si>
  <si>
    <t>Buffalo</t>
  </si>
  <si>
    <t>First Priority Financial Corp.</t>
  </si>
  <si>
    <t>Malvern</t>
  </si>
  <si>
    <t>Mid-Wisconsin Financial Services, Inc.</t>
  </si>
  <si>
    <t>Medford</t>
  </si>
  <si>
    <t>New Market</t>
  </si>
  <si>
    <t>MN</t>
  </si>
  <si>
    <t>Hometown Bancorp of Alabama, Inc.</t>
  </si>
  <si>
    <t>Oneonta</t>
  </si>
  <si>
    <t>AL</t>
  </si>
  <si>
    <t>Cartersville</t>
  </si>
  <si>
    <t>BancPlus Corporation</t>
  </si>
  <si>
    <t>Ridgeland</t>
  </si>
  <si>
    <t>Temple</t>
  </si>
  <si>
    <t>TX</t>
  </si>
  <si>
    <t>First BancTrust Corporation</t>
  </si>
  <si>
    <t>Paris</t>
  </si>
  <si>
    <t>Premier Service Bank</t>
  </si>
  <si>
    <t>Tampa</t>
  </si>
  <si>
    <t>FL</t>
  </si>
  <si>
    <t>Hamilton State Bancshares</t>
  </si>
  <si>
    <t>Hoschton</t>
  </si>
  <si>
    <t>Liberty Shares, Inc.</t>
  </si>
  <si>
    <t>White River Bancshares Company</t>
  </si>
  <si>
    <t xml:space="preserve">Market Bancorporation, Inc. </t>
  </si>
  <si>
    <t>Central Community Corporation</t>
  </si>
  <si>
    <t>Security State Bancshares, Inc.</t>
  </si>
  <si>
    <t>CBB Bancorp</t>
  </si>
  <si>
    <t xml:space="preserve">Florida Business BancGroup, Inc. </t>
  </si>
  <si>
    <t>Northern States Financial Corporation</t>
  </si>
  <si>
    <t>Lakeland Financial Corporation</t>
  </si>
  <si>
    <t>First M&amp;F Corporation</t>
  </si>
  <si>
    <t>Southern First Bancshares, Inc.</t>
  </si>
  <si>
    <t>Integra Bank Corporation</t>
  </si>
  <si>
    <t>Warsaw</t>
  </si>
  <si>
    <t>Kosciusko</t>
  </si>
  <si>
    <t>Evansville</t>
  </si>
  <si>
    <t>BNC Financial Group, Inc.</t>
  </si>
  <si>
    <t>California Bank of Commerce</t>
  </si>
  <si>
    <t>Columbine Capital Corp.</t>
  </si>
  <si>
    <t>National Bancshares, Inc.</t>
  </si>
  <si>
    <t>First State Bank of Mobeetie</t>
  </si>
  <si>
    <t>Community Business Bank</t>
  </si>
  <si>
    <t>D.L. Evans Bancorp</t>
  </si>
  <si>
    <t>TriState Capital Holdings, Inc.</t>
  </si>
  <si>
    <t>Medallion Bank</t>
  </si>
  <si>
    <t>PSB Financial Corporation</t>
  </si>
  <si>
    <t>Howard Bancorp, Inc.</t>
  </si>
  <si>
    <t>Catskill Hudson Bancorp, Inc</t>
  </si>
  <si>
    <t>Midtown Bank &amp; Trust Company</t>
  </si>
  <si>
    <t>New Canaan</t>
  </si>
  <si>
    <t>CT</t>
  </si>
  <si>
    <t>Lafayette</t>
  </si>
  <si>
    <t>Buena Vista</t>
  </si>
  <si>
    <t>Bettendorf</t>
  </si>
  <si>
    <t>IA</t>
  </si>
  <si>
    <t>Mobeetie</t>
  </si>
  <si>
    <t>Brookfield</t>
  </si>
  <si>
    <t>West Sacramento</t>
  </si>
  <si>
    <t>Burley</t>
  </si>
  <si>
    <t>ID</t>
  </si>
  <si>
    <t>Pittsburgh</t>
  </si>
  <si>
    <t xml:space="preserve">Green City </t>
  </si>
  <si>
    <t>Gothenburg</t>
  </si>
  <si>
    <t>Clive</t>
  </si>
  <si>
    <t>Minneapolis</t>
  </si>
  <si>
    <t>Nowata</t>
  </si>
  <si>
    <t>OK</t>
  </si>
  <si>
    <t>Garland</t>
  </si>
  <si>
    <t>Salt Lake City</t>
  </si>
  <si>
    <t>UT</t>
  </si>
  <si>
    <t>Many</t>
  </si>
  <si>
    <t>LA</t>
  </si>
  <si>
    <t>Nashville</t>
  </si>
  <si>
    <t>Ellicott City</t>
  </si>
  <si>
    <t>South San Francisco</t>
  </si>
  <si>
    <t>Limerick</t>
  </si>
  <si>
    <t xml:space="preserve">Rock Hill </t>
  </si>
  <si>
    <t xml:space="preserve">Ridgestone Financial Services, Inc. </t>
  </si>
  <si>
    <t xml:space="preserve">Green City Bancshares, Inc. </t>
  </si>
  <si>
    <t xml:space="preserve">First Gothenburg Bancshares, Inc. </t>
  </si>
  <si>
    <t xml:space="preserve">Green Circle Investments, Inc. </t>
  </si>
  <si>
    <t xml:space="preserve">Private Bancorporation, Inc. </t>
  </si>
  <si>
    <t xml:space="preserve">FNB Bancorp </t>
  </si>
  <si>
    <t>Community First Inc.</t>
  </si>
  <si>
    <t>Avenue Financial Holdings, Inc.</t>
  </si>
  <si>
    <t>Regent Capital Corporation</t>
  </si>
  <si>
    <t>CONSUMER AND BUSINESS LENDING INITIATIVE INVESTMENT PROGRAM</t>
  </si>
  <si>
    <t>TALF LLC</t>
  </si>
  <si>
    <t>Wilmington</t>
  </si>
  <si>
    <t>DE</t>
  </si>
  <si>
    <t>HCSB Financial Corporation</t>
  </si>
  <si>
    <t>Loris</t>
  </si>
  <si>
    <t>First Busey Corporation</t>
  </si>
  <si>
    <t>Urbana</t>
  </si>
  <si>
    <t>Harrison</t>
  </si>
  <si>
    <t>ICB Financial</t>
  </si>
  <si>
    <t>Ontario</t>
  </si>
  <si>
    <t>First Texas BHC, Inc.</t>
  </si>
  <si>
    <t>Fort Worth</t>
  </si>
  <si>
    <t>Farmers &amp; Merchants Bancshares, Inc.</t>
  </si>
  <si>
    <t>Blue Ridge Bancshares, Inc.</t>
  </si>
  <si>
    <t>Independence</t>
  </si>
  <si>
    <t>First Reliance Bancshares, Inc.</t>
  </si>
  <si>
    <t>Florence</t>
  </si>
  <si>
    <t>Toone</t>
  </si>
  <si>
    <t>Merchants and Planters Bancshares, Inc.</t>
  </si>
  <si>
    <t>First Southwest Bancorporation, Inc.</t>
  </si>
  <si>
    <t>Alamosa</t>
  </si>
  <si>
    <t>Germantown</t>
  </si>
  <si>
    <t>BOH Holdings, Inc.</t>
  </si>
  <si>
    <t>AmeriBank Holding Company</t>
  </si>
  <si>
    <t>Collinsville</t>
  </si>
  <si>
    <t>Highlands Independent Bancshares, Inc.</t>
  </si>
  <si>
    <t>Sebring</t>
  </si>
  <si>
    <t>Pinnacle Bank Holding Company, Inc.</t>
  </si>
  <si>
    <t>Orange City</t>
  </si>
  <si>
    <t>Blue River Bancshares, Inc.</t>
  </si>
  <si>
    <t xml:space="preserve">Shelbyville </t>
  </si>
  <si>
    <t>Marine Bank &amp; Trust Company</t>
  </si>
  <si>
    <t>Vero Beach</t>
  </si>
  <si>
    <t>Community Bancshares of Kansas, Inc.</t>
  </si>
  <si>
    <t>Goff</t>
  </si>
  <si>
    <t>Regent Bancorp, Inc.</t>
  </si>
  <si>
    <t xml:space="preserve">Davie </t>
  </si>
  <si>
    <t>Park Bancorporation, Inc.</t>
  </si>
  <si>
    <t>PeoplesSouth Bancshares, Inc.</t>
  </si>
  <si>
    <t>Colquitt</t>
  </si>
  <si>
    <t>Citizens Bancshares Corporation</t>
  </si>
  <si>
    <t>First Federal Bancshares of Arkansas, Inc.</t>
  </si>
  <si>
    <t>Germantown Capital Corporation, Inc.</t>
  </si>
  <si>
    <t>First Place Financial Corp.</t>
  </si>
  <si>
    <t>Salisbury Bancorp, Inc.</t>
  </si>
  <si>
    <t>Provident Community Bancshares, Inc.</t>
  </si>
  <si>
    <t>Warren</t>
  </si>
  <si>
    <t>OH</t>
  </si>
  <si>
    <t>Lakeville</t>
  </si>
  <si>
    <t>Dixon</t>
  </si>
  <si>
    <t>Riverwoods</t>
  </si>
  <si>
    <t>Rock Hill</t>
  </si>
  <si>
    <t>First American International Corp.</t>
  </si>
  <si>
    <t>BancIndependent, Inc.</t>
  </si>
  <si>
    <t>Haviland Bancshares, Inc.</t>
  </si>
  <si>
    <t>1st United Bancorp, Inc.</t>
  </si>
  <si>
    <t>Madison Financial Corporation</t>
  </si>
  <si>
    <t>First National Corporation</t>
  </si>
  <si>
    <t>St. Johns Bancshares, Inc.</t>
  </si>
  <si>
    <t>Blackhawk Bancorp, Inc.</t>
  </si>
  <si>
    <t>Bank of George</t>
  </si>
  <si>
    <t>Moneytree Corporation</t>
  </si>
  <si>
    <t>Sovereign Bancshares, Inc.</t>
  </si>
  <si>
    <t>First Intercontinental Bank</t>
  </si>
  <si>
    <t>Brooklyn</t>
  </si>
  <si>
    <t xml:space="preserve">Sheffield </t>
  </si>
  <si>
    <t>Haviland</t>
  </si>
  <si>
    <t>Strasburg</t>
  </si>
  <si>
    <t>VA</t>
  </si>
  <si>
    <t>St. Louis</t>
  </si>
  <si>
    <t>Beloit</t>
  </si>
  <si>
    <t>Washington</t>
  </si>
  <si>
    <t>DC</t>
  </si>
  <si>
    <t>Catlin</t>
  </si>
  <si>
    <t>NV</t>
  </si>
  <si>
    <t>Lenoir City</t>
  </si>
  <si>
    <t xml:space="preserve">Butler Point, Inc. </t>
  </si>
  <si>
    <t>First Northern Community Bancorp</t>
  </si>
  <si>
    <t xml:space="preserve">IBW Financial Corporation </t>
  </si>
  <si>
    <t xml:space="preserve">Discover Financial Services </t>
  </si>
  <si>
    <t>Heritage Oaks Bancorp</t>
  </si>
  <si>
    <t>First NBC Bank Holding Company</t>
  </si>
  <si>
    <t>First Colebrook Bancorp, Inc.</t>
  </si>
  <si>
    <t>Peoples Bancshares of TN, Inc</t>
  </si>
  <si>
    <t>Premier Bank Holding Company</t>
  </si>
  <si>
    <t>Citizens Bank &amp; Trust Company</t>
  </si>
  <si>
    <t>Farmers &amp; Merchants Financial Corporation</t>
  </si>
  <si>
    <t>Farmers State Bankshares, Inc.</t>
  </si>
  <si>
    <t>Paso Robles</t>
  </si>
  <si>
    <t>Union City</t>
  </si>
  <si>
    <t>Colebrook</t>
  </si>
  <si>
    <t>Kirksville</t>
  </si>
  <si>
    <t>Madisonville</t>
  </si>
  <si>
    <t>Tallahassee</t>
  </si>
  <si>
    <t>Covington</t>
  </si>
  <si>
    <t>Argonia</t>
  </si>
  <si>
    <t>Holton</t>
  </si>
  <si>
    <t>Community First Bancshares Inc.</t>
  </si>
  <si>
    <t xml:space="preserve">Kirksville Bancorp, Inc. </t>
  </si>
  <si>
    <t>Clover Community Bankshares, Inc.</t>
  </si>
  <si>
    <t>Pathway Bancorp</t>
  </si>
  <si>
    <t>Colonial American Bank</t>
  </si>
  <si>
    <t>Triad Bancorp, Inc.</t>
  </si>
  <si>
    <t>Alpine Banks of Colorado</t>
  </si>
  <si>
    <t>IBT Bancorp, Inc.</t>
  </si>
  <si>
    <t>Maryland Financial Bank</t>
  </si>
  <si>
    <t>Simsbury</t>
  </si>
  <si>
    <t>Wrens</t>
  </si>
  <si>
    <t>Los Alamos</t>
  </si>
  <si>
    <t>Clover</t>
  </si>
  <si>
    <t>Cairo</t>
  </si>
  <si>
    <t>Kingwood</t>
  </si>
  <si>
    <t>Glenwood Springs</t>
  </si>
  <si>
    <t>Naples</t>
  </si>
  <si>
    <t>Russellville</t>
  </si>
  <si>
    <t>Irving</t>
  </si>
  <si>
    <t>Bristow</t>
  </si>
  <si>
    <t>Towson</t>
  </si>
  <si>
    <t>NM</t>
  </si>
  <si>
    <t>SBT Bancorp, Inc.</t>
  </si>
  <si>
    <t xml:space="preserve">CSRA Bank Corp. </t>
  </si>
  <si>
    <t xml:space="preserve">Trinity Capital Corporation </t>
  </si>
  <si>
    <t>West Conshohocken</t>
  </si>
  <si>
    <t xml:space="preserve">MS Financial, Inc. </t>
  </si>
  <si>
    <t>Naples Bancorp, Inc.</t>
  </si>
  <si>
    <t>CBS Banc-Corp.</t>
  </si>
  <si>
    <t>Spirit BankCorp, Inc.</t>
  </si>
  <si>
    <t xml:space="preserve">Purchase Date </t>
  </si>
  <si>
    <t>Purchase Details</t>
  </si>
  <si>
    <t xml:space="preserve">Investment Description </t>
  </si>
  <si>
    <t xml:space="preserve"> Pricing Mechanism</t>
  </si>
  <si>
    <t>Remaining Investment Description</t>
  </si>
  <si>
    <t>Investment Amount</t>
  </si>
  <si>
    <t>TOTAL TREASURY CPP INVESTMENT AMOUNT</t>
  </si>
  <si>
    <t>Capital Repayment Details</t>
  </si>
  <si>
    <t>Capital Repayment Date</t>
  </si>
  <si>
    <t>Remaining Capital Amount</t>
  </si>
  <si>
    <t>Final Disposition</t>
  </si>
  <si>
    <t>Final Disposition Date</t>
  </si>
  <si>
    <t>Disposition Investment Description</t>
  </si>
  <si>
    <t>Warrants</t>
  </si>
  <si>
    <t xml:space="preserve"> Treasury Investment Remaining
After Capital Repayment</t>
  </si>
  <si>
    <t>4/ Repayment pursuant to Title VII, Section 7001(g) of the American Recovery and Reinvestment Act of 2009.</t>
  </si>
  <si>
    <t>6/ This amount does not include accrued and unpaid dividends, which must be paid at the time of capital repayment.</t>
  </si>
  <si>
    <t>5/ Redemption pursuant to a qualified equity offering.</t>
  </si>
  <si>
    <t>Tri-State Bank of Memphis</t>
  </si>
  <si>
    <t>BancStar, Inc.</t>
  </si>
  <si>
    <t>Titonka Bancshares, Inc</t>
  </si>
  <si>
    <t>Millennium Bancorp, Inc.</t>
  </si>
  <si>
    <t>TriSummit Bank</t>
  </si>
  <si>
    <t>Community First Bancshares, Inc.</t>
  </si>
  <si>
    <t>Memphis</t>
  </si>
  <si>
    <t>Arnold</t>
  </si>
  <si>
    <t>Titonka</t>
  </si>
  <si>
    <t>Edwards</t>
  </si>
  <si>
    <t>Kingsport</t>
  </si>
  <si>
    <t>Olathe</t>
  </si>
  <si>
    <t>Theodore</t>
  </si>
  <si>
    <t xml:space="preserve">Fortune Financial Corporation </t>
  </si>
  <si>
    <t xml:space="preserve">BCB Holding Company, Inc. </t>
  </si>
  <si>
    <t>Prairie Star Bancshares, Inc.</t>
  </si>
  <si>
    <t>First Capital Bancorp, Inc.</t>
  </si>
  <si>
    <t>Glen Ellen</t>
  </si>
  <si>
    <t xml:space="preserve">Raleigh </t>
  </si>
  <si>
    <t xml:space="preserve">Pacific City Financial Corporation </t>
  </si>
  <si>
    <t>Chrysler Receivables SPV LLC</t>
  </si>
  <si>
    <t>City National Bancshares Corporation</t>
  </si>
  <si>
    <t>Newark</t>
  </si>
  <si>
    <t>NJ</t>
  </si>
  <si>
    <t>First Business Bank, N.A.</t>
  </si>
  <si>
    <t>SV Financial, Inc.</t>
  </si>
  <si>
    <t>Sterling</t>
  </si>
  <si>
    <t xml:space="preserve">Capital Commerce Bancorp, Inc. </t>
  </si>
  <si>
    <t xml:space="preserve">Metropolitan Capital Bancorp, Inc. </t>
  </si>
  <si>
    <t xml:space="preserve">Chicago  </t>
  </si>
  <si>
    <t>Select Portfolio Servicing</t>
  </si>
  <si>
    <t>Financial Instrument for Home Loan Modifications</t>
  </si>
  <si>
    <t>CitiMortgage, Inc.</t>
  </si>
  <si>
    <t>O'Fallon</t>
  </si>
  <si>
    <t>Wells Fargo Bank, NA</t>
  </si>
  <si>
    <t>Des Moines</t>
  </si>
  <si>
    <t>GMAC Mortgage, Inc.</t>
  </si>
  <si>
    <t>Ft. Washington</t>
  </si>
  <si>
    <t>Saxon Mortgage Services, Inc.</t>
  </si>
  <si>
    <t>Chase Home Finance, LLC</t>
  </si>
  <si>
    <t>Iselin</t>
  </si>
  <si>
    <t>Final Disposition Proceeds</t>
  </si>
  <si>
    <t>7/ The proceeds associated with the disposition of this investment do not include accrued and unpaid dividends.</t>
  </si>
  <si>
    <t>Ocwen Financial Corporation, Inc.</t>
  </si>
  <si>
    <t>West Palm Beach</t>
  </si>
  <si>
    <t>Bank of the Carolinas Corporation</t>
  </si>
  <si>
    <t>Penn Liberty Financial Corp.</t>
  </si>
  <si>
    <t>Tifton Banking Company</t>
  </si>
  <si>
    <t>Patterson Bancshares, Inc</t>
  </si>
  <si>
    <t>BNB Financial Services Corporation</t>
  </si>
  <si>
    <t>Mocksville</t>
  </si>
  <si>
    <t>Wayne</t>
  </si>
  <si>
    <t>Tifton</t>
  </si>
  <si>
    <t>Patterson</t>
  </si>
  <si>
    <t>Omega Capital Corp.</t>
  </si>
  <si>
    <t>Bank of America, N.A.</t>
  </si>
  <si>
    <t>Simi Valley</t>
  </si>
  <si>
    <t>Countrywide Home Loans Servicing LP</t>
  </si>
  <si>
    <t>Exchange Details</t>
  </si>
  <si>
    <t>Exchange</t>
  </si>
  <si>
    <t>Investment Description</t>
  </si>
  <si>
    <t xml:space="preserve"> Date</t>
  </si>
  <si>
    <t>3/ This transaction does not include AIG's commitment fee of an additional $165 million scheduled to be paid from its operating income in three equal installments over the five-year life of the facility.</t>
  </si>
  <si>
    <t>Home Loan Services, Inc.</t>
  </si>
  <si>
    <t>Wilshire Credit Corporation</t>
  </si>
  <si>
    <t>Beaverton</t>
  </si>
  <si>
    <t>2/ The investment price reflects Treasury's commitment to invest up to $30 billion less a reduction of $165 million representing retention payments AIG Financial Products made to its employees in March 2009.</t>
  </si>
  <si>
    <t>Birmingham Bloomfield Bancshares, Inc</t>
  </si>
  <si>
    <t>Vision Bank - Texas</t>
  </si>
  <si>
    <t>Peoples Bancorporation, Inc.</t>
  </si>
  <si>
    <t>Indiana Bank Corp.</t>
  </si>
  <si>
    <t>Standard Bancshares, Inc.</t>
  </si>
  <si>
    <t xml:space="preserve">York Traditions Bank </t>
  </si>
  <si>
    <t>Grand Capital Corporation</t>
  </si>
  <si>
    <t>Allied First Bancorp, Inc.</t>
  </si>
  <si>
    <t>Manistique</t>
  </si>
  <si>
    <t>Birmingham</t>
  </si>
  <si>
    <t>Richardson</t>
  </si>
  <si>
    <t>Salem</t>
  </si>
  <si>
    <t>Easley</t>
  </si>
  <si>
    <t>Dana</t>
  </si>
  <si>
    <t>Clayton</t>
  </si>
  <si>
    <t>Hickory Hills</t>
  </si>
  <si>
    <t>Tulsa</t>
  </si>
  <si>
    <t>Oswego</t>
  </si>
  <si>
    <t>Green Tree Servicing LLC</t>
  </si>
  <si>
    <t>Saint Paul</t>
  </si>
  <si>
    <t>Oregon Bancorp, Inc.</t>
  </si>
  <si>
    <t>Business Bancshares, Inc.</t>
  </si>
  <si>
    <t>Frontier Bancshares, Inc.</t>
  </si>
  <si>
    <t>Carrington Mortgage Services, LLC</t>
  </si>
  <si>
    <t>Santa Ana</t>
  </si>
  <si>
    <t>Village Bank and Trust Financial Corp</t>
  </si>
  <si>
    <t>CenterBank</t>
  </si>
  <si>
    <t>Georgia Primary Bank</t>
  </si>
  <si>
    <t>Union Bank &amp; Trust Company</t>
  </si>
  <si>
    <t>OSB Financial Services, Inc.</t>
  </si>
  <si>
    <t>Midlothian</t>
  </si>
  <si>
    <t>Orange</t>
  </si>
  <si>
    <t>Jamestown</t>
  </si>
  <si>
    <t xml:space="preserve">HPK Financial Corporation </t>
  </si>
  <si>
    <t xml:space="preserve">Security State Bank Holding-Company </t>
  </si>
  <si>
    <t>Aurora Loan Services, LLC</t>
  </si>
  <si>
    <t>Littleton</t>
  </si>
  <si>
    <t>Chrysler LLC</t>
  </si>
  <si>
    <t>Highlands State Bank</t>
  </si>
  <si>
    <t>One Georgia Bank</t>
  </si>
  <si>
    <t>Gateway Bancshares, Inc.</t>
  </si>
  <si>
    <t>Premier Bancorp, Inc.</t>
  </si>
  <si>
    <t>Vernon</t>
  </si>
  <si>
    <t>Ringgold</t>
  </si>
  <si>
    <t>Freeport</t>
  </si>
  <si>
    <t>Sedalia</t>
  </si>
  <si>
    <t>Horicon</t>
  </si>
  <si>
    <t>Wilmette</t>
  </si>
  <si>
    <t xml:space="preserve">Sword Financial Corporation </t>
  </si>
  <si>
    <t xml:space="preserve">Investors Financial Corporation of Pettis County, Inc. </t>
  </si>
  <si>
    <t xml:space="preserve">Freeport Bancshares, Inc. </t>
  </si>
  <si>
    <t>Subordinated Debentures</t>
  </si>
  <si>
    <t>3, 8</t>
  </si>
  <si>
    <t>Servicer Modifying Borrowers' Loans</t>
  </si>
  <si>
    <t>Subordinated Debentures w/ Exercised Warrants</t>
  </si>
  <si>
    <t>Mercantile Bank Corporation</t>
  </si>
  <si>
    <t>Northern State Bank</t>
  </si>
  <si>
    <t>Western Reserve Bancorp, Inc</t>
  </si>
  <si>
    <t>Worthington Financial Holdings, Inc.</t>
  </si>
  <si>
    <t>Southern Heritage Bancshares, Inc.</t>
  </si>
  <si>
    <t>Community Financial Shares, Inc.</t>
  </si>
  <si>
    <t xml:space="preserve">Foresight Financial Group, Inc. </t>
  </si>
  <si>
    <t xml:space="preserve">First Community Bancshares, Inc </t>
  </si>
  <si>
    <t>Boscobel Bancorp, Inc</t>
  </si>
  <si>
    <t>Riverside Bancshares, Inc.</t>
  </si>
  <si>
    <t>Grand Rapids</t>
  </si>
  <si>
    <t>Closter</t>
  </si>
  <si>
    <t>Medina</t>
  </si>
  <si>
    <t>Glen Ellyn</t>
  </si>
  <si>
    <t>Huntsville</t>
  </si>
  <si>
    <t>Overland Park</t>
  </si>
  <si>
    <t>Cleveland</t>
  </si>
  <si>
    <t xml:space="preserve">Rockford </t>
  </si>
  <si>
    <t>Boscobel</t>
  </si>
  <si>
    <t>Kaukauna</t>
  </si>
  <si>
    <t>Deerfield</t>
  </si>
  <si>
    <t>Mt. Vernon</t>
  </si>
  <si>
    <t xml:space="preserve">IBC Bancorp, Inc. </t>
  </si>
  <si>
    <t>Deerfield Financial Corporation</t>
  </si>
  <si>
    <t>Market Street Bancshares, Inc.</t>
  </si>
  <si>
    <t>Brogan Bankshares, Inc.</t>
  </si>
  <si>
    <t>J.P.Morgan Chase Bank, NA</t>
  </si>
  <si>
    <t xml:space="preserve">Lewisville </t>
  </si>
  <si>
    <t>EMC Mortgage Corporation</t>
  </si>
  <si>
    <t xml:space="preserve">Chicago Shore Corporation </t>
  </si>
  <si>
    <t>Financial Services of Winger, Inc.</t>
  </si>
  <si>
    <t>Winger</t>
  </si>
  <si>
    <t xml:space="preserve">Termination of SPA </t>
  </si>
  <si>
    <t xml:space="preserve">2/ On July 31, 2009, the SPA with Chase Home Finance, LLC was terminated and superseded by new SPAs with J.P. Morgan Chase Bank, NA and EMC Mortgage Corporation. </t>
  </si>
  <si>
    <t>Lake City Bank</t>
  </si>
  <si>
    <t>HomEq Servicing</t>
  </si>
  <si>
    <t>North Highlands</t>
  </si>
  <si>
    <t>1/ In consideration for the guarantee, Treasury received $4.03 billion of preferred stock, which pays 8% interest.</t>
  </si>
  <si>
    <t>Oakland Municipal Credit Union</t>
  </si>
  <si>
    <t>U.S. Century Bank</t>
  </si>
  <si>
    <t>Terrell</t>
  </si>
  <si>
    <t>Miami</t>
  </si>
  <si>
    <t>The ANB Corporation</t>
  </si>
  <si>
    <t>PennyMac Loan Services, LLC</t>
  </si>
  <si>
    <t>Calasbasa</t>
  </si>
  <si>
    <t>Titusville</t>
  </si>
  <si>
    <t>Servis One, Inc.</t>
  </si>
  <si>
    <t>Litton Loan Servicing LP</t>
  </si>
  <si>
    <t>Bank Financial Services, Inc.</t>
  </si>
  <si>
    <t>Eden Prarie</t>
  </si>
  <si>
    <t>Smithfield</t>
  </si>
  <si>
    <t>McCook</t>
  </si>
  <si>
    <t>KS Bancorp, Inc.</t>
  </si>
  <si>
    <t>AmFirst Financial Services, Inc.</t>
  </si>
  <si>
    <t xml:space="preserve">12/ 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 </t>
  </si>
  <si>
    <t>The Goldman Sachs Group, Inc.</t>
  </si>
  <si>
    <t>OneWest Bank</t>
  </si>
  <si>
    <t>Pasadena</t>
  </si>
  <si>
    <t>Stanford Federal Credit Union</t>
  </si>
  <si>
    <t>RoundPoint Mortgage Servicing Corporation</t>
  </si>
  <si>
    <t>First Independence Corporation</t>
  </si>
  <si>
    <t>First Guaranty Bancshares, Inc.</t>
  </si>
  <si>
    <t>CoastalSouth Bancshares, Inc.</t>
  </si>
  <si>
    <t>Hammond</t>
  </si>
  <si>
    <t>Hilton Head  Island</t>
  </si>
  <si>
    <t xml:space="preserve">Greenwood </t>
  </si>
  <si>
    <t>TCB Corporation</t>
  </si>
  <si>
    <t>Horicon Bank</t>
  </si>
  <si>
    <t>Vantium Capital, Inc.</t>
  </si>
  <si>
    <t>The State Bank of Bartley</t>
  </si>
  <si>
    <t>Bartley</t>
  </si>
  <si>
    <t>Central Florida Educators Federal Credit Union</t>
  </si>
  <si>
    <t>U.S. Bank National Association</t>
  </si>
  <si>
    <t>CUC Mortgage Corporation</t>
  </si>
  <si>
    <t>Lake Mary</t>
  </si>
  <si>
    <t>Owensboro</t>
  </si>
  <si>
    <t>Albany</t>
  </si>
  <si>
    <t>Heartland Bancshares, Inc.</t>
  </si>
  <si>
    <t>First Eagle Bancshares, Inc.</t>
  </si>
  <si>
    <t>Community Bancshares of Mississippi, Inc.</t>
  </si>
  <si>
    <t xml:space="preserve">Brandon </t>
  </si>
  <si>
    <t>Franklin</t>
  </si>
  <si>
    <t>Pigeon Falls</t>
  </si>
  <si>
    <t>Hanover Park</t>
  </si>
  <si>
    <t>ORNL Federal Credit Union</t>
  </si>
  <si>
    <t>Allstate Mortgage Loans &amp; Investments, Inc.</t>
  </si>
  <si>
    <t>Metropolitan National Bank</t>
  </si>
  <si>
    <t>Franklin Credit Management Corporation</t>
  </si>
  <si>
    <t>Jersey City</t>
  </si>
  <si>
    <t>Pathfinder Bancorp, Inc.</t>
  </si>
  <si>
    <t>PFSB Bancorporation, Inc.</t>
  </si>
  <si>
    <t>Bay Federal Credit Union</t>
  </si>
  <si>
    <t>Capitola</t>
  </si>
  <si>
    <t>HomeTown Bankshares Corporation</t>
  </si>
  <si>
    <t>IA Bancorp, Inc.</t>
  </si>
  <si>
    <t>AMS Servicing, LLC</t>
  </si>
  <si>
    <t>Schools Financial Credit Union</t>
  </si>
  <si>
    <t>Sacramento</t>
  </si>
  <si>
    <t>Maumee</t>
  </si>
  <si>
    <t>Central Jersey Federal Credit Union</t>
  </si>
  <si>
    <t>Woodbridge</t>
  </si>
  <si>
    <t>Yadkin Valley Bank</t>
  </si>
  <si>
    <t>Glass City Federal Credit Union</t>
  </si>
  <si>
    <t>Heritage Bankshares, Inc.</t>
  </si>
  <si>
    <t>Mountain Valley Bancshares, Inc.</t>
  </si>
  <si>
    <t>Grand Financial Corporation</t>
  </si>
  <si>
    <t>GulfSouth Private Bank</t>
  </si>
  <si>
    <t>Steele Street Bank Corporation</t>
  </si>
  <si>
    <t>Belzoni</t>
  </si>
  <si>
    <t>Destin</t>
  </si>
  <si>
    <t>SEFCU</t>
  </si>
  <si>
    <t>Guaranty Capital Corporation</t>
  </si>
  <si>
    <t>1/ The loan was funded through TALF LLC, a special purpose vehicle created by The Federal Reserve Bank of New York. The amount of $20,000,000,000 represents the maximum loan amount. The loan will be incrementally funded.</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</si>
  <si>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has an additional obligation to Treasury of $1,604,576,000 to reflect the cumulative unpaid dividends for the Series D Preferred Shares due to Treasury through and including the exchange date.</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</si>
  <si>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</si>
  <si>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LEGACY SECURITIES PUBLIC-PRIVATE INVESTMENT PROGRAM (S-PPIP)</t>
  </si>
  <si>
    <t>Invesco Legacy Securities Master Fund, L.P.</t>
  </si>
  <si>
    <t>UST/TCW Senior Mortgage Securities Fund, L.P.</t>
  </si>
  <si>
    <t>Updated portfolio data from servicer &amp; HPDP initial cap</t>
  </si>
  <si>
    <t>Debt Obligation w/ Contingent Proceeds</t>
  </si>
  <si>
    <t>1/ The equity amount may be incrementally funded. Investment amount represents Treasury's maximum obligation if the limited partners other than Treasury fund their maximum equity capital obligations.</t>
  </si>
  <si>
    <t>Membership Interest</t>
  </si>
  <si>
    <t>2/ The loan may be incrementally funded. Investment amount represents Treasury's maximum obligation if Treasury and the limited partners other than Treasury fund 100% of their maximum equity obligations.</t>
  </si>
  <si>
    <t>Wellington Management Legacy Securities PPIF Master Fund, LP</t>
  </si>
  <si>
    <t>AllianceBernstein Legacy Securities Master Fund, L.P.</t>
  </si>
  <si>
    <t>Huntington</t>
  </si>
  <si>
    <t>WV</t>
  </si>
  <si>
    <t xml:space="preserve">Preferred Stock w/  Warrants </t>
  </si>
  <si>
    <t>Providence Bank</t>
  </si>
  <si>
    <t>Rocky Mount</t>
  </si>
  <si>
    <t>HPDP initial cap</t>
  </si>
  <si>
    <t>Premier Financial Bancorp, Inc.</t>
  </si>
  <si>
    <t>Blackrock PPIF, L.P.</t>
  </si>
  <si>
    <t>Common Stock w/ Warrants</t>
  </si>
  <si>
    <t>Trust Preferred Securities w/ Warrants</t>
  </si>
  <si>
    <t>Great Lakes Credit Union</t>
  </si>
  <si>
    <t>Mortgage Clearing Corporation</t>
  </si>
  <si>
    <t>North Chicago</t>
  </si>
  <si>
    <t>Crescent Financial Corporation</t>
  </si>
  <si>
    <t>United Bank Mortgage Corporation</t>
  </si>
  <si>
    <t>Regents Bancshares, Inc.</t>
  </si>
  <si>
    <t>Vancouver</t>
  </si>
  <si>
    <t>Bank United</t>
  </si>
  <si>
    <t>Miami Lakes</t>
  </si>
  <si>
    <t>IC Federal Credit Union</t>
  </si>
  <si>
    <t>Fitchburg</t>
  </si>
  <si>
    <t>MA</t>
  </si>
  <si>
    <t>Cardinal Bancorp II, Inc.</t>
  </si>
  <si>
    <t>Harleysville National Bank &amp; Trust Company</t>
  </si>
  <si>
    <t>Harleysville</t>
  </si>
  <si>
    <t>Members Mortgage Company, Inc</t>
  </si>
  <si>
    <t>Woburn</t>
  </si>
  <si>
    <t>20.  Under the terms of an agreement dated 7/23/2009, Treasury agreed to hold the outstanding loans of Chrysler Holding in forbearance, and Chrysler Holding agreed to pay the greater of $1.375 billion or 40% of the equity value of Chrysler FinCo in the event it receives proceeds from Chrysler FinCo.</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</si>
  <si>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</si>
  <si>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</si>
  <si>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Chrylser DIP Loan.</t>
  </si>
  <si>
    <t xml:space="preserve">15.  The loan was used to capitalize Chrysler Warranty SPV LLC, a special purpose vehicle created by Old Chrysler.  </t>
  </si>
  <si>
    <t>14.  This transaction was an amendment to Treasury's 1/2/2009 agreement with Chrysler Holding.  As of 4/30/2009, Treasury's obligation to lend any funds committed under this amendment had terminated.  No funds were disbursed.</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</si>
  <si>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</si>
  <si>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12.  Pursuant to a corporate reorganization completed on 10/19/2009, Treasury's loan with New GM was assigned and assumed by General Motors Holdings LLC.</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</si>
  <si>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</si>
  <si>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</si>
  <si>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7.   On 7/10/2009, the principal amount outstanding under the Old GM Loan and interest accrued thereunder were extinguished and exchanged for privately placed preferred and common equity in New GM.  (See green lines in the table above.)</t>
  </si>
  <si>
    <t>6.   This transaction was a further amendment to the Old GM Loan, which brought the total loan amount to $19,760,624,198.  The $360,624,198 loan was used to capitalize GM Warranty LLC, a special purpose vehicle created by .  On 7/10/2009, the principal amount was included in the $7.07 billion of debt assumed by the new GM, as explained in footnote 10.</t>
  </si>
  <si>
    <t>5.   This transaction was a further amendment to the Old GM Loan, which brought the total loan amount to $19,400,000,000.</t>
  </si>
  <si>
    <t>4.   This transaction is an amendment to Treasury's 12/31/2008 agreement with Old GM (the "Old GM Loan"), which brought the total loan amount to $15,400,000,000.</t>
  </si>
  <si>
    <t xml:space="preserve">2.   Treasury committed to lend General Motors Corporation up to $1,000,000,000.  The ultimate funding was dependent upon the level of investor participation in GMAC LLC's rights offering.  The amount has been updated to reflect the final level of funding.  </t>
  </si>
  <si>
    <t>1.   Payment amount does not include accrued and unpaid interest on a debt obligation, which must be paid at the time of principal repayment.</t>
  </si>
  <si>
    <t>"New Chrysler" refers to Chrysler Group LLC, the company that purchased Old Chrysler's assets on 6/10/2009 in a sale pursuant to section 363 of the Bankruptcy Code.</t>
  </si>
  <si>
    <t>"Old Chrysler" refers to Chrysler LLC.</t>
  </si>
  <si>
    <t>"Chrysler Holding" refers to CGI Holding LLC, the company formerly known as "Chrysler Holding LLC".</t>
  </si>
  <si>
    <t>"Chrysler FinCo" refers to Chrysler Financial Services Americas LLC.</t>
  </si>
  <si>
    <t>"Old GM" refers to General Motors Corporation, which is now known as Motors Liquidation Company.</t>
  </si>
  <si>
    <t>As used in this table and its footnotes:</t>
  </si>
  <si>
    <t>Total Treasury Investment Amount</t>
  </si>
  <si>
    <t>Total Payments</t>
  </si>
  <si>
    <t>Common equity</t>
  </si>
  <si>
    <t>Chrysler Group LLC</t>
  </si>
  <si>
    <t>Debt obligation</t>
  </si>
  <si>
    <t>Issuance of equity in New Chrysler</t>
  </si>
  <si>
    <t>Debt Obligation w/ Additional Note, Equity</t>
  </si>
  <si>
    <t>-</t>
  </si>
  <si>
    <t>Additional Note</t>
  </si>
  <si>
    <t>Repayment</t>
  </si>
  <si>
    <t>Chrysler Holding</t>
  </si>
  <si>
    <t>Transfer of debt to New Chrysler</t>
  </si>
  <si>
    <t>Auburn Hills, MI</t>
  </si>
  <si>
    <t>Chrylser</t>
  </si>
  <si>
    <t>None</t>
  </si>
  <si>
    <t>Partial repayment</t>
  </si>
  <si>
    <t>Chrysler FinCo</t>
  </si>
  <si>
    <t>Farmington Hills, MI</t>
  </si>
  <si>
    <t>Motors Liquidation Company</t>
  </si>
  <si>
    <t>Debt left at Old GM</t>
  </si>
  <si>
    <t>Transfer of debt to New GM</t>
  </si>
  <si>
    <t>Exchange for preferred and common stock in New GM</t>
  </si>
  <si>
    <t>11, 12</t>
  </si>
  <si>
    <t>General Motors Holdings LLC</t>
  </si>
  <si>
    <t>Common Stock</t>
  </si>
  <si>
    <t>10, 11</t>
  </si>
  <si>
    <t>Exchange for equity interest in GMAC</t>
  </si>
  <si>
    <t>Detroit, MI</t>
  </si>
  <si>
    <t>General Motors</t>
  </si>
  <si>
    <t>GMAC</t>
  </si>
  <si>
    <t>Convertible Preferred Stock w/ Exercised Warrants</t>
  </si>
  <si>
    <t>Remaining Investment Amount/Equity %</t>
  </si>
  <si>
    <t>Amount/ Proceeds</t>
  </si>
  <si>
    <t>Type</t>
  </si>
  <si>
    <t>Amount/Equity %</t>
  </si>
  <si>
    <t>Description</t>
  </si>
  <si>
    <t>Obligor</t>
  </si>
  <si>
    <t>Amount</t>
  </si>
  <si>
    <t xml:space="preserve">Description </t>
  </si>
  <si>
    <t>City, State</t>
  </si>
  <si>
    <r>
      <t>Payment or Disposition</t>
    </r>
    <r>
      <rPr>
        <b/>
        <vertAlign val="superscript"/>
        <sz val="11"/>
        <rFont val="Arial"/>
        <family val="2"/>
      </rPr>
      <t>1</t>
    </r>
  </si>
  <si>
    <t>Treasury Investment After Exchange/Transfer/Other</t>
  </si>
  <si>
    <t>Exchange/Transfer/Other Details</t>
  </si>
  <si>
    <t>Initial Investment</t>
  </si>
  <si>
    <t xml:space="preserve">AG GECC PPIF Master Fund, L.P.                                               </t>
  </si>
  <si>
    <t>Randolph Bank &amp; Trust Company</t>
  </si>
  <si>
    <t>WashingtonFirst Bankshares, Inc.</t>
  </si>
  <si>
    <t>DuPage Credit Union</t>
  </si>
  <si>
    <t>Naperville</t>
  </si>
  <si>
    <t>2, 3, 10</t>
  </si>
  <si>
    <t>10.  In total, for the exchange of the Old GM Loan and the GM DIP Loan (other than as explained in footnote 9), Treasury received $2.1 billion in preferred shares and 60.8% of the common shares of New GM.  (See transactions marked by green lines in the table above.)</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</si>
  <si>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</si>
  <si>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"GMAC" refers to GMAC Inc., formerly known as GMAC LLC.</t>
  </si>
  <si>
    <t>"New GM" refers to General Motors Company, the company that purchased Old GM's assets on 7/10/2009 in a sale pursuant to section 363 of the Bankruptcy Code.  See also footnote 11.</t>
  </si>
  <si>
    <t xml:space="preserve">19.  Pursuant to the agreement explained in footnote 18, $500 million of this debt obligation was assumed by New Chrysler. </t>
  </si>
  <si>
    <t>10a/ This institution received an additional investment through the expansion of CPP for small banks.</t>
  </si>
  <si>
    <t>2, 10a</t>
  </si>
  <si>
    <t>2, 13 - 10/30/2009</t>
  </si>
  <si>
    <t>RLJ Western Asset Public/Private Master Fund, L.P.</t>
  </si>
  <si>
    <t>Los Alamos National Bank</t>
  </si>
  <si>
    <t>Fidelity Federal Bancorp</t>
  </si>
  <si>
    <t>Community Pride Bank Corporation</t>
  </si>
  <si>
    <t>Ham Lake</t>
  </si>
  <si>
    <t>HPK Financial Corporation</t>
  </si>
  <si>
    <t>2, 3a - 11/13/2009</t>
  </si>
  <si>
    <t>3a/ Treasury cancelled the warrants received from this institution due to its designation as a CDFI.</t>
  </si>
  <si>
    <t xml:space="preserve">14/ As of the date of this report, this institution is in bankruptcy proceedings.   </t>
  </si>
  <si>
    <t>Quantum Servicing Corporation</t>
  </si>
  <si>
    <t>Hillsdale County National Bank</t>
  </si>
  <si>
    <t>Hillsdale</t>
  </si>
  <si>
    <t>QLending, Inc.</t>
  </si>
  <si>
    <t>Presidio Bank</t>
  </si>
  <si>
    <t>Shorewood</t>
  </si>
  <si>
    <t>McLeod Bancshares, Inc.</t>
  </si>
  <si>
    <t>4/ Does not include accrued and unpaid interest due on the amount of principal repayment, which interest must be paid at the time of principal repayment.</t>
  </si>
  <si>
    <r>
      <t xml:space="preserve">Subordinated Debentures </t>
    </r>
    <r>
      <rPr>
        <vertAlign val="superscript"/>
        <sz val="11"/>
        <rFont val="Arial"/>
        <family val="2"/>
      </rPr>
      <t>8</t>
    </r>
  </si>
  <si>
    <t>3a - 11/24/2009</t>
  </si>
  <si>
    <t>Marix Servicing, LLC</t>
  </si>
  <si>
    <t>Home Financing Center, Inc</t>
  </si>
  <si>
    <t>First Keystone Bank</t>
  </si>
  <si>
    <t>Pheonix</t>
  </si>
  <si>
    <t>Media</t>
  </si>
  <si>
    <t>Marathon Legacy Securities Public-Private Investment Partnership, L.P.</t>
  </si>
  <si>
    <t>R</t>
  </si>
  <si>
    <t>A</t>
  </si>
  <si>
    <t>Total Warrant Proceeds</t>
  </si>
  <si>
    <t>BNC Bancorp</t>
  </si>
  <si>
    <t>Regions Financial Corporation</t>
  </si>
  <si>
    <t xml:space="preserve">WesBanco, Inc. </t>
  </si>
  <si>
    <t xml:space="preserve">Washington Federal, Inc. </t>
  </si>
  <si>
    <t>15/ For final disposition of warrants, "R" represents proceeds from a repurchase of warrants by the financial institution, and "A" represents the proceeds to Treasury, before underwriting fees and selling expenses, from a sale by Treasury in a registered public offering of the warrants issued by the financial institution.</t>
  </si>
  <si>
    <t>Broadway Financial Corporation</t>
  </si>
  <si>
    <t>Delmar Bancorp</t>
  </si>
  <si>
    <t>Delmar</t>
  </si>
  <si>
    <t xml:space="preserve">Fort Worth </t>
  </si>
  <si>
    <t>Community Bank &amp; Trust Company</t>
  </si>
  <si>
    <t>Idaho Housing and Finance Association</t>
  </si>
  <si>
    <t>Clarks Summit</t>
  </si>
  <si>
    <t>3, 10a</t>
  </si>
  <si>
    <t>2, 13 - 12/4/2009</t>
  </si>
  <si>
    <t>13/ 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</si>
  <si>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Three Shores Bancorporation, Inc.  (Seaside National Bank &amp; Trust)</t>
  </si>
  <si>
    <t>WashingtonFirst Bankshares, Inc.   (WashingtonFirst Bank)</t>
  </si>
  <si>
    <t>Capital Repayment Amount</t>
  </si>
  <si>
    <t>Remaining Capital Description</t>
  </si>
  <si>
    <t>Spirit of Alaska Federal Credit Union</t>
  </si>
  <si>
    <t>American Eagle Federal Credit Union</t>
  </si>
  <si>
    <t>Silver State Schools Credit Union</t>
  </si>
  <si>
    <t>Fidelity Homestead Savings Bank</t>
  </si>
  <si>
    <t>Bay Gulf Credit Union</t>
  </si>
  <si>
    <t>The Golden 1 Credit Union</t>
  </si>
  <si>
    <t>Sterling Savings Bank</t>
  </si>
  <si>
    <t>Fairbanks</t>
  </si>
  <si>
    <t>East Hartford</t>
  </si>
  <si>
    <t>Las Vegas</t>
  </si>
  <si>
    <t>Contingent Value Rights</t>
  </si>
  <si>
    <t>TOTAL TREASURY TIP INVESTMENT AMOUNT</t>
  </si>
  <si>
    <t>First Community Financial Partners, Inc.</t>
  </si>
  <si>
    <t>Wachusett Financial Services, Inc.</t>
  </si>
  <si>
    <t>Clinton</t>
  </si>
  <si>
    <t>Nationwide Bankshares, Inc.</t>
  </si>
  <si>
    <t>The Victory Bancorp, Inc.                                                (The Victory Bank)</t>
  </si>
  <si>
    <t>17/ On 12/11/2009, Treasury exchanged its Series A Preferred Stock issued by Superior Bancorp, Inc. for a like amount of non tax-deductible Trust Preferred Securities issued by Superior Capital Trust II, administrative trustee for Superior Bancorp.</t>
  </si>
  <si>
    <t>HomeStar Bank &amp; Financial Services</t>
  </si>
  <si>
    <t>Glenview State Bank</t>
  </si>
  <si>
    <t>Verity Credit Union</t>
  </si>
  <si>
    <t>Hartford Savings Bank</t>
  </si>
  <si>
    <t>The Bryn Mawr Trust Co.</t>
  </si>
  <si>
    <t>Glenview</t>
  </si>
  <si>
    <t>Seattle</t>
  </si>
  <si>
    <t>Bryn Mawr</t>
  </si>
  <si>
    <t>Manteno</t>
  </si>
  <si>
    <t>The Victory Bancorp, Inc.</t>
  </si>
  <si>
    <t>Citizens 1st National Bank</t>
  </si>
  <si>
    <t>Golden Plains Credit Union</t>
  </si>
  <si>
    <t>First Federal Savings and Loan Association of Lakewood</t>
  </si>
  <si>
    <t>Sound Community Bank</t>
  </si>
  <si>
    <t>Park View Federal Savings Bank</t>
  </si>
  <si>
    <t>Spring Valley</t>
  </si>
  <si>
    <t>Garden City</t>
  </si>
  <si>
    <t>Michigan City</t>
  </si>
  <si>
    <t>Solon</t>
  </si>
  <si>
    <t>Horizon Bank, NA</t>
  </si>
  <si>
    <t>Layton Park Financial Group</t>
  </si>
  <si>
    <t>Centric Financial Corporation</t>
  </si>
  <si>
    <t>Saginaw</t>
  </si>
  <si>
    <t>Logan</t>
  </si>
  <si>
    <t>Oaktree PPIP Fund, L.P.</t>
  </si>
  <si>
    <t>Valley Financial Group, Ltd., 1st State Bank</t>
  </si>
  <si>
    <t>First Freedom Bancshares, Inc.</t>
  </si>
  <si>
    <t>Final Disposition Description</t>
  </si>
  <si>
    <t>Treasury Investment Remaining After Capital Repayment</t>
  </si>
  <si>
    <t>Termination</t>
  </si>
  <si>
    <t>Premium</t>
  </si>
  <si>
    <t>Exchange preferred stock for trust preferred securities</t>
  </si>
  <si>
    <t>Master Agreement</t>
  </si>
  <si>
    <t>Termination Agreement</t>
  </si>
  <si>
    <t>Remaining Premium Description</t>
  </si>
  <si>
    <t>Remaining Premium Amount</t>
  </si>
  <si>
    <t>Payment or Disposition</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</si>
  <si>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</si>
  <si>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Iberiabank</t>
  </si>
  <si>
    <t>Grafton Suburban Credit Union</t>
  </si>
  <si>
    <t>Eaton National Bank &amp; Trust Company</t>
  </si>
  <si>
    <t>Tempe Schools Credit Union</t>
  </si>
  <si>
    <t>Sarasota</t>
  </si>
  <si>
    <t>North Grafton</t>
  </si>
  <si>
    <t>Eaton</t>
  </si>
  <si>
    <t>Tempe</t>
  </si>
  <si>
    <t>ASSET GUARANTEE PROGRAM</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</si>
  <si>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</si>
  <si>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11/ Treasury made three separate investments in Citigroup Inc. ("Citigroup") under CPP, TIP, and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</si>
  <si>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2/ Repayment pursuant to Title VII, Section 7001 of the American Recovery and Reinvestment Act of 2009.</t>
  </si>
  <si>
    <t>AMERICAN INTERNATIONAL GROUP, INC. (AIG) INVESTMENT PROGRAM</t>
  </si>
  <si>
    <t>TOTAL CAPITAL REPAYMENT AMOUNT</t>
  </si>
  <si>
    <t>(formerly referred to as Systemically Significant Failing Institutions)</t>
  </si>
  <si>
    <t>Partial cancellation for early termination of guarantee</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</si>
  <si>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</si>
  <si>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Atlantic Bancshares, Inc.</t>
  </si>
  <si>
    <t>Union Financial Corporation</t>
  </si>
  <si>
    <t>Mainline Bancorp, Inc.</t>
  </si>
  <si>
    <t>Albuquerque</t>
  </si>
  <si>
    <t>Ebensburg</t>
  </si>
  <si>
    <t>FBHC Holding Company</t>
  </si>
  <si>
    <t>Boulder</t>
  </si>
  <si>
    <t>Convertible Preferred Stock</t>
  </si>
  <si>
    <t>21, 22</t>
  </si>
  <si>
    <t>Exchange for convertible preferred stock</t>
  </si>
  <si>
    <t>Partial exchange for common stock</t>
  </si>
  <si>
    <t>Bluffton</t>
  </si>
  <si>
    <t xml:space="preserve">21.  Amount of the Treasury investment after exchange includes the exercised warrants from Treasury's initial investment.  </t>
  </si>
  <si>
    <t>Trust Preferred Securities w/ Exercised Warrants</t>
  </si>
  <si>
    <t xml:space="preserve">22.  Under the terms of an agreement dated 12/30/2009, the convertible preferred shares will mandatorily convert to common stock under the conditions and the conversion price as set forth in the terms of the agreement.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</si>
  <si>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</si>
  <si>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r>
      <t xml:space="preserve">Adjusted Investment </t>
    </r>
    <r>
      <rPr>
        <b/>
        <sz val="12"/>
        <rFont val="Arial"/>
        <family val="2"/>
      </rPr>
      <t xml:space="preserve"> </t>
    </r>
    <r>
      <rPr>
        <b/>
        <vertAlign val="superscript"/>
        <sz val="14"/>
        <rFont val="Arial"/>
        <family val="2"/>
      </rPr>
      <t>3</t>
    </r>
  </si>
  <si>
    <t>Repayment Date</t>
  </si>
  <si>
    <t>Repayment Amount</t>
  </si>
  <si>
    <t>Contingent Proceeds</t>
  </si>
  <si>
    <t>Fresno County Federal Credit Union</t>
  </si>
  <si>
    <t>Roebling Bank</t>
  </si>
  <si>
    <t>First National Bank of Grant Park</t>
  </si>
  <si>
    <t>Greater Nevada Mortgage Services</t>
  </si>
  <si>
    <t>Roebling</t>
  </si>
  <si>
    <t>Grant Park</t>
  </si>
  <si>
    <t>Highlands Ranch</t>
  </si>
  <si>
    <t>Carson City</t>
  </si>
  <si>
    <t>Specialized Loan Servicing, LLC</t>
  </si>
  <si>
    <t>Digital Federal Credit Union</t>
  </si>
  <si>
    <t>Marlborough</t>
  </si>
  <si>
    <r>
      <t xml:space="preserve">Membership Interest  </t>
    </r>
    <r>
      <rPr>
        <vertAlign val="superscript"/>
        <sz val="14"/>
        <rFont val="Arial"/>
        <family val="2"/>
      </rPr>
      <t>5</t>
    </r>
  </si>
  <si>
    <t>5/ Profit after capital repayments will be paid pro rata (subject to prior distribution of Contingent Proceeds to Treasury) to the fund's partners, including Treasury, in respect of their membership interests.</t>
  </si>
  <si>
    <t>Updated portfolio data from servicer &amp; HAFA initial cap</t>
  </si>
  <si>
    <t>Updated HPDP cap &amp; HAFA initial cap</t>
  </si>
  <si>
    <t>Initial 2MP cap</t>
  </si>
  <si>
    <t>4/17/2009 as amended on 1/26/2010</t>
  </si>
  <si>
    <t>As used in this table:</t>
  </si>
  <si>
    <t>"HPDP" means the Home Price Decline Protection program.</t>
  </si>
  <si>
    <t>"HAFA" means the Home Affordable foreclosure Alternatives program.</t>
  </si>
  <si>
    <t>"2MP" means the Second Lien Modification Program.</t>
  </si>
  <si>
    <t xml:space="preserve">iServe Residential Lending, LLC </t>
  </si>
  <si>
    <t>United Bank</t>
  </si>
  <si>
    <t>Griffin</t>
  </si>
  <si>
    <t>TOTAL PROCEEDS</t>
  </si>
  <si>
    <t>Distribution or Disposition</t>
  </si>
  <si>
    <t xml:space="preserve"> Proceeds</t>
  </si>
  <si>
    <r>
      <t xml:space="preserve">Distribution </t>
    </r>
    <r>
      <rPr>
        <vertAlign val="superscript"/>
        <sz val="14"/>
        <rFont val="Arial"/>
        <family val="2"/>
      </rPr>
      <t>5</t>
    </r>
  </si>
  <si>
    <r>
      <t>MidWest</t>
    </r>
    <r>
      <rPr>
        <sz val="11"/>
        <color indexed="8"/>
        <rFont val="Arial"/>
        <family val="2"/>
      </rPr>
      <t>One</t>
    </r>
    <r>
      <rPr>
        <i/>
        <sz val="11"/>
        <color indexed="8"/>
        <rFont val="Arial"/>
        <family val="2"/>
      </rPr>
      <t xml:space="preserve"> </t>
    </r>
    <r>
      <rPr>
        <sz val="11"/>
        <color indexed="8"/>
        <rFont val="Arial"/>
        <family val="2"/>
      </rPr>
      <t>Financial Group, Inc.</t>
    </r>
  </si>
  <si>
    <t>Bowling Green</t>
  </si>
  <si>
    <t xml:space="preserve">Union First Market Bankshares Corporation                 (Union Bankshares Corporation) </t>
  </si>
  <si>
    <t>Union First Market Bankshares Corporation                          (First Market Bank, FSB)</t>
  </si>
  <si>
    <t>18/ 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</si>
  <si>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 xml:space="preserve">16/ 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 </t>
  </si>
  <si>
    <t>2, 13 - 2/10/2010</t>
  </si>
  <si>
    <t>Pascack Bancorp, Inc.                                  (Pascack Community Bank)</t>
  </si>
  <si>
    <t>2, 19</t>
  </si>
  <si>
    <r>
      <t xml:space="preserve">Capital Repayment Amount (Loss) </t>
    </r>
    <r>
      <rPr>
        <b/>
        <vertAlign val="superscript"/>
        <sz val="11"/>
        <color indexed="8"/>
        <rFont val="Arial"/>
        <family val="2"/>
      </rPr>
      <t>6</t>
    </r>
  </si>
  <si>
    <t>19/ On 2/11/2010, Pacific Coast National Bancorp dismissed its bankruptcy proceedings with no recovery to any creditors or investors, including Treasury, and the investment was extinguished.</t>
  </si>
  <si>
    <t>Transfer of cap (to Wells Fargo Bank) due to merger</t>
  </si>
  <si>
    <t>Transfer of cap (from Wachovia) due to merger</t>
  </si>
  <si>
    <t>Urban Trust Bank</t>
  </si>
  <si>
    <t>3/ For final disposition of warrants, "R" represents proceeds from a repurchase of warrants by the financial institution, and "A" represents the proceeds to Treasury, before underwriting fees and selling expenses, from a sale by Treasury in a registered public offering of the warrants issued by the financial institution.</t>
  </si>
  <si>
    <t>1b</t>
  </si>
  <si>
    <t>1a, 1b</t>
  </si>
  <si>
    <t>1a/ 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</si>
  <si>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 xml:space="preserve">1b/ The warrant disposition proceeds amount are stated pro rata in respect of the CPP investments in Bank of America Corporation that occurred on 10/28/2008 and 1/9/2009.  The total gross disposition proceeds from CPP warrants on 3/3/2010 was $310,571,615, consisting of $186,342,969 and $124,228,646.  Proceeds from the disposition of TIP warrants on 3/3/2010 appear on a following page of this report. </t>
  </si>
  <si>
    <r>
      <t>Repayment</t>
    </r>
    <r>
      <rPr>
        <vertAlign val="superscript"/>
        <sz val="11"/>
        <color indexed="8"/>
        <rFont val="Arial"/>
        <family val="2"/>
      </rPr>
      <t>5</t>
    </r>
  </si>
  <si>
    <t xml:space="preserve">iServe Servicing, Inc. </t>
  </si>
  <si>
    <t>Mandatory Convertible Preferred Stock w/ Warrants</t>
  </si>
  <si>
    <t>20/ On 3/8/2010, Treasury exchanged its $84,784,000 of Preferred Stock in Midwest Banc Holdings, Inc. (MBHI) for $89,388,000 of Mandatory Convertible Preferred Stock (MCP), which is equivalent to the initial investment amount of $84,784,000, plus $4,604,000 of capitalized previously accrued and unpaid dividends.  Subject to the fulfillment by MBHI of the conditions related to its capital plan,  the MCP may be converted to common stock.</t>
  </si>
  <si>
    <t>5/ All outstanding principal drawn under the credit agreement was repaid.</t>
  </si>
  <si>
    <t>Navy Federal Credit Union</t>
  </si>
  <si>
    <t>Vist Financial Corp</t>
  </si>
  <si>
    <t xml:space="preserve">Total Capital Repayment Amount    </t>
  </si>
  <si>
    <t xml:space="preserve">Total Purchase Amount    </t>
  </si>
  <si>
    <t xml:space="preserve">Total Losses    </t>
  </si>
  <si>
    <t>3/ Wachovia Mortgage, FSB was merged with Wells Fargo Bank, NA, and the remaining Adjusted Cap stated above represents the amount previously paid to Wachovia Mortgage, FSB prior to such merger.  </t>
  </si>
  <si>
    <t>Note</t>
  </si>
  <si>
    <t>Trade Date</t>
  </si>
  <si>
    <r>
      <t xml:space="preserve">Purchase Details </t>
    </r>
    <r>
      <rPr>
        <b/>
        <vertAlign val="superscript"/>
        <sz val="11"/>
        <rFont val="Arial"/>
        <family val="2"/>
      </rPr>
      <t>1</t>
    </r>
  </si>
  <si>
    <t>Settlement Details</t>
  </si>
  <si>
    <t xml:space="preserve">Pricing Mechanism </t>
  </si>
  <si>
    <r>
      <t>Initial Investment Amount</t>
    </r>
    <r>
      <rPr>
        <b/>
        <vertAlign val="superscript"/>
        <sz val="11"/>
        <color indexed="8"/>
        <rFont val="Arial"/>
        <family val="2"/>
      </rPr>
      <t xml:space="preserve"> 2</t>
    </r>
  </si>
  <si>
    <t>Settlement Date</t>
  </si>
  <si>
    <t>Final Investment Amount</t>
  </si>
  <si>
    <r>
      <t>Senior Security Proceeds</t>
    </r>
    <r>
      <rPr>
        <b/>
        <vertAlign val="superscript"/>
        <sz val="11"/>
        <color indexed="8"/>
        <rFont val="Arial"/>
        <family val="2"/>
      </rPr>
      <t xml:space="preserve"> 4</t>
    </r>
  </si>
  <si>
    <r>
      <t>Life-to-date Principal Received</t>
    </r>
    <r>
      <rPr>
        <b/>
        <i/>
        <vertAlign val="superscript"/>
        <sz val="11"/>
        <color indexed="8"/>
        <rFont val="Arial"/>
        <family val="2"/>
      </rPr>
      <t xml:space="preserve"> 1</t>
    </r>
  </si>
  <si>
    <r>
      <t xml:space="preserve">Disposition Amount </t>
    </r>
    <r>
      <rPr>
        <b/>
        <vertAlign val="superscript"/>
        <sz val="11"/>
        <rFont val="Arial"/>
        <family val="2"/>
      </rPr>
      <t>5</t>
    </r>
  </si>
  <si>
    <t>Floating Rate SBA 7a security due 2025</t>
  </si>
  <si>
    <t>Floating Rate SBA 7a security due 2022</t>
  </si>
  <si>
    <t>TOTAL INVESTMENT AMOUNT</t>
  </si>
  <si>
    <t>Total Senior Security Proceeds</t>
  </si>
  <si>
    <t>Total Disposition Proceeds</t>
  </si>
  <si>
    <t>1/ The amortizing principal and interest payments are reported on the monthly Dividends and Interest Report available at www.FinancialStability.gov.</t>
  </si>
  <si>
    <t>2/ Investment Amount is stated after giving effect to factor and, if applicable, the purchase of accrued principal and interest.</t>
  </si>
  <si>
    <t>4/ In order to satisfy the requirements under Section 113 of the Emergency Economic Stabilization Act of 2008, Treasury will acquire a senior indebtedness instrument (a Senior Security) from the seller of each respective SBA 7a Security.  Each Senior Security will (i) have an aggregate principal amount equal to the product of (A) 0.05% and (B) the Final Investment Amount (excluding accrued interest) paid by Treasury for the respective SBA 7a Security, and (ii) at the option of the respective seller, may be redeemed at par value immediately upon issuance, or remain outstanding with the terms and conditions as set forth in the Master Purchase Agreement.</t>
  </si>
  <si>
    <t>5/  Disposition Amount is stated after giving effect, if applicable, to sale of accrued principal and interest.</t>
  </si>
  <si>
    <t>SMALL BUSINESS AND COMMUNITY LENDING INITIATIVE</t>
  </si>
  <si>
    <t>SBA 7a Securities Purchase Program</t>
  </si>
  <si>
    <t>Investment After Capital Repayment</t>
  </si>
  <si>
    <t>4/ On 1/4/2010, Treasury and the fund manager entered into a Winding-Up and Liquidation Agreement.  The adjusted amount shows Treasury's final investments in the fund.  (See note 6.)</t>
  </si>
  <si>
    <t>6/ Following termination of the TCW fund, the $3.33 billion of obligations have been reallocated to the remaining eight funds pursuant to consent letters from Treasury dated as of 3/22/2010.   $133 million of maximum equity capital obligation and $267 million of maximum debt obligation were reallocated per fund, after adjustment for the $17.6 million and $26.9 million equity capital reallocations from private investors in the TCW fund to  the Wellington fund and the AG GECC fund, respectively. The $356 million of final investment in the TCW fund will remain a part of Treasury's total maximum S-PPIP investment amount.</t>
  </si>
  <si>
    <t>10, 21</t>
  </si>
  <si>
    <t>Updated portfolio data from servicer &amp; 2MP initial cap</t>
  </si>
  <si>
    <t>21/ On 3/30/2010, Treasury exchanged its $7,500,000 of Subordinated Debentures in GulfSouth Private Bank for an equivalent amount of Preferred Stock, in connection with its conversion from a Subchapter S-Corporation, that comply with the CPP terms applicable to privately held qualified financial institutions.</t>
  </si>
  <si>
    <t>3/ Adjusted to show Treasury's maximum obligations to a fund.</t>
  </si>
  <si>
    <t xml:space="preserve">M&amp;T Bank Corporation (Provident Bancshares Corp.)                                        </t>
  </si>
  <si>
    <t>(Revised as of March 24, 2010)</t>
  </si>
  <si>
    <t>22/ On 4/2/2010, Treasury entered into an agreement with Independent Bank Corporation (Independent) to exchange Treasury’s $72,000,000 of Preferred Stock for an equivalent amount of Mandatory Convertible Preferred Stock (MCP), plus a capitalized amount equal to previously accrued and unpaid dividends.  The closing of the exchange for MCP is subject to the receipt of regulatory and stockholder approvals.  Subject to the fulfillment by Independent of the conditions related to its capital plan,  the MCP may be converted to common stock.</t>
  </si>
  <si>
    <r>
      <t>Payment or Disposition</t>
    </r>
    <r>
      <rPr>
        <b/>
        <vertAlign val="superscript"/>
        <sz val="11"/>
        <rFont val="Arial"/>
        <family val="2"/>
      </rPr>
      <t>4</t>
    </r>
  </si>
  <si>
    <t>Adjusted or Final Investment Amount</t>
  </si>
  <si>
    <t>Total Repayments</t>
  </si>
  <si>
    <t>Total Proceeds from Additional Notes</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</si>
  <si>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Chrysler Group LLC assumed Chrysler Receivables SPV LLC on 6/10/2009. </t>
  </si>
  <si>
    <r>
      <t>Payment</t>
    </r>
    <r>
      <rPr>
        <vertAlign val="superscript"/>
        <sz val="11"/>
        <color indexed="8"/>
        <rFont val="Arial"/>
        <family val="2"/>
      </rPr>
      <t>6</t>
    </r>
  </si>
  <si>
    <t>6/ Treasury's commitment was $2.5 billion (see note 3).  As of 4/5/2009, Treasury's commitment to lend under the credit agreement had terminated and the borrower has paid its obligations with respect to the Additional Note.   The final investment amount reflects the total funds disbursed under the loan, all of which have been repaid.</t>
  </si>
  <si>
    <r>
      <t>Payment</t>
    </r>
    <r>
      <rPr>
        <vertAlign val="superscript"/>
        <sz val="11"/>
        <color indexed="8"/>
        <rFont val="Arial"/>
        <family val="2"/>
      </rPr>
      <t>7</t>
    </r>
  </si>
  <si>
    <t>7/ Treasury's commitment was $1 billion (see note 3).  As of 4/7/2009, Treasury's commitment to lend under the credit agreement had terminated and the borrower has paid its obligations with respect to the Additional Note.   The final investment amount reflects the total funds disbursed under the loan, all of which have been repaid.</t>
  </si>
  <si>
    <t>Y</t>
  </si>
  <si>
    <t>Floating Rate SBA 7a security due 2034</t>
  </si>
  <si>
    <r>
      <t>TBA or PMF</t>
    </r>
    <r>
      <rPr>
        <b/>
        <vertAlign val="superscript"/>
        <sz val="11"/>
        <color indexed="8"/>
        <rFont val="Arial"/>
        <family val="2"/>
      </rPr>
      <t>3</t>
    </r>
  </si>
  <si>
    <r>
      <rPr>
        <b/>
        <sz val="12"/>
        <rFont val="Arial"/>
        <family val="2"/>
      </rPr>
      <t>*</t>
    </r>
    <r>
      <rPr>
        <sz val="11"/>
        <rFont val="Arial"/>
        <family val="2"/>
      </rPr>
      <t xml:space="preserve"> Subject to adjustment</t>
    </r>
  </si>
  <si>
    <t>TBA*</t>
  </si>
  <si>
    <t>Floating Rate SBA 7a security due 2016</t>
  </si>
  <si>
    <t>3/ If a purchase is listed as TBA, or To-Be-Announced, the underlying loans in the SBA Pool have yet to come to market, and the TBA final investment amount and senior secuiry proceeds will be adjusted within the variance permitted under the program terms.  If a purchase is listed as PMF, or Prior-Month-Factor, the trade was made prior to the applicable month's factor being published and the SBA 7a security and senior security are priced according to the prior-month's factor.  The PMF final investment amount and senior security proceeds will be adjusted after publication of the applicable month's factor (on or about the 11th business day of each month).</t>
  </si>
  <si>
    <t>*</t>
  </si>
  <si>
    <t>Purchase Face Amount</t>
  </si>
  <si>
    <t>Current Face Amount</t>
  </si>
  <si>
    <t>Total Purchase Face Amount</t>
  </si>
  <si>
    <t>For Period Ending April 9, 2010</t>
  </si>
  <si>
    <t>This copy of the Transactions Report is subject to the terms and conditions of download as stated at http://www.financialstability.gov/latest/reportsanddocs.html.  The official version from the U.S. Department of the Treasury, Office of Financial Stability is available as a PDF file at http://www.financialstability.gov/latest/reportsanddocs.html</t>
  </si>
</sst>
</file>

<file path=xl/styles.xml><?xml version="1.0" encoding="utf-8"?>
<styleSheet xmlns="http://schemas.openxmlformats.org/spreadsheetml/2006/main">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_);_(&quot;$&quot;* \(#,##0\);_(&quot;$&quot;* &quot;0&quot;??_);_(@_)"/>
    <numFmt numFmtId="167" formatCode="0.0%"/>
  </numFmts>
  <fonts count="9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1"/>
      <name val="Arial"/>
      <family val="2"/>
    </font>
    <font>
      <sz val="11"/>
      <color indexed="8"/>
      <name val="Calibri"/>
      <family val="2"/>
    </font>
    <font>
      <sz val="10"/>
      <name val="Arial"/>
      <family val="2"/>
    </font>
    <font>
      <sz val="11"/>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Calibri"/>
      <family val="2"/>
    </font>
    <font>
      <b/>
      <sz val="11"/>
      <color indexed="8"/>
      <name val="Arial"/>
      <family val="2"/>
    </font>
    <font>
      <b/>
      <vertAlign val="superscript"/>
      <sz val="11"/>
      <color indexed="8"/>
      <name val="Arial"/>
      <family val="2"/>
    </font>
    <font>
      <sz val="11"/>
      <color indexed="8"/>
      <name val="Arial"/>
      <family val="2"/>
    </font>
    <font>
      <vertAlign val="superscript"/>
      <sz val="11"/>
      <color indexed="8"/>
      <name val="Arial"/>
      <family val="2"/>
    </font>
    <font>
      <sz val="11"/>
      <color indexed="10"/>
      <name val="Arial"/>
      <family val="2"/>
    </font>
    <font>
      <vertAlign val="superscript"/>
      <sz val="11"/>
      <name val="Arial"/>
      <family val="2"/>
    </font>
    <font>
      <i/>
      <sz val="11"/>
      <color indexed="8"/>
      <name val="Arial"/>
      <family val="2"/>
    </font>
    <font>
      <b/>
      <vertAlign val="superscript"/>
      <sz val="11"/>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font>
    <font>
      <i/>
      <sz val="11"/>
      <name val="Arial"/>
      <family val="2"/>
    </font>
    <font>
      <sz val="11"/>
      <color rgb="FF000000"/>
      <name val="Arial"/>
      <family val="2"/>
    </font>
    <font>
      <sz val="10"/>
      <color indexed="8"/>
      <name val="Arial"/>
      <family val="2"/>
    </font>
    <font>
      <b/>
      <sz val="12"/>
      <name val="Arial"/>
      <family val="2"/>
    </font>
    <font>
      <b/>
      <vertAlign val="superscript"/>
      <sz val="14"/>
      <name val="Arial"/>
      <family val="2"/>
    </font>
    <font>
      <vertAlign val="superscript"/>
      <sz val="14"/>
      <name val="Arial"/>
      <family val="2"/>
    </font>
    <font>
      <b/>
      <i/>
      <sz val="11"/>
      <name val="Arial"/>
      <family val="2"/>
    </font>
    <font>
      <b/>
      <i/>
      <sz val="11"/>
      <color indexed="8"/>
      <name val="Arial"/>
      <family val="2"/>
    </font>
    <font>
      <b/>
      <i/>
      <vertAlign val="superscript"/>
      <sz val="11"/>
      <color indexed="8"/>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right/>
      <top/>
      <bottom style="double">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auto="1"/>
      </bottom>
      <diagonal/>
    </border>
    <border>
      <left/>
      <right/>
      <top style="medium">
        <color indexed="64"/>
      </top>
      <bottom style="double">
        <color indexed="64"/>
      </bottom>
      <diagonal/>
    </border>
    <border>
      <left/>
      <right/>
      <top/>
      <bottom style="medium">
        <color indexed="64"/>
      </bottom>
      <diagonal/>
    </border>
    <border>
      <left style="thin">
        <color indexed="64"/>
      </left>
      <right/>
      <top style="thin">
        <color indexed="64"/>
      </top>
      <bottom style="thick">
        <color theme="6"/>
      </bottom>
      <diagonal/>
    </border>
    <border>
      <left style="thin">
        <color indexed="64"/>
      </left>
      <right style="thin">
        <color indexed="64"/>
      </right>
      <top style="thin">
        <color indexed="64"/>
      </top>
      <bottom style="thick">
        <color theme="6"/>
      </bottom>
      <diagonal/>
    </border>
    <border>
      <left style="medium">
        <color indexed="64"/>
      </left>
      <right style="thin">
        <color indexed="64"/>
      </right>
      <top style="thin">
        <color indexed="64"/>
      </top>
      <bottom style="thick">
        <color theme="6"/>
      </bottom>
      <diagonal/>
    </border>
    <border>
      <left style="thin">
        <color indexed="64"/>
      </left>
      <right style="medium">
        <color indexed="64"/>
      </right>
      <top style="thick">
        <color theme="6"/>
      </top>
      <bottom style="thin">
        <color indexed="64"/>
      </bottom>
      <diagonal/>
    </border>
    <border>
      <left style="thin">
        <color indexed="64"/>
      </left>
      <right style="thin">
        <color indexed="64"/>
      </right>
      <top style="thick">
        <color theme="6"/>
      </top>
      <bottom style="thin">
        <color indexed="64"/>
      </bottom>
      <diagonal/>
    </border>
    <border>
      <left style="medium">
        <color indexed="64"/>
      </left>
      <right/>
      <top style="thick">
        <color theme="6"/>
      </top>
      <bottom style="thin">
        <color indexed="64"/>
      </bottom>
      <diagonal/>
    </border>
    <border>
      <left/>
      <right style="thin">
        <color indexed="64"/>
      </right>
      <top style="thick">
        <color theme="6"/>
      </top>
      <bottom style="thin">
        <color indexed="64"/>
      </bottom>
      <diagonal/>
    </border>
    <border>
      <left/>
      <right style="thick">
        <color theme="6"/>
      </right>
      <top/>
      <bottom style="thin">
        <color indexed="64"/>
      </bottom>
      <diagonal/>
    </border>
    <border>
      <left style="thin">
        <color indexed="64"/>
      </left>
      <right/>
      <top style="medium">
        <color indexed="64"/>
      </top>
      <bottom style="medium">
        <color theme="9"/>
      </bottom>
      <diagonal/>
    </border>
    <border>
      <left style="medium">
        <color indexed="64"/>
      </left>
      <right style="thin">
        <color indexed="64"/>
      </right>
      <top style="medium">
        <color indexed="64"/>
      </top>
      <bottom style="medium">
        <color theme="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ck">
        <color theme="6"/>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theme="9"/>
      </bottom>
      <diagonal/>
    </border>
    <border>
      <left style="thin">
        <color indexed="64"/>
      </left>
      <right/>
      <top style="medium">
        <color indexed="64"/>
      </top>
      <bottom style="medium">
        <color indexed="64"/>
      </bottom>
      <diagonal/>
    </border>
    <border>
      <left/>
      <right/>
      <top style="double">
        <color auto="1"/>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930">
    <xf numFmtId="0" fontId="0" fillId="0" borderId="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4" fillId="3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4" fillId="37"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64"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64" fillId="39"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4"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4" fillId="41"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64" fillId="42"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64" fillId="43"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4" fillId="44"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64" fillId="45"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4" fillId="46"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4"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65" fillId="48"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66" fillId="49" borderId="76"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67" fillId="50" borderId="77"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43" fontId="31" fillId="0" borderId="0" applyFont="0" applyFill="0" applyBorder="0" applyAlignment="0" applyProtection="0"/>
    <xf numFmtId="44" fontId="31" fillId="0" borderId="0" applyFont="0" applyFill="0" applyBorder="0" applyAlignment="0" applyProtection="0"/>
    <xf numFmtId="0" fontId="6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3" fillId="0" borderId="0" applyNumberFormat="0" applyFill="0" applyBorder="0" applyAlignment="0" applyProtection="0">
      <alignment vertical="top"/>
      <protection locked="0"/>
    </xf>
    <xf numFmtId="0" fontId="69" fillId="51"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70" fillId="0" borderId="78"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71" fillId="0" borderId="79"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72" fillId="0" borderId="80"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72"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3" fillId="52" borderId="76"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74" fillId="0" borderId="81"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75" fillId="53"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2" fillId="0" borderId="0"/>
    <xf numFmtId="0" fontId="22" fillId="0" borderId="0"/>
    <xf numFmtId="0" fontId="22" fillId="0" borderId="0"/>
    <xf numFmtId="0" fontId="22" fillId="0" borderId="0"/>
    <xf numFmtId="0" fontId="22" fillId="0" borderId="0"/>
    <xf numFmtId="0" fontId="63"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63" fillId="0" borderId="0"/>
    <xf numFmtId="0" fontId="63"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63" fillId="0" borderId="0"/>
    <xf numFmtId="0" fontId="63" fillId="0" borderId="0"/>
    <xf numFmtId="0" fontId="63" fillId="0" borderId="0"/>
    <xf numFmtId="0" fontId="63" fillId="0" borderId="0"/>
    <xf numFmtId="0" fontId="22" fillId="0" borderId="0"/>
    <xf numFmtId="0" fontId="17" fillId="0" borderId="0"/>
    <xf numFmtId="0" fontId="17" fillId="0" borderId="0"/>
    <xf numFmtId="0" fontId="17" fillId="0" borderId="0"/>
    <xf numFmtId="0" fontId="17" fillId="0" borderId="0"/>
    <xf numFmtId="0" fontId="17"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2" fillId="0" borderId="0"/>
    <xf numFmtId="0" fontId="22" fillId="0" borderId="0"/>
    <xf numFmtId="0" fontId="22"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34" fillId="0" borderId="0"/>
    <xf numFmtId="0" fontId="31" fillId="0" borderId="0"/>
    <xf numFmtId="0" fontId="31" fillId="0" borderId="0"/>
    <xf numFmtId="0" fontId="31"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29" fillId="54" borderId="82" applyNumberFormat="0" applyFont="0" applyAlignment="0" applyProtection="0"/>
    <xf numFmtId="0" fontId="25" fillId="54" borderId="82"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8" fillId="54" borderId="82" applyNumberFormat="0" applyFont="0" applyAlignment="0" applyProtection="0"/>
    <xf numFmtId="0" fontId="25" fillId="54" borderId="82" applyNumberFormat="0" applyFont="0" applyAlignment="0" applyProtection="0"/>
    <xf numFmtId="0" fontId="33" fillId="54" borderId="82" applyNumberFormat="0" applyFont="0" applyAlignment="0" applyProtection="0"/>
    <xf numFmtId="0" fontId="30" fillId="54" borderId="82" applyNumberFormat="0" applyFont="0" applyAlignment="0" applyProtection="0"/>
    <xf numFmtId="0" fontId="30" fillId="54" borderId="82" applyNumberFormat="0" applyFont="0" applyAlignment="0" applyProtection="0"/>
    <xf numFmtId="0" fontId="28" fillId="54" borderId="82" applyNumberFormat="0" applyFont="0" applyAlignment="0" applyProtection="0"/>
    <xf numFmtId="0" fontId="25" fillId="54" borderId="82" applyNumberFormat="0" applyFont="0" applyAlignment="0" applyProtection="0"/>
    <xf numFmtId="0" fontId="28" fillId="54" borderId="82" applyNumberFormat="0" applyFont="0" applyAlignment="0" applyProtection="0"/>
    <xf numFmtId="0" fontId="25" fillId="54" borderId="82" applyNumberFormat="0" applyFont="0" applyAlignment="0" applyProtection="0"/>
    <xf numFmtId="0" fontId="28" fillId="54" borderId="82" applyNumberFormat="0" applyFont="0" applyAlignment="0" applyProtection="0"/>
    <xf numFmtId="0" fontId="25" fillId="54" borderId="82" applyNumberFormat="0" applyFont="0" applyAlignment="0" applyProtection="0"/>
    <xf numFmtId="0" fontId="28" fillId="54" borderId="82" applyNumberFormat="0" applyFont="0" applyAlignment="0" applyProtection="0"/>
    <xf numFmtId="0" fontId="25" fillId="54" borderId="82" applyNumberFormat="0" applyFont="0" applyAlignment="0" applyProtection="0"/>
    <xf numFmtId="0" fontId="28" fillId="54" borderId="82" applyNumberFormat="0" applyFont="0" applyAlignment="0" applyProtection="0"/>
    <xf numFmtId="0" fontId="25" fillId="54" borderId="82" applyNumberFormat="0" applyFont="0" applyAlignment="0" applyProtection="0"/>
    <xf numFmtId="0" fontId="27" fillId="54" borderId="82" applyNumberFormat="0" applyFont="0" applyAlignment="0" applyProtection="0"/>
    <xf numFmtId="0" fontId="25" fillId="54" borderId="82" applyNumberFormat="0" applyFont="0" applyAlignment="0" applyProtection="0"/>
    <xf numFmtId="0" fontId="27" fillId="54" borderId="82" applyNumberFormat="0" applyFont="0" applyAlignment="0" applyProtection="0"/>
    <xf numFmtId="0" fontId="25" fillId="54" borderId="82" applyNumberFormat="0" applyFont="0" applyAlignment="0" applyProtection="0"/>
    <xf numFmtId="0" fontId="27" fillId="54" borderId="82" applyNumberFormat="0" applyFont="0" applyAlignment="0" applyProtection="0"/>
    <xf numFmtId="0" fontId="25" fillId="54" borderId="82" applyNumberFormat="0" applyFont="0" applyAlignment="0" applyProtection="0"/>
    <xf numFmtId="0" fontId="27" fillId="54" borderId="82" applyNumberFormat="0" applyFont="0" applyAlignment="0" applyProtection="0"/>
    <xf numFmtId="0" fontId="25" fillId="54" borderId="82" applyNumberFormat="0" applyFont="0" applyAlignment="0" applyProtection="0"/>
    <xf numFmtId="0" fontId="27" fillId="54" borderId="82" applyNumberFormat="0" applyFont="0" applyAlignment="0" applyProtection="0"/>
    <xf numFmtId="0" fontId="25" fillId="54" borderId="82" applyNumberFormat="0" applyFont="0" applyAlignment="0" applyProtection="0"/>
    <xf numFmtId="0" fontId="30" fillId="54" borderId="82" applyNumberFormat="0" applyFont="0" applyAlignment="0" applyProtection="0"/>
    <xf numFmtId="0" fontId="27" fillId="54" borderId="82" applyNumberFormat="0" applyFont="0" applyAlignment="0" applyProtection="0"/>
    <xf numFmtId="0" fontId="25" fillId="54" borderId="82" applyNumberFormat="0" applyFont="0" applyAlignment="0" applyProtection="0"/>
    <xf numFmtId="0" fontId="26" fillId="54" borderId="82" applyNumberFormat="0" applyFont="0" applyAlignment="0" applyProtection="0"/>
    <xf numFmtId="0" fontId="25" fillId="54" borderId="82" applyNumberFormat="0" applyFont="0" applyAlignment="0" applyProtection="0"/>
    <xf numFmtId="0" fontId="26" fillId="54" borderId="82" applyNumberFormat="0" applyFont="0" applyAlignment="0" applyProtection="0"/>
    <xf numFmtId="0" fontId="25" fillId="54" borderId="82" applyNumberFormat="0" applyFont="0" applyAlignment="0" applyProtection="0"/>
    <xf numFmtId="0" fontId="26" fillId="54" borderId="82" applyNumberFormat="0" applyFont="0" applyAlignment="0" applyProtection="0"/>
    <xf numFmtId="0" fontId="25"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30"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30"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21" fillId="54" borderId="82" applyNumberFormat="0" applyFont="0" applyAlignment="0" applyProtection="0"/>
    <xf numFmtId="0" fontId="21" fillId="54" borderId="82" applyNumberFormat="0" applyFont="0" applyAlignment="0" applyProtection="0"/>
    <xf numFmtId="0" fontId="21" fillId="54" borderId="82" applyNumberFormat="0" applyFont="0" applyAlignment="0" applyProtection="0"/>
    <xf numFmtId="0" fontId="21" fillId="54" borderId="82" applyNumberFormat="0" applyFont="0" applyAlignment="0" applyProtection="0"/>
    <xf numFmtId="0" fontId="21" fillId="54" borderId="82" applyNumberFormat="0" applyFont="0" applyAlignment="0" applyProtection="0"/>
    <xf numFmtId="0" fontId="30" fillId="54" borderId="82" applyNumberFormat="0" applyFont="0" applyAlignment="0" applyProtection="0"/>
    <xf numFmtId="0" fontId="21"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30" fillId="54" borderId="82" applyNumberFormat="0" applyFont="0" applyAlignment="0" applyProtection="0"/>
    <xf numFmtId="0" fontId="19" fillId="54" borderId="82" applyNumberFormat="0" applyFont="0" applyAlignment="0" applyProtection="0"/>
    <xf numFmtId="0" fontId="19" fillId="54" borderId="82" applyNumberFormat="0" applyFont="0" applyAlignment="0" applyProtection="0"/>
    <xf numFmtId="0" fontId="19" fillId="54" borderId="82" applyNumberFormat="0" applyFont="0" applyAlignment="0" applyProtection="0"/>
    <xf numFmtId="0" fontId="19" fillId="54" borderId="82" applyNumberFormat="0" applyFont="0" applyAlignment="0" applyProtection="0"/>
    <xf numFmtId="0" fontId="19" fillId="54" borderId="82" applyNumberFormat="0" applyFont="0" applyAlignment="0" applyProtection="0"/>
    <xf numFmtId="0" fontId="19" fillId="54" borderId="82" applyNumberFormat="0" applyFont="0" applyAlignment="0" applyProtection="0"/>
    <xf numFmtId="0" fontId="18" fillId="54" borderId="82" applyNumberFormat="0" applyFont="0" applyAlignment="0" applyProtection="0"/>
    <xf numFmtId="0" fontId="18" fillId="54" borderId="82" applyNumberFormat="0" applyFont="0" applyAlignment="0" applyProtection="0"/>
    <xf numFmtId="0" fontId="18" fillId="54" borderId="82" applyNumberFormat="0" applyFont="0" applyAlignment="0" applyProtection="0"/>
    <xf numFmtId="0" fontId="18" fillId="54" borderId="82" applyNumberFormat="0" applyFont="0" applyAlignment="0" applyProtection="0"/>
    <xf numFmtId="0" fontId="30" fillId="54" borderId="82" applyNumberFormat="0" applyFont="0" applyAlignment="0" applyProtection="0"/>
    <xf numFmtId="0" fontId="18" fillId="54" borderId="82" applyNumberFormat="0" applyFont="0" applyAlignment="0" applyProtection="0"/>
    <xf numFmtId="0" fontId="18" fillId="54" borderId="82"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30" fillId="54" borderId="82" applyNumberFormat="0" applyFont="0" applyAlignment="0" applyProtection="0"/>
    <xf numFmtId="0" fontId="17"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76" fillId="49" borderId="83"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7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78" fillId="0" borderId="84"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7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4" fillId="0" borderId="0"/>
    <xf numFmtId="0" fontId="15" fillId="0" borderId="0"/>
    <xf numFmtId="0" fontId="15" fillId="0" borderId="0"/>
    <xf numFmtId="0" fontId="15" fillId="0" borderId="0"/>
    <xf numFmtId="0" fontId="15" fillId="0" borderId="0"/>
    <xf numFmtId="0" fontId="15" fillId="0" borderId="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4" borderId="0" applyNumberFormat="0" applyBorder="0" applyAlignment="0" applyProtection="0"/>
    <xf numFmtId="0" fontId="13"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13" fillId="30"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54" borderId="82" applyNumberFormat="0" applyFont="0" applyAlignment="0" applyProtection="0"/>
    <xf numFmtId="0" fontId="13" fillId="26" borderId="0" applyNumberFormat="0" applyBorder="0" applyAlignment="0" applyProtection="0"/>
    <xf numFmtId="0" fontId="13" fillId="25" borderId="0" applyNumberFormat="0" applyBorder="0" applyAlignment="0" applyProtection="0"/>
    <xf numFmtId="0" fontId="13" fillId="24" borderId="0" applyNumberFormat="0" applyBorder="0" applyAlignment="0" applyProtection="0"/>
    <xf numFmtId="0" fontId="13" fillId="35" borderId="0" applyNumberFormat="0" applyBorder="0" applyAlignment="0" applyProtection="0"/>
    <xf numFmtId="0" fontId="13" fillId="34" borderId="0" applyNumberFormat="0" applyBorder="0" applyAlignment="0" applyProtection="0"/>
    <xf numFmtId="0" fontId="13"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13" fillId="30"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54" borderId="82" applyNumberFormat="0" applyFont="0" applyAlignment="0" applyProtection="0"/>
    <xf numFmtId="0" fontId="13" fillId="26" borderId="0" applyNumberFormat="0" applyBorder="0" applyAlignment="0" applyProtection="0"/>
    <xf numFmtId="0" fontId="13" fillId="25" borderId="0" applyNumberFormat="0" applyBorder="0" applyAlignment="0" applyProtection="0"/>
    <xf numFmtId="0" fontId="13" fillId="24" borderId="0" applyNumberFormat="0" applyBorder="0" applyAlignment="0" applyProtection="0"/>
    <xf numFmtId="0" fontId="13" fillId="54" borderId="82" applyNumberFormat="0" applyFont="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3" borderId="0" applyNumberFormat="0" applyBorder="0" applyAlignment="0" applyProtection="0"/>
    <xf numFmtId="0" fontId="15" fillId="2"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7" borderId="0" applyNumberFormat="0" applyBorder="0" applyAlignment="0" applyProtection="0"/>
    <xf numFmtId="0" fontId="15" fillId="6"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15" fillId="5" borderId="0" applyNumberFormat="0" applyBorder="0" applyAlignment="0" applyProtection="0"/>
    <xf numFmtId="0" fontId="15" fillId="4" borderId="0" applyNumberFormat="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 borderId="0" applyNumberFormat="0" applyBorder="0" applyAlignment="0" applyProtection="0"/>
    <xf numFmtId="0" fontId="15" fillId="3" borderId="0" applyNumberFormat="0" applyBorder="0" applyAlignment="0" applyProtection="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7" borderId="0" applyNumberFormat="0" applyBorder="0" applyAlignment="0" applyProtection="0"/>
    <xf numFmtId="0" fontId="15" fillId="6"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15" fillId="5" borderId="0" applyNumberFormat="0" applyBorder="0" applyAlignment="0" applyProtection="0"/>
    <xf numFmtId="0" fontId="15" fillId="4" borderId="0" applyNumberFormat="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 borderId="0" applyNumberFormat="0" applyBorder="0" applyAlignment="0" applyProtection="0"/>
    <xf numFmtId="0" fontId="15" fillId="3" borderId="0" applyNumberFormat="0" applyBorder="0" applyAlignment="0" applyProtection="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7" borderId="0" applyNumberFormat="0" applyBorder="0" applyAlignment="0" applyProtection="0"/>
    <xf numFmtId="0" fontId="15" fillId="6"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15" fillId="5" borderId="0" applyNumberFormat="0" applyBorder="0" applyAlignment="0" applyProtection="0"/>
    <xf numFmtId="0" fontId="15" fillId="4" borderId="0" applyNumberFormat="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 borderId="0" applyNumberFormat="0" applyBorder="0" applyAlignment="0" applyProtection="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4" borderId="0" applyNumberFormat="0" applyBorder="0" applyAlignment="0" applyProtection="0"/>
    <xf numFmtId="0" fontId="12"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12" fillId="54" borderId="82" applyNumberFormat="0" applyFont="0" applyAlignment="0" applyProtection="0"/>
    <xf numFmtId="0" fontId="12" fillId="26" borderId="0" applyNumberFormat="0" applyBorder="0" applyAlignment="0" applyProtection="0"/>
    <xf numFmtId="0" fontId="12" fillId="25" borderId="0" applyNumberFormat="0" applyBorder="0" applyAlignment="0" applyProtection="0"/>
    <xf numFmtId="0" fontId="12" fillId="24" borderId="0" applyNumberFormat="0" applyBorder="0" applyAlignment="0" applyProtection="0"/>
    <xf numFmtId="0" fontId="12" fillId="35" borderId="0" applyNumberFormat="0" applyBorder="0" applyAlignment="0" applyProtection="0"/>
    <xf numFmtId="0" fontId="12" fillId="34" borderId="0" applyNumberFormat="0" applyBorder="0" applyAlignment="0" applyProtection="0"/>
    <xf numFmtId="0" fontId="12"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12" fillId="54" borderId="82" applyNumberFormat="0" applyFont="0" applyAlignment="0" applyProtection="0"/>
    <xf numFmtId="0" fontId="12" fillId="26" borderId="0" applyNumberFormat="0" applyBorder="0" applyAlignment="0" applyProtection="0"/>
    <xf numFmtId="0" fontId="12" fillId="25" borderId="0" applyNumberFormat="0" applyBorder="0" applyAlignment="0" applyProtection="0"/>
    <xf numFmtId="0" fontId="12" fillId="24" borderId="0" applyNumberFormat="0" applyBorder="0" applyAlignment="0" applyProtection="0"/>
    <xf numFmtId="0" fontId="12" fillId="54" borderId="82" applyNumberFormat="0" applyFont="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4" borderId="0" applyNumberFormat="0" applyBorder="0" applyAlignment="0" applyProtection="0"/>
    <xf numFmtId="0" fontId="1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54" borderId="82" applyNumberFormat="0" applyFont="0" applyAlignment="0" applyProtection="0"/>
    <xf numFmtId="0" fontId="11" fillId="26" borderId="0" applyNumberFormat="0" applyBorder="0" applyAlignment="0" applyProtection="0"/>
    <xf numFmtId="0" fontId="11" fillId="25" borderId="0" applyNumberFormat="0" applyBorder="0" applyAlignment="0" applyProtection="0"/>
    <xf numFmtId="0" fontId="11" fillId="24" borderId="0" applyNumberFormat="0" applyBorder="0" applyAlignment="0" applyProtection="0"/>
    <xf numFmtId="0" fontId="11" fillId="35" borderId="0" applyNumberFormat="0" applyBorder="0" applyAlignment="0" applyProtection="0"/>
    <xf numFmtId="0" fontId="11" fillId="34" borderId="0" applyNumberFormat="0" applyBorder="0" applyAlignment="0" applyProtection="0"/>
    <xf numFmtId="0" fontId="1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54" borderId="82" applyNumberFormat="0" applyFont="0" applyAlignment="0" applyProtection="0"/>
    <xf numFmtId="0" fontId="11" fillId="26" borderId="0" applyNumberFormat="0" applyBorder="0" applyAlignment="0" applyProtection="0"/>
    <xf numFmtId="0" fontId="11" fillId="25" borderId="0" applyNumberFormat="0" applyBorder="0" applyAlignment="0" applyProtection="0"/>
    <xf numFmtId="0" fontId="11" fillId="24" borderId="0" applyNumberFormat="0" applyBorder="0" applyAlignment="0" applyProtection="0"/>
    <xf numFmtId="0" fontId="11" fillId="35" borderId="0" applyNumberFormat="0" applyBorder="0" applyAlignment="0" applyProtection="0"/>
    <xf numFmtId="0" fontId="11" fillId="34" borderId="0" applyNumberFormat="0" applyBorder="0" applyAlignment="0" applyProtection="0"/>
    <xf numFmtId="0" fontId="1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54" borderId="82" applyNumberFormat="0" applyFont="0" applyAlignment="0" applyProtection="0"/>
    <xf numFmtId="0" fontId="11" fillId="26" borderId="0" applyNumberFormat="0" applyBorder="0" applyAlignment="0" applyProtection="0"/>
    <xf numFmtId="0" fontId="11" fillId="25" borderId="0" applyNumberFormat="0" applyBorder="0" applyAlignment="0" applyProtection="0"/>
    <xf numFmtId="0" fontId="11" fillId="24" borderId="0" applyNumberFormat="0" applyBorder="0" applyAlignment="0" applyProtection="0"/>
    <xf numFmtId="0" fontId="11" fillId="35" borderId="0" applyNumberFormat="0" applyBorder="0" applyAlignment="0" applyProtection="0"/>
    <xf numFmtId="0" fontId="11" fillId="34" borderId="0" applyNumberFormat="0" applyBorder="0" applyAlignment="0" applyProtection="0"/>
    <xf numFmtId="0" fontId="1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54" borderId="82" applyNumberFormat="0" applyFont="0" applyAlignment="0" applyProtection="0"/>
    <xf numFmtId="0" fontId="11" fillId="26" borderId="0" applyNumberFormat="0" applyBorder="0" applyAlignment="0" applyProtection="0"/>
    <xf numFmtId="0" fontId="11" fillId="25" borderId="0" applyNumberFormat="0" applyBorder="0" applyAlignment="0" applyProtection="0"/>
    <xf numFmtId="0" fontId="11" fillId="24" borderId="0" applyNumberFormat="0" applyBorder="0" applyAlignment="0" applyProtection="0"/>
    <xf numFmtId="0" fontId="11" fillId="54" borderId="82" applyNumberFormat="0" applyFont="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3" borderId="0" applyNumberFormat="0" applyBorder="0" applyAlignment="0" applyProtection="0"/>
    <xf numFmtId="0" fontId="15" fillId="2"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7" borderId="0" applyNumberFormat="0" applyBorder="0" applyAlignment="0" applyProtection="0"/>
    <xf numFmtId="0" fontId="15" fillId="6"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15" fillId="5" borderId="0" applyNumberFormat="0" applyBorder="0" applyAlignment="0" applyProtection="0"/>
    <xf numFmtId="0" fontId="15" fillId="4" borderId="0" applyNumberFormat="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 borderId="0" applyNumberFormat="0" applyBorder="0" applyAlignment="0" applyProtection="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7" fillId="12"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5"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4"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37" fillId="9"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54" borderId="82" applyNumberFormat="0" applyFont="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3" borderId="0" applyNumberFormat="0" applyBorder="0" applyAlignment="0" applyProtection="0"/>
    <xf numFmtId="0" fontId="15" fillId="2"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7" borderId="0" applyNumberFormat="0" applyBorder="0" applyAlignment="0" applyProtection="0"/>
    <xf numFmtId="0" fontId="15" fillId="6"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15" fillId="5" borderId="0" applyNumberFormat="0" applyBorder="0" applyAlignment="0" applyProtection="0"/>
    <xf numFmtId="0" fontId="15" fillId="4" borderId="0" applyNumberFormat="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 borderId="0" applyNumberFormat="0" applyBorder="0" applyAlignment="0" applyProtection="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2"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9" fillId="0" borderId="0"/>
    <xf numFmtId="0" fontId="9" fillId="0" borderId="0"/>
    <xf numFmtId="0" fontId="15" fillId="0" borderId="0"/>
    <xf numFmtId="0" fontId="9" fillId="0" borderId="0"/>
    <xf numFmtId="0" fontId="8" fillId="0" borderId="0"/>
    <xf numFmtId="0" fontId="7" fillId="0" borderId="0"/>
    <xf numFmtId="0" fontId="7"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cellStyleXfs>
  <cellXfs count="1539">
    <xf numFmtId="0" fontId="0" fillId="0" borderId="0" xfId="0"/>
    <xf numFmtId="0" fontId="35" fillId="0" borderId="11" xfId="2858" applyNumberFormat="1" applyFont="1" applyFill="1" applyBorder="1" applyAlignment="1">
      <alignment horizontal="center"/>
    </xf>
    <xf numFmtId="0" fontId="35" fillId="0" borderId="15" xfId="2858" applyFont="1" applyFill="1" applyBorder="1" applyAlignment="1">
      <alignment horizontal="center"/>
    </xf>
    <xf numFmtId="0" fontId="35" fillId="0" borderId="15" xfId="2858" applyFont="1" applyFill="1" applyBorder="1"/>
    <xf numFmtId="14" fontId="35" fillId="0" borderId="14" xfId="2858" applyNumberFormat="1" applyFont="1" applyFill="1" applyBorder="1" applyAlignment="1">
      <alignment horizontal="center"/>
    </xf>
    <xf numFmtId="14" fontId="35" fillId="0" borderId="18" xfId="2858" applyNumberFormat="1" applyFont="1" applyFill="1" applyBorder="1" applyAlignment="1">
      <alignment horizontal="center"/>
    </xf>
    <xf numFmtId="0" fontId="35" fillId="0" borderId="10" xfId="2858" applyFont="1" applyFill="1" applyBorder="1"/>
    <xf numFmtId="0" fontId="35" fillId="0" borderId="0" xfId="2858" applyFont="1" applyFill="1" applyBorder="1" applyAlignment="1"/>
    <xf numFmtId="0" fontId="35" fillId="0" borderId="24" xfId="2858" applyNumberFormat="1" applyFont="1" applyFill="1" applyBorder="1" applyAlignment="1">
      <alignment horizontal="center"/>
    </xf>
    <xf numFmtId="0" fontId="35" fillId="0" borderId="25" xfId="2858" applyFont="1" applyFill="1" applyBorder="1"/>
    <xf numFmtId="0" fontId="35" fillId="0" borderId="25" xfId="2858" applyFont="1" applyFill="1" applyBorder="1" applyAlignment="1">
      <alignment horizontal="center"/>
    </xf>
    <xf numFmtId="0" fontId="35" fillId="0" borderId="0" xfId="2858" applyFont="1" applyFill="1" applyBorder="1" applyAlignment="1">
      <alignment horizontal="center" wrapText="1"/>
    </xf>
    <xf numFmtId="14" fontId="35" fillId="0" borderId="25" xfId="2858" applyNumberFormat="1" applyFont="1" applyFill="1" applyBorder="1" applyAlignment="1">
      <alignment horizontal="center"/>
    </xf>
    <xf numFmtId="0" fontId="35" fillId="0" borderId="44" xfId="2858" applyNumberFormat="1" applyFont="1" applyFill="1" applyBorder="1" applyAlignment="1">
      <alignment horizontal="center"/>
    </xf>
    <xf numFmtId="0" fontId="35" fillId="0" borderId="45" xfId="2858" applyFont="1" applyFill="1" applyBorder="1" applyAlignment="1">
      <alignment horizontal="center"/>
    </xf>
    <xf numFmtId="0" fontId="35" fillId="0" borderId="45" xfId="2858" applyFont="1" applyFill="1" applyBorder="1" applyAlignment="1">
      <alignment horizontal="center" wrapText="1"/>
    </xf>
    <xf numFmtId="0" fontId="35" fillId="0" borderId="45" xfId="2858" applyFont="1" applyFill="1" applyBorder="1" applyAlignment="1">
      <alignment wrapText="1"/>
    </xf>
    <xf numFmtId="0" fontId="35" fillId="0" borderId="0" xfId="2858" applyFont="1" applyFill="1" applyAlignment="1">
      <alignment horizontal="center"/>
    </xf>
    <xf numFmtId="42" fontId="32" fillId="0" borderId="53" xfId="2858" applyNumberFormat="1" applyFont="1" applyFill="1" applyBorder="1"/>
    <xf numFmtId="164" fontId="32" fillId="0" borderId="0" xfId="2858" applyNumberFormat="1" applyFont="1" applyFill="1" applyBorder="1"/>
    <xf numFmtId="42" fontId="35" fillId="0" borderId="0" xfId="2858" applyNumberFormat="1" applyFont="1" applyFill="1" applyBorder="1" applyAlignment="1"/>
    <xf numFmtId="0" fontId="35" fillId="0" borderId="0" xfId="2858" applyFont="1" applyFill="1" applyBorder="1" applyAlignment="1">
      <alignment horizontal="right" wrapText="1"/>
    </xf>
    <xf numFmtId="164" fontId="35" fillId="0" borderId="0" xfId="2858" applyNumberFormat="1" applyFont="1" applyFill="1" applyBorder="1"/>
    <xf numFmtId="0" fontId="35" fillId="0" borderId="12" xfId="2858" applyFont="1" applyFill="1" applyBorder="1"/>
    <xf numFmtId="14" fontId="35" fillId="0" borderId="45" xfId="2858" applyNumberFormat="1" applyFont="1" applyFill="1" applyBorder="1" applyAlignment="1">
      <alignment horizontal="center"/>
    </xf>
    <xf numFmtId="0" fontId="35" fillId="0" borderId="45" xfId="2858" applyFont="1" applyFill="1" applyBorder="1" applyAlignment="1"/>
    <xf numFmtId="42" fontId="35" fillId="0" borderId="45" xfId="2858" applyNumberFormat="1" applyFont="1" applyFill="1" applyBorder="1" applyAlignment="1"/>
    <xf numFmtId="14" fontId="35" fillId="0" borderId="0" xfId="2858" applyNumberFormat="1" applyFont="1" applyFill="1" applyBorder="1" applyAlignment="1"/>
    <xf numFmtId="0" fontId="59" fillId="0" borderId="47" xfId="2858" applyFont="1" applyFill="1" applyBorder="1" applyAlignment="1">
      <alignment horizontal="center"/>
    </xf>
    <xf numFmtId="0" fontId="35" fillId="0" borderId="28" xfId="2858" applyFont="1" applyFill="1" applyBorder="1"/>
    <xf numFmtId="0" fontId="35" fillId="0" borderId="56" xfId="2858" applyFont="1" applyFill="1" applyBorder="1"/>
    <xf numFmtId="14" fontId="35" fillId="0" borderId="50" xfId="2858" applyNumberFormat="1" applyFont="1" applyFill="1" applyBorder="1" applyAlignment="1">
      <alignment horizontal="center"/>
    </xf>
    <xf numFmtId="14" fontId="56" fillId="0" borderId="47" xfId="2846" applyNumberFormat="1" applyFont="1" applyFill="1" applyBorder="1" applyAlignment="1">
      <alignment horizontal="center"/>
    </xf>
    <xf numFmtId="14" fontId="56" fillId="0" borderId="12" xfId="2846" applyNumberFormat="1" applyFont="1" applyFill="1" applyBorder="1" applyAlignment="1">
      <alignment horizontal="center"/>
    </xf>
    <xf numFmtId="0" fontId="56" fillId="0" borderId="13" xfId="2846" applyFont="1" applyFill="1" applyBorder="1" applyAlignment="1">
      <alignment horizontal="center"/>
    </xf>
    <xf numFmtId="14" fontId="56" fillId="0" borderId="0" xfId="2846" applyNumberFormat="1" applyFont="1" applyFill="1" applyBorder="1" applyAlignment="1">
      <alignment horizontal="center"/>
    </xf>
    <xf numFmtId="0" fontId="56" fillId="0" borderId="0" xfId="2846" applyFont="1" applyFill="1" applyBorder="1" applyAlignment="1">
      <alignment horizontal="center"/>
    </xf>
    <xf numFmtId="6" fontId="56" fillId="0" borderId="0" xfId="2846" applyNumberFormat="1" applyFont="1" applyFill="1" applyBorder="1"/>
    <xf numFmtId="0" fontId="54" fillId="0" borderId="0" xfId="2846" applyFont="1" applyFill="1" applyAlignment="1">
      <alignment horizontal="centerContinuous"/>
    </xf>
    <xf numFmtId="0" fontId="54" fillId="0" borderId="0" xfId="2846" applyFont="1" applyFill="1" applyAlignment="1">
      <alignment horizontal="center" wrapText="1"/>
    </xf>
    <xf numFmtId="0" fontId="54" fillId="0" borderId="0" xfId="2846" applyFont="1" applyFill="1" applyBorder="1" applyAlignment="1">
      <alignment horizontal="center" wrapText="1"/>
    </xf>
    <xf numFmtId="0" fontId="54" fillId="0" borderId="42" xfId="2846" applyFont="1" applyFill="1" applyBorder="1" applyAlignment="1">
      <alignment horizontal="center" wrapText="1"/>
    </xf>
    <xf numFmtId="0" fontId="54" fillId="0" borderId="25" xfId="2846" applyFont="1" applyFill="1" applyBorder="1" applyAlignment="1">
      <alignment horizontal="center"/>
    </xf>
    <xf numFmtId="0" fontId="56" fillId="0" borderId="12" xfId="2846" applyFont="1" applyFill="1" applyBorder="1"/>
    <xf numFmtId="0" fontId="56" fillId="0" borderId="25" xfId="2846" applyFont="1" applyFill="1" applyBorder="1"/>
    <xf numFmtId="0" fontId="56" fillId="0" borderId="0" xfId="2846" applyFont="1" applyFill="1" applyBorder="1"/>
    <xf numFmtId="0" fontId="56" fillId="0" borderId="66" xfId="2846" applyFont="1" applyFill="1" applyBorder="1" applyAlignment="1">
      <alignment horizontal="center" wrapText="1"/>
    </xf>
    <xf numFmtId="0" fontId="56" fillId="0" borderId="0" xfId="2846" applyFont="1" applyFill="1" applyBorder="1" applyAlignment="1">
      <alignment horizontal="center" wrapText="1"/>
    </xf>
    <xf numFmtId="0" fontId="54" fillId="0" borderId="31" xfId="2846" applyFont="1" applyFill="1" applyBorder="1" applyAlignment="1">
      <alignment horizontal="centerContinuous"/>
    </xf>
    <xf numFmtId="0" fontId="54" fillId="0" borderId="46" xfId="2846" applyFont="1" applyFill="1" applyBorder="1" applyAlignment="1">
      <alignment horizontal="centerContinuous"/>
    </xf>
    <xf numFmtId="0" fontId="54" fillId="0" borderId="47" xfId="2846" applyFont="1" applyFill="1" applyBorder="1" applyAlignment="1">
      <alignment horizontal="centerContinuous"/>
    </xf>
    <xf numFmtId="0" fontId="54" fillId="0" borderId="40" xfId="2846" applyFont="1" applyFill="1" applyBorder="1" applyAlignment="1">
      <alignment horizontal="center" wrapText="1"/>
    </xf>
    <xf numFmtId="0" fontId="56" fillId="0" borderId="12" xfId="2846" applyFont="1" applyFill="1" applyBorder="1" applyAlignment="1">
      <alignment horizontal="center"/>
    </xf>
    <xf numFmtId="0" fontId="56" fillId="0" borderId="12" xfId="2846" applyFont="1" applyFill="1" applyBorder="1" applyAlignment="1">
      <alignment horizontal="center" wrapText="1"/>
    </xf>
    <xf numFmtId="42" fontId="56" fillId="0" borderId="12" xfId="2846" applyNumberFormat="1" applyFont="1" applyFill="1" applyBorder="1"/>
    <xf numFmtId="0" fontId="56" fillId="0" borderId="31" xfId="2846" applyFont="1" applyFill="1" applyBorder="1" applyAlignment="1">
      <alignment horizontal="center"/>
    </xf>
    <xf numFmtId="0" fontId="56" fillId="0" borderId="46" xfId="2846" applyFont="1" applyFill="1" applyBorder="1" applyAlignment="1">
      <alignment horizontal="center"/>
    </xf>
    <xf numFmtId="14" fontId="56" fillId="0" borderId="59" xfId="2846" applyNumberFormat="1" applyFont="1" applyFill="1" applyBorder="1" applyAlignment="1">
      <alignment horizontal="center"/>
    </xf>
    <xf numFmtId="14" fontId="56" fillId="0" borderId="34" xfId="2846" applyNumberFormat="1" applyFont="1" applyFill="1" applyBorder="1" applyAlignment="1">
      <alignment horizontal="center"/>
    </xf>
    <xf numFmtId="0" fontId="56" fillId="0" borderId="34" xfId="2846" applyFont="1" applyFill="1" applyBorder="1"/>
    <xf numFmtId="0" fontId="56" fillId="0" borderId="25" xfId="2846" applyFont="1" applyFill="1" applyBorder="1" applyAlignment="1">
      <alignment horizontal="center"/>
    </xf>
    <xf numFmtId="0" fontId="56" fillId="0" borderId="58" xfId="2846" applyFont="1" applyFill="1" applyBorder="1" applyAlignment="1">
      <alignment horizontal="center" wrapText="1"/>
    </xf>
    <xf numFmtId="42" fontId="56" fillId="0" borderId="34" xfId="2846" applyNumberFormat="1" applyFont="1" applyFill="1" applyBorder="1"/>
    <xf numFmtId="0" fontId="56" fillId="0" borderId="34" xfId="2846" applyFont="1" applyFill="1" applyBorder="1" applyAlignment="1">
      <alignment horizontal="center"/>
    </xf>
    <xf numFmtId="0" fontId="57" fillId="0" borderId="58" xfId="2846" applyFont="1" applyFill="1" applyBorder="1" applyAlignment="1">
      <alignment horizontal="center"/>
    </xf>
    <xf numFmtId="14" fontId="56" fillId="0" borderId="0" xfId="2846" applyNumberFormat="1" applyFont="1" applyFill="1" applyBorder="1"/>
    <xf numFmtId="0" fontId="35" fillId="0" borderId="32" xfId="2858" applyFont="1" applyFill="1" applyBorder="1" applyAlignment="1">
      <alignment wrapText="1"/>
    </xf>
    <xf numFmtId="0" fontId="54" fillId="0" borderId="10" xfId="2846" applyFont="1" applyFill="1" applyBorder="1" applyAlignment="1" applyProtection="1">
      <alignment horizontal="center" wrapText="1"/>
      <protection locked="0"/>
    </xf>
    <xf numFmtId="0" fontId="32" fillId="0" borderId="62" xfId="2858" applyFont="1" applyFill="1" applyBorder="1" applyAlignment="1">
      <alignment horizontal="center"/>
    </xf>
    <xf numFmtId="0" fontId="54" fillId="0" borderId="40" xfId="2846" applyFont="1" applyFill="1" applyBorder="1" applyAlignment="1">
      <alignment horizontal="center"/>
    </xf>
    <xf numFmtId="0" fontId="54" fillId="0" borderId="36" xfId="2846" applyFont="1" applyFill="1" applyBorder="1" applyAlignment="1">
      <alignment horizontal="center" wrapText="1"/>
    </xf>
    <xf numFmtId="0" fontId="35" fillId="0" borderId="0" xfId="2858" applyFont="1" applyFill="1" applyBorder="1" applyAlignment="1">
      <alignment horizontal="center"/>
    </xf>
    <xf numFmtId="0" fontId="35" fillId="0" borderId="27" xfId="2858" applyFont="1" applyFill="1" applyBorder="1"/>
    <xf numFmtId="0" fontId="35" fillId="0" borderId="31" xfId="2858" applyFont="1" applyFill="1" applyBorder="1" applyAlignment="1">
      <alignment horizontal="left"/>
    </xf>
    <xf numFmtId="0" fontId="35" fillId="0" borderId="41" xfId="2858" applyFont="1" applyFill="1" applyBorder="1"/>
    <xf numFmtId="0" fontId="56" fillId="0" borderId="15" xfId="3104" applyFont="1" applyFill="1" applyBorder="1" applyAlignment="1">
      <alignment horizontal="center"/>
    </xf>
    <xf numFmtId="42" fontId="32" fillId="0" borderId="88" xfId="2858" applyNumberFormat="1" applyFont="1" applyFill="1" applyBorder="1"/>
    <xf numFmtId="42" fontId="35" fillId="0" borderId="0" xfId="2858" applyNumberFormat="1" applyFont="1" applyFill="1"/>
    <xf numFmtId="0" fontId="35" fillId="0" borderId="0" xfId="2858" applyFont="1" applyFill="1" applyAlignment="1">
      <alignment horizontal="center" wrapText="1"/>
    </xf>
    <xf numFmtId="42" fontId="35" fillId="0" borderId="15" xfId="2858" applyNumberFormat="1" applyFont="1" applyFill="1" applyBorder="1"/>
    <xf numFmtId="0" fontId="56" fillId="0" borderId="10" xfId="3104" applyFont="1" applyFill="1" applyBorder="1" applyAlignment="1">
      <alignment horizontal="center"/>
    </xf>
    <xf numFmtId="0" fontId="35" fillId="0" borderId="32" xfId="2858" applyFont="1" applyFill="1" applyBorder="1"/>
    <xf numFmtId="42" fontId="32" fillId="0" borderId="0" xfId="2858" applyNumberFormat="1" applyFont="1" applyFill="1" applyAlignment="1">
      <alignment horizontal="left"/>
    </xf>
    <xf numFmtId="0" fontId="32" fillId="0" borderId="0" xfId="2858" applyFont="1" applyFill="1" applyAlignment="1">
      <alignment horizontal="left"/>
    </xf>
    <xf numFmtId="42" fontId="32" fillId="0" borderId="0" xfId="2858" applyNumberFormat="1" applyFont="1" applyFill="1" applyBorder="1"/>
    <xf numFmtId="166" fontId="32" fillId="0" borderId="0" xfId="2858" applyNumberFormat="1" applyFont="1" applyFill="1" applyBorder="1"/>
    <xf numFmtId="166" fontId="32" fillId="0" borderId="0" xfId="2858" applyNumberFormat="1" applyFont="1" applyFill="1" applyBorder="1" applyAlignment="1">
      <alignment horizontal="center" wrapText="1"/>
    </xf>
    <xf numFmtId="166" fontId="32" fillId="0" borderId="89" xfId="2858" applyNumberFormat="1" applyFont="1" applyFill="1" applyBorder="1"/>
    <xf numFmtId="0" fontId="35" fillId="0" borderId="56" xfId="2858" quotePrefix="1" applyFont="1" applyFill="1" applyBorder="1" applyAlignment="1">
      <alignment horizontal="center" vertical="center" wrapText="1"/>
    </xf>
    <xf numFmtId="166" fontId="56" fillId="0" borderId="34" xfId="2660" quotePrefix="1" applyNumberFormat="1" applyFont="1" applyFill="1" applyBorder="1" applyAlignment="1">
      <alignment horizontal="left" vertical="center"/>
    </xf>
    <xf numFmtId="166" fontId="56" fillId="0" borderId="25" xfId="2660" quotePrefix="1" applyNumberFormat="1" applyFont="1" applyFill="1" applyBorder="1" applyAlignment="1">
      <alignment horizontal="center" vertical="center"/>
    </xf>
    <xf numFmtId="0" fontId="35" fillId="0" borderId="21" xfId="2858" quotePrefix="1" applyFont="1" applyFill="1" applyBorder="1" applyAlignment="1">
      <alignment horizontal="center" vertical="center" wrapText="1"/>
    </xf>
    <xf numFmtId="166" fontId="56" fillId="0" borderId="33" xfId="2660" quotePrefix="1" applyNumberFormat="1" applyFont="1" applyFill="1" applyBorder="1" applyAlignment="1">
      <alignment horizontal="left" vertical="center"/>
    </xf>
    <xf numFmtId="166" fontId="56" fillId="0" borderId="55" xfId="2660" quotePrefix="1" applyNumberFormat="1" applyFont="1" applyFill="1" applyBorder="1" applyAlignment="1">
      <alignment horizontal="center" vertical="center"/>
    </xf>
    <xf numFmtId="166" fontId="35" fillId="0" borderId="56" xfId="2858" quotePrefix="1" applyNumberFormat="1" applyFont="1" applyFill="1" applyBorder="1" applyAlignment="1">
      <alignment horizontal="center" vertical="center" wrapText="1"/>
    </xf>
    <xf numFmtId="14" fontId="56" fillId="0" borderId="34" xfId="2660" applyNumberFormat="1" applyFont="1" applyFill="1" applyBorder="1" applyAlignment="1">
      <alignment horizontal="left" vertical="center"/>
    </xf>
    <xf numFmtId="166" fontId="56" fillId="0" borderId="34" xfId="2660" applyNumberFormat="1" applyFont="1" applyFill="1" applyBorder="1" applyAlignment="1">
      <alignment horizontal="center" vertical="center"/>
    </xf>
    <xf numFmtId="14" fontId="35" fillId="0" borderId="42" xfId="2858" applyNumberFormat="1" applyFont="1" applyFill="1" applyBorder="1" applyAlignment="1">
      <alignment horizontal="left" vertical="center" wrapText="1"/>
    </xf>
    <xf numFmtId="166" fontId="35" fillId="0" borderId="10" xfId="2858" applyNumberFormat="1" applyFont="1" applyFill="1" applyBorder="1" applyAlignment="1"/>
    <xf numFmtId="166" fontId="35" fillId="0" borderId="21" xfId="2858" quotePrefix="1" applyNumberFormat="1" applyFont="1" applyFill="1" applyBorder="1" applyAlignment="1">
      <alignment horizontal="center" vertical="center" wrapText="1"/>
    </xf>
    <xf numFmtId="14" fontId="35" fillId="0" borderId="33" xfId="2858" applyNumberFormat="1" applyFont="1" applyFill="1" applyBorder="1" applyAlignment="1">
      <alignment horizontal="left" vertical="center" wrapText="1"/>
    </xf>
    <xf numFmtId="166" fontId="35" fillId="0" borderId="15" xfId="2858" applyNumberFormat="1" applyFont="1" applyFill="1" applyBorder="1" applyAlignment="1"/>
    <xf numFmtId="166" fontId="35" fillId="0" borderId="39" xfId="2858" applyNumberFormat="1" applyFont="1" applyFill="1" applyBorder="1" applyAlignment="1"/>
    <xf numFmtId="14" fontId="35" fillId="0" borderId="55" xfId="2858" applyNumberFormat="1" applyFont="1" applyFill="1" applyBorder="1" applyAlignment="1">
      <alignment horizontal="left" wrapText="1"/>
    </xf>
    <xf numFmtId="166" fontId="35" fillId="0" borderId="42" xfId="2858" applyNumberFormat="1" applyFont="1" applyFill="1" applyBorder="1" applyAlignment="1"/>
    <xf numFmtId="0" fontId="35" fillId="0" borderId="49" xfId="2858" quotePrefix="1" applyFont="1" applyFill="1" applyBorder="1" applyAlignment="1">
      <alignment horizontal="center" vertical="center" wrapText="1"/>
    </xf>
    <xf numFmtId="166" fontId="56" fillId="0" borderId="62" xfId="2660" quotePrefix="1" applyNumberFormat="1" applyFont="1" applyFill="1" applyBorder="1" applyAlignment="1">
      <alignment horizontal="left" vertical="center"/>
    </xf>
    <xf numFmtId="166" fontId="56" fillId="0" borderId="62" xfId="2660" quotePrefix="1" applyNumberFormat="1" applyFont="1" applyFill="1" applyBorder="1" applyAlignment="1">
      <alignment horizontal="center" vertical="center"/>
    </xf>
    <xf numFmtId="42" fontId="35" fillId="0" borderId="32" xfId="2858" applyNumberFormat="1" applyFont="1" applyFill="1" applyBorder="1" applyAlignment="1">
      <alignment vertical="center"/>
    </xf>
    <xf numFmtId="166" fontId="35" fillId="0" borderId="16" xfId="2858" quotePrefix="1" applyNumberFormat="1" applyFont="1" applyFill="1" applyBorder="1" applyAlignment="1">
      <alignment horizontal="center" vertical="center" wrapText="1"/>
    </xf>
    <xf numFmtId="166" fontId="56" fillId="0" borderId="15" xfId="2660" quotePrefix="1" applyNumberFormat="1" applyFont="1" applyFill="1" applyBorder="1" applyAlignment="1">
      <alignment horizontal="center" vertical="center"/>
    </xf>
    <xf numFmtId="0" fontId="35" fillId="0" borderId="16" xfId="2858" applyFont="1" applyFill="1" applyBorder="1"/>
    <xf numFmtId="0" fontId="35" fillId="0" borderId="32" xfId="2858" applyFont="1" applyFill="1" applyBorder="1" applyAlignment="1">
      <alignment horizontal="left"/>
    </xf>
    <xf numFmtId="166" fontId="35" fillId="0" borderId="32" xfId="2858" applyNumberFormat="1" applyFont="1" applyFill="1" applyBorder="1" applyAlignment="1">
      <alignment horizontal="left"/>
    </xf>
    <xf numFmtId="0" fontId="35" fillId="0" borderId="13" xfId="2858" applyFont="1" applyFill="1" applyBorder="1"/>
    <xf numFmtId="0" fontId="81" fillId="0" borderId="31" xfId="2858" applyFont="1" applyFill="1" applyBorder="1" applyAlignment="1">
      <alignment horizontal="left"/>
    </xf>
    <xf numFmtId="166" fontId="35" fillId="0" borderId="31" xfId="2858" applyNumberFormat="1" applyFont="1" applyFill="1" applyBorder="1" applyAlignment="1">
      <alignment horizontal="left"/>
    </xf>
    <xf numFmtId="0" fontId="35" fillId="0" borderId="59" xfId="2858" applyFont="1" applyFill="1" applyBorder="1"/>
    <xf numFmtId="166" fontId="35" fillId="0" borderId="22" xfId="2858" applyNumberFormat="1" applyFont="1" applyFill="1" applyBorder="1" applyAlignment="1">
      <alignment horizontal="center" vertical="center" wrapText="1"/>
    </xf>
    <xf numFmtId="166" fontId="35" fillId="0" borderId="56" xfId="2858" applyNumberFormat="1" applyFont="1" applyFill="1" applyBorder="1" applyAlignment="1">
      <alignment horizontal="center" vertical="center" wrapText="1"/>
    </xf>
    <xf numFmtId="0" fontId="56" fillId="0" borderId="0" xfId="3104" applyFont="1" applyFill="1" applyBorder="1" applyAlignment="1">
      <alignment horizontal="center"/>
    </xf>
    <xf numFmtId="0" fontId="83" fillId="0" borderId="0" xfId="3103" applyFont="1" applyFill="1" applyBorder="1" applyAlignment="1">
      <alignment vertical="top" wrapText="1"/>
    </xf>
    <xf numFmtId="0" fontId="56" fillId="0" borderId="15" xfId="3103" applyFont="1" applyFill="1" applyBorder="1" applyAlignment="1">
      <alignment wrapText="1"/>
    </xf>
    <xf numFmtId="0" fontId="35" fillId="0" borderId="0" xfId="2858" applyNumberFormat="1" applyFont="1" applyFill="1" applyBorder="1" applyAlignment="1">
      <alignment horizontal="center"/>
    </xf>
    <xf numFmtId="0" fontId="35" fillId="0" borderId="0" xfId="2858" applyFont="1" applyFill="1" applyBorder="1" applyAlignment="1">
      <alignment horizontal="left"/>
    </xf>
    <xf numFmtId="0" fontId="35" fillId="0" borderId="0" xfId="2858" applyFont="1" applyFill="1"/>
    <xf numFmtId="0" fontId="32" fillId="0" borderId="0" xfId="2858" applyFont="1" applyFill="1" applyBorder="1" applyAlignment="1">
      <alignment horizontal="center" wrapText="1"/>
    </xf>
    <xf numFmtId="0" fontId="35" fillId="0" borderId="0" xfId="2858" applyFont="1" applyFill="1" applyBorder="1"/>
    <xf numFmtId="0" fontId="35" fillId="0" borderId="0" xfId="2858" applyFont="1" applyFill="1" applyBorder="1" applyAlignment="1">
      <alignment wrapText="1"/>
    </xf>
    <xf numFmtId="0" fontId="35" fillId="0" borderId="34" xfId="2858" applyFont="1" applyFill="1" applyBorder="1"/>
    <xf numFmtId="0" fontId="35" fillId="0" borderId="57" xfId="2858" applyFont="1" applyFill="1" applyBorder="1"/>
    <xf numFmtId="0" fontId="32" fillId="0" borderId="0" xfId="2858" applyFont="1" applyFill="1" applyBorder="1" applyAlignment="1">
      <alignment horizontal="center"/>
    </xf>
    <xf numFmtId="0" fontId="54" fillId="0" borderId="0" xfId="2846" applyFont="1" applyFill="1" applyAlignment="1">
      <alignment horizontal="center"/>
    </xf>
    <xf numFmtId="166" fontId="35" fillId="0" borderId="39" xfId="2858" applyNumberFormat="1" applyFont="1" applyFill="1" applyBorder="1" applyAlignment="1">
      <alignment horizontal="left"/>
    </xf>
    <xf numFmtId="0" fontId="35" fillId="0" borderId="39" xfId="2858" applyFont="1" applyFill="1" applyBorder="1" applyAlignment="1">
      <alignment horizontal="left"/>
    </xf>
    <xf numFmtId="0" fontId="35" fillId="0" borderId="36" xfId="2858" applyFont="1" applyFill="1" applyBorder="1"/>
    <xf numFmtId="166" fontId="56" fillId="0" borderId="15" xfId="2660" applyNumberFormat="1" applyFont="1" applyFill="1" applyBorder="1" applyAlignment="1">
      <alignment horizontal="left" vertical="center"/>
    </xf>
    <xf numFmtId="0" fontId="35" fillId="0" borderId="51" xfId="2858" applyFont="1" applyFill="1" applyBorder="1"/>
    <xf numFmtId="14" fontId="56" fillId="0" borderId="15" xfId="2660" applyNumberFormat="1" applyFont="1" applyFill="1" applyBorder="1" applyAlignment="1">
      <alignment horizontal="left" vertical="center"/>
    </xf>
    <xf numFmtId="0" fontId="35" fillId="0" borderId="0" xfId="2858" applyFont="1" applyFill="1" applyBorder="1" applyAlignment="1">
      <alignment horizontal="left" vertical="top" wrapText="1"/>
    </xf>
    <xf numFmtId="0" fontId="35" fillId="0" borderId="0" xfId="2858" applyFont="1" applyFill="1" applyBorder="1" applyAlignment="1">
      <alignment horizontal="left" vertical="top"/>
    </xf>
    <xf numFmtId="0" fontId="0" fillId="0" borderId="0" xfId="0" applyFill="1"/>
    <xf numFmtId="164" fontId="0" fillId="0" borderId="0" xfId="0" applyNumberFormat="1" applyFill="1"/>
    <xf numFmtId="0" fontId="35" fillId="0" borderId="0" xfId="2858" applyFont="1" applyFill="1" applyAlignment="1"/>
    <xf numFmtId="0" fontId="35" fillId="0" borderId="34" xfId="2858" applyFont="1" applyFill="1" applyBorder="1"/>
    <xf numFmtId="166" fontId="56" fillId="0" borderId="88" xfId="2660" applyNumberFormat="1" applyFont="1" applyFill="1" applyBorder="1"/>
    <xf numFmtId="0" fontId="35" fillId="0" borderId="0" xfId="2858" applyFont="1" applyFill="1"/>
    <xf numFmtId="166" fontId="56" fillId="0" borderId="48" xfId="2660" applyNumberFormat="1" applyFont="1" applyFill="1" applyBorder="1"/>
    <xf numFmtId="166" fontId="56" fillId="0" borderId="11" xfId="2660" applyNumberFormat="1" applyFont="1" applyFill="1" applyBorder="1"/>
    <xf numFmtId="0" fontId="32" fillId="0" borderId="73" xfId="0" applyFont="1" applyFill="1" applyBorder="1" applyAlignment="1">
      <alignment horizontal="center" wrapText="1"/>
    </xf>
    <xf numFmtId="0" fontId="32" fillId="0" borderId="49" xfId="0" applyFont="1" applyFill="1" applyBorder="1" applyAlignment="1">
      <alignment horizontal="center" wrapText="1"/>
    </xf>
    <xf numFmtId="0" fontId="32" fillId="0" borderId="73" xfId="0" applyFont="1" applyFill="1" applyBorder="1" applyAlignment="1">
      <alignment wrapText="1"/>
    </xf>
    <xf numFmtId="0" fontId="35" fillId="0" borderId="19" xfId="0" applyFont="1" applyFill="1" applyBorder="1" applyAlignment="1">
      <alignment horizontal="center" wrapText="1"/>
    </xf>
    <xf numFmtId="14" fontId="35" fillId="0" borderId="55" xfId="0" applyNumberFormat="1" applyFont="1" applyFill="1" applyBorder="1" applyAlignment="1">
      <alignment horizontal="center" wrapText="1"/>
    </xf>
    <xf numFmtId="0" fontId="35" fillId="0" borderId="55" xfId="0" applyFont="1" applyFill="1" applyBorder="1" applyAlignment="1">
      <alignment wrapText="1"/>
    </xf>
    <xf numFmtId="0" fontId="35" fillId="0" borderId="55" xfId="0" applyFont="1" applyFill="1" applyBorder="1" applyAlignment="1">
      <alignment horizontal="left" wrapText="1"/>
    </xf>
    <xf numFmtId="0" fontId="35" fillId="0" borderId="21" xfId="0" applyFont="1" applyFill="1" applyBorder="1" applyAlignment="1">
      <alignment horizontal="center" wrapText="1"/>
    </xf>
    <xf numFmtId="0" fontId="35" fillId="0" borderId="23" xfId="0" applyFont="1" applyFill="1" applyBorder="1" applyAlignment="1">
      <alignment horizontal="center" wrapText="1"/>
    </xf>
    <xf numFmtId="42" fontId="35" fillId="0" borderId="55" xfId="0" applyNumberFormat="1" applyFont="1" applyFill="1" applyBorder="1" applyAlignment="1">
      <alignment wrapText="1"/>
    </xf>
    <xf numFmtId="14" fontId="35" fillId="0" borderId="20" xfId="0" applyNumberFormat="1" applyFont="1" applyFill="1" applyBorder="1" applyAlignment="1">
      <alignment horizontal="center" wrapText="1"/>
    </xf>
    <xf numFmtId="0" fontId="59" fillId="0" borderId="23" xfId="0" applyFont="1" applyFill="1" applyBorder="1" applyAlignment="1">
      <alignment wrapText="1"/>
    </xf>
    <xf numFmtId="42" fontId="35" fillId="0" borderId="21" xfId="0" applyNumberFormat="1" applyFont="1" applyFill="1" applyBorder="1" applyAlignment="1">
      <alignment wrapText="1"/>
    </xf>
    <xf numFmtId="0" fontId="35" fillId="0" borderId="60" xfId="0" applyFont="1" applyFill="1" applyBorder="1" applyAlignment="1">
      <alignment horizontal="center" wrapText="1"/>
    </xf>
    <xf numFmtId="0" fontId="35" fillId="0" borderId="21" xfId="0" applyFont="1" applyFill="1" applyBorder="1" applyAlignment="1">
      <alignment wrapText="1"/>
    </xf>
    <xf numFmtId="0" fontId="35" fillId="0" borderId="24" xfId="0" applyFont="1" applyFill="1" applyBorder="1" applyAlignment="1">
      <alignment horizontal="center" wrapText="1"/>
    </xf>
    <xf numFmtId="14" fontId="35" fillId="0" borderId="25" xfId="0" applyNumberFormat="1" applyFont="1" applyFill="1" applyBorder="1" applyAlignment="1">
      <alignment horizontal="center" wrapText="1"/>
    </xf>
    <xf numFmtId="0" fontId="35" fillId="0" borderId="25" xfId="0" applyFont="1" applyFill="1" applyBorder="1" applyAlignment="1">
      <alignment wrapText="1"/>
    </xf>
    <xf numFmtId="0" fontId="35" fillId="0" borderId="25" xfId="0" applyFont="1" applyFill="1" applyBorder="1" applyAlignment="1">
      <alignment horizontal="left" wrapText="1"/>
    </xf>
    <xf numFmtId="0" fontId="35" fillId="0" borderId="56" xfId="0" applyFont="1" applyFill="1" applyBorder="1" applyAlignment="1">
      <alignment horizontal="center" wrapText="1"/>
    </xf>
    <xf numFmtId="0" fontId="35" fillId="0" borderId="57" xfId="0" applyFont="1" applyFill="1" applyBorder="1" applyAlignment="1">
      <alignment horizontal="center" wrapText="1"/>
    </xf>
    <xf numFmtId="42" fontId="35" fillId="0" borderId="25" xfId="0" applyNumberFormat="1" applyFont="1" applyFill="1" applyBorder="1" applyAlignment="1">
      <alignment wrapText="1"/>
    </xf>
    <xf numFmtId="14" fontId="35" fillId="0" borderId="28" xfId="0" applyNumberFormat="1" applyFont="1" applyFill="1" applyBorder="1" applyAlignment="1">
      <alignment horizontal="center" wrapText="1"/>
    </xf>
    <xf numFmtId="0" fontId="59" fillId="0" borderId="57" xfId="0" applyNumberFormat="1" applyFont="1" applyFill="1" applyBorder="1" applyAlignment="1">
      <alignment vertical="top" wrapText="1"/>
    </xf>
    <xf numFmtId="42" fontId="35" fillId="0" borderId="56" xfId="0" applyNumberFormat="1" applyFont="1" applyFill="1" applyBorder="1" applyAlignment="1">
      <alignment wrapText="1"/>
    </xf>
    <xf numFmtId="0" fontId="35" fillId="0" borderId="71" xfId="0" applyFont="1" applyFill="1" applyBorder="1" applyAlignment="1">
      <alignment horizontal="center" wrapText="1"/>
    </xf>
    <xf numFmtId="0" fontId="35" fillId="0" borderId="56" xfId="0" applyFont="1" applyFill="1" applyBorder="1" applyAlignment="1">
      <alignment wrapText="1"/>
    </xf>
    <xf numFmtId="42" fontId="35" fillId="0" borderId="0" xfId="0" applyNumberFormat="1" applyFont="1" applyFill="1" applyAlignment="1">
      <alignment wrapText="1"/>
    </xf>
    <xf numFmtId="42" fontId="32" fillId="0" borderId="88" xfId="0" applyNumberFormat="1" applyFont="1" applyFill="1" applyBorder="1" applyAlignment="1">
      <alignment wrapText="1"/>
    </xf>
    <xf numFmtId="0" fontId="32" fillId="0" borderId="88" xfId="0" applyFont="1" applyFill="1" applyBorder="1" applyAlignment="1">
      <alignment wrapText="1"/>
    </xf>
    <xf numFmtId="166" fontId="54" fillId="0" borderId="88" xfId="2660" applyNumberFormat="1" applyFont="1" applyFill="1" applyBorder="1"/>
    <xf numFmtId="0" fontId="32" fillId="0" borderId="45" xfId="0" applyFont="1" applyFill="1" applyBorder="1" applyAlignment="1">
      <alignment horizontal="center" wrapText="1"/>
    </xf>
    <xf numFmtId="0" fontId="35" fillId="0" borderId="86" xfId="0" applyFont="1" applyFill="1" applyBorder="1" applyAlignment="1">
      <alignment horizontal="center" wrapText="1"/>
    </xf>
    <xf numFmtId="14" fontId="35" fillId="0" borderId="23" xfId="0" applyNumberFormat="1" applyFont="1" applyFill="1" applyBorder="1" applyAlignment="1">
      <alignment horizontal="center" wrapText="1"/>
    </xf>
    <xf numFmtId="0" fontId="35" fillId="0" borderId="55" xfId="0" applyFont="1" applyFill="1" applyBorder="1" applyAlignment="1">
      <alignment horizontal="center" wrapText="1"/>
    </xf>
    <xf numFmtId="42" fontId="35" fillId="0" borderId="33" xfId="0" applyNumberFormat="1" applyFont="1" applyFill="1" applyBorder="1" applyAlignment="1">
      <alignment wrapText="1"/>
    </xf>
    <xf numFmtId="0" fontId="35" fillId="0" borderId="11" xfId="0" applyFont="1" applyFill="1" applyBorder="1" applyAlignment="1">
      <alignment horizontal="center" wrapText="1"/>
    </xf>
    <xf numFmtId="14" fontId="35" fillId="0" borderId="12" xfId="0" applyNumberFormat="1" applyFont="1" applyFill="1" applyBorder="1" applyAlignment="1">
      <alignment horizontal="center" wrapText="1"/>
    </xf>
    <xf numFmtId="0" fontId="35" fillId="0" borderId="12" xfId="0" applyFont="1" applyFill="1" applyBorder="1" applyAlignment="1">
      <alignment wrapText="1"/>
    </xf>
    <xf numFmtId="42" fontId="35" fillId="0" borderId="12" xfId="0" applyNumberFormat="1" applyFont="1" applyFill="1" applyBorder="1" applyAlignment="1">
      <alignment wrapText="1"/>
    </xf>
    <xf numFmtId="42" fontId="35" fillId="0" borderId="13" xfId="0" applyNumberFormat="1" applyFont="1" applyFill="1" applyBorder="1" applyAlignment="1">
      <alignment wrapText="1"/>
    </xf>
    <xf numFmtId="0" fontId="35" fillId="0" borderId="106" xfId="0" applyFont="1" applyFill="1" applyBorder="1" applyAlignment="1">
      <alignment horizontal="center" wrapText="1"/>
    </xf>
    <xf numFmtId="14" fontId="35" fillId="0" borderId="57" xfId="0" applyNumberFormat="1" applyFont="1" applyFill="1" applyBorder="1" applyAlignment="1">
      <alignment horizontal="center" wrapText="1"/>
    </xf>
    <xf numFmtId="0" fontId="35" fillId="0" borderId="25" xfId="0" applyFont="1" applyFill="1" applyBorder="1" applyAlignment="1">
      <alignment horizontal="center" wrapText="1"/>
    </xf>
    <xf numFmtId="42" fontId="35" fillId="0" borderId="34" xfId="0" applyNumberFormat="1" applyFont="1" applyFill="1" applyBorder="1" applyAlignment="1">
      <alignment wrapText="1"/>
    </xf>
    <xf numFmtId="0" fontId="35" fillId="0" borderId="24" xfId="0" applyFont="1" applyFill="1" applyBorder="1" applyAlignment="1">
      <alignment wrapText="1"/>
    </xf>
    <xf numFmtId="0" fontId="35" fillId="0" borderId="32" xfId="2858" applyFont="1" applyFill="1" applyBorder="1" applyAlignment="1">
      <alignment horizontal="left" vertical="center" wrapText="1"/>
    </xf>
    <xf numFmtId="14" fontId="35" fillId="0" borderId="55" xfId="2858" applyNumberFormat="1" applyFont="1" applyFill="1" applyBorder="1" applyAlignment="1" applyProtection="1">
      <alignment horizontal="center" vertical="center" wrapText="1"/>
      <protection locked="0"/>
    </xf>
    <xf numFmtId="0" fontId="35" fillId="0" borderId="55" xfId="2858" applyFont="1" applyFill="1" applyBorder="1" applyAlignment="1">
      <alignment horizontal="left" wrapText="1"/>
    </xf>
    <xf numFmtId="0" fontId="35" fillId="0" borderId="35" xfId="2858" applyFont="1" applyFill="1" applyBorder="1" applyAlignment="1">
      <alignment horizontal="center" vertical="center" wrapText="1"/>
    </xf>
    <xf numFmtId="14" fontId="35" fillId="0" borderId="10" xfId="2858" applyNumberFormat="1" applyFont="1" applyFill="1" applyBorder="1" applyAlignment="1">
      <alignment horizontal="left" wrapText="1"/>
    </xf>
    <xf numFmtId="42" fontId="35" fillId="0" borderId="39" xfId="2858" applyNumberFormat="1" applyFont="1" applyFill="1" applyBorder="1" applyAlignment="1">
      <alignment vertical="center"/>
    </xf>
    <xf numFmtId="0" fontId="35" fillId="0" borderId="38" xfId="2858" applyFont="1" applyFill="1" applyBorder="1" applyAlignment="1">
      <alignment vertical="center" wrapText="1"/>
    </xf>
    <xf numFmtId="0" fontId="35" fillId="0" borderId="57" xfId="2858" applyFont="1" applyFill="1" applyBorder="1" applyAlignment="1">
      <alignment horizontal="center" vertical="center" wrapText="1"/>
    </xf>
    <xf numFmtId="0" fontId="35" fillId="0" borderId="25" xfId="2858" applyFont="1" applyFill="1" applyBorder="1" applyAlignment="1">
      <alignment horizontal="left" vertical="center" wrapText="1"/>
    </xf>
    <xf numFmtId="14" fontId="35" fillId="0" borderId="25" xfId="2858" applyNumberFormat="1" applyFont="1" applyFill="1" applyBorder="1" applyAlignment="1">
      <alignment horizontal="left" wrapText="1"/>
    </xf>
    <xf numFmtId="42" fontId="35" fillId="0" borderId="34" xfId="2858" applyNumberFormat="1" applyFont="1" applyFill="1" applyBorder="1" applyAlignment="1">
      <alignment vertical="center"/>
    </xf>
    <xf numFmtId="0" fontId="35" fillId="0" borderId="30" xfId="2858" applyFont="1" applyFill="1" applyBorder="1" applyAlignment="1">
      <alignment vertical="center" wrapText="1"/>
    </xf>
    <xf numFmtId="42" fontId="35" fillId="0" borderId="31" xfId="2858" applyNumberFormat="1" applyFont="1" applyFill="1" applyBorder="1" applyAlignment="1">
      <alignment vertical="center"/>
    </xf>
    <xf numFmtId="0" fontId="35" fillId="0" borderId="31" xfId="2858" applyFont="1" applyFill="1" applyBorder="1" applyAlignment="1">
      <alignment horizontal="left" vertical="center" wrapText="1"/>
    </xf>
    <xf numFmtId="42" fontId="35" fillId="0" borderId="13" xfId="2858" applyNumberFormat="1" applyFont="1" applyFill="1" applyBorder="1" applyAlignment="1">
      <alignment horizontal="center"/>
    </xf>
    <xf numFmtId="42" fontId="35" fillId="0" borderId="16" xfId="2858" applyNumberFormat="1" applyFont="1" applyFill="1" applyBorder="1" applyAlignment="1">
      <alignment horizontal="center"/>
    </xf>
    <xf numFmtId="42" fontId="32" fillId="0" borderId="88" xfId="2858" applyNumberFormat="1" applyFont="1" applyFill="1" applyBorder="1" applyAlignment="1">
      <alignment wrapText="1"/>
    </xf>
    <xf numFmtId="41" fontId="0" fillId="0" borderId="0" xfId="0" applyNumberFormat="1" applyFill="1"/>
    <xf numFmtId="0" fontId="35" fillId="0" borderId="39" xfId="2858" applyFont="1" applyFill="1" applyBorder="1" applyAlignment="1">
      <alignment wrapText="1"/>
    </xf>
    <xf numFmtId="14" fontId="35" fillId="0" borderId="61" xfId="2858" quotePrefix="1" applyNumberFormat="1" applyFont="1" applyFill="1" applyBorder="1" applyAlignment="1">
      <alignment horizontal="center" vertical="center" wrapText="1"/>
    </xf>
    <xf numFmtId="0" fontId="35" fillId="0" borderId="18" xfId="2858" applyFont="1" applyFill="1" applyBorder="1"/>
    <xf numFmtId="0" fontId="35" fillId="0" borderId="14" xfId="2858" applyFont="1" applyFill="1" applyBorder="1"/>
    <xf numFmtId="0" fontId="35" fillId="0" borderId="24" xfId="2858" applyFont="1" applyFill="1" applyBorder="1"/>
    <xf numFmtId="14" fontId="35" fillId="0" borderId="14" xfId="2858" applyNumberFormat="1" applyFont="1" applyFill="1" applyBorder="1" applyAlignment="1">
      <alignment horizontal="center" vertical="center"/>
    </xf>
    <xf numFmtId="0" fontId="35" fillId="0" borderId="15" xfId="2858" applyFont="1" applyFill="1" applyBorder="1" applyAlignment="1">
      <alignment horizontal="center" vertical="center"/>
    </xf>
    <xf numFmtId="42" fontId="35" fillId="0" borderId="16" xfId="2858" applyNumberFormat="1" applyFont="1" applyFill="1" applyBorder="1" applyAlignment="1">
      <alignment vertical="center"/>
    </xf>
    <xf numFmtId="0" fontId="54" fillId="0" borderId="10" xfId="2818" applyFont="1" applyFill="1" applyBorder="1" applyAlignment="1" applyProtection="1">
      <alignment horizontal="center" wrapText="1"/>
      <protection locked="0"/>
    </xf>
    <xf numFmtId="0" fontId="54" fillId="0" borderId="36" xfId="2818" applyFont="1" applyFill="1" applyBorder="1" applyAlignment="1" applyProtection="1">
      <alignment horizontal="center" wrapText="1"/>
      <protection locked="0"/>
    </xf>
    <xf numFmtId="0" fontId="54" fillId="0" borderId="50" xfId="2818" applyFont="1" applyFill="1" applyBorder="1" applyAlignment="1" applyProtection="1">
      <alignment horizontal="center" wrapText="1"/>
      <protection locked="0"/>
    </xf>
    <xf numFmtId="165" fontId="54" fillId="0" borderId="10" xfId="2660" applyNumberFormat="1" applyFont="1" applyFill="1" applyBorder="1" applyAlignment="1" applyProtection="1">
      <alignment horizontal="center" wrapText="1"/>
      <protection locked="0"/>
    </xf>
    <xf numFmtId="0" fontId="55" fillId="0" borderId="30" xfId="2818" applyFont="1" applyFill="1" applyBorder="1" applyAlignment="1" applyProtection="1">
      <alignment horizontal="center" wrapText="1"/>
      <protection locked="0"/>
    </xf>
    <xf numFmtId="42" fontId="54" fillId="0" borderId="36" xfId="2818" applyNumberFormat="1" applyFont="1" applyFill="1" applyBorder="1" applyAlignment="1" applyProtection="1">
      <alignment horizontal="center" wrapText="1"/>
      <protection locked="0"/>
    </xf>
    <xf numFmtId="0" fontId="35" fillId="0" borderId="0" xfId="2858" applyFont="1" applyFill="1" applyBorder="1" applyAlignment="1" applyProtection="1">
      <alignment wrapText="1"/>
      <protection locked="0"/>
    </xf>
    <xf numFmtId="14" fontId="56" fillId="0" borderId="12" xfId="2818" applyNumberFormat="1" applyFont="1" applyFill="1" applyBorder="1" applyAlignment="1">
      <alignment horizontal="center"/>
    </xf>
    <xf numFmtId="0" fontId="56" fillId="0" borderId="12" xfId="2818" applyFont="1" applyFill="1" applyBorder="1"/>
    <xf numFmtId="0" fontId="56" fillId="0" borderId="12" xfId="2818" applyFont="1" applyFill="1" applyBorder="1" applyAlignment="1">
      <alignment wrapText="1"/>
    </xf>
    <xf numFmtId="0" fontId="56" fillId="0" borderId="13" xfId="2818" applyFont="1" applyFill="1" applyBorder="1" applyAlignment="1">
      <alignment horizontal="center"/>
    </xf>
    <xf numFmtId="0" fontId="56" fillId="0" borderId="11" xfId="2818" applyFont="1" applyFill="1" applyBorder="1"/>
    <xf numFmtId="165" fontId="56" fillId="0" borderId="12" xfId="2660" applyNumberFormat="1" applyFont="1" applyFill="1" applyBorder="1"/>
    <xf numFmtId="165" fontId="56" fillId="0" borderId="13" xfId="2660" applyNumberFormat="1" applyFont="1" applyFill="1" applyBorder="1" applyAlignment="1">
      <alignment horizontal="center"/>
    </xf>
    <xf numFmtId="14" fontId="56" fillId="0" borderId="59" xfId="2818" applyNumberFormat="1" applyFont="1" applyFill="1" applyBorder="1" applyAlignment="1">
      <alignment horizontal="right"/>
    </xf>
    <xf numFmtId="1" fontId="57" fillId="0" borderId="60" xfId="2818" applyNumberFormat="1" applyFont="1" applyFill="1" applyBorder="1" applyAlignment="1">
      <alignment horizontal="center"/>
    </xf>
    <xf numFmtId="165" fontId="56" fillId="0" borderId="18" xfId="2660" applyNumberFormat="1" applyFont="1" applyFill="1" applyBorder="1"/>
    <xf numFmtId="166" fontId="56" fillId="0" borderId="14" xfId="2660" applyNumberFormat="1" applyFont="1" applyFill="1" applyBorder="1"/>
    <xf numFmtId="0" fontId="56" fillId="0" borderId="13" xfId="2818" applyFont="1" applyFill="1" applyBorder="1" applyAlignment="1" applyProtection="1">
      <alignment horizontal="center" wrapText="1"/>
      <protection locked="0"/>
    </xf>
    <xf numFmtId="0" fontId="35" fillId="0" borderId="14" xfId="2858" applyNumberFormat="1" applyFont="1" applyFill="1" applyBorder="1" applyAlignment="1">
      <alignment horizontal="center"/>
    </xf>
    <xf numFmtId="14" fontId="56" fillId="0" borderId="15" xfId="2818" applyNumberFormat="1" applyFont="1" applyFill="1" applyBorder="1" applyAlignment="1">
      <alignment horizontal="center"/>
    </xf>
    <xf numFmtId="0" fontId="56" fillId="0" borderId="15" xfId="2818" applyFont="1" applyFill="1" applyBorder="1"/>
    <xf numFmtId="0" fontId="56" fillId="0" borderId="15" xfId="2818" applyFont="1" applyFill="1" applyBorder="1" applyAlignment="1">
      <alignment wrapText="1"/>
    </xf>
    <xf numFmtId="0" fontId="56" fillId="0" borderId="16" xfId="2818" applyFont="1" applyFill="1" applyBorder="1" applyAlignment="1">
      <alignment horizontal="center"/>
    </xf>
    <xf numFmtId="0" fontId="56" fillId="0" borderId="14" xfId="2818" applyFont="1" applyFill="1" applyBorder="1"/>
    <xf numFmtId="165" fontId="56" fillId="0" borderId="15" xfId="2660" applyNumberFormat="1" applyFont="1" applyFill="1" applyBorder="1"/>
    <xf numFmtId="14" fontId="56" fillId="0" borderId="17" xfId="2867" applyNumberFormat="1" applyFont="1" applyFill="1" applyBorder="1" applyAlignment="1">
      <alignment horizontal="right"/>
    </xf>
    <xf numFmtId="1" fontId="57" fillId="0" borderId="26" xfId="2867" applyNumberFormat="1" applyFont="1" applyFill="1" applyBorder="1" applyAlignment="1">
      <alignment horizontal="center"/>
    </xf>
    <xf numFmtId="0" fontId="56" fillId="0" borderId="16" xfId="2818" applyFont="1" applyFill="1" applyBorder="1" applyAlignment="1" applyProtection="1">
      <alignment horizontal="center" wrapText="1"/>
      <protection locked="0"/>
    </xf>
    <xf numFmtId="14" fontId="56" fillId="0" borderId="14" xfId="2818" applyNumberFormat="1" applyFont="1" applyFill="1" applyBorder="1" applyAlignment="1">
      <alignment horizontal="center"/>
    </xf>
    <xf numFmtId="14" fontId="56" fillId="0" borderId="32" xfId="2867" applyNumberFormat="1" applyFont="1" applyFill="1" applyBorder="1" applyAlignment="1">
      <alignment horizontal="center" wrapText="1"/>
    </xf>
    <xf numFmtId="1" fontId="57" fillId="0" borderId="18" xfId="2867" applyNumberFormat="1" applyFont="1" applyFill="1" applyBorder="1" applyAlignment="1">
      <alignment horizontal="center"/>
    </xf>
    <xf numFmtId="0" fontId="35" fillId="0" borderId="26" xfId="2858" applyFont="1" applyFill="1" applyBorder="1" applyAlignment="1">
      <alignment horizontal="center"/>
    </xf>
    <xf numFmtId="42" fontId="56" fillId="0" borderId="16" xfId="2660" applyNumberFormat="1" applyFont="1" applyFill="1" applyBorder="1" applyAlignment="1" applyProtection="1">
      <alignment horizontal="center" wrapText="1"/>
      <protection locked="0"/>
    </xf>
    <xf numFmtId="0" fontId="35" fillId="0" borderId="50" xfId="2858" applyNumberFormat="1" applyFont="1" applyFill="1" applyBorder="1" applyAlignment="1">
      <alignment horizontal="center"/>
    </xf>
    <xf numFmtId="14" fontId="56" fillId="0" borderId="10" xfId="2818" applyNumberFormat="1" applyFont="1" applyFill="1" applyBorder="1" applyAlignment="1">
      <alignment horizontal="center"/>
    </xf>
    <xf numFmtId="0" fontId="56" fillId="0" borderId="10" xfId="2818" applyFont="1" applyFill="1" applyBorder="1" applyAlignment="1"/>
    <xf numFmtId="0" fontId="56" fillId="0" borderId="10" xfId="2818" applyFont="1" applyFill="1" applyBorder="1" applyAlignment="1">
      <alignment wrapText="1"/>
    </xf>
    <xf numFmtId="0" fontId="56" fillId="0" borderId="36" xfId="2818" applyFont="1" applyFill="1" applyBorder="1" applyAlignment="1">
      <alignment horizontal="center"/>
    </xf>
    <xf numFmtId="0" fontId="56" fillId="0" borderId="50" xfId="2818" applyFont="1" applyFill="1" applyBorder="1" applyAlignment="1"/>
    <xf numFmtId="14" fontId="56" fillId="0" borderId="17" xfId="2818" applyNumberFormat="1" applyFont="1" applyFill="1" applyBorder="1" applyAlignment="1">
      <alignment horizontal="center"/>
    </xf>
    <xf numFmtId="1" fontId="57" fillId="0" borderId="26" xfId="2818" applyNumberFormat="1" applyFont="1" applyFill="1" applyBorder="1" applyAlignment="1">
      <alignment horizontal="center"/>
    </xf>
    <xf numFmtId="165" fontId="56" fillId="0" borderId="26" xfId="2660" applyNumberFormat="1" applyFont="1" applyFill="1" applyBorder="1"/>
    <xf numFmtId="0" fontId="35" fillId="0" borderId="32" xfId="2858" applyFont="1" applyFill="1" applyBorder="1" applyAlignment="1">
      <alignment horizontal="center" wrapText="1"/>
    </xf>
    <xf numFmtId="1" fontId="57" fillId="0" borderId="18" xfId="2818" applyNumberFormat="1" applyFont="1" applyFill="1" applyBorder="1" applyAlignment="1">
      <alignment horizontal="center"/>
    </xf>
    <xf numFmtId="0" fontId="35" fillId="0" borderId="14" xfId="2858" applyNumberFormat="1" applyFont="1" applyFill="1" applyBorder="1" applyAlignment="1">
      <alignment horizontal="center" wrapText="1"/>
    </xf>
    <xf numFmtId="14" fontId="56" fillId="0" borderId="15" xfId="2818" applyNumberFormat="1" applyFont="1" applyFill="1" applyBorder="1" applyAlignment="1">
      <alignment horizontal="center" vertical="center"/>
    </xf>
    <xf numFmtId="0" fontId="56" fillId="0" borderId="15" xfId="2818" applyFont="1" applyFill="1" applyBorder="1" applyAlignment="1">
      <alignment vertical="center"/>
    </xf>
    <xf numFmtId="0" fontId="56" fillId="0" borderId="15" xfId="2818" applyFont="1" applyFill="1" applyBorder="1" applyAlignment="1">
      <alignment vertical="center" wrapText="1"/>
    </xf>
    <xf numFmtId="0" fontId="56" fillId="0" borderId="16" xfId="2818" applyFont="1" applyFill="1" applyBorder="1" applyAlignment="1">
      <alignment horizontal="center" vertical="center"/>
    </xf>
    <xf numFmtId="0" fontId="56" fillId="0" borderId="14" xfId="2818" applyFont="1" applyFill="1" applyBorder="1" applyAlignment="1">
      <alignment vertical="center"/>
    </xf>
    <xf numFmtId="165" fontId="56" fillId="0" borderId="15" xfId="2660" applyNumberFormat="1" applyFont="1" applyFill="1" applyBorder="1" applyAlignment="1">
      <alignment vertical="center"/>
    </xf>
    <xf numFmtId="6" fontId="56" fillId="0" borderId="16" xfId="2660" applyNumberFormat="1" applyFont="1" applyFill="1" applyBorder="1" applyAlignment="1" applyProtection="1">
      <alignment horizontal="center" wrapText="1"/>
      <protection locked="0"/>
    </xf>
    <xf numFmtId="14" fontId="56" fillId="0" borderId="17" xfId="2867" applyNumberFormat="1" applyFont="1" applyFill="1" applyBorder="1" applyAlignment="1">
      <alignment horizontal="right" vertical="center"/>
    </xf>
    <xf numFmtId="1" fontId="57" fillId="0" borderId="26" xfId="2867" applyNumberFormat="1" applyFont="1" applyFill="1" applyBorder="1" applyAlignment="1">
      <alignment horizontal="center" vertical="center"/>
    </xf>
    <xf numFmtId="165" fontId="56" fillId="0" borderId="26" xfId="2660" applyNumberFormat="1" applyFont="1" applyFill="1" applyBorder="1" applyAlignment="1">
      <alignment vertical="center"/>
    </xf>
    <xf numFmtId="166" fontId="56" fillId="0" borderId="17" xfId="2660" applyNumberFormat="1" applyFont="1" applyFill="1" applyBorder="1" applyAlignment="1">
      <alignment vertical="center"/>
    </xf>
    <xf numFmtId="0" fontId="56" fillId="0" borderId="16" xfId="2818" applyFont="1" applyFill="1" applyBorder="1" applyAlignment="1">
      <alignment horizontal="center" vertical="center" wrapText="1"/>
    </xf>
    <xf numFmtId="14" fontId="56" fillId="0" borderId="14" xfId="2818" applyNumberFormat="1" applyFont="1" applyFill="1" applyBorder="1" applyAlignment="1">
      <alignment horizontal="center" vertical="center"/>
    </xf>
    <xf numFmtId="1" fontId="57" fillId="0" borderId="18" xfId="2867" applyNumberFormat="1" applyFont="1" applyFill="1" applyBorder="1" applyAlignment="1">
      <alignment horizontal="center" vertical="center"/>
    </xf>
    <xf numFmtId="42" fontId="56" fillId="0" borderId="16" xfId="2660" applyNumberFormat="1" applyFont="1" applyFill="1" applyBorder="1" applyAlignment="1" applyProtection="1">
      <alignment horizontal="center" vertical="center" wrapText="1"/>
      <protection locked="0"/>
    </xf>
    <xf numFmtId="0" fontId="35" fillId="0" borderId="14" xfId="2858" applyNumberFormat="1" applyFont="1" applyFill="1" applyBorder="1" applyAlignment="1">
      <alignment horizontal="center" vertical="center"/>
    </xf>
    <xf numFmtId="1" fontId="57" fillId="0" borderId="26" xfId="2818" applyNumberFormat="1" applyFont="1" applyFill="1" applyBorder="1" applyAlignment="1">
      <alignment horizontal="center" vertical="top"/>
    </xf>
    <xf numFmtId="166" fontId="56" fillId="0" borderId="14" xfId="2660" applyNumberFormat="1" applyFont="1" applyFill="1" applyBorder="1" applyAlignment="1">
      <alignment vertical="center"/>
    </xf>
    <xf numFmtId="1" fontId="57" fillId="0" borderId="26" xfId="2818" applyNumberFormat="1" applyFont="1" applyFill="1" applyBorder="1" applyAlignment="1">
      <alignment horizontal="center" vertical="center"/>
    </xf>
    <xf numFmtId="14" fontId="56" fillId="0" borderId="15" xfId="2867" applyNumberFormat="1" applyFont="1" applyFill="1" applyBorder="1" applyAlignment="1">
      <alignment horizontal="center"/>
    </xf>
    <xf numFmtId="0" fontId="56" fillId="0" borderId="15" xfId="2867" applyFont="1" applyFill="1" applyBorder="1"/>
    <xf numFmtId="0" fontId="56" fillId="0" borderId="15" xfId="2867" applyFont="1" applyFill="1" applyBorder="1" applyAlignment="1">
      <alignment wrapText="1"/>
    </xf>
    <xf numFmtId="0" fontId="56" fillId="0" borderId="14" xfId="2867" applyFont="1" applyFill="1" applyBorder="1"/>
    <xf numFmtId="0" fontId="56" fillId="0" borderId="16" xfId="2867" applyFont="1" applyFill="1" applyBorder="1" applyAlignment="1">
      <alignment horizontal="center"/>
    </xf>
    <xf numFmtId="14" fontId="56" fillId="0" borderId="14" xfId="2867" applyNumberFormat="1" applyFont="1" applyFill="1" applyBorder="1" applyAlignment="1">
      <alignment horizontal="center"/>
    </xf>
    <xf numFmtId="14" fontId="56" fillId="0" borderId="15" xfId="2867" applyNumberFormat="1" applyFont="1" applyFill="1" applyBorder="1" applyAlignment="1">
      <alignment horizontal="center" vertical="center"/>
    </xf>
    <xf numFmtId="0" fontId="56" fillId="0" borderId="15" xfId="2867" applyFont="1" applyFill="1" applyBorder="1" applyAlignment="1">
      <alignment vertical="center"/>
    </xf>
    <xf numFmtId="0" fontId="56" fillId="0" borderId="15" xfId="2867" applyFont="1" applyFill="1" applyBorder="1" applyAlignment="1">
      <alignment vertical="center" wrapText="1"/>
    </xf>
    <xf numFmtId="0" fontId="56" fillId="0" borderId="14" xfId="2867" applyFont="1" applyFill="1" applyBorder="1" applyAlignment="1">
      <alignment vertical="center"/>
    </xf>
    <xf numFmtId="0" fontId="56" fillId="0" borderId="16" xfId="2867" applyFont="1" applyFill="1" applyBorder="1" applyAlignment="1">
      <alignment horizontal="center" vertical="center"/>
    </xf>
    <xf numFmtId="14" fontId="56" fillId="0" borderId="37" xfId="2867" applyNumberFormat="1" applyFont="1" applyFill="1" applyBorder="1" applyAlignment="1">
      <alignment horizontal="right"/>
    </xf>
    <xf numFmtId="1" fontId="57" fillId="0" borderId="38" xfId="2867" applyNumberFormat="1" applyFont="1" applyFill="1" applyBorder="1" applyAlignment="1">
      <alignment horizontal="center"/>
    </xf>
    <xf numFmtId="0" fontId="56" fillId="0" borderId="32" xfId="2867" applyFont="1" applyFill="1" applyBorder="1" applyAlignment="1">
      <alignment horizontal="center"/>
    </xf>
    <xf numFmtId="1" fontId="57" fillId="0" borderId="26" xfId="2867" applyNumberFormat="1" applyFont="1" applyFill="1" applyBorder="1" applyAlignment="1">
      <alignment horizontal="center" vertical="top"/>
    </xf>
    <xf numFmtId="0" fontId="56" fillId="0" borderId="16" xfId="2818" applyFont="1" applyFill="1" applyBorder="1" applyAlignment="1">
      <alignment horizontal="center" wrapText="1"/>
    </xf>
    <xf numFmtId="165" fontId="56" fillId="0" borderId="26" xfId="2660" applyNumberFormat="1" applyFont="1" applyFill="1" applyBorder="1" applyAlignment="1" applyProtection="1">
      <alignment horizontal="center" wrapText="1"/>
      <protection locked="0"/>
    </xf>
    <xf numFmtId="14" fontId="56" fillId="0" borderId="20" xfId="2867" applyNumberFormat="1" applyFont="1" applyFill="1" applyBorder="1" applyAlignment="1">
      <alignment horizontal="right"/>
    </xf>
    <xf numFmtId="1" fontId="57" fillId="0" borderId="72" xfId="2867" applyNumberFormat="1" applyFont="1" applyFill="1" applyBorder="1" applyAlignment="1">
      <alignment horizontal="center"/>
    </xf>
    <xf numFmtId="14" fontId="56" fillId="0" borderId="15" xfId="2875" applyNumberFormat="1" applyFont="1" applyFill="1" applyBorder="1" applyAlignment="1">
      <alignment horizontal="center"/>
    </xf>
    <xf numFmtId="0" fontId="56" fillId="0" borderId="15" xfId="2875" applyFont="1" applyFill="1" applyBorder="1"/>
    <xf numFmtId="0" fontId="56" fillId="0" borderId="15" xfId="2875" applyFont="1" applyFill="1" applyBorder="1" applyAlignment="1">
      <alignment wrapText="1"/>
    </xf>
    <xf numFmtId="0" fontId="56" fillId="0" borderId="16" xfId="2875" applyFont="1" applyFill="1" applyBorder="1" applyAlignment="1">
      <alignment horizontal="center"/>
    </xf>
    <xf numFmtId="0" fontId="56" fillId="0" borderId="14" xfId="2875" applyFont="1" applyFill="1" applyBorder="1"/>
    <xf numFmtId="14" fontId="56" fillId="0" borderId="14" xfId="2893" applyNumberFormat="1" applyFont="1" applyFill="1" applyBorder="1" applyAlignment="1">
      <alignment horizontal="center"/>
    </xf>
    <xf numFmtId="3" fontId="35" fillId="0" borderId="32" xfId="2858" applyNumberFormat="1" applyFont="1" applyFill="1" applyBorder="1" applyAlignment="1">
      <alignment horizontal="center" wrapText="1"/>
    </xf>
    <xf numFmtId="1" fontId="57" fillId="0" borderId="26" xfId="2875" applyNumberFormat="1" applyFont="1" applyFill="1" applyBorder="1" applyAlignment="1">
      <alignment horizontal="center"/>
    </xf>
    <xf numFmtId="14" fontId="56" fillId="0" borderId="14" xfId="2875" applyNumberFormat="1" applyFont="1" applyFill="1" applyBorder="1" applyAlignment="1">
      <alignment horizontal="center"/>
    </xf>
    <xf numFmtId="1" fontId="57" fillId="0" borderId="18" xfId="2875" applyNumberFormat="1" applyFont="1" applyFill="1" applyBorder="1" applyAlignment="1">
      <alignment horizontal="center"/>
    </xf>
    <xf numFmtId="14" fontId="56" fillId="0" borderId="15" xfId="2885" applyNumberFormat="1" applyFont="1" applyFill="1" applyBorder="1" applyAlignment="1">
      <alignment horizontal="center"/>
    </xf>
    <xf numFmtId="0" fontId="56" fillId="0" borderId="15" xfId="2885" applyFont="1" applyFill="1" applyBorder="1"/>
    <xf numFmtId="0" fontId="56" fillId="0" borderId="15" xfId="2885" applyFont="1" applyFill="1" applyBorder="1" applyAlignment="1">
      <alignment wrapText="1"/>
    </xf>
    <xf numFmtId="0" fontId="56" fillId="0" borderId="16" xfId="2885" applyFont="1" applyFill="1" applyBorder="1" applyAlignment="1">
      <alignment horizontal="center"/>
    </xf>
    <xf numFmtId="0" fontId="56" fillId="0" borderId="14" xfId="2885" applyFont="1" applyFill="1" applyBorder="1"/>
    <xf numFmtId="1" fontId="57" fillId="0" borderId="26" xfId="2885" applyNumberFormat="1" applyFont="1" applyFill="1" applyBorder="1" applyAlignment="1">
      <alignment horizontal="center"/>
    </xf>
    <xf numFmtId="14" fontId="56" fillId="0" borderId="14" xfId="2885" applyNumberFormat="1" applyFont="1" applyFill="1" applyBorder="1" applyAlignment="1">
      <alignment horizontal="center"/>
    </xf>
    <xf numFmtId="1" fontId="57" fillId="0" borderId="18" xfId="2885" applyNumberFormat="1" applyFont="1" applyFill="1" applyBorder="1" applyAlignment="1">
      <alignment horizontal="center"/>
    </xf>
    <xf numFmtId="14" fontId="56" fillId="0" borderId="15" xfId="2885" applyNumberFormat="1" applyFont="1" applyFill="1" applyBorder="1" applyAlignment="1">
      <alignment horizontal="center" vertical="center"/>
    </xf>
    <xf numFmtId="0" fontId="56" fillId="0" borderId="15" xfId="2885" applyFont="1" applyFill="1" applyBorder="1" applyAlignment="1">
      <alignment vertical="center" wrapText="1"/>
    </xf>
    <xf numFmtId="0" fontId="56" fillId="0" borderId="14" xfId="2885" applyFont="1" applyFill="1" applyBorder="1" applyAlignment="1">
      <alignment vertical="center"/>
    </xf>
    <xf numFmtId="0" fontId="56" fillId="0" borderId="16" xfId="2885" applyFont="1" applyFill="1" applyBorder="1" applyAlignment="1">
      <alignment horizontal="center" vertical="center"/>
    </xf>
    <xf numFmtId="1" fontId="57" fillId="0" borderId="26" xfId="2885" applyNumberFormat="1" applyFont="1" applyFill="1" applyBorder="1" applyAlignment="1">
      <alignment horizontal="center" vertical="center"/>
    </xf>
    <xf numFmtId="0" fontId="56" fillId="0" borderId="16" xfId="2818" applyFont="1" applyFill="1" applyBorder="1" applyAlignment="1" applyProtection="1">
      <alignment horizontal="center" vertical="center" wrapText="1"/>
      <protection locked="0"/>
    </xf>
    <xf numFmtId="14" fontId="56" fillId="0" borderId="14" xfId="2885" applyNumberFormat="1" applyFont="1" applyFill="1" applyBorder="1" applyAlignment="1">
      <alignment horizontal="center" vertical="center"/>
    </xf>
    <xf numFmtId="1" fontId="57" fillId="0" borderId="18" xfId="2885" applyNumberFormat="1" applyFont="1" applyFill="1" applyBorder="1" applyAlignment="1">
      <alignment horizontal="center" vertical="center"/>
    </xf>
    <xf numFmtId="0" fontId="35" fillId="0" borderId="26" xfId="2858" applyFont="1" applyFill="1" applyBorder="1" applyAlignment="1">
      <alignment horizontal="center" vertical="center"/>
    </xf>
    <xf numFmtId="0" fontId="58" fillId="0" borderId="26" xfId="2858" applyFont="1" applyFill="1" applyBorder="1" applyAlignment="1">
      <alignment horizontal="center"/>
    </xf>
    <xf numFmtId="0" fontId="58" fillId="0" borderId="0" xfId="2858" applyFont="1" applyFill="1" applyBorder="1"/>
    <xf numFmtId="14" fontId="56" fillId="0" borderId="15" xfId="2893" applyNumberFormat="1" applyFont="1" applyFill="1" applyBorder="1" applyAlignment="1">
      <alignment horizontal="center"/>
    </xf>
    <xf numFmtId="0" fontId="56" fillId="0" borderId="15" xfId="2893" applyFont="1" applyFill="1" applyBorder="1"/>
    <xf numFmtId="0" fontId="56" fillId="0" borderId="15" xfId="2893" applyFont="1" applyFill="1" applyBorder="1" applyAlignment="1">
      <alignment wrapText="1"/>
    </xf>
    <xf numFmtId="0" fontId="56" fillId="0" borderId="14" xfId="2893" applyFont="1" applyFill="1" applyBorder="1"/>
    <xf numFmtId="0" fontId="56" fillId="0" borderId="16" xfId="2893" applyFont="1" applyFill="1" applyBorder="1" applyAlignment="1">
      <alignment horizontal="center"/>
    </xf>
    <xf numFmtId="1" fontId="57" fillId="0" borderId="26" xfId="2893" applyNumberFormat="1" applyFont="1" applyFill="1" applyBorder="1" applyAlignment="1">
      <alignment horizontal="center"/>
    </xf>
    <xf numFmtId="1" fontId="57" fillId="0" borderId="18" xfId="2893" applyNumberFormat="1" applyFont="1" applyFill="1" applyBorder="1" applyAlignment="1">
      <alignment horizontal="center"/>
    </xf>
    <xf numFmtId="14" fontId="56" fillId="0" borderId="18" xfId="2867" applyNumberFormat="1" applyFont="1" applyFill="1" applyBorder="1" applyAlignment="1">
      <alignment horizontal="center" wrapText="1"/>
    </xf>
    <xf numFmtId="0" fontId="56" fillId="0" borderId="15" xfId="2901" applyFont="1" applyFill="1" applyBorder="1"/>
    <xf numFmtId="0" fontId="56" fillId="0" borderId="15" xfId="2901" applyFont="1" applyFill="1" applyBorder="1" applyAlignment="1">
      <alignment wrapText="1"/>
    </xf>
    <xf numFmtId="0" fontId="35" fillId="0" borderId="15" xfId="2858" applyFont="1" applyFill="1" applyBorder="1" applyAlignment="1">
      <alignment wrapText="1"/>
    </xf>
    <xf numFmtId="165" fontId="35" fillId="0" borderId="15" xfId="2660" applyNumberFormat="1" applyFont="1" applyFill="1" applyBorder="1"/>
    <xf numFmtId="14" fontId="56" fillId="0" borderId="15" xfId="2893" applyNumberFormat="1" applyFont="1" applyFill="1" applyBorder="1" applyAlignment="1">
      <alignment horizontal="center" vertical="center"/>
    </xf>
    <xf numFmtId="0" fontId="56" fillId="0" borderId="15" xfId="2901" applyFont="1" applyFill="1" applyBorder="1" applyAlignment="1">
      <alignment vertical="center"/>
    </xf>
    <xf numFmtId="0" fontId="56" fillId="0" borderId="15" xfId="2901" applyFont="1" applyFill="1" applyBorder="1" applyAlignment="1">
      <alignment vertical="center" wrapText="1"/>
    </xf>
    <xf numFmtId="165" fontId="35" fillId="0" borderId="15" xfId="2660" applyNumberFormat="1" applyFont="1" applyFill="1" applyBorder="1" applyAlignment="1">
      <alignment vertical="center"/>
    </xf>
    <xf numFmtId="0" fontId="56" fillId="0" borderId="16" xfId="2893" applyFont="1" applyFill="1" applyBorder="1" applyAlignment="1">
      <alignment horizontal="center" vertical="center"/>
    </xf>
    <xf numFmtId="1" fontId="57" fillId="0" borderId="26" xfId="2893" applyNumberFormat="1" applyFont="1" applyFill="1" applyBorder="1" applyAlignment="1">
      <alignment horizontal="center" vertical="top"/>
    </xf>
    <xf numFmtId="14" fontId="56" fillId="0" borderId="14" xfId="2818" applyNumberFormat="1" applyFont="1" applyFill="1" applyBorder="1" applyAlignment="1" applyProtection="1">
      <alignment horizontal="center" wrapText="1"/>
      <protection locked="0"/>
    </xf>
    <xf numFmtId="165" fontId="35" fillId="0" borderId="18" xfId="2660" applyNumberFormat="1" applyFont="1" applyFill="1" applyBorder="1"/>
    <xf numFmtId="0" fontId="56" fillId="0" borderId="16" xfId="2901" applyFont="1" applyFill="1" applyBorder="1" applyAlignment="1">
      <alignment horizontal="center"/>
    </xf>
    <xf numFmtId="1" fontId="57" fillId="0" borderId="18" xfId="2867" applyNumberFormat="1" applyFont="1" applyFill="1" applyBorder="1" applyAlignment="1">
      <alignment horizontal="center" wrapText="1"/>
    </xf>
    <xf numFmtId="15" fontId="35" fillId="0" borderId="15" xfId="2858" applyNumberFormat="1" applyFont="1" applyFill="1" applyBorder="1"/>
    <xf numFmtId="15" fontId="35" fillId="0" borderId="15" xfId="2858" applyNumberFormat="1" applyFont="1" applyFill="1" applyBorder="1" applyAlignment="1">
      <alignment wrapText="1"/>
    </xf>
    <xf numFmtId="15" fontId="35" fillId="0" borderId="14" xfId="2858" applyNumberFormat="1" applyFont="1" applyFill="1" applyBorder="1"/>
    <xf numFmtId="15" fontId="35" fillId="0" borderId="16" xfId="2858" applyNumberFormat="1" applyFont="1" applyFill="1" applyBorder="1" applyAlignment="1">
      <alignment horizontal="center"/>
    </xf>
    <xf numFmtId="15" fontId="35" fillId="0" borderId="26" xfId="2858" applyNumberFormat="1" applyFont="1" applyFill="1" applyBorder="1" applyAlignment="1">
      <alignment horizontal="center"/>
    </xf>
    <xf numFmtId="15" fontId="35" fillId="0" borderId="0" xfId="2858" applyNumberFormat="1" applyFont="1" applyFill="1" applyBorder="1"/>
    <xf numFmtId="0" fontId="35" fillId="0" borderId="50" xfId="2858" applyNumberFormat="1" applyFont="1" applyFill="1" applyBorder="1" applyAlignment="1">
      <alignment horizontal="center" wrapText="1"/>
    </xf>
    <xf numFmtId="14" fontId="56" fillId="0" borderId="10" xfId="2893" applyNumberFormat="1" applyFont="1" applyFill="1" applyBorder="1" applyAlignment="1">
      <alignment horizontal="center" vertical="center"/>
    </xf>
    <xf numFmtId="15" fontId="35" fillId="0" borderId="50" xfId="2858" applyNumberFormat="1" applyFont="1" applyFill="1" applyBorder="1" applyAlignment="1">
      <alignment vertical="center"/>
    </xf>
    <xf numFmtId="14" fontId="56" fillId="0" borderId="37" xfId="2867" applyNumberFormat="1" applyFont="1" applyFill="1" applyBorder="1" applyAlignment="1"/>
    <xf numFmtId="1" fontId="57" fillId="0" borderId="38" xfId="2893" applyNumberFormat="1" applyFont="1" applyFill="1" applyBorder="1" applyAlignment="1"/>
    <xf numFmtId="165" fontId="56" fillId="0" borderId="85" xfId="2660" applyNumberFormat="1" applyFont="1" applyFill="1" applyBorder="1" applyAlignment="1"/>
    <xf numFmtId="166" fontId="56" fillId="0" borderId="50" xfId="2660" applyNumberFormat="1" applyFont="1" applyFill="1" applyBorder="1" applyAlignment="1"/>
    <xf numFmtId="0" fontId="56" fillId="0" borderId="36" xfId="2818" applyFont="1" applyFill="1" applyBorder="1" applyAlignment="1" applyProtection="1">
      <alignment wrapText="1"/>
      <protection locked="0"/>
    </xf>
    <xf numFmtId="14" fontId="56" fillId="0" borderId="50" xfId="2893" applyNumberFormat="1" applyFont="1" applyFill="1" applyBorder="1" applyAlignment="1"/>
    <xf numFmtId="1" fontId="57" fillId="0" borderId="35" xfId="2893" applyNumberFormat="1" applyFont="1" applyFill="1" applyBorder="1" applyAlignment="1"/>
    <xf numFmtId="42" fontId="56" fillId="0" borderId="85" xfId="2660" applyNumberFormat="1" applyFont="1" applyFill="1" applyBorder="1" applyAlignment="1" applyProtection="1">
      <alignment wrapText="1"/>
      <protection locked="0"/>
    </xf>
    <xf numFmtId="14" fontId="35" fillId="0" borderId="15" xfId="2858" applyNumberFormat="1" applyFont="1" applyFill="1" applyBorder="1" applyAlignment="1">
      <alignment horizontal="center"/>
    </xf>
    <xf numFmtId="1" fontId="59" fillId="0" borderId="26" xfId="2858" applyNumberFormat="1" applyFont="1" applyFill="1" applyBorder="1" applyAlignment="1">
      <alignment horizontal="center"/>
    </xf>
    <xf numFmtId="1" fontId="59" fillId="0" borderId="18" xfId="2858" applyNumberFormat="1" applyFont="1" applyFill="1" applyBorder="1" applyAlignment="1">
      <alignment horizontal="center"/>
    </xf>
    <xf numFmtId="15" fontId="35" fillId="0" borderId="15" xfId="2858" applyNumberFormat="1" applyFont="1" applyFill="1" applyBorder="1" applyAlignment="1">
      <alignment vertical="center" wrapText="1"/>
    </xf>
    <xf numFmtId="15" fontId="35" fillId="0" borderId="14" xfId="2858" applyNumberFormat="1" applyFont="1" applyFill="1" applyBorder="1" applyAlignment="1">
      <alignment vertical="center"/>
    </xf>
    <xf numFmtId="15" fontId="35" fillId="0" borderId="16" xfId="2858" applyNumberFormat="1" applyFont="1" applyFill="1" applyBorder="1" applyAlignment="1">
      <alignment horizontal="center" vertical="center"/>
    </xf>
    <xf numFmtId="1" fontId="59" fillId="0" borderId="26" xfId="2858" applyNumberFormat="1" applyFont="1" applyFill="1" applyBorder="1" applyAlignment="1">
      <alignment horizontal="center" vertical="center"/>
    </xf>
    <xf numFmtId="1" fontId="59" fillId="0" borderId="18" xfId="2858" applyNumberFormat="1" applyFont="1" applyFill="1" applyBorder="1" applyAlignment="1">
      <alignment horizontal="center" vertical="center"/>
    </xf>
    <xf numFmtId="15" fontId="35" fillId="0" borderId="26" xfId="2858" applyNumberFormat="1" applyFont="1" applyFill="1" applyBorder="1" applyAlignment="1">
      <alignment horizontal="center" vertical="center"/>
    </xf>
    <xf numFmtId="1" fontId="59" fillId="0" borderId="26" xfId="2858" applyNumberFormat="1" applyFont="1" applyFill="1" applyBorder="1" applyAlignment="1">
      <alignment horizontal="center" vertical="top"/>
    </xf>
    <xf numFmtId="0" fontId="56" fillId="0" borderId="16" xfId="2881" applyFont="1" applyFill="1" applyBorder="1" applyAlignment="1">
      <alignment horizontal="center"/>
    </xf>
    <xf numFmtId="0" fontId="56" fillId="0" borderId="14" xfId="2831" applyFont="1" applyFill="1" applyBorder="1"/>
    <xf numFmtId="49" fontId="56" fillId="0" borderId="15" xfId="2808" applyNumberFormat="1" applyFont="1" applyFill="1" applyBorder="1" applyAlignment="1">
      <alignment wrapText="1"/>
    </xf>
    <xf numFmtId="49" fontId="56" fillId="0" borderId="15" xfId="2813" applyNumberFormat="1" applyFont="1" applyFill="1" applyBorder="1" applyAlignment="1">
      <alignment wrapText="1"/>
    </xf>
    <xf numFmtId="49" fontId="56" fillId="0" borderId="16" xfId="2813" applyNumberFormat="1" applyFont="1" applyFill="1" applyBorder="1" applyAlignment="1">
      <alignment horizontal="center"/>
    </xf>
    <xf numFmtId="49" fontId="56" fillId="0" borderId="14" xfId="2813" applyNumberFormat="1" applyFont="1" applyFill="1" applyBorder="1" applyAlignment="1"/>
    <xf numFmtId="49" fontId="56" fillId="0" borderId="15" xfId="2808" applyNumberFormat="1" applyFont="1" applyFill="1" applyBorder="1" applyAlignment="1">
      <alignment vertical="center" wrapText="1"/>
    </xf>
    <xf numFmtId="49" fontId="56" fillId="0" borderId="15" xfId="2813" applyNumberFormat="1" applyFont="1" applyFill="1" applyBorder="1" applyAlignment="1">
      <alignment vertical="center" wrapText="1"/>
    </xf>
    <xf numFmtId="49" fontId="56" fillId="0" borderId="16" xfId="2813" applyNumberFormat="1" applyFont="1" applyFill="1" applyBorder="1" applyAlignment="1">
      <alignment horizontal="center" vertical="center"/>
    </xf>
    <xf numFmtId="49" fontId="56" fillId="0" borderId="14" xfId="2813" applyNumberFormat="1" applyFont="1" applyFill="1" applyBorder="1" applyAlignment="1">
      <alignment vertical="center"/>
    </xf>
    <xf numFmtId="0" fontId="35" fillId="0" borderId="16" xfId="2858" applyFont="1" applyFill="1" applyBorder="1" applyAlignment="1">
      <alignment horizontal="center"/>
    </xf>
    <xf numFmtId="0" fontId="35" fillId="0" borderId="16" xfId="2858" applyFont="1" applyFill="1" applyBorder="1" applyAlignment="1">
      <alignment horizontal="center" vertical="center"/>
    </xf>
    <xf numFmtId="0" fontId="35" fillId="0" borderId="0" xfId="2858" applyFont="1" applyFill="1" applyBorder="1" applyAlignment="1">
      <alignment vertical="center"/>
    </xf>
    <xf numFmtId="49" fontId="56" fillId="0" borderId="14" xfId="2813" applyNumberFormat="1" applyFont="1" applyFill="1" applyBorder="1" applyAlignment="1">
      <alignment horizontal="left"/>
    </xf>
    <xf numFmtId="0" fontId="35" fillId="0" borderId="16" xfId="2858" applyFont="1" applyFill="1" applyBorder="1" applyAlignment="1">
      <alignment horizontal="center" wrapText="1"/>
    </xf>
    <xf numFmtId="14" fontId="35" fillId="0" borderId="17" xfId="2858" applyNumberFormat="1" applyFont="1" applyFill="1" applyBorder="1" applyAlignment="1">
      <alignment horizontal="center"/>
    </xf>
    <xf numFmtId="0" fontId="35" fillId="0" borderId="27" xfId="2858" applyFont="1" applyFill="1" applyBorder="1" applyAlignment="1">
      <alignment horizontal="center"/>
    </xf>
    <xf numFmtId="1" fontId="59" fillId="0" borderId="29" xfId="2858" applyNumberFormat="1" applyFont="1" applyFill="1" applyBorder="1" applyAlignment="1">
      <alignment horizontal="center"/>
    </xf>
    <xf numFmtId="1" fontId="59" fillId="0" borderId="75" xfId="2858" applyNumberFormat="1" applyFont="1" applyFill="1" applyBorder="1" applyAlignment="1">
      <alignment horizontal="center"/>
    </xf>
    <xf numFmtId="0" fontId="35" fillId="0" borderId="16" xfId="2858" applyFont="1" applyFill="1" applyBorder="1" applyAlignment="1">
      <alignment horizontal="center" vertical="center" wrapText="1"/>
    </xf>
    <xf numFmtId="49" fontId="56" fillId="0" borderId="14" xfId="2813" applyNumberFormat="1" applyFont="1" applyFill="1" applyBorder="1" applyAlignment="1">
      <alignment horizontal="left" vertical="center" wrapText="1"/>
    </xf>
    <xf numFmtId="14" fontId="35" fillId="0" borderId="17" xfId="2858" applyNumberFormat="1" applyFont="1" applyFill="1" applyBorder="1" applyAlignment="1">
      <alignment horizontal="center" vertical="center"/>
    </xf>
    <xf numFmtId="14" fontId="35" fillId="0" borderId="18" xfId="2858" applyNumberFormat="1" applyFont="1" applyFill="1" applyBorder="1" applyAlignment="1">
      <alignment horizontal="center" vertical="center" wrapText="1"/>
    </xf>
    <xf numFmtId="49" fontId="56" fillId="0" borderId="19" xfId="2813" applyNumberFormat="1" applyFont="1" applyFill="1" applyBorder="1" applyAlignment="1">
      <alignment horizontal="left"/>
    </xf>
    <xf numFmtId="14" fontId="35" fillId="0" borderId="26" xfId="2858" applyNumberFormat="1" applyFont="1" applyFill="1" applyBorder="1" applyAlignment="1">
      <alignment horizontal="center" vertical="center"/>
    </xf>
    <xf numFmtId="14" fontId="35" fillId="0" borderId="26" xfId="2858" applyNumberFormat="1" applyFont="1" applyFill="1" applyBorder="1" applyAlignment="1">
      <alignment horizontal="center"/>
    </xf>
    <xf numFmtId="0" fontId="56" fillId="0" borderId="19" xfId="2893" applyFont="1" applyFill="1" applyBorder="1" applyAlignment="1">
      <alignment horizontal="left"/>
    </xf>
    <xf numFmtId="0" fontId="35" fillId="0" borderId="18" xfId="2858" applyFont="1" applyFill="1" applyBorder="1" applyAlignment="1">
      <alignment horizontal="left"/>
    </xf>
    <xf numFmtId="0" fontId="56" fillId="0" borderId="21" xfId="2818" applyFont="1" applyFill="1" applyBorder="1" applyAlignment="1" applyProtection="1">
      <alignment horizontal="center" vertical="center" wrapText="1"/>
      <protection locked="0"/>
    </xf>
    <xf numFmtId="14" fontId="35" fillId="0" borderId="20" xfId="2858" applyNumberFormat="1" applyFont="1" applyFill="1" applyBorder="1" applyAlignment="1">
      <alignment horizontal="center" vertical="center"/>
    </xf>
    <xf numFmtId="42" fontId="56" fillId="0" borderId="21" xfId="2660" applyNumberFormat="1" applyFont="1" applyFill="1" applyBorder="1" applyAlignment="1" applyProtection="1">
      <alignment horizontal="center" vertical="center" wrapText="1"/>
      <protection locked="0"/>
    </xf>
    <xf numFmtId="49" fontId="56" fillId="0" borderId="14" xfId="2813" applyNumberFormat="1" applyFont="1" applyFill="1" applyBorder="1" applyAlignment="1">
      <alignment horizontal="left" wrapText="1"/>
    </xf>
    <xf numFmtId="15" fontId="35" fillId="0" borderId="21" xfId="2858" applyNumberFormat="1" applyFont="1" applyFill="1" applyBorder="1" applyAlignment="1">
      <alignment horizontal="center"/>
    </xf>
    <xf numFmtId="15" fontId="35" fillId="0" borderId="22" xfId="2858" applyNumberFormat="1" applyFont="1" applyFill="1" applyBorder="1" applyAlignment="1">
      <alignment horizontal="center"/>
    </xf>
    <xf numFmtId="0" fontId="56" fillId="0" borderId="14" xfId="2818" applyFont="1" applyFill="1" applyBorder="1" applyAlignment="1" applyProtection="1">
      <alignment horizontal="center" vertical="center" wrapText="1"/>
      <protection locked="0"/>
    </xf>
    <xf numFmtId="0" fontId="56" fillId="0" borderId="26" xfId="2818" applyFont="1" applyFill="1" applyBorder="1" applyAlignment="1" applyProtection="1">
      <alignment horizontal="center" vertical="center" wrapText="1"/>
      <protection locked="0"/>
    </xf>
    <xf numFmtId="14" fontId="35" fillId="0" borderId="18" xfId="2858" applyNumberFormat="1" applyFont="1" applyFill="1" applyBorder="1" applyAlignment="1">
      <alignment horizontal="center" vertical="center"/>
    </xf>
    <xf numFmtId="0" fontId="56" fillId="0" borderId="14" xfId="2818" applyFont="1" applyFill="1" applyBorder="1" applyAlignment="1" applyProtection="1">
      <alignment horizontal="center" wrapText="1"/>
      <protection locked="0"/>
    </xf>
    <xf numFmtId="0" fontId="56" fillId="0" borderId="26" xfId="2818" applyFont="1" applyFill="1" applyBorder="1" applyAlignment="1" applyProtection="1">
      <alignment horizontal="center" wrapText="1"/>
      <protection locked="0"/>
    </xf>
    <xf numFmtId="14" fontId="35" fillId="0" borderId="23" xfId="2858" applyNumberFormat="1" applyFont="1" applyFill="1" applyBorder="1" applyAlignment="1">
      <alignment horizontal="center" vertical="center"/>
    </xf>
    <xf numFmtId="0" fontId="35" fillId="0" borderId="19" xfId="2858" applyNumberFormat="1" applyFont="1" applyFill="1" applyBorder="1" applyAlignment="1">
      <alignment horizontal="center"/>
    </xf>
    <xf numFmtId="14" fontId="35" fillId="0" borderId="23" xfId="2858" applyNumberFormat="1" applyFont="1" applyFill="1" applyBorder="1" applyAlignment="1">
      <alignment horizontal="center"/>
    </xf>
    <xf numFmtId="0" fontId="35" fillId="0" borderId="26" xfId="2858" applyNumberFormat="1" applyFont="1" applyFill="1" applyBorder="1" applyAlignment="1">
      <alignment horizontal="center"/>
    </xf>
    <xf numFmtId="0" fontId="35" fillId="0" borderId="0" xfId="2858" applyNumberFormat="1" applyFont="1" applyFill="1" applyBorder="1" applyAlignment="1"/>
    <xf numFmtId="0" fontId="35" fillId="0" borderId="26" xfId="2858" applyNumberFormat="1" applyFont="1" applyFill="1" applyBorder="1" applyAlignment="1">
      <alignment horizontal="center" vertical="center"/>
    </xf>
    <xf numFmtId="49" fontId="56" fillId="0" borderId="19" xfId="2813" applyNumberFormat="1" applyFont="1" applyFill="1" applyBorder="1" applyAlignment="1">
      <alignment horizontal="left" vertical="center" wrapText="1"/>
    </xf>
    <xf numFmtId="15" fontId="35" fillId="0" borderId="22" xfId="2858" applyNumberFormat="1" applyFont="1" applyFill="1" applyBorder="1" applyAlignment="1">
      <alignment horizontal="center" vertical="center"/>
    </xf>
    <xf numFmtId="14" fontId="35" fillId="0" borderId="27" xfId="2858" applyNumberFormat="1" applyFont="1" applyFill="1" applyBorder="1" applyAlignment="1">
      <alignment horizontal="center" vertical="center"/>
    </xf>
    <xf numFmtId="1" fontId="59" fillId="0" borderId="29" xfId="2858" applyNumberFormat="1" applyFont="1" applyFill="1" applyBorder="1" applyAlignment="1">
      <alignment horizontal="center" vertical="center"/>
    </xf>
    <xf numFmtId="14" fontId="35" fillId="0" borderId="29" xfId="2858" applyNumberFormat="1" applyFont="1" applyFill="1" applyBorder="1" applyAlignment="1">
      <alignment horizontal="center" vertical="center"/>
    </xf>
    <xf numFmtId="0" fontId="56" fillId="0" borderId="52" xfId="2818" applyFont="1" applyFill="1" applyBorder="1" applyAlignment="1" applyProtection="1">
      <alignment horizontal="center" vertical="center" wrapText="1"/>
      <protection locked="0"/>
    </xf>
    <xf numFmtId="0" fontId="56" fillId="0" borderId="29" xfId="2818" applyFont="1" applyFill="1" applyBorder="1" applyAlignment="1" applyProtection="1">
      <alignment horizontal="center" vertical="center" wrapText="1"/>
      <protection locked="0"/>
    </xf>
    <xf numFmtId="14" fontId="35" fillId="0" borderId="75" xfId="2858" applyNumberFormat="1" applyFont="1" applyFill="1" applyBorder="1" applyAlignment="1">
      <alignment horizontal="center" vertical="center"/>
    </xf>
    <xf numFmtId="1" fontId="59" fillId="0" borderId="75" xfId="2858" applyNumberFormat="1" applyFont="1" applyFill="1" applyBorder="1" applyAlignment="1">
      <alignment horizontal="center" vertical="center"/>
    </xf>
    <xf numFmtId="0" fontId="35" fillId="0" borderId="72" xfId="2858" applyNumberFormat="1" applyFont="1" applyFill="1" applyBorder="1" applyAlignment="1">
      <alignment horizontal="center" vertical="center"/>
    </xf>
    <xf numFmtId="42" fontId="56" fillId="0" borderId="22" xfId="2660" applyNumberFormat="1" applyFont="1" applyFill="1" applyBorder="1" applyAlignment="1" applyProtection="1">
      <alignment horizontal="center" vertical="center" wrapText="1"/>
      <protection locked="0"/>
    </xf>
    <xf numFmtId="0" fontId="35" fillId="0" borderId="10" xfId="2858" applyFont="1" applyFill="1" applyBorder="1" applyAlignment="1">
      <alignment horizontal="center"/>
    </xf>
    <xf numFmtId="15" fontId="35" fillId="0" borderId="36" xfId="2858" applyNumberFormat="1" applyFont="1" applyFill="1" applyBorder="1" applyAlignment="1">
      <alignment horizontal="center"/>
    </xf>
    <xf numFmtId="14" fontId="35" fillId="0" borderId="37" xfId="2858" applyNumberFormat="1" applyFont="1" applyFill="1" applyBorder="1" applyAlignment="1">
      <alignment horizontal="center"/>
    </xf>
    <xf numFmtId="1" fontId="59" fillId="0" borderId="38" xfId="2858" applyNumberFormat="1" applyFont="1" applyFill="1" applyBorder="1" applyAlignment="1">
      <alignment horizontal="center"/>
    </xf>
    <xf numFmtId="14" fontId="35" fillId="0" borderId="38" xfId="2858" applyNumberFormat="1" applyFont="1" applyFill="1" applyBorder="1" applyAlignment="1">
      <alignment horizontal="center"/>
    </xf>
    <xf numFmtId="0" fontId="56" fillId="0" borderId="50" xfId="2818" applyFont="1" applyFill="1" applyBorder="1" applyAlignment="1" applyProtection="1">
      <alignment horizontal="center" wrapText="1"/>
      <protection locked="0"/>
    </xf>
    <xf numFmtId="0" fontId="56" fillId="0" borderId="38" xfId="2818" applyFont="1" applyFill="1" applyBorder="1" applyAlignment="1" applyProtection="1">
      <alignment horizontal="center" wrapText="1"/>
      <protection locked="0"/>
    </xf>
    <xf numFmtId="14" fontId="35" fillId="0" borderId="35" xfId="2858" applyNumberFormat="1" applyFont="1" applyFill="1" applyBorder="1" applyAlignment="1">
      <alignment horizontal="center"/>
    </xf>
    <xf numFmtId="0" fontId="35" fillId="0" borderId="39" xfId="2858" applyFont="1" applyFill="1" applyBorder="1" applyAlignment="1">
      <alignment horizontal="center" wrapText="1"/>
    </xf>
    <xf numFmtId="1" fontId="59" fillId="0" borderId="35" xfId="2858" applyNumberFormat="1" applyFont="1" applyFill="1" applyBorder="1" applyAlignment="1">
      <alignment horizontal="center"/>
    </xf>
    <xf numFmtId="42" fontId="56" fillId="0" borderId="36" xfId="2660" applyNumberFormat="1" applyFont="1" applyFill="1" applyBorder="1" applyAlignment="1" applyProtection="1">
      <alignment horizontal="center" wrapText="1"/>
      <protection locked="0"/>
    </xf>
    <xf numFmtId="14" fontId="35" fillId="0" borderId="37" xfId="2858" applyNumberFormat="1" applyFont="1" applyFill="1" applyBorder="1" applyAlignment="1">
      <alignment horizontal="center" vertical="center"/>
    </xf>
    <xf numFmtId="1" fontId="59" fillId="0" borderId="38" xfId="2858" applyNumberFormat="1" applyFont="1" applyFill="1" applyBorder="1" applyAlignment="1">
      <alignment horizontal="center" vertical="center"/>
    </xf>
    <xf numFmtId="14" fontId="35" fillId="0" borderId="38" xfId="2858" applyNumberFormat="1" applyFont="1" applyFill="1" applyBorder="1" applyAlignment="1">
      <alignment horizontal="center" vertical="center"/>
    </xf>
    <xf numFmtId="0" fontId="56" fillId="0" borderId="50" xfId="2818" applyFont="1" applyFill="1" applyBorder="1" applyAlignment="1" applyProtection="1">
      <alignment horizontal="center" vertical="center" wrapText="1"/>
      <protection locked="0"/>
    </xf>
    <xf numFmtId="0" fontId="56" fillId="0" borderId="38" xfId="2818" applyFont="1" applyFill="1" applyBorder="1" applyAlignment="1" applyProtection="1">
      <alignment horizontal="center" vertical="center" wrapText="1"/>
      <protection locked="0"/>
    </xf>
    <xf numFmtId="14" fontId="35" fillId="0" borderId="35" xfId="2858" applyNumberFormat="1" applyFont="1" applyFill="1" applyBorder="1" applyAlignment="1">
      <alignment horizontal="center" vertical="center"/>
    </xf>
    <xf numFmtId="1" fontId="59" fillId="0" borderId="35" xfId="2858" applyNumberFormat="1" applyFont="1" applyFill="1" applyBorder="1" applyAlignment="1">
      <alignment horizontal="center" vertical="center"/>
    </xf>
    <xf numFmtId="42" fontId="56" fillId="0" borderId="36" xfId="2660" applyNumberFormat="1" applyFont="1" applyFill="1" applyBorder="1" applyAlignment="1" applyProtection="1">
      <alignment horizontal="center" vertical="center" wrapText="1"/>
      <protection locked="0"/>
    </xf>
    <xf numFmtId="49" fontId="56" fillId="0" borderId="50" xfId="2813" applyNumberFormat="1" applyFont="1" applyFill="1" applyBorder="1" applyAlignment="1">
      <alignment horizontal="left" vertical="center" wrapText="1"/>
    </xf>
    <xf numFmtId="0" fontId="35" fillId="0" borderId="36" xfId="2858" applyFont="1" applyFill="1" applyBorder="1" applyAlignment="1">
      <alignment horizontal="center"/>
    </xf>
    <xf numFmtId="49" fontId="56" fillId="0" borderId="18" xfId="2813" applyNumberFormat="1" applyFont="1" applyFill="1" applyBorder="1" applyAlignment="1">
      <alignment horizontal="left" wrapText="1"/>
    </xf>
    <xf numFmtId="165" fontId="35" fillId="0" borderId="10" xfId="2660" applyNumberFormat="1" applyFont="1" applyFill="1" applyBorder="1"/>
    <xf numFmtId="49" fontId="56" fillId="0" borderId="18" xfId="2813" applyNumberFormat="1" applyFont="1" applyFill="1" applyBorder="1" applyAlignment="1">
      <alignment horizontal="left" vertical="center" wrapText="1"/>
    </xf>
    <xf numFmtId="0" fontId="35" fillId="0" borderId="40" xfId="2858" applyFont="1" applyFill="1" applyBorder="1"/>
    <xf numFmtId="0" fontId="35" fillId="0" borderId="21" xfId="2858" applyFont="1" applyFill="1" applyBorder="1" applyAlignment="1">
      <alignment horizontal="center"/>
    </xf>
    <xf numFmtId="49" fontId="56" fillId="0" borderId="23" xfId="2813" applyNumberFormat="1" applyFont="1" applyFill="1" applyBorder="1" applyAlignment="1">
      <alignment horizontal="left" wrapText="1"/>
    </xf>
    <xf numFmtId="14" fontId="35" fillId="0" borderId="27" xfId="2858" applyNumberFormat="1" applyFont="1" applyFill="1" applyBorder="1" applyAlignment="1">
      <alignment horizontal="center"/>
    </xf>
    <xf numFmtId="14" fontId="35" fillId="0" borderId="29" xfId="2858" applyNumberFormat="1" applyFont="1" applyFill="1" applyBorder="1" applyAlignment="1">
      <alignment horizontal="center"/>
    </xf>
    <xf numFmtId="0" fontId="56" fillId="0" borderId="52" xfId="2818" applyFont="1" applyFill="1" applyBorder="1" applyAlignment="1" applyProtection="1">
      <alignment horizontal="center" wrapText="1"/>
      <protection locked="0"/>
    </xf>
    <xf numFmtId="0" fontId="56" fillId="0" borderId="29" xfId="2818" applyFont="1" applyFill="1" applyBorder="1" applyAlignment="1" applyProtection="1">
      <alignment horizontal="center" wrapText="1"/>
      <protection locked="0"/>
    </xf>
    <xf numFmtId="14" fontId="35" fillId="0" borderId="75" xfId="2858" applyNumberFormat="1" applyFont="1" applyFill="1" applyBorder="1" applyAlignment="1">
      <alignment horizontal="center"/>
    </xf>
    <xf numFmtId="0" fontId="35" fillId="0" borderId="42" xfId="2858" applyFont="1" applyFill="1" applyBorder="1" applyAlignment="1">
      <alignment horizontal="center" wrapText="1"/>
    </xf>
    <xf numFmtId="42" fontId="56" fillId="0" borderId="22" xfId="2660" applyNumberFormat="1" applyFont="1" applyFill="1" applyBorder="1" applyAlignment="1" applyProtection="1">
      <alignment horizontal="center" wrapText="1"/>
      <protection locked="0"/>
    </xf>
    <xf numFmtId="14" fontId="35" fillId="0" borderId="10" xfId="2858" applyNumberFormat="1" applyFont="1" applyFill="1" applyBorder="1" applyAlignment="1">
      <alignment horizontal="center"/>
    </xf>
    <xf numFmtId="0" fontId="35" fillId="0" borderId="17" xfId="2858" applyNumberFormat="1" applyFont="1" applyFill="1" applyBorder="1" applyAlignment="1">
      <alignment horizontal="center" vertical="center"/>
    </xf>
    <xf numFmtId="0" fontId="35" fillId="0" borderId="41" xfId="2858" applyFont="1" applyFill="1" applyBorder="1" applyAlignment="1">
      <alignment vertical="center"/>
    </xf>
    <xf numFmtId="49" fontId="56" fillId="0" borderId="23" xfId="2813" applyNumberFormat="1" applyFont="1" applyFill="1" applyBorder="1" applyAlignment="1">
      <alignment horizontal="left" vertical="center" wrapText="1"/>
    </xf>
    <xf numFmtId="42" fontId="35" fillId="0" borderId="15" xfId="2660" applyNumberFormat="1" applyFont="1" applyFill="1" applyBorder="1" applyAlignment="1">
      <alignment vertical="center"/>
    </xf>
    <xf numFmtId="0" fontId="35" fillId="0" borderId="17" xfId="2858" applyNumberFormat="1" applyFont="1" applyFill="1" applyBorder="1" applyAlignment="1">
      <alignment horizontal="center"/>
    </xf>
    <xf numFmtId="42" fontId="35" fillId="0" borderId="15" xfId="2660" applyNumberFormat="1" applyFont="1" applyFill="1" applyBorder="1"/>
    <xf numFmtId="15" fontId="35" fillId="0" borderId="32" xfId="2858" applyNumberFormat="1" applyFont="1" applyFill="1" applyBorder="1" applyAlignment="1">
      <alignment horizontal="center" vertical="center"/>
    </xf>
    <xf numFmtId="0" fontId="56" fillId="0" borderId="18" xfId="2818" applyFont="1" applyFill="1" applyBorder="1" applyAlignment="1" applyProtection="1">
      <alignment horizontal="center" vertical="center" wrapText="1"/>
      <protection locked="0"/>
    </xf>
    <xf numFmtId="42" fontId="56" fillId="0" borderId="26" xfId="2660" applyNumberFormat="1" applyFont="1" applyFill="1" applyBorder="1" applyAlignment="1" applyProtection="1">
      <alignment horizontal="center" vertical="center" wrapText="1"/>
      <protection locked="0"/>
    </xf>
    <xf numFmtId="1" fontId="59" fillId="0" borderId="17" xfId="2858" applyNumberFormat="1" applyFont="1" applyFill="1" applyBorder="1" applyAlignment="1">
      <alignment horizontal="center"/>
    </xf>
    <xf numFmtId="164" fontId="35" fillId="0" borderId="26" xfId="2659" applyNumberFormat="1" applyFont="1" applyFill="1" applyBorder="1"/>
    <xf numFmtId="164" fontId="35" fillId="0" borderId="87" xfId="2659" applyNumberFormat="1" applyFont="1" applyFill="1" applyBorder="1"/>
    <xf numFmtId="0" fontId="35" fillId="0" borderId="18" xfId="2858" applyFont="1" applyFill="1" applyBorder="1" applyAlignment="1">
      <alignment horizontal="center" wrapText="1"/>
    </xf>
    <xf numFmtId="1" fontId="59" fillId="0" borderId="32" xfId="2858" applyNumberFormat="1" applyFont="1" applyFill="1" applyBorder="1" applyAlignment="1">
      <alignment horizontal="center"/>
    </xf>
    <xf numFmtId="3" fontId="35" fillId="0" borderId="18" xfId="2858" applyNumberFormat="1" applyFont="1" applyFill="1" applyBorder="1"/>
    <xf numFmtId="42" fontId="35" fillId="0" borderId="26" xfId="2858" applyNumberFormat="1" applyFont="1" applyFill="1" applyBorder="1"/>
    <xf numFmtId="49" fontId="35" fillId="0" borderId="15" xfId="0" applyNumberFormat="1" applyFont="1" applyFill="1" applyBorder="1" applyAlignment="1"/>
    <xf numFmtId="0" fontId="35" fillId="0" borderId="17" xfId="2858" applyFont="1" applyFill="1" applyBorder="1" applyAlignment="1">
      <alignment horizontal="center"/>
    </xf>
    <xf numFmtId="164" fontId="35" fillId="0" borderId="18" xfId="2659" applyNumberFormat="1" applyFont="1" applyFill="1" applyBorder="1"/>
    <xf numFmtId="0" fontId="35" fillId="0" borderId="18" xfId="2858" applyFont="1" applyFill="1" applyBorder="1" applyAlignment="1">
      <alignment horizontal="center"/>
    </xf>
    <xf numFmtId="49" fontId="35" fillId="0" borderId="15" xfId="0" applyNumberFormat="1" applyFont="1" applyFill="1" applyBorder="1" applyAlignment="1">
      <alignment vertical="center"/>
    </xf>
    <xf numFmtId="49" fontId="35" fillId="0" borderId="55" xfId="0" applyNumberFormat="1" applyFont="1" applyFill="1" applyBorder="1" applyAlignment="1"/>
    <xf numFmtId="49" fontId="35" fillId="0" borderId="21" xfId="0" applyNumberFormat="1" applyFont="1" applyFill="1" applyBorder="1" applyAlignment="1">
      <alignment horizontal="center"/>
    </xf>
    <xf numFmtId="0" fontId="35" fillId="0" borderId="23" xfId="2858" applyFont="1" applyFill="1" applyBorder="1"/>
    <xf numFmtId="42" fontId="35" fillId="0" borderId="55" xfId="2660" applyNumberFormat="1" applyFont="1" applyFill="1" applyBorder="1"/>
    <xf numFmtId="0" fontId="35" fillId="0" borderId="20" xfId="2858" applyFont="1" applyFill="1" applyBorder="1" applyAlignment="1">
      <alignment horizontal="center"/>
    </xf>
    <xf numFmtId="1" fontId="59" fillId="0" borderId="72" xfId="2858" applyNumberFormat="1" applyFont="1" applyFill="1" applyBorder="1" applyAlignment="1">
      <alignment horizontal="center"/>
    </xf>
    <xf numFmtId="164" fontId="35" fillId="0" borderId="72" xfId="2659" applyNumberFormat="1" applyFont="1" applyFill="1" applyBorder="1"/>
    <xf numFmtId="164" fontId="35" fillId="0" borderId="23" xfId="2659" applyNumberFormat="1" applyFont="1" applyFill="1" applyBorder="1"/>
    <xf numFmtId="0" fontId="35" fillId="0" borderId="21" xfId="2858" applyFont="1" applyFill="1" applyBorder="1" applyAlignment="1">
      <alignment horizontal="center" wrapText="1"/>
    </xf>
    <xf numFmtId="0" fontId="35" fillId="0" borderId="23" xfId="2858" applyFont="1" applyFill="1" applyBorder="1" applyAlignment="1">
      <alignment horizontal="center"/>
    </xf>
    <xf numFmtId="0" fontId="35" fillId="0" borderId="33" xfId="2858" applyFont="1" applyFill="1" applyBorder="1" applyAlignment="1">
      <alignment horizontal="center" wrapText="1"/>
    </xf>
    <xf numFmtId="1" fontId="59" fillId="0" borderId="23" xfId="2858" applyNumberFormat="1" applyFont="1" applyFill="1" applyBorder="1" applyAlignment="1">
      <alignment horizontal="center"/>
    </xf>
    <xf numFmtId="42" fontId="35" fillId="0" borderId="72" xfId="2858" applyNumberFormat="1" applyFont="1" applyFill="1" applyBorder="1"/>
    <xf numFmtId="49" fontId="35" fillId="0" borderId="10" xfId="0" applyNumberFormat="1" applyFont="1" applyFill="1" applyBorder="1" applyAlignment="1"/>
    <xf numFmtId="49" fontId="35" fillId="0" borderId="36" xfId="0" applyNumberFormat="1" applyFont="1" applyFill="1" applyBorder="1" applyAlignment="1">
      <alignment horizontal="center"/>
    </xf>
    <xf numFmtId="0" fontId="35" fillId="0" borderId="35" xfId="2858" applyFont="1" applyFill="1" applyBorder="1"/>
    <xf numFmtId="42" fontId="35" fillId="0" borderId="10" xfId="2660" applyNumberFormat="1" applyFont="1" applyFill="1" applyBorder="1"/>
    <xf numFmtId="0" fontId="35" fillId="0" borderId="37" xfId="2858" applyFont="1" applyFill="1" applyBorder="1" applyAlignment="1">
      <alignment horizontal="center"/>
    </xf>
    <xf numFmtId="164" fontId="35" fillId="0" borderId="38" xfId="2659" applyNumberFormat="1" applyFont="1" applyFill="1" applyBorder="1"/>
    <xf numFmtId="164" fontId="35" fillId="0" borderId="35" xfId="2659" applyNumberFormat="1" applyFont="1" applyFill="1" applyBorder="1"/>
    <xf numFmtId="0" fontId="35" fillId="0" borderId="36" xfId="2858" applyFont="1" applyFill="1" applyBorder="1" applyAlignment="1">
      <alignment horizontal="center" wrapText="1"/>
    </xf>
    <xf numFmtId="0" fontId="35" fillId="0" borderId="35" xfId="2858" applyFont="1" applyFill="1" applyBorder="1" applyAlignment="1">
      <alignment horizontal="center"/>
    </xf>
    <xf numFmtId="42" fontId="35" fillId="0" borderId="38" xfId="2858" applyNumberFormat="1" applyFont="1" applyFill="1" applyBorder="1"/>
    <xf numFmtId="49" fontId="35" fillId="0" borderId="15" xfId="0" applyNumberFormat="1" applyFont="1" applyFill="1" applyBorder="1" applyAlignment="1" applyProtection="1"/>
    <xf numFmtId="49" fontId="35" fillId="0" borderId="16" xfId="0" applyNumberFormat="1" applyFont="1" applyFill="1" applyBorder="1" applyAlignment="1" applyProtection="1">
      <alignment horizontal="center"/>
    </xf>
    <xf numFmtId="0" fontId="35" fillId="0" borderId="18" xfId="2858" applyFont="1" applyFill="1" applyBorder="1" applyProtection="1"/>
    <xf numFmtId="0" fontId="35" fillId="0" borderId="16" xfId="2858" applyFont="1" applyFill="1" applyBorder="1" applyAlignment="1" applyProtection="1">
      <alignment horizontal="center"/>
    </xf>
    <xf numFmtId="0" fontId="35" fillId="0" borderId="41" xfId="2858" applyFont="1" applyFill="1" applyBorder="1" applyAlignment="1">
      <alignment horizontal="center"/>
    </xf>
    <xf numFmtId="49" fontId="31" fillId="0" borderId="16" xfId="0" applyNumberFormat="1" applyFont="1" applyFill="1" applyBorder="1" applyAlignment="1" applyProtection="1">
      <alignment horizontal="center"/>
    </xf>
    <xf numFmtId="164" fontId="35" fillId="0" borderId="16" xfId="2659" applyNumberFormat="1" applyFont="1" applyFill="1" applyBorder="1"/>
    <xf numFmtId="42" fontId="35" fillId="0" borderId="16" xfId="2858" applyNumberFormat="1" applyFont="1" applyFill="1" applyBorder="1"/>
    <xf numFmtId="49" fontId="35" fillId="0" borderId="16" xfId="0" applyNumberFormat="1" applyFont="1" applyFill="1" applyBorder="1" applyAlignment="1">
      <alignment horizontal="center"/>
    </xf>
    <xf numFmtId="165" fontId="35" fillId="0" borderId="55" xfId="2660" applyNumberFormat="1" applyFont="1" applyFill="1" applyBorder="1"/>
    <xf numFmtId="0" fontId="35" fillId="0" borderId="21" xfId="2858" applyFont="1" applyFill="1" applyBorder="1" applyAlignment="1" applyProtection="1">
      <alignment horizontal="center"/>
    </xf>
    <xf numFmtId="0" fontId="35" fillId="0" borderId="61" xfId="2858" applyFont="1" applyFill="1" applyBorder="1" applyAlignment="1">
      <alignment horizontal="center"/>
    </xf>
    <xf numFmtId="164" fontId="35" fillId="0" borderId="21" xfId="2659" applyNumberFormat="1" applyFont="1" applyFill="1" applyBorder="1"/>
    <xf numFmtId="0" fontId="35" fillId="0" borderId="14" xfId="2858" applyFont="1" applyFill="1" applyBorder="1" applyAlignment="1">
      <alignment horizontal="center" vertical="center"/>
    </xf>
    <xf numFmtId="49" fontId="35" fillId="0" borderId="16" xfId="0" applyNumberFormat="1" applyFont="1" applyFill="1" applyBorder="1" applyAlignment="1">
      <alignment horizontal="center" vertical="center"/>
    </xf>
    <xf numFmtId="0" fontId="35" fillId="0" borderId="16" xfId="2858" applyFont="1" applyFill="1" applyBorder="1" applyAlignment="1" applyProtection="1">
      <alignment horizontal="center" vertical="center"/>
    </xf>
    <xf numFmtId="49" fontId="35" fillId="0" borderId="15" xfId="0" applyNumberFormat="1" applyFont="1" applyFill="1" applyBorder="1" applyAlignment="1">
      <alignment wrapText="1"/>
    </xf>
    <xf numFmtId="165" fontId="35" fillId="0" borderId="15" xfId="2660" applyNumberFormat="1" applyFont="1" applyFill="1" applyBorder="1" applyAlignment="1"/>
    <xf numFmtId="1" fontId="59" fillId="0" borderId="16" xfId="2858" applyNumberFormat="1" applyFont="1" applyFill="1" applyBorder="1" applyAlignment="1">
      <alignment horizontal="center"/>
    </xf>
    <xf numFmtId="49" fontId="35" fillId="0" borderId="25" xfId="0" applyNumberFormat="1" applyFont="1" applyFill="1" applyBorder="1" applyAlignment="1"/>
    <xf numFmtId="0" fontId="35" fillId="0" borderId="25" xfId="2858" applyFont="1" applyFill="1" applyBorder="1" applyAlignment="1">
      <alignment wrapText="1"/>
    </xf>
    <xf numFmtId="0" fontId="35" fillId="0" borderId="56" xfId="2858" applyFont="1" applyFill="1" applyBorder="1" applyAlignment="1">
      <alignment horizontal="center"/>
    </xf>
    <xf numFmtId="49" fontId="56" fillId="0" borderId="57" xfId="2813" applyNumberFormat="1" applyFont="1" applyFill="1" applyBorder="1" applyAlignment="1">
      <alignment horizontal="left" vertical="center" wrapText="1"/>
    </xf>
    <xf numFmtId="165" fontId="35" fillId="0" borderId="25" xfId="2660" applyNumberFormat="1" applyFont="1" applyFill="1" applyBorder="1"/>
    <xf numFmtId="0" fontId="35" fillId="0" borderId="56" xfId="2858" applyFont="1" applyFill="1" applyBorder="1" applyAlignment="1" applyProtection="1">
      <alignment horizontal="center"/>
    </xf>
    <xf numFmtId="0" fontId="35" fillId="0" borderId="58" xfId="2858" applyFont="1" applyFill="1" applyBorder="1" applyAlignment="1">
      <alignment horizontal="center"/>
    </xf>
    <xf numFmtId="1" fontId="59" fillId="0" borderId="30" xfId="2858" applyNumberFormat="1" applyFont="1" applyFill="1" applyBorder="1" applyAlignment="1">
      <alignment horizontal="center"/>
    </xf>
    <xf numFmtId="164" fontId="35" fillId="0" borderId="30" xfId="2659" applyNumberFormat="1" applyFont="1" applyFill="1" applyBorder="1"/>
    <xf numFmtId="164" fontId="35" fillId="0" borderId="57" xfId="2659" applyNumberFormat="1" applyFont="1" applyFill="1" applyBorder="1"/>
    <xf numFmtId="0" fontId="35" fillId="0" borderId="56" xfId="2858" applyFont="1" applyFill="1" applyBorder="1" applyAlignment="1">
      <alignment horizontal="center" wrapText="1"/>
    </xf>
    <xf numFmtId="0" fontId="35" fillId="0" borderId="57" xfId="2858" applyFont="1" applyFill="1" applyBorder="1" applyAlignment="1">
      <alignment horizontal="center"/>
    </xf>
    <xf numFmtId="0" fontId="35" fillId="0" borderId="34" xfId="2858" applyFont="1" applyFill="1" applyBorder="1" applyAlignment="1">
      <alignment horizontal="center" wrapText="1"/>
    </xf>
    <xf numFmtId="1" fontId="59" fillId="0" borderId="57" xfId="2858" applyNumberFormat="1" applyFont="1" applyFill="1" applyBorder="1" applyAlignment="1">
      <alignment horizontal="center"/>
    </xf>
    <xf numFmtId="1" fontId="59" fillId="0" borderId="56" xfId="2858" applyNumberFormat="1" applyFont="1" applyFill="1" applyBorder="1" applyAlignment="1">
      <alignment horizontal="center"/>
    </xf>
    <xf numFmtId="42" fontId="35" fillId="0" borderId="30" xfId="2858" applyNumberFormat="1" applyFont="1" applyFill="1" applyBorder="1"/>
    <xf numFmtId="14" fontId="35" fillId="0" borderId="0" xfId="2858" applyNumberFormat="1" applyFont="1" applyFill="1" applyBorder="1" applyAlignment="1">
      <alignment horizontal="center"/>
    </xf>
    <xf numFmtId="49" fontId="35" fillId="0" borderId="0" xfId="0" applyNumberFormat="1" applyFont="1" applyFill="1" applyBorder="1" applyAlignment="1"/>
    <xf numFmtId="165" fontId="35" fillId="0" borderId="0" xfId="2660" applyNumberFormat="1" applyFont="1" applyFill="1" applyBorder="1"/>
    <xf numFmtId="1" fontId="59" fillId="0" borderId="0" xfId="2858" applyNumberFormat="1" applyFont="1" applyFill="1" applyBorder="1" applyAlignment="1">
      <alignment horizontal="center"/>
    </xf>
    <xf numFmtId="164" fontId="35" fillId="0" borderId="0" xfId="2659" applyNumberFormat="1" applyFont="1" applyFill="1" applyBorder="1"/>
    <xf numFmtId="42" fontId="35" fillId="0" borderId="0" xfId="2858" applyNumberFormat="1" applyFont="1" applyFill="1" applyBorder="1"/>
    <xf numFmtId="165" fontId="32" fillId="0" borderId="88" xfId="2660" applyNumberFormat="1" applyFont="1" applyFill="1" applyBorder="1"/>
    <xf numFmtId="0" fontId="35" fillId="0" borderId="0" xfId="2858" applyFont="1" applyFill="1" applyBorder="1" applyAlignment="1">
      <alignment horizontal="right"/>
    </xf>
    <xf numFmtId="165" fontId="32" fillId="0" borderId="53" xfId="2858" applyNumberFormat="1" applyFont="1" applyFill="1" applyBorder="1" applyAlignment="1">
      <alignment horizontal="left"/>
    </xf>
    <xf numFmtId="164" fontId="35" fillId="0" borderId="0" xfId="2858" applyNumberFormat="1" applyFont="1" applyFill="1"/>
    <xf numFmtId="41" fontId="35" fillId="0" borderId="0" xfId="2858" applyNumberFormat="1" applyFont="1" applyFill="1"/>
    <xf numFmtId="0" fontId="32" fillId="0" borderId="25" xfId="2858" applyFont="1" applyFill="1" applyBorder="1"/>
    <xf numFmtId="0" fontId="32" fillId="0" borderId="25" xfId="2858" applyFont="1" applyFill="1" applyBorder="1" applyAlignment="1">
      <alignment horizontal="center"/>
    </xf>
    <xf numFmtId="0" fontId="32" fillId="0" borderId="24" xfId="2858" applyFont="1" applyFill="1" applyBorder="1" applyAlignment="1">
      <alignment horizontal="center"/>
    </xf>
    <xf numFmtId="0" fontId="32" fillId="0" borderId="58" xfId="2858" applyFont="1" applyFill="1" applyBorder="1" applyAlignment="1">
      <alignment horizontal="center"/>
    </xf>
    <xf numFmtId="0" fontId="35" fillId="0" borderId="19" xfId="2858" applyFont="1" applyFill="1" applyBorder="1" applyAlignment="1">
      <alignment horizontal="center"/>
    </xf>
    <xf numFmtId="0" fontId="35" fillId="0" borderId="55" xfId="2858" applyFont="1" applyFill="1" applyBorder="1"/>
    <xf numFmtId="42" fontId="35" fillId="0" borderId="33" xfId="2858" applyNumberFormat="1" applyFont="1" applyFill="1" applyBorder="1"/>
    <xf numFmtId="0" fontId="35" fillId="0" borderId="33" xfId="2858" applyFont="1" applyFill="1" applyBorder="1" applyAlignment="1">
      <alignment horizontal="center"/>
    </xf>
    <xf numFmtId="14" fontId="35" fillId="0" borderId="19" xfId="2858" applyNumberFormat="1" applyFont="1" applyFill="1" applyBorder="1" applyAlignment="1">
      <alignment horizontal="center"/>
    </xf>
    <xf numFmtId="42" fontId="35" fillId="0" borderId="21" xfId="2858" applyNumberFormat="1" applyFont="1" applyFill="1" applyBorder="1"/>
    <xf numFmtId="0" fontId="35" fillId="0" borderId="32" xfId="2858" applyFont="1" applyFill="1" applyBorder="1" applyAlignment="1">
      <alignment horizontal="center"/>
    </xf>
    <xf numFmtId="0" fontId="35" fillId="0" borderId="14" xfId="2858" applyFont="1" applyFill="1" applyBorder="1" applyAlignment="1">
      <alignment horizontal="center"/>
    </xf>
    <xf numFmtId="0" fontId="35" fillId="0" borderId="17" xfId="2858" applyFont="1" applyFill="1" applyBorder="1"/>
    <xf numFmtId="0" fontId="35" fillId="0" borderId="15" xfId="2858" applyFont="1" applyFill="1" applyBorder="1" applyAlignment="1">
      <alignment horizontal="center" wrapText="1"/>
    </xf>
    <xf numFmtId="42" fontId="35" fillId="0" borderId="32" xfId="2858" applyNumberFormat="1" applyFont="1" applyFill="1" applyBorder="1"/>
    <xf numFmtId="0" fontId="35" fillId="0" borderId="55" xfId="0" applyFont="1" applyFill="1" applyBorder="1" applyAlignment="1">
      <alignment horizontal="left"/>
    </xf>
    <xf numFmtId="0" fontId="35" fillId="0" borderId="15" xfId="0" applyFont="1" applyFill="1" applyBorder="1" applyAlignment="1">
      <alignment horizontal="left"/>
    </xf>
    <xf numFmtId="0" fontId="82" fillId="0" borderId="15" xfId="0" applyFont="1" applyFill="1" applyBorder="1"/>
    <xf numFmtId="0" fontId="35" fillId="0" borderId="15" xfId="0" applyFont="1" applyFill="1" applyBorder="1"/>
    <xf numFmtId="0" fontId="35" fillId="0" borderId="24" xfId="2858" applyFont="1" applyFill="1" applyBorder="1" applyAlignment="1">
      <alignment horizontal="center"/>
    </xf>
    <xf numFmtId="0" fontId="35" fillId="0" borderId="25" xfId="0" applyFont="1" applyFill="1" applyBorder="1"/>
    <xf numFmtId="0" fontId="35" fillId="0" borderId="25" xfId="2858" applyFont="1" applyFill="1" applyBorder="1" applyAlignment="1">
      <alignment horizontal="center" wrapText="1"/>
    </xf>
    <xf numFmtId="42" fontId="35" fillId="0" borderId="34" xfId="2858" applyNumberFormat="1" applyFont="1" applyFill="1" applyBorder="1"/>
    <xf numFmtId="0" fontId="35" fillId="0" borderId="34" xfId="2858" applyFont="1" applyFill="1" applyBorder="1" applyAlignment="1">
      <alignment horizontal="center"/>
    </xf>
    <xf numFmtId="42" fontId="35" fillId="0" borderId="56" xfId="2858" applyNumberFormat="1" applyFont="1" applyFill="1" applyBorder="1"/>
    <xf numFmtId="0" fontId="32" fillId="0" borderId="0" xfId="2858" applyFont="1" applyFill="1"/>
    <xf numFmtId="42" fontId="35" fillId="0" borderId="88" xfId="2858" applyNumberFormat="1" applyFont="1" applyFill="1" applyBorder="1"/>
    <xf numFmtId="42" fontId="32" fillId="0" borderId="88" xfId="2858" applyNumberFormat="1" applyFont="1" applyFill="1" applyBorder="1" applyAlignment="1">
      <alignment horizontal="center"/>
    </xf>
    <xf numFmtId="0" fontId="35" fillId="0" borderId="88" xfId="2858" applyFont="1" applyFill="1" applyBorder="1"/>
    <xf numFmtId="0" fontId="32" fillId="0" borderId="88" xfId="2858" applyFont="1" applyFill="1" applyBorder="1" applyAlignment="1">
      <alignment horizontal="center"/>
    </xf>
    <xf numFmtId="165" fontId="32" fillId="0" borderId="53" xfId="2858" applyNumberFormat="1" applyFont="1" applyFill="1" applyBorder="1" applyAlignment="1">
      <alignment horizontal="center"/>
    </xf>
    <xf numFmtId="42" fontId="32" fillId="0" borderId="0" xfId="2659" applyNumberFormat="1" applyFont="1" applyFill="1" applyBorder="1"/>
    <xf numFmtId="0" fontId="54" fillId="0" borderId="38" xfId="2818" applyFont="1" applyFill="1" applyBorder="1" applyAlignment="1" applyProtection="1">
      <alignment horizontal="center" wrapText="1"/>
      <protection locked="0"/>
    </xf>
    <xf numFmtId="165" fontId="32" fillId="0" borderId="111" xfId="2660" applyNumberFormat="1" applyFont="1" applyFill="1" applyBorder="1"/>
    <xf numFmtId="42" fontId="35" fillId="0" borderId="0" xfId="0" applyNumberFormat="1" applyFont="1" applyFill="1"/>
    <xf numFmtId="0" fontId="35" fillId="0" borderId="55" xfId="2858" applyFont="1" applyFill="1" applyBorder="1" applyAlignment="1">
      <alignment horizontal="center" wrapText="1"/>
    </xf>
    <xf numFmtId="0" fontId="35" fillId="0" borderId="55" xfId="2858" applyFont="1" applyFill="1" applyBorder="1" applyAlignment="1">
      <alignment horizontal="center"/>
    </xf>
    <xf numFmtId="1" fontId="57" fillId="0" borderId="18" xfId="2818" applyNumberFormat="1" applyFont="1" applyFill="1" applyBorder="1" applyAlignment="1">
      <alignment horizontal="center" vertical="center"/>
    </xf>
    <xf numFmtId="0" fontId="56" fillId="0" borderId="10" xfId="3103" applyFont="1" applyFill="1" applyBorder="1" applyAlignment="1">
      <alignment wrapText="1"/>
    </xf>
    <xf numFmtId="0" fontId="35" fillId="0" borderId="33" xfId="0" applyFont="1" applyFill="1" applyBorder="1" applyAlignment="1">
      <alignment horizontal="center" wrapText="1"/>
    </xf>
    <xf numFmtId="0" fontId="35" fillId="0" borderId="61" xfId="0" applyFont="1" applyFill="1" applyBorder="1" applyAlignment="1">
      <alignment horizontal="center" wrapText="1"/>
    </xf>
    <xf numFmtId="0" fontId="35" fillId="0" borderId="0" xfId="2858" applyFont="1" applyFill="1" applyAlignment="1">
      <alignment wrapText="1"/>
    </xf>
    <xf numFmtId="0" fontId="35" fillId="0" borderId="0" xfId="2858" applyFont="1" applyFill="1"/>
    <xf numFmtId="14" fontId="35" fillId="0" borderId="55" xfId="2858" applyNumberFormat="1" applyFont="1" applyFill="1" applyBorder="1" applyAlignment="1">
      <alignment horizontal="center"/>
    </xf>
    <xf numFmtId="0" fontId="32" fillId="0" borderId="101" xfId="0" applyFont="1" applyFill="1" applyBorder="1" applyAlignment="1">
      <alignment horizontal="center" wrapText="1"/>
    </xf>
    <xf numFmtId="0" fontId="32" fillId="0" borderId="0" xfId="0" applyFont="1" applyFill="1" applyAlignment="1">
      <alignment horizontal="center" wrapText="1"/>
    </xf>
    <xf numFmtId="0" fontId="32" fillId="0" borderId="43" xfId="0" applyFont="1" applyFill="1" applyBorder="1" applyAlignment="1">
      <alignment horizontal="center" wrapText="1"/>
    </xf>
    <xf numFmtId="0" fontId="32" fillId="0" borderId="48" xfId="0" applyFont="1" applyFill="1" applyBorder="1" applyAlignment="1">
      <alignment horizontal="center" wrapText="1"/>
    </xf>
    <xf numFmtId="0" fontId="32" fillId="0" borderId="62" xfId="0" applyFont="1" applyFill="1" applyBorder="1" applyAlignment="1">
      <alignment horizontal="center" wrapText="1"/>
    </xf>
    <xf numFmtId="0" fontId="32" fillId="0" borderId="71" xfId="0" applyFont="1" applyFill="1" applyBorder="1" applyAlignment="1">
      <alignment horizontal="center" wrapText="1"/>
    </xf>
    <xf numFmtId="0" fontId="35" fillId="0" borderId="0" xfId="0" applyFont="1" applyFill="1" applyAlignment="1">
      <alignment horizontal="center" wrapText="1"/>
    </xf>
    <xf numFmtId="0" fontId="35" fillId="0" borderId="0" xfId="0" applyFont="1" applyFill="1" applyAlignment="1">
      <alignment wrapText="1"/>
    </xf>
    <xf numFmtId="14" fontId="56" fillId="0" borderId="11" xfId="2818" applyNumberFormat="1" applyFont="1" applyFill="1" applyBorder="1" applyAlignment="1">
      <alignment horizontal="center"/>
    </xf>
    <xf numFmtId="0" fontId="35" fillId="0" borderId="31" xfId="2858" applyFont="1" applyFill="1" applyBorder="1" applyAlignment="1">
      <alignment horizontal="center" wrapText="1"/>
    </xf>
    <xf numFmtId="1" fontId="57" fillId="0" borderId="47" xfId="2818" applyNumberFormat="1" applyFont="1" applyFill="1" applyBorder="1" applyAlignment="1">
      <alignment horizontal="center"/>
    </xf>
    <xf numFmtId="0" fontId="35" fillId="0" borderId="72" xfId="2858" applyFont="1" applyFill="1" applyBorder="1" applyAlignment="1">
      <alignment horizontal="center"/>
    </xf>
    <xf numFmtId="42" fontId="56" fillId="0" borderId="13" xfId="2660" applyNumberFormat="1" applyFont="1" applyFill="1" applyBorder="1" applyAlignment="1" applyProtection="1">
      <alignment horizontal="center" wrapText="1"/>
      <protection locked="0"/>
    </xf>
    <xf numFmtId="0" fontId="61" fillId="0" borderId="90" xfId="0" applyFont="1" applyFill="1" applyBorder="1" applyAlignment="1">
      <alignment horizontal="center" wrapText="1"/>
    </xf>
    <xf numFmtId="14" fontId="35" fillId="0" borderId="58" xfId="0" applyNumberFormat="1" applyFont="1" applyFill="1" applyBorder="1" applyAlignment="1">
      <alignment horizontal="center" wrapText="1"/>
    </xf>
    <xf numFmtId="0" fontId="35" fillId="0" borderId="34" xfId="0" applyFont="1" applyFill="1" applyBorder="1" applyAlignment="1">
      <alignment horizontal="center" wrapText="1"/>
    </xf>
    <xf numFmtId="42" fontId="35" fillId="0" borderId="88" xfId="0" applyNumberFormat="1" applyFont="1" applyFill="1" applyBorder="1" applyAlignment="1">
      <alignment vertical="center" wrapText="1"/>
    </xf>
    <xf numFmtId="0" fontId="54" fillId="0" borderId="0" xfId="3919" applyFont="1" applyFill="1" applyBorder="1" applyAlignment="1" applyProtection="1">
      <alignment horizontal="center" wrapText="1"/>
      <protection locked="0"/>
    </xf>
    <xf numFmtId="42" fontId="56" fillId="0" borderId="0" xfId="3920" applyNumberFormat="1" applyFont="1" applyFill="1" applyBorder="1"/>
    <xf numFmtId="6" fontId="56" fillId="0" borderId="0" xfId="3921" applyNumberFormat="1" applyFont="1" applyFill="1" applyBorder="1"/>
    <xf numFmtId="14" fontId="56" fillId="0" borderId="0" xfId="3921" applyNumberFormat="1" applyFont="1" applyFill="1" applyBorder="1"/>
    <xf numFmtId="42" fontId="56" fillId="0" borderId="16" xfId="3919" applyNumberFormat="1" applyFont="1" applyFill="1" applyBorder="1" applyAlignment="1" applyProtection="1">
      <alignment horizontal="center" wrapText="1"/>
      <protection locked="0"/>
    </xf>
    <xf numFmtId="0" fontId="56" fillId="0" borderId="15" xfId="3920" applyFont="1" applyFill="1" applyBorder="1" applyAlignment="1">
      <alignment horizontal="center" wrapText="1"/>
    </xf>
    <xf numFmtId="42" fontId="56" fillId="0" borderId="13" xfId="3919" applyNumberFormat="1" applyFont="1" applyFill="1" applyBorder="1" applyAlignment="1" applyProtection="1">
      <alignment horizontal="center" wrapText="1"/>
      <protection locked="0"/>
    </xf>
    <xf numFmtId="0" fontId="56" fillId="0" borderId="12" xfId="3920" applyFont="1" applyFill="1" applyBorder="1" applyAlignment="1">
      <alignment horizontal="center" wrapText="1"/>
    </xf>
    <xf numFmtId="0" fontId="54" fillId="0" borderId="0" xfId="3920" applyFont="1" applyFill="1" applyAlignment="1">
      <alignment horizontal="centerContinuous"/>
    </xf>
    <xf numFmtId="0" fontId="54" fillId="0" borderId="0" xfId="3920" applyFont="1" applyFill="1" applyAlignment="1">
      <alignment horizontal="center" wrapText="1"/>
    </xf>
    <xf numFmtId="14" fontId="56" fillId="0" borderId="42" xfId="3920" applyNumberFormat="1" applyFont="1" applyFill="1" applyBorder="1" applyAlignment="1">
      <alignment horizontal="center" vertical="center"/>
    </xf>
    <xf numFmtId="14" fontId="56" fillId="0" borderId="52" xfId="3920" applyNumberFormat="1" applyFont="1" applyFill="1" applyBorder="1" applyAlignment="1">
      <alignment horizontal="right" vertical="center"/>
    </xf>
    <xf numFmtId="14" fontId="56" fillId="0" borderId="32" xfId="3920" applyNumberFormat="1" applyFont="1" applyFill="1" applyBorder="1" applyAlignment="1">
      <alignment horizontal="center" vertical="center"/>
    </xf>
    <xf numFmtId="14" fontId="56" fillId="0" borderId="14" xfId="3920" applyNumberFormat="1" applyFont="1" applyFill="1" applyBorder="1" applyAlignment="1">
      <alignment horizontal="right" vertical="center"/>
    </xf>
    <xf numFmtId="0" fontId="56" fillId="0" borderId="41" xfId="3920" applyFont="1" applyFill="1" applyBorder="1" applyAlignment="1">
      <alignment horizontal="center" vertical="center"/>
    </xf>
    <xf numFmtId="0" fontId="56" fillId="0" borderId="41" xfId="3920" applyFont="1" applyFill="1" applyBorder="1" applyAlignment="1">
      <alignment horizontal="left" vertical="center"/>
    </xf>
    <xf numFmtId="0" fontId="56" fillId="0" borderId="17" xfId="3920" applyFont="1" applyFill="1" applyBorder="1" applyAlignment="1">
      <alignment horizontal="left" vertical="center"/>
    </xf>
    <xf numFmtId="0" fontId="56" fillId="0" borderId="46" xfId="3920" applyFont="1" applyFill="1" applyBorder="1" applyAlignment="1">
      <alignment horizontal="center" vertical="center"/>
    </xf>
    <xf numFmtId="0" fontId="56" fillId="0" borderId="59" xfId="3920" applyFont="1" applyFill="1" applyBorder="1" applyAlignment="1">
      <alignment horizontal="left" vertical="center"/>
    </xf>
    <xf numFmtId="0" fontId="56" fillId="0" borderId="60" xfId="3920" applyFont="1" applyFill="1" applyBorder="1" applyAlignment="1">
      <alignment horizontal="center" vertical="center"/>
    </xf>
    <xf numFmtId="0" fontId="56" fillId="0" borderId="31" xfId="3920" applyFont="1" applyFill="1" applyBorder="1" applyAlignment="1">
      <alignment horizontal="center" vertical="center"/>
    </xf>
    <xf numFmtId="14" fontId="56" fillId="0" borderId="31" xfId="3920" applyNumberFormat="1" applyFont="1" applyFill="1" applyBorder="1" applyAlignment="1">
      <alignment horizontal="left" vertical="center" wrapText="1"/>
    </xf>
    <xf numFmtId="14" fontId="56" fillId="0" borderId="11" xfId="3920" applyNumberFormat="1" applyFont="1" applyFill="1" applyBorder="1" applyAlignment="1">
      <alignment horizontal="center" vertical="center"/>
    </xf>
    <xf numFmtId="0" fontId="56" fillId="0" borderId="72" xfId="3920" applyFont="1" applyFill="1" applyBorder="1" applyAlignment="1">
      <alignment horizontal="center" wrapText="1"/>
    </xf>
    <xf numFmtId="0" fontId="35" fillId="0" borderId="41" xfId="2858" applyFont="1" applyFill="1" applyBorder="1" applyAlignment="1">
      <alignment horizontal="left" vertical="center"/>
    </xf>
    <xf numFmtId="0" fontId="35" fillId="0" borderId="41" xfId="2858" applyFont="1" applyFill="1" applyBorder="1" applyAlignment="1">
      <alignment horizontal="center" vertical="top"/>
    </xf>
    <xf numFmtId="167" fontId="56" fillId="0" borderId="16" xfId="2660" quotePrefix="1" applyNumberFormat="1" applyFont="1" applyFill="1" applyBorder="1" applyAlignment="1">
      <alignment horizontal="center" vertical="center"/>
    </xf>
    <xf numFmtId="0" fontId="56" fillId="0" borderId="29" xfId="3920" applyFont="1" applyFill="1" applyBorder="1" applyAlignment="1">
      <alignment horizontal="center" vertical="center"/>
    </xf>
    <xf numFmtId="0" fontId="35" fillId="0" borderId="17" xfId="2858" applyFont="1" applyFill="1" applyBorder="1" applyAlignment="1">
      <alignment horizontal="left" vertical="center"/>
    </xf>
    <xf numFmtId="166" fontId="35" fillId="0" borderId="42" xfId="2858" applyNumberFormat="1" applyFont="1" applyFill="1" applyBorder="1" applyAlignment="1">
      <alignment horizontal="left"/>
    </xf>
    <xf numFmtId="0" fontId="35" fillId="0" borderId="42" xfId="2858" applyFont="1" applyFill="1" applyBorder="1" applyAlignment="1">
      <alignment horizontal="left"/>
    </xf>
    <xf numFmtId="0" fontId="35" fillId="0" borderId="22" xfId="2858" applyFont="1" applyFill="1" applyBorder="1"/>
    <xf numFmtId="14" fontId="56" fillId="0" borderId="55" xfId="3921" applyNumberFormat="1" applyFont="1" applyFill="1" applyBorder="1" applyAlignment="1">
      <alignment horizontal="center" vertical="center"/>
    </xf>
    <xf numFmtId="0" fontId="35" fillId="0" borderId="23" xfId="2858" applyFont="1" applyFill="1" applyBorder="1" applyAlignment="1">
      <alignment horizontal="center" vertical="center" wrapText="1"/>
    </xf>
    <xf numFmtId="0" fontId="35" fillId="0" borderId="33" xfId="2858" applyFont="1" applyFill="1" applyBorder="1" applyAlignment="1">
      <alignment horizontal="center" vertical="center"/>
    </xf>
    <xf numFmtId="0" fontId="35" fillId="0" borderId="72" xfId="2858" applyFont="1" applyFill="1" applyBorder="1" applyAlignment="1">
      <alignment horizontal="center" vertical="top"/>
    </xf>
    <xf numFmtId="14" fontId="35" fillId="0" borderId="100" xfId="2858" applyNumberFormat="1" applyFont="1" applyFill="1" applyBorder="1" applyAlignment="1">
      <alignment horizontal="center" vertical="center"/>
    </xf>
    <xf numFmtId="0" fontId="35" fillId="0" borderId="99" xfId="2858" applyFont="1" applyFill="1" applyBorder="1" applyAlignment="1">
      <alignment horizontal="left" vertical="center" wrapText="1"/>
    </xf>
    <xf numFmtId="42" fontId="35" fillId="0" borderId="99" xfId="2858" applyNumberFormat="1" applyFont="1" applyFill="1" applyBorder="1" applyAlignment="1">
      <alignment vertical="center"/>
    </xf>
    <xf numFmtId="0" fontId="35" fillId="0" borderId="99" xfId="2858" applyFont="1" applyFill="1" applyBorder="1" applyAlignment="1">
      <alignment horizontal="center" vertical="center"/>
    </xf>
    <xf numFmtId="0" fontId="35" fillId="0" borderId="109" xfId="2858" applyFont="1" applyFill="1" applyBorder="1" applyAlignment="1">
      <alignment horizontal="center" vertical="top"/>
    </xf>
    <xf numFmtId="0" fontId="35" fillId="0" borderId="33" xfId="2858" applyFont="1" applyFill="1" applyBorder="1" applyAlignment="1">
      <alignment horizontal="left" vertical="center" wrapText="1"/>
    </xf>
    <xf numFmtId="167" fontId="56" fillId="0" borderId="21" xfId="2660" quotePrefix="1" applyNumberFormat="1" applyFont="1" applyFill="1" applyBorder="1" applyAlignment="1">
      <alignment horizontal="center" vertical="center"/>
    </xf>
    <xf numFmtId="0" fontId="35" fillId="0" borderId="18" xfId="2858" quotePrefix="1" applyFont="1" applyFill="1" applyBorder="1" applyAlignment="1">
      <alignment horizontal="center" vertical="center" wrapText="1"/>
    </xf>
    <xf numFmtId="166" fontId="35" fillId="0" borderId="15" xfId="2858" quotePrefix="1" applyNumberFormat="1" applyFont="1" applyFill="1" applyBorder="1" applyAlignment="1">
      <alignment horizontal="left" vertical="center" wrapText="1"/>
    </xf>
    <xf numFmtId="166" fontId="56" fillId="0" borderId="15" xfId="2660" quotePrefix="1" applyNumberFormat="1" applyFont="1" applyFill="1" applyBorder="1" applyAlignment="1">
      <alignment horizontal="left" vertical="center"/>
    </xf>
    <xf numFmtId="0" fontId="35" fillId="0" borderId="32" xfId="2858" applyFont="1" applyFill="1" applyBorder="1" applyAlignment="1">
      <alignment horizontal="center" vertical="center"/>
    </xf>
    <xf numFmtId="0" fontId="35" fillId="0" borderId="26" xfId="2858" applyFont="1" applyFill="1" applyBorder="1" applyAlignment="1">
      <alignment horizontal="center" vertical="top"/>
    </xf>
    <xf numFmtId="0" fontId="56" fillId="0" borderId="98" xfId="3920" applyFont="1" applyFill="1" applyBorder="1" applyAlignment="1">
      <alignment horizontal="center" vertical="top" wrapText="1"/>
    </xf>
    <xf numFmtId="14" fontId="56" fillId="0" borderId="15" xfId="3921" applyNumberFormat="1" applyFont="1" applyFill="1" applyBorder="1" applyAlignment="1">
      <alignment horizontal="center" vertical="center"/>
    </xf>
    <xf numFmtId="0" fontId="35" fillId="0" borderId="39" xfId="2858" applyFont="1" applyFill="1" applyBorder="1" applyAlignment="1">
      <alignment horizontal="center" vertical="center"/>
    </xf>
    <xf numFmtId="0" fontId="35" fillId="0" borderId="38" xfId="2858" applyFont="1" applyFill="1" applyBorder="1" applyAlignment="1">
      <alignment horizontal="center" vertical="top"/>
    </xf>
    <xf numFmtId="14" fontId="56" fillId="0" borderId="14" xfId="3920" applyNumberFormat="1" applyFont="1" applyFill="1" applyBorder="1" applyAlignment="1">
      <alignment horizontal="center" vertical="center"/>
    </xf>
    <xf numFmtId="14" fontId="56" fillId="0" borderId="15" xfId="3920" applyNumberFormat="1" applyFont="1" applyFill="1" applyBorder="1" applyAlignment="1">
      <alignment horizontal="left" vertical="center" wrapText="1"/>
    </xf>
    <xf numFmtId="42" fontId="35" fillId="0" borderId="15" xfId="2858" applyNumberFormat="1" applyFont="1" applyFill="1" applyBorder="1" applyAlignment="1">
      <alignment horizontal="center" vertical="center" wrapText="1"/>
    </xf>
    <xf numFmtId="0" fontId="56" fillId="0" borderId="41" xfId="3920" applyFont="1" applyFill="1" applyBorder="1" applyAlignment="1">
      <alignment horizontal="center" vertical="top" wrapText="1"/>
    </xf>
    <xf numFmtId="0" fontId="56" fillId="0" borderId="96" xfId="3920" applyFont="1" applyFill="1" applyBorder="1" applyAlignment="1">
      <alignment horizontal="left" vertical="top" wrapText="1"/>
    </xf>
    <xf numFmtId="0" fontId="56" fillId="0" borderId="97" xfId="3920" applyFont="1" applyFill="1" applyBorder="1" applyAlignment="1">
      <alignment horizontal="center" vertical="top" wrapText="1"/>
    </xf>
    <xf numFmtId="0" fontId="35" fillId="0" borderId="95" xfId="2858" applyFont="1" applyFill="1" applyBorder="1" applyAlignment="1">
      <alignment horizontal="left" vertical="center" wrapText="1"/>
    </xf>
    <xf numFmtId="166" fontId="56" fillId="0" borderId="94" xfId="2660" quotePrefix="1" applyNumberFormat="1" applyFont="1" applyFill="1" applyBorder="1" applyAlignment="1">
      <alignment horizontal="center" vertical="center"/>
    </xf>
    <xf numFmtId="14" fontId="56" fillId="0" borderId="10" xfId="3921" applyNumberFormat="1" applyFont="1" applyFill="1" applyBorder="1" applyAlignment="1">
      <alignment horizontal="center" vertical="center"/>
    </xf>
    <xf numFmtId="0" fontId="56" fillId="0" borderId="26" xfId="3920" applyFont="1" applyFill="1" applyBorder="1" applyAlignment="1">
      <alignment horizontal="center" vertical="top" wrapText="1"/>
    </xf>
    <xf numFmtId="0" fontId="56" fillId="0" borderId="41" xfId="3920" applyFont="1" applyFill="1" applyBorder="1" applyAlignment="1">
      <alignment horizontal="left" vertical="top" wrapText="1"/>
    </xf>
    <xf numFmtId="0" fontId="56" fillId="0" borderId="18" xfId="3920" applyFont="1" applyFill="1" applyBorder="1" applyAlignment="1">
      <alignment horizontal="center" vertical="top" wrapText="1"/>
    </xf>
    <xf numFmtId="0" fontId="35" fillId="0" borderId="15" xfId="2858" quotePrefix="1" applyFont="1" applyFill="1" applyBorder="1" applyAlignment="1">
      <alignment horizontal="left" vertical="center" wrapText="1"/>
    </xf>
    <xf numFmtId="14" fontId="35" fillId="0" borderId="18" xfId="2858" quotePrefix="1" applyNumberFormat="1" applyFont="1" applyFill="1" applyBorder="1" applyAlignment="1">
      <alignment horizontal="center" vertical="center" wrapText="1"/>
    </xf>
    <xf numFmtId="166" fontId="35" fillId="0" borderId="15" xfId="2858" applyNumberFormat="1" applyFont="1" applyFill="1" applyBorder="1" applyAlignment="1">
      <alignment vertical="center" wrapText="1"/>
    </xf>
    <xf numFmtId="14" fontId="35" fillId="0" borderId="17" xfId="2858" quotePrefix="1" applyNumberFormat="1" applyFont="1" applyFill="1" applyBorder="1" applyAlignment="1">
      <alignment horizontal="center" vertical="center" wrapText="1"/>
    </xf>
    <xf numFmtId="14" fontId="35" fillId="0" borderId="32" xfId="2858" applyNumberFormat="1" applyFont="1" applyFill="1" applyBorder="1" applyAlignment="1">
      <alignment vertical="center" wrapText="1"/>
    </xf>
    <xf numFmtId="14" fontId="35" fillId="0" borderId="55" xfId="2858" applyNumberFormat="1" applyFont="1" applyFill="1" applyBorder="1" applyAlignment="1">
      <alignment horizontal="left" vertical="center" wrapText="1"/>
    </xf>
    <xf numFmtId="42" fontId="35" fillId="0" borderId="33" xfId="2858" applyNumberFormat="1" applyFont="1" applyFill="1" applyBorder="1" applyAlignment="1">
      <alignment vertical="center" wrapText="1"/>
    </xf>
    <xf numFmtId="0" fontId="35" fillId="0" borderId="55" xfId="2858" quotePrefix="1" applyFont="1" applyFill="1" applyBorder="1" applyAlignment="1">
      <alignment horizontal="left" vertical="center" wrapText="1"/>
    </xf>
    <xf numFmtId="166" fontId="56" fillId="0" borderId="21" xfId="2660" quotePrefix="1" applyNumberFormat="1" applyFont="1" applyFill="1" applyBorder="1" applyAlignment="1">
      <alignment horizontal="center" vertical="center"/>
    </xf>
    <xf numFmtId="0" fontId="35" fillId="0" borderId="61" xfId="2858" quotePrefix="1" applyFont="1" applyFill="1" applyBorder="1" applyAlignment="1">
      <alignment horizontal="center" vertical="center" wrapText="1"/>
    </xf>
    <xf numFmtId="166" fontId="35" fillId="0" borderId="33" xfId="2858" quotePrefix="1" applyNumberFormat="1" applyFont="1" applyFill="1" applyBorder="1" applyAlignment="1">
      <alignment horizontal="left" vertical="center" wrapText="1"/>
    </xf>
    <xf numFmtId="0" fontId="35" fillId="0" borderId="21" xfId="2858" applyFont="1" applyFill="1" applyBorder="1" applyAlignment="1">
      <alignment horizontal="center" vertical="center" wrapText="1"/>
    </xf>
    <xf numFmtId="14" fontId="56" fillId="0" borderId="93" xfId="3920" applyNumberFormat="1" applyFont="1" applyFill="1" applyBorder="1" applyAlignment="1">
      <alignment horizontal="center" vertical="center"/>
    </xf>
    <xf numFmtId="14" fontId="56" fillId="0" borderId="92" xfId="3920" applyNumberFormat="1" applyFont="1" applyFill="1" applyBorder="1" applyAlignment="1">
      <alignment horizontal="left" vertical="center" wrapText="1"/>
    </xf>
    <xf numFmtId="42" fontId="35" fillId="0" borderId="92" xfId="2858" applyNumberFormat="1" applyFont="1" applyFill="1" applyBorder="1" applyAlignment="1">
      <alignment vertical="center"/>
    </xf>
    <xf numFmtId="0" fontId="56" fillId="0" borderId="91" xfId="3920" applyFont="1" applyFill="1" applyBorder="1" applyAlignment="1">
      <alignment horizontal="center" vertical="center"/>
    </xf>
    <xf numFmtId="0" fontId="56" fillId="0" borderId="104" xfId="3920" applyFont="1" applyFill="1" applyBorder="1" applyAlignment="1">
      <alignment horizontal="center" vertical="top" wrapText="1"/>
    </xf>
    <xf numFmtId="166" fontId="35" fillId="0" borderId="32" xfId="2858" quotePrefix="1" applyNumberFormat="1" applyFont="1" applyFill="1" applyBorder="1" applyAlignment="1">
      <alignment horizontal="left" vertical="center" wrapText="1"/>
    </xf>
    <xf numFmtId="14" fontId="56" fillId="0" borderId="25" xfId="3921" applyNumberFormat="1" applyFont="1" applyFill="1" applyBorder="1" applyAlignment="1">
      <alignment horizontal="center" vertical="center"/>
    </xf>
    <xf numFmtId="14" fontId="35" fillId="0" borderId="25" xfId="2858" applyNumberFormat="1" applyFont="1" applyFill="1" applyBorder="1" applyAlignment="1">
      <alignment horizontal="left" vertical="center" wrapText="1"/>
    </xf>
    <xf numFmtId="14" fontId="56" fillId="0" borderId="48" xfId="3920" applyNumberFormat="1" applyFont="1" applyFill="1" applyBorder="1" applyAlignment="1">
      <alignment horizontal="center" vertical="center"/>
    </xf>
    <xf numFmtId="14" fontId="56" fillId="0" borderId="43" xfId="3920" applyNumberFormat="1" applyFont="1" applyFill="1" applyBorder="1" applyAlignment="1">
      <alignment horizontal="left" vertical="center" wrapText="1"/>
    </xf>
    <xf numFmtId="42" fontId="35" fillId="0" borderId="43" xfId="2858" applyNumberFormat="1" applyFont="1" applyFill="1" applyBorder="1" applyAlignment="1">
      <alignment vertical="center"/>
    </xf>
    <xf numFmtId="0" fontId="56" fillId="0" borderId="62" xfId="3920" applyFont="1" applyFill="1" applyBorder="1" applyAlignment="1">
      <alignment horizontal="center" vertical="center"/>
    </xf>
    <xf numFmtId="0" fontId="56" fillId="0" borderId="71" xfId="3920" applyFont="1" applyFill="1" applyBorder="1" applyAlignment="1">
      <alignment horizontal="center" vertical="top" wrapText="1"/>
    </xf>
    <xf numFmtId="0" fontId="56" fillId="0" borderId="90" xfId="3920" applyFont="1" applyFill="1" applyBorder="1" applyAlignment="1">
      <alignment horizontal="left" vertical="center" wrapText="1"/>
    </xf>
    <xf numFmtId="0" fontId="56" fillId="0" borderId="73" xfId="3920" applyFont="1" applyFill="1" applyBorder="1" applyAlignment="1">
      <alignment horizontal="center" vertical="top" wrapText="1"/>
    </xf>
    <xf numFmtId="0" fontId="35" fillId="0" borderId="43" xfId="2858" quotePrefix="1" applyFont="1" applyFill="1" applyBorder="1" applyAlignment="1">
      <alignment horizontal="left" vertical="center" wrapText="1"/>
    </xf>
    <xf numFmtId="166" fontId="56" fillId="0" borderId="49" xfId="2660" quotePrefix="1" applyNumberFormat="1" applyFont="1" applyFill="1" applyBorder="1" applyAlignment="1">
      <alignment horizontal="center" vertical="center"/>
    </xf>
    <xf numFmtId="0" fontId="35" fillId="0" borderId="90" xfId="2858" quotePrefix="1" applyFont="1" applyFill="1" applyBorder="1" applyAlignment="1">
      <alignment horizontal="center" vertical="center" wrapText="1"/>
    </xf>
    <xf numFmtId="166" fontId="35" fillId="0" borderId="62" xfId="2858" quotePrefix="1" applyNumberFormat="1" applyFont="1" applyFill="1" applyBorder="1" applyAlignment="1">
      <alignment horizontal="left" vertical="center" wrapText="1"/>
    </xf>
    <xf numFmtId="0" fontId="35" fillId="0" borderId="55" xfId="2858" applyFont="1" applyFill="1" applyBorder="1" applyAlignment="1">
      <alignment vertical="top" wrapText="1"/>
    </xf>
    <xf numFmtId="14" fontId="35" fillId="0" borderId="55" xfId="2858" applyNumberFormat="1" applyFont="1" applyFill="1" applyBorder="1" applyAlignment="1">
      <alignment vertical="center" wrapText="1"/>
    </xf>
    <xf numFmtId="14" fontId="56" fillId="0" borderId="55" xfId="3920" applyNumberFormat="1" applyFont="1" applyFill="1" applyBorder="1" applyAlignment="1">
      <alignment horizontal="center" vertical="center" wrapText="1"/>
    </xf>
    <xf numFmtId="0" fontId="56" fillId="0" borderId="20" xfId="3920" applyFont="1" applyFill="1" applyBorder="1" applyAlignment="1">
      <alignment horizontal="center" vertical="center" wrapText="1"/>
    </xf>
    <xf numFmtId="0" fontId="56" fillId="0" borderId="23" xfId="3920" applyFont="1" applyFill="1" applyBorder="1" applyAlignment="1">
      <alignment horizontal="center" vertical="center" wrapText="1"/>
    </xf>
    <xf numFmtId="0" fontId="35" fillId="0" borderId="55" xfId="2858" quotePrefix="1" applyFont="1" applyFill="1" applyBorder="1" applyAlignment="1">
      <alignment horizontal="center" vertical="center" wrapText="1"/>
    </xf>
    <xf numFmtId="14" fontId="56" fillId="0" borderId="61" xfId="3920" applyNumberFormat="1" applyFont="1" applyFill="1" applyBorder="1" applyAlignment="1">
      <alignment horizontal="center" vertical="center"/>
    </xf>
    <xf numFmtId="14" fontId="56" fillId="0" borderId="33" xfId="3920" applyNumberFormat="1" applyFont="1" applyFill="1" applyBorder="1" applyAlignment="1">
      <alignment horizontal="left" vertical="center" wrapText="1"/>
    </xf>
    <xf numFmtId="0" fontId="35" fillId="0" borderId="15" xfId="2858" applyFont="1" applyFill="1" applyBorder="1" applyAlignment="1">
      <alignment vertical="top" wrapText="1"/>
    </xf>
    <xf numFmtId="14" fontId="35" fillId="0" borderId="15" xfId="2858" applyNumberFormat="1" applyFont="1" applyFill="1" applyBorder="1" applyAlignment="1">
      <alignment vertical="center" wrapText="1"/>
    </xf>
    <xf numFmtId="14" fontId="56" fillId="0" borderId="15" xfId="3920" applyNumberFormat="1" applyFont="1" applyFill="1" applyBorder="1" applyAlignment="1">
      <alignment horizontal="center" vertical="center" wrapText="1"/>
    </xf>
    <xf numFmtId="0" fontId="35" fillId="0" borderId="15" xfId="2858" quotePrefix="1" applyFont="1" applyFill="1" applyBorder="1" applyAlignment="1">
      <alignment horizontal="center" vertical="center" wrapText="1"/>
    </xf>
    <xf numFmtId="166" fontId="56" fillId="0" borderId="16" xfId="2660" quotePrefix="1" applyNumberFormat="1" applyFont="1" applyFill="1" applyBorder="1" applyAlignment="1">
      <alignment horizontal="center" vertical="center"/>
    </xf>
    <xf numFmtId="14" fontId="56" fillId="0" borderId="41" xfId="3920" applyNumberFormat="1" applyFont="1" applyFill="1" applyBorder="1" applyAlignment="1">
      <alignment horizontal="center" vertical="center"/>
    </xf>
    <xf numFmtId="14" fontId="56" fillId="0" borderId="32" xfId="3920" applyNumberFormat="1" applyFont="1" applyFill="1" applyBorder="1" applyAlignment="1">
      <alignment horizontal="left" vertical="center" wrapText="1"/>
    </xf>
    <xf numFmtId="0" fontId="35" fillId="0" borderId="55" xfId="2858" applyFont="1" applyFill="1" applyBorder="1" applyAlignment="1">
      <alignment vertical="center" wrapText="1"/>
    </xf>
    <xf numFmtId="0" fontId="35" fillId="0" borderId="14" xfId="2858" applyFont="1" applyFill="1" applyBorder="1" applyAlignment="1">
      <alignment horizontal="center" vertical="center" wrapText="1"/>
    </xf>
    <xf numFmtId="14" fontId="56" fillId="0" borderId="40" xfId="3921" applyNumberFormat="1" applyFont="1" applyFill="1" applyBorder="1" applyAlignment="1">
      <alignment horizontal="center" vertical="center"/>
    </xf>
    <xf numFmtId="0" fontId="35" fillId="0" borderId="40" xfId="2858" applyFont="1" applyFill="1" applyBorder="1" applyAlignment="1">
      <alignment vertical="center" wrapText="1"/>
    </xf>
    <xf numFmtId="14" fontId="35" fillId="0" borderId="40" xfId="2858" applyNumberFormat="1" applyFont="1" applyFill="1" applyBorder="1" applyAlignment="1">
      <alignment vertical="center" wrapText="1"/>
    </xf>
    <xf numFmtId="14" fontId="56" fillId="0" borderId="10" xfId="3920" applyNumberFormat="1" applyFont="1" applyFill="1" applyBorder="1" applyAlignment="1">
      <alignment horizontal="center" vertical="center" wrapText="1"/>
    </xf>
    <xf numFmtId="0" fontId="56" fillId="0" borderId="37" xfId="3920" applyFont="1" applyFill="1" applyBorder="1" applyAlignment="1">
      <alignment horizontal="center" vertical="center" wrapText="1"/>
    </xf>
    <xf numFmtId="0" fontId="35" fillId="0" borderId="40" xfId="2858" quotePrefix="1" applyFont="1" applyFill="1" applyBorder="1" applyAlignment="1">
      <alignment horizontal="center" vertical="center" wrapText="1"/>
    </xf>
    <xf numFmtId="14" fontId="56" fillId="0" borderId="51" xfId="3920" applyNumberFormat="1" applyFont="1" applyFill="1" applyBorder="1" applyAlignment="1">
      <alignment horizontal="center" vertical="center"/>
    </xf>
    <xf numFmtId="14" fontId="56" fillId="0" borderId="39" xfId="3920" applyNumberFormat="1" applyFont="1" applyFill="1" applyBorder="1" applyAlignment="1">
      <alignment horizontal="left" vertical="center" wrapText="1"/>
    </xf>
    <xf numFmtId="14" fontId="35" fillId="0" borderId="25" xfId="2858" applyNumberFormat="1" applyFont="1" applyFill="1" applyBorder="1" applyAlignment="1">
      <alignment vertical="center" wrapText="1"/>
    </xf>
    <xf numFmtId="14" fontId="56" fillId="0" borderId="24" xfId="3920" applyNumberFormat="1" applyFont="1" applyFill="1" applyBorder="1" applyAlignment="1">
      <alignment horizontal="center" vertical="center"/>
    </xf>
    <xf numFmtId="14" fontId="56" fillId="0" borderId="25" xfId="3920" applyNumberFormat="1" applyFont="1" applyFill="1" applyBorder="1" applyAlignment="1">
      <alignment horizontal="center" vertical="center" wrapText="1"/>
    </xf>
    <xf numFmtId="0" fontId="35" fillId="0" borderId="25" xfId="2858" quotePrefix="1" applyFont="1" applyFill="1" applyBorder="1" applyAlignment="1">
      <alignment horizontal="center" vertical="center" wrapText="1"/>
    </xf>
    <xf numFmtId="166" fontId="56" fillId="0" borderId="56" xfId="2660" quotePrefix="1" applyNumberFormat="1" applyFont="1" applyFill="1" applyBorder="1" applyAlignment="1">
      <alignment horizontal="center" vertical="center"/>
    </xf>
    <xf numFmtId="14" fontId="35" fillId="0" borderId="28" xfId="2858" quotePrefix="1" applyNumberFormat="1" applyFont="1" applyFill="1" applyBorder="1" applyAlignment="1">
      <alignment horizontal="center" vertical="center" wrapText="1"/>
    </xf>
    <xf numFmtId="14" fontId="35" fillId="0" borderId="34" xfId="2858" applyNumberFormat="1" applyFont="1" applyFill="1" applyBorder="1" applyAlignment="1">
      <alignment horizontal="left" vertical="center" wrapText="1"/>
    </xf>
    <xf numFmtId="0" fontId="56" fillId="0" borderId="20" xfId="3920" applyFont="1" applyFill="1" applyBorder="1" applyAlignment="1">
      <alignment horizontal="left" vertical="center" wrapText="1"/>
    </xf>
    <xf numFmtId="0" fontId="56" fillId="0" borderId="23" xfId="3920" applyFont="1" applyFill="1" applyBorder="1" applyAlignment="1">
      <alignment horizontal="center" vertical="top" wrapText="1"/>
    </xf>
    <xf numFmtId="0" fontId="35" fillId="0" borderId="20" xfId="2858" quotePrefix="1" applyFont="1" applyFill="1" applyBorder="1" applyAlignment="1">
      <alignment horizontal="center" vertical="center" wrapText="1"/>
    </xf>
    <xf numFmtId="166" fontId="35" fillId="0" borderId="33" xfId="2858" applyNumberFormat="1" applyFont="1" applyFill="1" applyBorder="1" applyAlignment="1">
      <alignment horizontal="left" vertical="center" wrapText="1"/>
    </xf>
    <xf numFmtId="14" fontId="56" fillId="0" borderId="15" xfId="3921" applyNumberFormat="1" applyFont="1" applyFill="1" applyBorder="1" applyAlignment="1">
      <alignment horizontal="center"/>
    </xf>
    <xf numFmtId="42" fontId="35" fillId="0" borderId="55" xfId="2858" quotePrefix="1" applyNumberFormat="1" applyFont="1" applyFill="1" applyBorder="1" applyAlignment="1">
      <alignment horizontal="right" vertical="center"/>
    </xf>
    <xf numFmtId="0" fontId="35" fillId="0" borderId="33" xfId="2858" quotePrefix="1" applyFont="1" applyFill="1" applyBorder="1" applyAlignment="1">
      <alignment horizontal="center" vertical="center" wrapText="1"/>
    </xf>
    <xf numFmtId="0" fontId="56" fillId="0" borderId="26" xfId="3920" applyFont="1" applyFill="1" applyBorder="1" applyAlignment="1">
      <alignment horizontal="center" vertical="center" wrapText="1"/>
    </xf>
    <xf numFmtId="0" fontId="35" fillId="0" borderId="17" xfId="2858" quotePrefix="1" applyFont="1" applyFill="1" applyBorder="1" applyAlignment="1">
      <alignment horizontal="center" vertical="center" wrapText="1"/>
    </xf>
    <xf numFmtId="166" fontId="56" fillId="0" borderId="32" xfId="2660" quotePrefix="1" applyNumberFormat="1" applyFont="1" applyFill="1" applyBorder="1" applyAlignment="1">
      <alignment horizontal="left" vertical="center"/>
    </xf>
    <xf numFmtId="166" fontId="35" fillId="0" borderId="16" xfId="2858" applyNumberFormat="1" applyFont="1" applyFill="1" applyBorder="1" applyAlignment="1">
      <alignment horizontal="center" vertical="center" wrapText="1"/>
    </xf>
    <xf numFmtId="0" fontId="35" fillId="0" borderId="30" xfId="2858" applyFont="1" applyFill="1" applyBorder="1" applyAlignment="1">
      <alignment horizontal="center" vertical="top" wrapText="1"/>
    </xf>
    <xf numFmtId="0" fontId="56" fillId="0" borderId="30" xfId="3920" applyFont="1" applyFill="1" applyBorder="1" applyAlignment="1">
      <alignment horizontal="center" vertical="center" wrapText="1"/>
    </xf>
    <xf numFmtId="0" fontId="35" fillId="0" borderId="28" xfId="2858" quotePrefix="1" applyFont="1" applyFill="1" applyBorder="1" applyAlignment="1">
      <alignment horizontal="center" vertical="center" wrapText="1"/>
    </xf>
    <xf numFmtId="166" fontId="35" fillId="0" borderId="34" xfId="2858" quotePrefix="1" applyNumberFormat="1" applyFont="1" applyFill="1" applyBorder="1" applyAlignment="1">
      <alignment horizontal="left" vertical="center" wrapText="1"/>
    </xf>
    <xf numFmtId="14" fontId="56" fillId="0" borderId="25" xfId="3920" applyNumberFormat="1" applyFont="1" applyFill="1" applyBorder="1" applyAlignment="1">
      <alignment horizontal="left" vertical="center" wrapText="1"/>
    </xf>
    <xf numFmtId="14" fontId="56" fillId="0" borderId="28" xfId="3920" applyNumberFormat="1" applyFont="1" applyFill="1" applyBorder="1" applyAlignment="1">
      <alignment horizontal="left" vertical="center" wrapText="1"/>
    </xf>
    <xf numFmtId="167" fontId="56" fillId="0" borderId="56" xfId="2660" quotePrefix="1" applyNumberFormat="1" applyFont="1" applyFill="1" applyBorder="1" applyAlignment="1">
      <alignment horizontal="center" vertical="center"/>
    </xf>
    <xf numFmtId="0" fontId="56" fillId="0" borderId="14" xfId="2867" applyFont="1" applyFill="1" applyBorder="1" applyAlignment="1">
      <alignment vertical="center" wrapText="1"/>
    </xf>
    <xf numFmtId="14" fontId="56" fillId="0" borderId="14" xfId="2867" applyNumberFormat="1" applyFont="1" applyFill="1" applyBorder="1" applyAlignment="1">
      <alignment horizontal="center" vertical="center"/>
    </xf>
    <xf numFmtId="0" fontId="35" fillId="0" borderId="0" xfId="2858" applyFont="1" applyFill="1" applyAlignment="1">
      <alignment vertical="center"/>
    </xf>
    <xf numFmtId="42" fontId="35" fillId="0" borderId="25" xfId="2858" applyNumberFormat="1" applyFont="1" applyFill="1" applyBorder="1"/>
    <xf numFmtId="0" fontId="56" fillId="0" borderId="25" xfId="3103" applyFont="1" applyFill="1" applyBorder="1" applyAlignment="1">
      <alignment wrapText="1"/>
    </xf>
    <xf numFmtId="0" fontId="56" fillId="0" borderId="25" xfId="3104" applyFont="1" applyFill="1" applyBorder="1" applyAlignment="1">
      <alignment horizontal="center"/>
    </xf>
    <xf numFmtId="0" fontId="32" fillId="0" borderId="56" xfId="2858" applyFont="1" applyFill="1" applyBorder="1" applyAlignment="1">
      <alignment horizontal="center" wrapText="1"/>
    </xf>
    <xf numFmtId="0" fontId="35" fillId="0" borderId="13" xfId="2858" applyFont="1" applyFill="1" applyBorder="1" applyAlignment="1">
      <alignment horizontal="left" wrapText="1"/>
    </xf>
    <xf numFmtId="0" fontId="35" fillId="0" borderId="16" xfId="2858" applyFont="1" applyFill="1" applyBorder="1" applyAlignment="1">
      <alignment horizontal="left" wrapText="1"/>
    </xf>
    <xf numFmtId="0" fontId="35" fillId="0" borderId="16" xfId="2858" applyFont="1" applyFill="1" applyBorder="1" applyAlignment="1">
      <alignment wrapText="1"/>
    </xf>
    <xf numFmtId="0" fontId="35" fillId="0" borderId="36" xfId="2858" applyFont="1" applyFill="1" applyBorder="1" applyAlignment="1">
      <alignment wrapText="1"/>
    </xf>
    <xf numFmtId="14" fontId="35" fillId="0" borderId="24" xfId="2858" applyNumberFormat="1" applyFont="1" applyFill="1" applyBorder="1" applyAlignment="1">
      <alignment horizontal="center"/>
    </xf>
    <xf numFmtId="42" fontId="54" fillId="0" borderId="57" xfId="2660" applyNumberFormat="1" applyFont="1" applyFill="1" applyBorder="1" applyAlignment="1" applyProtection="1">
      <alignment horizontal="center" wrapText="1"/>
      <protection locked="0"/>
    </xf>
    <xf numFmtId="0" fontId="32" fillId="0" borderId="56" xfId="2858" applyNumberFormat="1" applyFont="1" applyFill="1" applyBorder="1" applyAlignment="1" applyProtection="1">
      <alignment horizontal="center" wrapText="1"/>
      <protection locked="0"/>
    </xf>
    <xf numFmtId="165" fontId="60" fillId="0" borderId="12" xfId="2660" applyNumberFormat="1" applyFont="1" applyFill="1" applyBorder="1"/>
    <xf numFmtId="0" fontId="56" fillId="0" borderId="47" xfId="2660" applyNumberFormat="1" applyFont="1" applyFill="1" applyBorder="1" applyAlignment="1">
      <alignment horizontal="center" vertical="center"/>
    </xf>
    <xf numFmtId="165" fontId="56" fillId="0" borderId="61" xfId="2660" applyNumberFormat="1" applyFont="1" applyFill="1" applyBorder="1"/>
    <xf numFmtId="165" fontId="60" fillId="0" borderId="55" xfId="2660" applyNumberFormat="1" applyFont="1" applyFill="1" applyBorder="1"/>
    <xf numFmtId="0" fontId="56" fillId="0" borderId="18" xfId="2660" applyNumberFormat="1" applyFont="1" applyFill="1" applyBorder="1" applyAlignment="1">
      <alignment horizontal="center" vertical="center"/>
    </xf>
    <xf numFmtId="165" fontId="56" fillId="0" borderId="0" xfId="2660" applyNumberFormat="1" applyFont="1" applyFill="1" applyBorder="1"/>
    <xf numFmtId="42" fontId="56" fillId="0" borderId="0" xfId="2660" applyNumberFormat="1" applyFont="1" applyFill="1" applyBorder="1" applyAlignment="1">
      <alignment horizontal="center" vertical="center"/>
    </xf>
    <xf numFmtId="42" fontId="56" fillId="0" borderId="0" xfId="2660" applyNumberFormat="1" applyFont="1" applyFill="1" applyBorder="1" applyAlignment="1" applyProtection="1">
      <alignment horizontal="center" wrapText="1"/>
      <protection locked="0"/>
    </xf>
    <xf numFmtId="165" fontId="32" fillId="0" borderId="0" xfId="2660" applyNumberFormat="1" applyFont="1" applyFill="1" applyBorder="1"/>
    <xf numFmtId="165" fontId="32" fillId="0" borderId="0" xfId="2660" applyNumberFormat="1" applyFont="1" applyFill="1" applyBorder="1" applyAlignment="1">
      <alignment wrapText="1"/>
    </xf>
    <xf numFmtId="165" fontId="32" fillId="0" borderId="0" xfId="2660" applyNumberFormat="1" applyFont="1" applyFill="1" applyBorder="1" applyAlignment="1"/>
    <xf numFmtId="42" fontId="35" fillId="0" borderId="0" xfId="2858" applyNumberFormat="1" applyFont="1" applyFill="1" applyBorder="1" applyAlignment="1">
      <alignment horizontal="center"/>
    </xf>
    <xf numFmtId="42" fontId="35" fillId="0" borderId="0" xfId="2858" applyNumberFormat="1" applyFont="1" applyFill="1" applyBorder="1" applyAlignment="1">
      <alignment horizontal="right"/>
    </xf>
    <xf numFmtId="42" fontId="32" fillId="0" borderId="0" xfId="2858" applyNumberFormat="1" applyFont="1" applyFill="1" applyBorder="1" applyAlignment="1">
      <alignment horizontal="center" wrapText="1"/>
    </xf>
    <xf numFmtId="165" fontId="32" fillId="0" borderId="0" xfId="2858" applyNumberFormat="1" applyFont="1" applyFill="1" applyBorder="1" applyAlignment="1">
      <alignment horizontal="left"/>
    </xf>
    <xf numFmtId="42" fontId="59" fillId="0" borderId="0" xfId="2858" applyNumberFormat="1" applyFont="1" applyFill="1" applyBorder="1" applyAlignment="1">
      <alignment horizontal="center"/>
    </xf>
    <xf numFmtId="42" fontId="35" fillId="0" borderId="0" xfId="2858" applyNumberFormat="1" applyFont="1" applyFill="1" applyBorder="1" applyAlignment="1">
      <alignment horizontal="center" wrapText="1"/>
    </xf>
    <xf numFmtId="14" fontId="35" fillId="0" borderId="0" xfId="2858" applyNumberFormat="1" applyFont="1" applyFill="1" applyBorder="1" applyAlignment="1">
      <alignment vertical="top"/>
    </xf>
    <xf numFmtId="14" fontId="35" fillId="0" borderId="0" xfId="2858" applyNumberFormat="1" applyFont="1" applyFill="1" applyBorder="1" applyAlignment="1">
      <alignment wrapText="1"/>
    </xf>
    <xf numFmtId="14" fontId="35" fillId="0" borderId="0" xfId="2858" applyNumberFormat="1" applyFont="1" applyFill="1" applyBorder="1" applyAlignment="1">
      <alignment horizontal="center" wrapText="1"/>
    </xf>
    <xf numFmtId="42" fontId="81" fillId="0" borderId="55" xfId="2858" applyNumberFormat="1" applyFont="1" applyFill="1" applyBorder="1" applyAlignment="1">
      <alignment horizontal="center" wrapText="1"/>
    </xf>
    <xf numFmtId="0" fontId="0" fillId="0" borderId="0" xfId="0" applyFill="1" applyAlignment="1">
      <alignment horizontal="center"/>
    </xf>
    <xf numFmtId="44" fontId="35" fillId="0" borderId="0" xfId="2858" applyNumberFormat="1" applyFont="1" applyFill="1"/>
    <xf numFmtId="42" fontId="32" fillId="0" borderId="56" xfId="2858" applyNumberFormat="1" applyFont="1" applyFill="1" applyBorder="1" applyAlignment="1">
      <alignment horizontal="center"/>
    </xf>
    <xf numFmtId="42" fontId="0" fillId="0" borderId="0" xfId="0" applyNumberFormat="1" applyFill="1"/>
    <xf numFmtId="0" fontId="32" fillId="0" borderId="0" xfId="2858" applyFont="1" applyFill="1" applyAlignment="1"/>
    <xf numFmtId="0" fontId="35" fillId="0" borderId="15" xfId="2858" applyFont="1" applyFill="1" applyBorder="1" applyAlignment="1">
      <alignment horizontal="center" vertical="top"/>
    </xf>
    <xf numFmtId="0" fontId="35" fillId="0" borderId="25" xfId="2858" applyFont="1" applyFill="1" applyBorder="1" applyAlignment="1">
      <alignment horizontal="center" vertical="top"/>
    </xf>
    <xf numFmtId="0" fontId="0" fillId="0" borderId="0" xfId="0" applyFill="1" applyAlignment="1">
      <alignment wrapText="1"/>
    </xf>
    <xf numFmtId="0" fontId="35" fillId="0" borderId="21" xfId="2858" applyFont="1" applyFill="1" applyBorder="1" applyAlignment="1">
      <alignment horizontal="left" wrapText="1"/>
    </xf>
    <xf numFmtId="0" fontId="56" fillId="0" borderId="10" xfId="3104" applyFont="1" applyFill="1" applyBorder="1" applyAlignment="1">
      <alignment vertical="center" wrapText="1"/>
    </xf>
    <xf numFmtId="0" fontId="56" fillId="0" borderId="40" xfId="3104" applyFont="1" applyFill="1" applyBorder="1" applyAlignment="1">
      <alignment vertical="center" wrapText="1"/>
    </xf>
    <xf numFmtId="0" fontId="56" fillId="0" borderId="55" xfId="3104" applyFont="1" applyFill="1" applyBorder="1" applyAlignment="1">
      <alignment vertical="center" wrapText="1"/>
    </xf>
    <xf numFmtId="0" fontId="56" fillId="0" borderId="10" xfId="3103" applyFont="1" applyFill="1" applyBorder="1" applyAlignment="1">
      <alignment vertical="center" wrapText="1"/>
    </xf>
    <xf numFmtId="0" fontId="56" fillId="0" borderId="40" xfId="3103" applyFont="1" applyFill="1" applyBorder="1" applyAlignment="1">
      <alignment vertical="center" wrapText="1"/>
    </xf>
    <xf numFmtId="0" fontId="56" fillId="0" borderId="55" xfId="3103" applyFont="1" applyFill="1" applyBorder="1" applyAlignment="1">
      <alignment vertical="center" wrapText="1"/>
    </xf>
    <xf numFmtId="42" fontId="35" fillId="0" borderId="33" xfId="2858" applyNumberFormat="1" applyFont="1" applyFill="1" applyBorder="1" applyAlignment="1">
      <alignment horizontal="center" vertical="center" wrapText="1"/>
    </xf>
    <xf numFmtId="0" fontId="56" fillId="0" borderId="0" xfId="3920" applyFont="1" applyFill="1" applyBorder="1" applyAlignment="1">
      <alignment horizontal="left" vertical="center" wrapText="1"/>
    </xf>
    <xf numFmtId="0" fontId="56" fillId="0" borderId="55" xfId="3106" applyFont="1" applyFill="1" applyBorder="1" applyAlignment="1">
      <alignment vertical="center" wrapText="1"/>
    </xf>
    <xf numFmtId="0" fontId="56" fillId="0" borderId="55" xfId="3105" applyFont="1" applyFill="1" applyBorder="1" applyAlignment="1">
      <alignment vertical="center" wrapText="1"/>
    </xf>
    <xf numFmtId="0" fontId="56" fillId="0" borderId="10" xfId="3106" applyFont="1" applyFill="1" applyBorder="1" applyAlignment="1">
      <alignment vertical="center" wrapText="1"/>
    </xf>
    <xf numFmtId="0" fontId="56" fillId="0" borderId="10" xfId="3105" applyFont="1" applyFill="1" applyBorder="1" applyAlignment="1">
      <alignment vertical="center" wrapText="1"/>
    </xf>
    <xf numFmtId="0" fontId="32" fillId="0" borderId="88" xfId="2858" applyFont="1" applyFill="1" applyBorder="1" applyAlignment="1">
      <alignment horizontal="right"/>
    </xf>
    <xf numFmtId="0" fontId="35" fillId="0" borderId="0" xfId="2858" applyFont="1" applyFill="1" applyBorder="1" applyAlignment="1">
      <alignment horizontal="center"/>
    </xf>
    <xf numFmtId="0" fontId="35" fillId="0" borderId="0" xfId="2858" applyFont="1" applyFill="1"/>
    <xf numFmtId="0" fontId="35" fillId="0" borderId="0" xfId="2858" applyFont="1" applyFill="1" applyAlignment="1">
      <alignment wrapText="1"/>
    </xf>
    <xf numFmtId="0" fontId="32" fillId="0" borderId="0" xfId="2858" applyFont="1" applyFill="1" applyBorder="1" applyAlignment="1">
      <alignment horizontal="left" wrapText="1"/>
    </xf>
    <xf numFmtId="0" fontId="35" fillId="0" borderId="0" xfId="2858" applyFont="1" applyFill="1" applyBorder="1"/>
    <xf numFmtId="0" fontId="35" fillId="0" borderId="0" xfId="2858" applyFont="1" applyFill="1" applyAlignment="1"/>
    <xf numFmtId="0" fontId="32" fillId="0" borderId="43" xfId="2858" applyFont="1" applyFill="1" applyBorder="1" applyAlignment="1">
      <alignment horizontal="center" wrapText="1"/>
    </xf>
    <xf numFmtId="0" fontId="35" fillId="0" borderId="40" xfId="2858" applyFont="1" applyFill="1" applyBorder="1" applyAlignment="1">
      <alignment vertical="center"/>
    </xf>
    <xf numFmtId="0" fontId="35" fillId="0" borderId="55" xfId="2858" applyFont="1" applyFill="1" applyBorder="1" applyAlignment="1">
      <alignment vertical="center"/>
    </xf>
    <xf numFmtId="0" fontId="32" fillId="0" borderId="48" xfId="2858" applyFont="1" applyFill="1" applyBorder="1" applyAlignment="1">
      <alignment horizontal="center" wrapText="1"/>
    </xf>
    <xf numFmtId="0" fontId="35" fillId="0" borderId="10" xfId="2858" applyFont="1" applyFill="1" applyBorder="1" applyAlignment="1">
      <alignment vertical="center"/>
    </xf>
    <xf numFmtId="0" fontId="35" fillId="0" borderId="0" xfId="2858" applyFont="1" applyFill="1" applyAlignment="1">
      <alignment horizontal="left"/>
    </xf>
    <xf numFmtId="0" fontId="32" fillId="0" borderId="46" xfId="3925" applyFont="1" applyFill="1" applyBorder="1" applyAlignment="1">
      <alignment horizontal="centerContinuous"/>
    </xf>
    <xf numFmtId="0" fontId="32" fillId="0" borderId="47" xfId="3925" applyFont="1" applyFill="1" applyBorder="1" applyAlignment="1">
      <alignment horizontal="center"/>
    </xf>
    <xf numFmtId="0" fontId="32" fillId="0" borderId="35" xfId="3925" applyFont="1" applyFill="1" applyBorder="1" applyAlignment="1">
      <alignment horizontal="center" wrapText="1"/>
    </xf>
    <xf numFmtId="0" fontId="32" fillId="0" borderId="10" xfId="3925" applyFont="1" applyFill="1" applyBorder="1" applyAlignment="1">
      <alignment horizontal="center" wrapText="1"/>
    </xf>
    <xf numFmtId="14" fontId="35" fillId="0" borderId="67" xfId="3925" applyNumberFormat="1" applyFont="1" applyFill="1" applyBorder="1" applyAlignment="1">
      <alignment vertical="center"/>
    </xf>
    <xf numFmtId="0" fontId="35" fillId="0" borderId="68" xfId="3925" applyFont="1" applyFill="1" applyBorder="1" applyAlignment="1">
      <alignment vertical="center"/>
    </xf>
    <xf numFmtId="42" fontId="35" fillId="0" borderId="68" xfId="3925" applyNumberFormat="1" applyFont="1" applyFill="1" applyBorder="1" applyAlignment="1">
      <alignment vertical="center" wrapText="1"/>
    </xf>
    <xf numFmtId="0" fontId="35" fillId="0" borderId="68" xfId="2858" applyFont="1" applyFill="1" applyBorder="1"/>
    <xf numFmtId="14" fontId="35" fillId="0" borderId="47" xfId="2858" applyNumberFormat="1" applyFont="1" applyFill="1" applyBorder="1" applyAlignment="1">
      <alignment horizontal="center" wrapText="1"/>
    </xf>
    <xf numFmtId="42" fontId="56" fillId="0" borderId="12" xfId="3925" applyNumberFormat="1" applyFont="1" applyFill="1" applyBorder="1" applyAlignment="1">
      <alignment wrapText="1"/>
    </xf>
    <xf numFmtId="42" fontId="35" fillId="0" borderId="12" xfId="3925" applyNumberFormat="1" applyFont="1" applyFill="1" applyBorder="1" applyAlignment="1">
      <alignment wrapText="1"/>
    </xf>
    <xf numFmtId="14" fontId="35" fillId="0" borderId="52" xfId="3925" applyNumberFormat="1" applyFont="1" applyFill="1" applyBorder="1" applyAlignment="1">
      <alignment vertical="center"/>
    </xf>
    <xf numFmtId="0" fontId="35" fillId="0" borderId="40" xfId="3925" applyFont="1" applyFill="1" applyBorder="1" applyAlignment="1">
      <alignment vertical="center"/>
    </xf>
    <xf numFmtId="42" fontId="35" fillId="0" borderId="40" xfId="3925" applyNumberFormat="1" applyFont="1" applyFill="1" applyBorder="1" applyAlignment="1">
      <alignment vertical="center" wrapText="1"/>
    </xf>
    <xf numFmtId="14" fontId="35" fillId="0" borderId="23" xfId="2858" applyNumberFormat="1" applyFont="1" applyFill="1" applyBorder="1" applyAlignment="1">
      <alignment horizontal="center" wrapText="1"/>
    </xf>
    <xf numFmtId="42" fontId="56" fillId="0" borderId="55" xfId="3925" applyNumberFormat="1" applyFont="1" applyFill="1" applyBorder="1" applyAlignment="1">
      <alignment wrapText="1"/>
    </xf>
    <xf numFmtId="42" fontId="35" fillId="0" borderId="55" xfId="3925" applyNumberFormat="1" applyFont="1" applyFill="1" applyBorder="1" applyAlignment="1">
      <alignment wrapText="1"/>
    </xf>
    <xf numFmtId="14" fontId="35" fillId="0" borderId="18" xfId="2858" applyNumberFormat="1" applyFont="1" applyFill="1" applyBorder="1" applyAlignment="1">
      <alignment horizontal="center" wrapText="1"/>
    </xf>
    <xf numFmtId="42" fontId="56" fillId="0" borderId="15" xfId="3925" applyNumberFormat="1" applyFont="1" applyFill="1" applyBorder="1" applyAlignment="1">
      <alignment wrapText="1"/>
    </xf>
    <xf numFmtId="42" fontId="35" fillId="0" borderId="15" xfId="3925" applyNumberFormat="1" applyFont="1" applyFill="1" applyBorder="1" applyAlignment="1">
      <alignment wrapText="1"/>
    </xf>
    <xf numFmtId="14" fontId="35" fillId="0" borderId="19" xfId="3925" applyNumberFormat="1" applyFont="1" applyFill="1" applyBorder="1" applyAlignment="1">
      <alignment vertical="center"/>
    </xf>
    <xf numFmtId="0" fontId="35" fillId="0" borderId="55" xfId="3925" applyFont="1" applyFill="1" applyBorder="1" applyAlignment="1">
      <alignment vertical="center"/>
    </xf>
    <xf numFmtId="42" fontId="35" fillId="0" borderId="55" xfId="3925" applyNumberFormat="1" applyFont="1" applyFill="1" applyBorder="1" applyAlignment="1">
      <alignment vertical="center" wrapText="1"/>
    </xf>
    <xf numFmtId="14" fontId="35" fillId="0" borderId="50" xfId="3925" applyNumberFormat="1" applyFont="1" applyFill="1" applyBorder="1" applyAlignment="1">
      <alignment vertical="center"/>
    </xf>
    <xf numFmtId="0" fontId="35" fillId="0" borderId="10" xfId="3925" applyFont="1" applyFill="1" applyBorder="1" applyAlignment="1">
      <alignment vertical="center"/>
    </xf>
    <xf numFmtId="42" fontId="35" fillId="0" borderId="10" xfId="3925" applyNumberFormat="1" applyFont="1" applyFill="1" applyBorder="1" applyAlignment="1">
      <alignment vertical="center" wrapText="1"/>
    </xf>
    <xf numFmtId="42" fontId="56" fillId="0" borderId="35" xfId="3925" applyNumberFormat="1" applyFont="1" applyFill="1" applyBorder="1" applyAlignment="1">
      <alignment wrapText="1"/>
    </xf>
    <xf numFmtId="14" fontId="35" fillId="0" borderId="18" xfId="2858" applyNumberFormat="1" applyFont="1" applyFill="1" applyBorder="1" applyAlignment="1">
      <alignment wrapText="1"/>
    </xf>
    <xf numFmtId="14" fontId="35" fillId="0" borderId="14" xfId="3925" applyNumberFormat="1" applyFont="1" applyFill="1" applyBorder="1" applyAlignment="1">
      <alignment horizontal="center"/>
    </xf>
    <xf numFmtId="0" fontId="35" fillId="0" borderId="18" xfId="3925" applyFont="1" applyFill="1" applyBorder="1"/>
    <xf numFmtId="0" fontId="35" fillId="0" borderId="15" xfId="3925" applyFont="1" applyFill="1" applyBorder="1" applyAlignment="1">
      <alignment horizontal="left"/>
    </xf>
    <xf numFmtId="0" fontId="35" fillId="0" borderId="15" xfId="3925" applyFont="1" applyFill="1" applyBorder="1" applyAlignment="1">
      <alignment horizontal="center"/>
    </xf>
    <xf numFmtId="0" fontId="35" fillId="0" borderId="32" xfId="3925" applyFont="1" applyFill="1" applyBorder="1" applyAlignment="1">
      <alignment horizontal="center"/>
    </xf>
    <xf numFmtId="14" fontId="35" fillId="0" borderId="50" xfId="3925" applyNumberFormat="1" applyFont="1" applyFill="1" applyBorder="1" applyAlignment="1">
      <alignment vertical="center" wrapText="1"/>
    </xf>
    <xf numFmtId="14" fontId="35" fillId="0" borderId="52" xfId="3925" applyNumberFormat="1" applyFont="1" applyFill="1" applyBorder="1" applyAlignment="1">
      <alignment vertical="center" wrapText="1"/>
    </xf>
    <xf numFmtId="14" fontId="35" fillId="0" borderId="19" xfId="3925" applyNumberFormat="1" applyFont="1" applyFill="1" applyBorder="1" applyAlignment="1">
      <alignment vertical="center" wrapText="1"/>
    </xf>
    <xf numFmtId="42" fontId="35" fillId="0" borderId="10" xfId="3925" applyNumberFormat="1" applyFont="1" applyFill="1" applyBorder="1" applyAlignment="1">
      <alignment vertical="center"/>
    </xf>
    <xf numFmtId="42" fontId="56" fillId="0" borderId="15" xfId="3925" applyNumberFormat="1" applyFont="1" applyFill="1" applyBorder="1"/>
    <xf numFmtId="42" fontId="35" fillId="0" borderId="40" xfId="3925" applyNumberFormat="1" applyFont="1" applyFill="1" applyBorder="1" applyAlignment="1">
      <alignment vertical="center"/>
    </xf>
    <xf numFmtId="42" fontId="56" fillId="0" borderId="10" xfId="3925" applyNumberFormat="1" applyFont="1" applyFill="1" applyBorder="1"/>
    <xf numFmtId="42" fontId="35" fillId="0" borderId="55" xfId="3925" applyNumberFormat="1" applyFont="1" applyFill="1" applyBorder="1" applyAlignment="1">
      <alignment vertical="center"/>
    </xf>
    <xf numFmtId="0" fontId="56" fillId="0" borderId="10" xfId="3925" applyFont="1" applyFill="1" applyBorder="1" applyAlignment="1">
      <alignment vertical="center"/>
    </xf>
    <xf numFmtId="0" fontId="56" fillId="0" borderId="40" xfId="3925" applyFont="1" applyFill="1" applyBorder="1" applyAlignment="1">
      <alignment vertical="center"/>
    </xf>
    <xf numFmtId="0" fontId="56" fillId="0" borderId="55" xfId="3925" applyFont="1" applyFill="1" applyBorder="1" applyAlignment="1">
      <alignment vertical="center"/>
    </xf>
    <xf numFmtId="42" fontId="35" fillId="0" borderId="10" xfId="3925" applyNumberFormat="1" applyFont="1" applyFill="1" applyBorder="1" applyAlignment="1"/>
    <xf numFmtId="42" fontId="35" fillId="0" borderId="35" xfId="3925" applyNumberFormat="1" applyFont="1" applyFill="1" applyBorder="1" applyAlignment="1"/>
    <xf numFmtId="14" fontId="35" fillId="0" borderId="50" xfId="3925" applyNumberFormat="1" applyFont="1" applyFill="1" applyBorder="1" applyAlignment="1"/>
    <xf numFmtId="0" fontId="35" fillId="0" borderId="10" xfId="3925" applyFont="1" applyFill="1" applyBorder="1" applyAlignment="1"/>
    <xf numFmtId="0" fontId="56" fillId="0" borderId="10" xfId="3925" applyFont="1" applyFill="1" applyBorder="1" applyAlignment="1"/>
    <xf numFmtId="14" fontId="35" fillId="0" borderId="18" xfId="3925" applyNumberFormat="1" applyFont="1" applyFill="1" applyBorder="1" applyAlignment="1">
      <alignment horizontal="center"/>
    </xf>
    <xf numFmtId="14" fontId="35" fillId="0" borderId="19" xfId="3925" applyNumberFormat="1" applyFont="1" applyFill="1" applyBorder="1" applyAlignment="1"/>
    <xf numFmtId="0" fontId="35" fillId="0" borderId="55" xfId="3925" applyFont="1" applyFill="1" applyBorder="1" applyAlignment="1"/>
    <xf numFmtId="0" fontId="56" fillId="0" borderId="55" xfId="3925" applyFont="1" applyFill="1" applyBorder="1" applyAlignment="1"/>
    <xf numFmtId="42" fontId="35" fillId="0" borderId="55" xfId="3925" applyNumberFormat="1" applyFont="1" applyFill="1" applyBorder="1" applyAlignment="1"/>
    <xf numFmtId="0" fontId="56" fillId="0" borderId="55" xfId="3103" applyFont="1" applyFill="1" applyBorder="1" applyAlignment="1">
      <alignment wrapText="1"/>
    </xf>
    <xf numFmtId="0" fontId="56" fillId="0" borderId="10" xfId="3104" applyFont="1" applyFill="1" applyBorder="1" applyAlignment="1">
      <alignment vertical="center"/>
    </xf>
    <xf numFmtId="0" fontId="56" fillId="0" borderId="40" xfId="3104" applyFont="1" applyFill="1" applyBorder="1" applyAlignment="1">
      <alignment vertical="center"/>
    </xf>
    <xf numFmtId="0" fontId="56" fillId="0" borderId="55" xfId="3104" applyFont="1" applyFill="1" applyBorder="1" applyAlignment="1">
      <alignment vertical="center"/>
    </xf>
    <xf numFmtId="14" fontId="35" fillId="0" borderId="50" xfId="2858" applyNumberFormat="1" applyFont="1" applyFill="1" applyBorder="1" applyAlignment="1">
      <alignment vertical="center"/>
    </xf>
    <xf numFmtId="14" fontId="35" fillId="0" borderId="52" xfId="2858" applyNumberFormat="1" applyFont="1" applyFill="1" applyBorder="1" applyAlignment="1">
      <alignment vertical="center"/>
    </xf>
    <xf numFmtId="0" fontId="56" fillId="0" borderId="40" xfId="3105" applyFont="1" applyFill="1" applyBorder="1" applyAlignment="1">
      <alignment vertical="center" wrapText="1"/>
    </xf>
    <xf numFmtId="0" fontId="56" fillId="0" borderId="40" xfId="3106" applyFont="1" applyFill="1" applyBorder="1" applyAlignment="1">
      <alignment vertical="center" wrapText="1"/>
    </xf>
    <xf numFmtId="14" fontId="35" fillId="0" borderId="19" xfId="2858" applyNumberFormat="1" applyFont="1" applyFill="1" applyBorder="1" applyAlignment="1">
      <alignment vertical="center"/>
    </xf>
    <xf numFmtId="42" fontId="35" fillId="0" borderId="0" xfId="3925" applyNumberFormat="1" applyFont="1" applyFill="1" applyBorder="1"/>
    <xf numFmtId="42" fontId="35" fillId="0" borderId="18" xfId="3925" applyNumberFormat="1" applyFont="1" applyFill="1" applyBorder="1" applyAlignment="1"/>
    <xf numFmtId="42" fontId="35" fillId="0" borderId="15" xfId="3925" applyNumberFormat="1" applyFont="1" applyFill="1" applyBorder="1" applyAlignment="1"/>
    <xf numFmtId="14" fontId="35" fillId="0" borderId="50" xfId="2858" applyNumberFormat="1" applyFont="1" applyFill="1" applyBorder="1" applyAlignment="1">
      <alignment vertical="center" wrapText="1"/>
    </xf>
    <xf numFmtId="14" fontId="35" fillId="0" borderId="52" xfId="2858" applyNumberFormat="1" applyFont="1" applyFill="1" applyBorder="1" applyAlignment="1">
      <alignment vertical="center" wrapText="1"/>
    </xf>
    <xf numFmtId="14" fontId="35" fillId="0" borderId="19" xfId="2858" applyNumberFormat="1" applyFont="1" applyFill="1" applyBorder="1" applyAlignment="1">
      <alignment vertical="center" wrapText="1"/>
    </xf>
    <xf numFmtId="0" fontId="56" fillId="0" borderId="10" xfId="3103" applyFont="1" applyFill="1" applyBorder="1" applyAlignment="1">
      <alignment vertical="center"/>
    </xf>
    <xf numFmtId="0" fontId="56" fillId="0" borderId="40" xfId="3103" applyFont="1" applyFill="1" applyBorder="1" applyAlignment="1">
      <alignment vertical="center"/>
    </xf>
    <xf numFmtId="0" fontId="56" fillId="0" borderId="55" xfId="3103" applyFont="1" applyFill="1" applyBorder="1" applyAlignment="1">
      <alignment vertical="center"/>
    </xf>
    <xf numFmtId="14" fontId="35" fillId="0" borderId="35" xfId="2858" applyNumberFormat="1" applyFont="1" applyFill="1" applyBorder="1" applyAlignment="1"/>
    <xf numFmtId="14" fontId="35" fillId="0" borderId="18" xfId="2858" applyNumberFormat="1" applyFont="1" applyFill="1" applyBorder="1" applyAlignment="1"/>
    <xf numFmtId="0" fontId="56" fillId="0" borderId="15" xfId="3925" applyFont="1" applyFill="1" applyBorder="1" applyAlignment="1">
      <alignment horizontal="left"/>
    </xf>
    <xf numFmtId="0" fontId="35" fillId="0" borderId="15" xfId="2858" applyFont="1" applyFill="1" applyBorder="1" applyAlignment="1"/>
    <xf numFmtId="0" fontId="56" fillId="0" borderId="10" xfId="3925" applyFont="1" applyFill="1" applyBorder="1" applyAlignment="1">
      <alignment horizontal="left"/>
    </xf>
    <xf numFmtId="0" fontId="35" fillId="0" borderId="39" xfId="3925" applyFont="1" applyFill="1" applyBorder="1" applyAlignment="1">
      <alignment horizontal="center"/>
    </xf>
    <xf numFmtId="0" fontId="56" fillId="0" borderId="25" xfId="3925" applyFont="1" applyFill="1" applyBorder="1" applyAlignment="1">
      <alignment horizontal="left"/>
    </xf>
    <xf numFmtId="42" fontId="35" fillId="0" borderId="25" xfId="3925" applyNumberFormat="1" applyFont="1" applyFill="1" applyBorder="1" applyAlignment="1"/>
    <xf numFmtId="0" fontId="35" fillId="0" borderId="34" xfId="3925" applyFont="1" applyFill="1" applyBorder="1" applyAlignment="1">
      <alignment horizontal="center"/>
    </xf>
    <xf numFmtId="42" fontId="35" fillId="0" borderId="25" xfId="3925" applyNumberFormat="1" applyFont="1" applyFill="1" applyBorder="1" applyAlignment="1">
      <alignment wrapText="1"/>
    </xf>
    <xf numFmtId="0" fontId="56" fillId="0" borderId="0" xfId="3925" applyFont="1" applyFill="1" applyBorder="1" applyAlignment="1">
      <alignment horizontal="left"/>
    </xf>
    <xf numFmtId="42" fontId="35" fillId="0" borderId="0" xfId="3925" applyNumberFormat="1" applyFont="1" applyFill="1" applyBorder="1" applyAlignment="1"/>
    <xf numFmtId="0" fontId="35" fillId="0" borderId="0" xfId="3925" applyFont="1" applyFill="1" applyBorder="1" applyAlignment="1">
      <alignment horizontal="center"/>
    </xf>
    <xf numFmtId="44" fontId="35" fillId="0" borderId="26" xfId="2858" applyNumberFormat="1" applyFont="1" applyFill="1" applyBorder="1" applyAlignment="1">
      <alignment horizontal="center"/>
    </xf>
    <xf numFmtId="14" fontId="35" fillId="0" borderId="33" xfId="2858" applyNumberFormat="1" applyFont="1" applyFill="1" applyBorder="1" applyAlignment="1">
      <alignment vertical="center" wrapText="1"/>
    </xf>
    <xf numFmtId="14" fontId="56" fillId="0" borderId="33" xfId="2660" applyNumberFormat="1" applyFont="1" applyFill="1" applyBorder="1" applyAlignment="1">
      <alignment horizontal="left" vertical="center"/>
    </xf>
    <xf numFmtId="42" fontId="35" fillId="0" borderId="14" xfId="2858" applyNumberFormat="1" applyFont="1" applyFill="1" applyBorder="1"/>
    <xf numFmtId="0" fontId="35" fillId="0" borderId="0" xfId="2858" applyFont="1" applyFill="1"/>
    <xf numFmtId="0" fontId="35" fillId="0" borderId="55" xfId="2858" applyFont="1" applyFill="1" applyBorder="1" applyAlignment="1">
      <alignment vertical="center"/>
    </xf>
    <xf numFmtId="0" fontId="35" fillId="0" borderId="0" xfId="0" applyFont="1" applyFill="1" applyAlignment="1"/>
    <xf numFmtId="0" fontId="35" fillId="0" borderId="0" xfId="0" applyFont="1" applyFill="1" applyAlignment="1">
      <alignment wrapText="1"/>
    </xf>
    <xf numFmtId="0" fontId="32" fillId="0" borderId="0" xfId="2858" applyFont="1" applyFill="1" applyAlignment="1">
      <alignment horizontal="center"/>
    </xf>
    <xf numFmtId="42" fontId="35" fillId="0" borderId="21" xfId="2858" applyNumberFormat="1" applyFont="1" applyFill="1" applyBorder="1" applyAlignment="1">
      <alignment vertical="center"/>
    </xf>
    <xf numFmtId="14" fontId="35" fillId="0" borderId="19" xfId="2858" applyNumberFormat="1" applyFont="1" applyFill="1" applyBorder="1" applyAlignment="1">
      <alignment horizontal="center" vertical="center"/>
    </xf>
    <xf numFmtId="0" fontId="54" fillId="0" borderId="44" xfId="3926" applyFont="1" applyFill="1" applyBorder="1" applyAlignment="1" applyProtection="1">
      <alignment horizontal="center" wrapText="1"/>
      <protection locked="0"/>
    </xf>
    <xf numFmtId="41" fontId="54" fillId="0" borderId="103" xfId="3926" applyNumberFormat="1" applyFont="1" applyFill="1" applyBorder="1" applyAlignment="1" applyProtection="1">
      <alignment horizontal="center" wrapText="1"/>
      <protection locked="0"/>
    </xf>
    <xf numFmtId="0" fontId="54" fillId="0" borderId="110" xfId="3926" applyFont="1" applyFill="1" applyBorder="1" applyAlignment="1" applyProtection="1">
      <alignment horizontal="center" wrapText="1"/>
      <protection locked="0"/>
    </xf>
    <xf numFmtId="0" fontId="54" fillId="0" borderId="45" xfId="3926" applyFont="1" applyFill="1" applyBorder="1" applyAlignment="1" applyProtection="1">
      <alignment horizontal="center" wrapText="1"/>
      <protection locked="0"/>
    </xf>
    <xf numFmtId="42" fontId="54" fillId="0" borderId="66" xfId="3926" applyNumberFormat="1" applyFont="1" applyFill="1" applyBorder="1" applyAlignment="1" applyProtection="1">
      <alignment horizontal="center" wrapText="1"/>
      <protection locked="0"/>
    </xf>
    <xf numFmtId="0" fontId="56" fillId="0" borderId="14" xfId="2875" applyFont="1" applyFill="1" applyBorder="1" applyAlignment="1">
      <alignment wrapText="1"/>
    </xf>
    <xf numFmtId="0" fontId="32" fillId="0" borderId="48" xfId="2858" applyFont="1" applyFill="1" applyBorder="1" applyAlignment="1">
      <alignment horizontal="center" vertical="center" wrapText="1"/>
    </xf>
    <xf numFmtId="0" fontId="32" fillId="0" borderId="43" xfId="2858" applyFont="1" applyFill="1" applyBorder="1" applyAlignment="1">
      <alignment horizontal="center" vertical="center" wrapText="1"/>
    </xf>
    <xf numFmtId="0" fontId="32" fillId="0" borderId="49" xfId="2858" applyFont="1" applyFill="1" applyBorder="1" applyAlignment="1">
      <alignment horizontal="center" vertical="center" wrapText="1"/>
    </xf>
    <xf numFmtId="0" fontId="56" fillId="0" borderId="33" xfId="3920" applyFont="1" applyFill="1" applyBorder="1" applyAlignment="1">
      <alignment horizontal="center" vertical="center" wrapText="1"/>
    </xf>
    <xf numFmtId="0" fontId="56" fillId="0" borderId="72" xfId="3920" applyFont="1" applyFill="1" applyBorder="1" applyAlignment="1">
      <alignment horizontal="center" vertical="center" wrapText="1"/>
    </xf>
    <xf numFmtId="42" fontId="35" fillId="0" borderId="42" xfId="2858" applyNumberFormat="1" applyFont="1" applyFill="1" applyBorder="1" applyAlignment="1">
      <alignment vertical="center"/>
    </xf>
    <xf numFmtId="42" fontId="35" fillId="0" borderId="33" xfId="2858" applyNumberFormat="1" applyFont="1" applyFill="1" applyBorder="1" applyAlignment="1">
      <alignment vertical="center"/>
    </xf>
    <xf numFmtId="0" fontId="32" fillId="0" borderId="62" xfId="2858" applyFont="1" applyFill="1" applyBorder="1" applyAlignment="1">
      <alignment horizontal="center" vertical="center" wrapText="1"/>
    </xf>
    <xf numFmtId="0" fontId="54" fillId="0" borderId="0" xfId="3920" applyFont="1" applyFill="1" applyBorder="1" applyAlignment="1">
      <alignment horizontal="center" wrapText="1"/>
    </xf>
    <xf numFmtId="14" fontId="56" fillId="0" borderId="47" xfId="3920" applyNumberFormat="1" applyFont="1" applyFill="1" applyBorder="1" applyAlignment="1">
      <alignment horizontal="center" wrapText="1"/>
    </xf>
    <xf numFmtId="14" fontId="56" fillId="0" borderId="18" xfId="3920" applyNumberFormat="1" applyFont="1" applyFill="1" applyBorder="1" applyAlignment="1">
      <alignment horizontal="center" wrapText="1"/>
    </xf>
    <xf numFmtId="14" fontId="56" fillId="0" borderId="14" xfId="3920" applyNumberFormat="1" applyFont="1" applyFill="1" applyBorder="1" applyAlignment="1">
      <alignment horizontal="center" vertical="center" wrapText="1"/>
    </xf>
    <xf numFmtId="42" fontId="35" fillId="0" borderId="15" xfId="2858" applyNumberFormat="1" applyFont="1" applyFill="1" applyBorder="1" applyAlignment="1">
      <alignment horizontal="center" vertical="center"/>
    </xf>
    <xf numFmtId="14" fontId="35" fillId="0" borderId="10" xfId="2858" applyNumberFormat="1" applyFont="1" applyFill="1" applyBorder="1" applyAlignment="1">
      <alignment horizontal="center" vertical="center"/>
    </xf>
    <xf numFmtId="14" fontId="35" fillId="0" borderId="55" xfId="2858" applyNumberFormat="1" applyFont="1" applyFill="1" applyBorder="1" applyAlignment="1">
      <alignment horizontal="center" vertical="center"/>
    </xf>
    <xf numFmtId="0" fontId="35" fillId="0" borderId="0" xfId="2858" applyFont="1" applyFill="1" applyBorder="1" applyAlignment="1">
      <alignment horizontal="center"/>
    </xf>
    <xf numFmtId="0" fontId="35" fillId="0" borderId="39" xfId="2858" applyFont="1" applyFill="1" applyBorder="1" applyAlignment="1">
      <alignment horizontal="center" vertical="center" wrapText="1"/>
    </xf>
    <xf numFmtId="0" fontId="35" fillId="0" borderId="33" xfId="2858" applyFont="1" applyFill="1" applyBorder="1" applyAlignment="1">
      <alignment horizontal="center" vertical="center" wrapText="1"/>
    </xf>
    <xf numFmtId="14" fontId="35" fillId="0" borderId="15" xfId="2858" applyNumberFormat="1" applyFont="1" applyFill="1" applyBorder="1" applyAlignment="1">
      <alignment horizontal="center" vertical="center"/>
    </xf>
    <xf numFmtId="14" fontId="35" fillId="0" borderId="25" xfId="2858" applyNumberFormat="1" applyFont="1" applyFill="1" applyBorder="1" applyAlignment="1">
      <alignment horizontal="center" vertical="center"/>
    </xf>
    <xf numFmtId="0" fontId="35" fillId="0" borderId="15" xfId="2858" applyFont="1" applyFill="1" applyBorder="1" applyAlignment="1">
      <alignment vertical="center" wrapText="1"/>
    </xf>
    <xf numFmtId="0" fontId="35" fillId="0" borderId="25" xfId="2858" applyFont="1" applyFill="1" applyBorder="1" applyAlignment="1">
      <alignment vertical="center" wrapText="1"/>
    </xf>
    <xf numFmtId="0" fontId="35" fillId="0" borderId="15" xfId="2858" applyFont="1" applyFill="1" applyBorder="1" applyAlignment="1">
      <alignment horizontal="center" vertical="center" wrapText="1"/>
    </xf>
    <xf numFmtId="0" fontId="56" fillId="0" borderId="32" xfId="3920" applyFont="1" applyFill="1" applyBorder="1" applyAlignment="1">
      <alignment horizontal="center" vertical="center"/>
    </xf>
    <xf numFmtId="0" fontId="56" fillId="0" borderId="26" xfId="3920" applyFont="1" applyFill="1" applyBorder="1" applyAlignment="1">
      <alignment horizontal="center" vertical="center"/>
    </xf>
    <xf numFmtId="0" fontId="56" fillId="0" borderId="38" xfId="3920" applyFont="1" applyFill="1" applyBorder="1" applyAlignment="1">
      <alignment horizontal="center" vertical="center"/>
    </xf>
    <xf numFmtId="42" fontId="35" fillId="0" borderId="15" xfId="2858" applyNumberFormat="1" applyFont="1" applyFill="1" applyBorder="1" applyAlignment="1">
      <alignment vertical="center"/>
    </xf>
    <xf numFmtId="0" fontId="35" fillId="0" borderId="34" xfId="2858" applyFont="1" applyFill="1" applyBorder="1" applyAlignment="1">
      <alignment horizontal="center" vertical="center" wrapText="1"/>
    </xf>
    <xf numFmtId="14" fontId="56" fillId="0" borderId="50" xfId="3920" applyNumberFormat="1" applyFont="1" applyFill="1" applyBorder="1" applyAlignment="1">
      <alignment horizontal="center" vertical="center"/>
    </xf>
    <xf numFmtId="14" fontId="56" fillId="0" borderId="19" xfId="3920" applyNumberFormat="1" applyFont="1" applyFill="1" applyBorder="1" applyAlignment="1">
      <alignment horizontal="center" vertical="center"/>
    </xf>
    <xf numFmtId="14" fontId="56" fillId="0" borderId="55" xfId="3920" applyNumberFormat="1" applyFont="1" applyFill="1" applyBorder="1" applyAlignment="1">
      <alignment horizontal="left" vertical="center" wrapText="1"/>
    </xf>
    <xf numFmtId="42" fontId="35" fillId="0" borderId="55" xfId="2858" applyNumberFormat="1" applyFont="1" applyFill="1" applyBorder="1" applyAlignment="1">
      <alignment horizontal="center" vertical="center" wrapText="1"/>
    </xf>
    <xf numFmtId="166" fontId="56" fillId="0" borderId="36" xfId="2660" quotePrefix="1" applyNumberFormat="1" applyFont="1" applyFill="1" applyBorder="1" applyAlignment="1">
      <alignment horizontal="center" vertical="center"/>
    </xf>
    <xf numFmtId="166" fontId="56" fillId="0" borderId="22" xfId="2660" quotePrefix="1" applyNumberFormat="1" applyFont="1" applyFill="1" applyBorder="1" applyAlignment="1">
      <alignment horizontal="center" vertical="center"/>
    </xf>
    <xf numFmtId="0" fontId="56" fillId="0" borderId="34" xfId="3920" applyFont="1" applyFill="1" applyBorder="1" applyAlignment="1">
      <alignment horizontal="center" vertical="center"/>
    </xf>
    <xf numFmtId="0" fontId="35" fillId="0" borderId="0" xfId="2858" applyFont="1" applyFill="1"/>
    <xf numFmtId="0" fontId="56" fillId="0" borderId="39" xfId="3920" applyFont="1" applyFill="1" applyBorder="1" applyAlignment="1">
      <alignment horizontal="center" vertical="center"/>
    </xf>
    <xf numFmtId="0" fontId="56" fillId="0" borderId="42" xfId="3920" applyFont="1" applyFill="1" applyBorder="1" applyAlignment="1">
      <alignment horizontal="center" vertical="center"/>
    </xf>
    <xf numFmtId="0" fontId="56" fillId="0" borderId="33" xfId="3920" applyFont="1" applyFill="1" applyBorder="1" applyAlignment="1">
      <alignment horizontal="center" vertical="center"/>
    </xf>
    <xf numFmtId="0" fontId="56" fillId="0" borderId="72" xfId="3920" applyFont="1" applyFill="1" applyBorder="1" applyAlignment="1">
      <alignment horizontal="center" vertical="top" wrapText="1"/>
    </xf>
    <xf numFmtId="0" fontId="56" fillId="0" borderId="28" xfId="3920" applyFont="1" applyFill="1" applyBorder="1" applyAlignment="1">
      <alignment horizontal="center" vertical="center" wrapText="1"/>
    </xf>
    <xf numFmtId="0" fontId="56" fillId="0" borderId="57" xfId="3920" applyFont="1" applyFill="1" applyBorder="1" applyAlignment="1">
      <alignment horizontal="center" vertical="center" wrapText="1"/>
    </xf>
    <xf numFmtId="0" fontId="35" fillId="0" borderId="0" xfId="2858" applyFont="1" applyFill="1" applyBorder="1" applyAlignment="1">
      <alignment horizontal="left" wrapText="1"/>
    </xf>
    <xf numFmtId="0" fontId="35" fillId="0" borderId="0" xfId="2858" applyFont="1" applyFill="1" applyBorder="1" applyAlignment="1">
      <alignment horizontal="left"/>
    </xf>
    <xf numFmtId="0" fontId="35" fillId="0" borderId="0" xfId="2858" applyFont="1" applyFill="1" applyBorder="1"/>
    <xf numFmtId="0" fontId="35" fillId="0" borderId="0" xfId="2858" applyFont="1" applyFill="1" applyBorder="1" applyAlignment="1">
      <alignment wrapText="1"/>
    </xf>
    <xf numFmtId="0" fontId="35" fillId="0" borderId="0" xfId="2858" applyFont="1" applyFill="1" applyAlignment="1"/>
    <xf numFmtId="14" fontId="56" fillId="0" borderId="18" xfId="3920" applyNumberFormat="1" applyFont="1" applyFill="1" applyBorder="1" applyAlignment="1">
      <alignment horizontal="center" vertical="center" wrapText="1"/>
    </xf>
    <xf numFmtId="0" fontId="54" fillId="0" borderId="0" xfId="3920" applyFont="1" applyFill="1" applyAlignment="1">
      <alignment horizontal="center"/>
    </xf>
    <xf numFmtId="0" fontId="54" fillId="0" borderId="42" xfId="3920" applyFont="1" applyFill="1" applyBorder="1" applyAlignment="1">
      <alignment horizontal="center" wrapText="1"/>
    </xf>
    <xf numFmtId="14" fontId="35" fillId="0" borderId="15" xfId="2858" applyNumberFormat="1" applyFont="1" applyFill="1" applyBorder="1" applyAlignment="1">
      <alignment horizontal="left" vertical="center" wrapText="1"/>
    </xf>
    <xf numFmtId="0" fontId="35" fillId="0" borderId="15" xfId="2858" applyFont="1" applyFill="1" applyBorder="1" applyAlignment="1">
      <alignment horizontal="left" vertical="center" wrapText="1"/>
    </xf>
    <xf numFmtId="0" fontId="32" fillId="0" borderId="0" xfId="2858" applyFont="1" applyFill="1" applyBorder="1" applyAlignment="1">
      <alignment horizontal="center" wrapText="1"/>
    </xf>
    <xf numFmtId="0" fontId="35" fillId="0" borderId="72" xfId="2858" applyFont="1" applyFill="1" applyBorder="1" applyAlignment="1">
      <alignment horizontal="center" vertical="top" wrapText="1"/>
    </xf>
    <xf numFmtId="42" fontId="35" fillId="0" borderId="10" xfId="2858" applyNumberFormat="1" applyFont="1" applyFill="1" applyBorder="1" applyAlignment="1">
      <alignment vertical="center"/>
    </xf>
    <xf numFmtId="42" fontId="35" fillId="0" borderId="40" xfId="2858" applyNumberFormat="1" applyFont="1" applyFill="1" applyBorder="1" applyAlignment="1">
      <alignment vertical="center"/>
    </xf>
    <xf numFmtId="42" fontId="35" fillId="0" borderId="55" xfId="2858" applyNumberFormat="1" applyFont="1" applyFill="1" applyBorder="1" applyAlignment="1">
      <alignment vertical="center"/>
    </xf>
    <xf numFmtId="0" fontId="35" fillId="0" borderId="10" xfId="2858" applyFont="1" applyFill="1" applyBorder="1" applyAlignment="1">
      <alignment horizontal="left" vertical="center" wrapText="1"/>
    </xf>
    <xf numFmtId="0" fontId="35" fillId="0" borderId="40" xfId="2858" applyFont="1" applyFill="1" applyBorder="1" applyAlignment="1">
      <alignment horizontal="left" vertical="center" wrapText="1"/>
    </xf>
    <xf numFmtId="0" fontId="35" fillId="0" borderId="55" xfId="2858" applyFont="1" applyFill="1" applyBorder="1" applyAlignment="1">
      <alignment horizontal="left" vertical="center" wrapText="1"/>
    </xf>
    <xf numFmtId="0" fontId="35" fillId="0" borderId="40" xfId="2858" applyFont="1" applyFill="1" applyBorder="1" applyAlignment="1">
      <alignment horizontal="center" vertical="center" wrapText="1"/>
    </xf>
    <xf numFmtId="0" fontId="35" fillId="0" borderId="55" xfId="2858" applyFont="1" applyFill="1" applyBorder="1" applyAlignment="1">
      <alignment horizontal="center" vertical="center" wrapText="1"/>
    </xf>
    <xf numFmtId="14" fontId="56" fillId="0" borderId="55" xfId="3916" applyNumberFormat="1" applyFont="1" applyFill="1" applyBorder="1" applyAlignment="1">
      <alignment horizontal="center" vertical="center"/>
    </xf>
    <xf numFmtId="0" fontId="56" fillId="0" borderId="35" xfId="3920" applyFont="1" applyFill="1" applyBorder="1" applyAlignment="1">
      <alignment horizontal="center" vertical="center" wrapText="1"/>
    </xf>
    <xf numFmtId="0" fontId="56" fillId="0" borderId="75" xfId="3920" applyFont="1" applyFill="1" applyBorder="1" applyAlignment="1">
      <alignment horizontal="center" vertical="center" wrapText="1"/>
    </xf>
    <xf numFmtId="0" fontId="35" fillId="0" borderId="38" xfId="2858" applyFont="1" applyFill="1" applyBorder="1" applyAlignment="1">
      <alignment horizontal="center" vertical="center" wrapText="1"/>
    </xf>
    <xf numFmtId="42" fontId="32" fillId="0" borderId="88" xfId="2858" applyNumberFormat="1" applyFont="1" applyFill="1" applyBorder="1"/>
    <xf numFmtId="0" fontId="32" fillId="0" borderId="0" xfId="2858" applyFont="1" applyFill="1" applyBorder="1" applyAlignment="1">
      <alignment horizontal="center"/>
    </xf>
    <xf numFmtId="42" fontId="32" fillId="0" borderId="88" xfId="2858" applyNumberFormat="1" applyFont="1" applyFill="1" applyBorder="1" applyAlignment="1"/>
    <xf numFmtId="1" fontId="57" fillId="0" borderId="15" xfId="3920" applyNumberFormat="1" applyFont="1" applyFill="1" applyBorder="1" applyAlignment="1">
      <alignment horizontal="center" vertical="center" wrapText="1"/>
    </xf>
    <xf numFmtId="42" fontId="35" fillId="0" borderId="25" xfId="2858" applyNumberFormat="1" applyFont="1" applyFill="1" applyBorder="1" applyAlignment="1">
      <alignment vertical="center"/>
    </xf>
    <xf numFmtId="14" fontId="35" fillId="0" borderId="40" xfId="2858" applyNumberFormat="1" applyFont="1" applyFill="1" applyBorder="1" applyAlignment="1">
      <alignment horizontal="center" vertical="center"/>
    </xf>
    <xf numFmtId="14" fontId="56" fillId="0" borderId="48" xfId="3920" applyNumberFormat="1" applyFont="1" applyFill="1" applyBorder="1" applyAlignment="1">
      <alignment vertical="center" wrapText="1"/>
    </xf>
    <xf numFmtId="1" fontId="57" fillId="0" borderId="43" xfId="3920" applyNumberFormat="1" applyFont="1" applyFill="1" applyBorder="1" applyAlignment="1">
      <alignment horizontal="center" vertical="center" wrapText="1"/>
    </xf>
    <xf numFmtId="0" fontId="56" fillId="0" borderId="25" xfId="3920" applyFont="1" applyFill="1" applyBorder="1" applyAlignment="1">
      <alignment horizontal="center" wrapText="1"/>
    </xf>
    <xf numFmtId="42" fontId="56" fillId="0" borderId="56" xfId="3919" applyNumberFormat="1" applyFont="1" applyFill="1" applyBorder="1" applyAlignment="1" applyProtection="1">
      <alignment horizontal="center" wrapText="1"/>
      <protection locked="0"/>
    </xf>
    <xf numFmtId="42" fontId="32" fillId="0" borderId="88" xfId="2659" applyNumberFormat="1" applyFont="1" applyFill="1" applyBorder="1"/>
    <xf numFmtId="14" fontId="56" fillId="0" borderId="57" xfId="3920" applyNumberFormat="1" applyFont="1" applyFill="1" applyBorder="1" applyAlignment="1">
      <alignment horizontal="center" wrapText="1"/>
    </xf>
    <xf numFmtId="0" fontId="35" fillId="0" borderId="0" xfId="2858" applyNumberFormat="1" applyFont="1" applyFill="1" applyBorder="1" applyAlignment="1">
      <alignment vertical="center" wrapText="1"/>
    </xf>
    <xf numFmtId="165" fontId="60" fillId="0" borderId="15" xfId="2660" applyNumberFormat="1" applyFont="1" applyFill="1" applyBorder="1"/>
    <xf numFmtId="0" fontId="56" fillId="0" borderId="15" xfId="2660" applyNumberFormat="1" applyFont="1" applyFill="1" applyBorder="1" applyAlignment="1">
      <alignment horizontal="center" vertical="center"/>
    </xf>
    <xf numFmtId="165" fontId="56" fillId="0" borderId="16" xfId="2660" applyNumberFormat="1" applyFont="1" applyFill="1" applyBorder="1"/>
    <xf numFmtId="42" fontId="54" fillId="0" borderId="0" xfId="3927" applyNumberFormat="1" applyFont="1" applyFill="1" applyBorder="1" applyAlignment="1">
      <alignment horizontal="center"/>
    </xf>
    <xf numFmtId="42" fontId="54" fillId="0" borderId="0" xfId="3927" applyNumberFormat="1" applyFont="1" applyFill="1" applyBorder="1" applyAlignment="1"/>
    <xf numFmtId="0" fontId="54" fillId="0" borderId="24" xfId="3927" applyFont="1" applyFill="1" applyBorder="1" applyAlignment="1" applyProtection="1">
      <alignment horizontal="center" wrapText="1"/>
      <protection locked="0"/>
    </xf>
    <xf numFmtId="0" fontId="88" fillId="0" borderId="25" xfId="3927" applyNumberFormat="1" applyFont="1" applyFill="1" applyBorder="1" applyAlignment="1" applyProtection="1">
      <alignment horizontal="center" wrapText="1"/>
      <protection locked="0"/>
    </xf>
    <xf numFmtId="14" fontId="56" fillId="0" borderId="65" xfId="3927" applyNumberFormat="1" applyFont="1" applyFill="1" applyBorder="1" applyAlignment="1">
      <alignment horizontal="center"/>
    </xf>
    <xf numFmtId="14" fontId="56" fillId="0" borderId="19" xfId="3927" applyNumberFormat="1" applyFont="1" applyFill="1" applyBorder="1" applyAlignment="1">
      <alignment horizontal="center"/>
    </xf>
    <xf numFmtId="0" fontId="56" fillId="0" borderId="16" xfId="3927" applyFont="1" applyFill="1" applyBorder="1" applyAlignment="1">
      <alignment horizontal="center"/>
    </xf>
    <xf numFmtId="14" fontId="56" fillId="0" borderId="15" xfId="3927" applyNumberFormat="1" applyFont="1" applyFill="1" applyBorder="1" applyAlignment="1">
      <alignment horizontal="center"/>
    </xf>
    <xf numFmtId="14" fontId="56" fillId="0" borderId="14" xfId="3927" applyNumberFormat="1" applyFont="1" applyFill="1" applyBorder="1" applyAlignment="1">
      <alignment horizontal="center"/>
    </xf>
    <xf numFmtId="42" fontId="60" fillId="0" borderId="15" xfId="3929" applyNumberFormat="1" applyFont="1" applyFill="1" applyBorder="1" applyAlignment="1">
      <alignment horizontal="center" wrapText="1"/>
    </xf>
    <xf numFmtId="14" fontId="56" fillId="0" borderId="18" xfId="3929" applyNumberFormat="1" applyFont="1" applyFill="1" applyBorder="1" applyAlignment="1">
      <alignment horizontal="center"/>
    </xf>
    <xf numFmtId="14" fontId="56" fillId="0" borderId="18" xfId="3927" applyNumberFormat="1" applyFont="1" applyFill="1" applyBorder="1" applyAlignment="1">
      <alignment horizontal="center"/>
    </xf>
    <xf numFmtId="14" fontId="56" fillId="0" borderId="0" xfId="3927" applyNumberFormat="1" applyFont="1" applyFill="1" applyBorder="1" applyAlignment="1">
      <alignment horizontal="center"/>
    </xf>
    <xf numFmtId="0" fontId="56" fillId="0" borderId="0" xfId="3927" applyFont="1" applyFill="1" applyBorder="1"/>
    <xf numFmtId="0" fontId="56" fillId="0" borderId="0" xfId="3927" applyFont="1" applyFill="1" applyBorder="1" applyAlignment="1">
      <alignment wrapText="1"/>
    </xf>
    <xf numFmtId="0" fontId="56" fillId="0" borderId="0" xfId="3927" applyFont="1" applyFill="1" applyBorder="1" applyAlignment="1">
      <alignment horizontal="center"/>
    </xf>
    <xf numFmtId="14" fontId="56" fillId="0" borderId="0" xfId="3929" applyNumberFormat="1" applyFont="1" applyFill="1" applyBorder="1" applyAlignment="1">
      <alignment horizontal="center"/>
    </xf>
    <xf numFmtId="42" fontId="56" fillId="0" borderId="0" xfId="3929" applyNumberFormat="1" applyFont="1" applyFill="1" applyBorder="1" applyAlignment="1">
      <alignment horizontal="center" wrapText="1"/>
    </xf>
    <xf numFmtId="0" fontId="88" fillId="0" borderId="0" xfId="3927" applyFont="1" applyFill="1" applyBorder="1" applyAlignment="1">
      <alignment horizontal="center"/>
    </xf>
    <xf numFmtId="165" fontId="87" fillId="0" borderId="88" xfId="2660" applyNumberFormat="1" applyFont="1" applyFill="1" applyBorder="1" applyAlignment="1">
      <alignment horizontal="center" wrapText="1"/>
    </xf>
    <xf numFmtId="14" fontId="56" fillId="0" borderId="11" xfId="3927" applyNumberFormat="1" applyFont="1" applyFill="1" applyBorder="1" applyAlignment="1">
      <alignment horizontal="center"/>
    </xf>
    <xf numFmtId="0" fontId="54" fillId="0" borderId="73" xfId="2660" applyNumberFormat="1" applyFont="1" applyFill="1" applyBorder="1" applyAlignment="1" applyProtection="1">
      <alignment horizontal="center" wrapText="1"/>
      <protection locked="0"/>
    </xf>
    <xf numFmtId="0" fontId="54" fillId="0" borderId="43" xfId="2660" applyNumberFormat="1" applyFont="1" applyFill="1" applyBorder="1" applyAlignment="1" applyProtection="1">
      <alignment horizontal="center" wrapText="1"/>
      <protection locked="0"/>
    </xf>
    <xf numFmtId="0" fontId="54" fillId="0" borderId="22" xfId="3927" applyFont="1" applyFill="1" applyBorder="1" applyAlignment="1" applyProtection="1">
      <alignment horizontal="center" wrapText="1"/>
      <protection locked="0"/>
    </xf>
    <xf numFmtId="0" fontId="32" fillId="0" borderId="0" xfId="2858" applyFont="1" applyFill="1" applyBorder="1" applyAlignment="1">
      <alignment horizontal="right"/>
    </xf>
    <xf numFmtId="0" fontId="56" fillId="0" borderId="36" xfId="2818" applyFont="1" applyFill="1" applyBorder="1" applyAlignment="1">
      <alignment horizontal="center" vertical="center"/>
    </xf>
    <xf numFmtId="0" fontId="35" fillId="0" borderId="0" xfId="2858" applyFont="1" applyFill="1" applyBorder="1" applyAlignment="1">
      <alignment horizontal="center"/>
    </xf>
    <xf numFmtId="0" fontId="35" fillId="0" borderId="50" xfId="2858" applyNumberFormat="1" applyFont="1" applyFill="1" applyBorder="1" applyAlignment="1">
      <alignment horizontal="center" vertical="center"/>
    </xf>
    <xf numFmtId="0" fontId="35" fillId="0" borderId="19" xfId="2858" applyNumberFormat="1" applyFont="1" applyFill="1" applyBorder="1" applyAlignment="1">
      <alignment horizontal="center" vertical="center"/>
    </xf>
    <xf numFmtId="0" fontId="35" fillId="0" borderId="39" xfId="2858" applyFont="1" applyFill="1" applyBorder="1" applyAlignment="1">
      <alignment horizontal="center" vertical="center" wrapText="1"/>
    </xf>
    <xf numFmtId="0" fontId="35" fillId="0" borderId="33" xfId="2858" applyFont="1" applyFill="1" applyBorder="1" applyAlignment="1">
      <alignment horizontal="center" vertical="center" wrapText="1"/>
    </xf>
    <xf numFmtId="0" fontId="35" fillId="0" borderId="0" xfId="2858" applyNumberFormat="1" applyFont="1" applyFill="1" applyBorder="1" applyAlignment="1">
      <alignment horizontal="center"/>
    </xf>
    <xf numFmtId="14" fontId="35" fillId="0" borderId="10" xfId="2858" applyNumberFormat="1" applyFont="1" applyFill="1" applyBorder="1" applyAlignment="1">
      <alignment horizontal="center" vertical="center"/>
    </xf>
    <xf numFmtId="14" fontId="35" fillId="0" borderId="55" xfId="2858" applyNumberFormat="1" applyFont="1" applyFill="1" applyBorder="1" applyAlignment="1">
      <alignment horizontal="center" vertical="center"/>
    </xf>
    <xf numFmtId="15" fontId="35" fillId="0" borderId="36" xfId="2858" applyNumberFormat="1" applyFont="1" applyFill="1" applyBorder="1" applyAlignment="1">
      <alignment horizontal="center" vertical="center"/>
    </xf>
    <xf numFmtId="165" fontId="35" fillId="0" borderId="10" xfId="2660" applyNumberFormat="1" applyFont="1" applyFill="1" applyBorder="1" applyAlignment="1">
      <alignment vertical="center"/>
    </xf>
    <xf numFmtId="165" fontId="35" fillId="0" borderId="55" xfId="2660" applyNumberFormat="1" applyFont="1" applyFill="1" applyBorder="1" applyAlignment="1">
      <alignment vertical="center"/>
    </xf>
    <xf numFmtId="15" fontId="35" fillId="0" borderId="10" xfId="2858" applyNumberFormat="1" applyFont="1" applyFill="1" applyBorder="1" applyAlignment="1">
      <alignment vertical="center" wrapText="1"/>
    </xf>
    <xf numFmtId="0" fontId="35" fillId="0" borderId="0" xfId="2858" applyFont="1" applyFill="1" applyBorder="1" applyAlignment="1">
      <alignment horizontal="left"/>
    </xf>
    <xf numFmtId="14" fontId="35" fillId="0" borderId="15" xfId="2858" applyNumberFormat="1" applyFont="1" applyFill="1" applyBorder="1" applyAlignment="1">
      <alignment horizontal="center" vertical="center"/>
    </xf>
    <xf numFmtId="0" fontId="35" fillId="0" borderId="15" xfId="2858" applyFont="1" applyFill="1" applyBorder="1" applyAlignment="1">
      <alignment vertical="center" wrapText="1"/>
    </xf>
    <xf numFmtId="0" fontId="35" fillId="0" borderId="15" xfId="2858" applyFont="1" applyFill="1" applyBorder="1" applyAlignment="1">
      <alignment vertical="center"/>
    </xf>
    <xf numFmtId="0" fontId="35" fillId="0" borderId="15" xfId="2858" applyFont="1" applyFill="1" applyBorder="1" applyAlignment="1">
      <alignment horizontal="center" vertical="center"/>
    </xf>
    <xf numFmtId="42" fontId="32" fillId="0" borderId="88" xfId="2858" applyNumberFormat="1" applyFont="1" applyFill="1" applyBorder="1"/>
    <xf numFmtId="0" fontId="32" fillId="0" borderId="0" xfId="2858" applyFont="1" applyFill="1" applyBorder="1" applyAlignment="1">
      <alignment horizontal="center"/>
    </xf>
    <xf numFmtId="0" fontId="32" fillId="0" borderId="0" xfId="2858" applyFont="1" applyFill="1" applyBorder="1" applyAlignment="1">
      <alignment horizontal="center" wrapText="1"/>
    </xf>
    <xf numFmtId="0" fontId="35" fillId="0" borderId="0" xfId="2858" applyFont="1" applyFill="1" applyBorder="1" applyAlignment="1">
      <alignment wrapText="1"/>
    </xf>
    <xf numFmtId="0" fontId="35" fillId="0" borderId="42" xfId="2858" applyFont="1" applyFill="1" applyBorder="1" applyAlignment="1">
      <alignment horizontal="center" vertical="center" wrapText="1"/>
    </xf>
    <xf numFmtId="0" fontId="35" fillId="0" borderId="0" xfId="2858" applyFont="1" applyFill="1" applyBorder="1"/>
    <xf numFmtId="0" fontId="35" fillId="0" borderId="32" xfId="2858" applyFont="1" applyFill="1" applyBorder="1" applyAlignment="1">
      <alignment horizontal="center" vertical="center" wrapText="1"/>
    </xf>
    <xf numFmtId="14" fontId="35" fillId="0" borderId="19" xfId="2858" applyNumberFormat="1" applyFont="1" applyFill="1" applyBorder="1" applyAlignment="1">
      <alignment horizontal="center" vertical="center"/>
    </xf>
    <xf numFmtId="0" fontId="35" fillId="0" borderId="36" xfId="2858" applyFont="1" applyFill="1" applyBorder="1" applyAlignment="1">
      <alignment horizontal="center" vertical="center"/>
    </xf>
    <xf numFmtId="0" fontId="35" fillId="0" borderId="10" xfId="2858" applyFont="1" applyFill="1" applyBorder="1" applyAlignment="1">
      <alignment vertical="center"/>
    </xf>
    <xf numFmtId="0" fontId="35" fillId="0" borderId="40" xfId="2858" applyFont="1" applyFill="1" applyBorder="1" applyAlignment="1">
      <alignment vertical="center"/>
    </xf>
    <xf numFmtId="0" fontId="35" fillId="0" borderId="10" xfId="2858" applyFont="1" applyFill="1" applyBorder="1" applyAlignment="1">
      <alignment horizontal="center" vertical="center"/>
    </xf>
    <xf numFmtId="0" fontId="35" fillId="0" borderId="40" xfId="2858" applyFont="1" applyFill="1" applyBorder="1" applyAlignment="1">
      <alignment horizontal="center" vertical="center"/>
    </xf>
    <xf numFmtId="0" fontId="35" fillId="0" borderId="0" xfId="2858" applyNumberFormat="1" applyFont="1" applyFill="1" applyBorder="1" applyAlignment="1">
      <alignment vertical="center"/>
    </xf>
    <xf numFmtId="165" fontId="32" fillId="0" borderId="0" xfId="2660" applyNumberFormat="1" applyFont="1" applyFill="1" applyBorder="1" applyAlignment="1">
      <alignment horizontal="center" wrapText="1"/>
    </xf>
    <xf numFmtId="14" fontId="54" fillId="0" borderId="0" xfId="3927" applyNumberFormat="1" applyFont="1" applyFill="1" applyBorder="1" applyAlignment="1">
      <alignment horizontal="center"/>
    </xf>
    <xf numFmtId="0" fontId="54" fillId="0" borderId="58" xfId="3927" applyFont="1" applyFill="1" applyBorder="1" applyAlignment="1" applyProtection="1">
      <alignment horizontal="center" wrapText="1"/>
      <protection locked="0"/>
    </xf>
    <xf numFmtId="0" fontId="54" fillId="0" borderId="57" xfId="3927" applyFont="1" applyFill="1" applyBorder="1" applyAlignment="1" applyProtection="1">
      <alignment horizontal="center" wrapText="1"/>
      <protection locked="0"/>
    </xf>
    <xf numFmtId="0" fontId="87" fillId="0" borderId="43" xfId="2858" applyNumberFormat="1" applyFont="1" applyFill="1" applyBorder="1" applyAlignment="1" applyProtection="1">
      <alignment horizontal="center" wrapText="1"/>
      <protection locked="0"/>
    </xf>
    <xf numFmtId="14" fontId="56" fillId="0" borderId="18" xfId="2867" applyNumberFormat="1" applyFont="1" applyFill="1" applyBorder="1" applyAlignment="1">
      <alignment horizontal="center"/>
    </xf>
    <xf numFmtId="14" fontId="56" fillId="0" borderId="24" xfId="3927" applyNumberFormat="1" applyFont="1" applyFill="1" applyBorder="1" applyAlignment="1">
      <alignment horizontal="center"/>
    </xf>
    <xf numFmtId="165" fontId="60" fillId="0" borderId="25" xfId="2660" applyNumberFormat="1" applyFont="1" applyFill="1" applyBorder="1"/>
    <xf numFmtId="0" fontId="56" fillId="0" borderId="25" xfId="2660" applyNumberFormat="1" applyFont="1" applyFill="1" applyBorder="1" applyAlignment="1">
      <alignment horizontal="center" vertical="center"/>
    </xf>
    <xf numFmtId="165" fontId="56" fillId="0" borderId="25" xfId="2660" applyNumberFormat="1" applyFont="1" applyFill="1" applyBorder="1"/>
    <xf numFmtId="0" fontId="56" fillId="0" borderId="56" xfId="2818" applyFont="1" applyFill="1" applyBorder="1" applyAlignment="1">
      <alignment horizontal="center"/>
    </xf>
    <xf numFmtId="14" fontId="56" fillId="0" borderId="57" xfId="2867" applyNumberFormat="1" applyFont="1" applyFill="1" applyBorder="1" applyAlignment="1">
      <alignment horizontal="center"/>
    </xf>
    <xf numFmtId="165" fontId="56" fillId="0" borderId="56" xfId="2660" applyNumberFormat="1" applyFont="1" applyFill="1" applyBorder="1"/>
    <xf numFmtId="14" fontId="56" fillId="0" borderId="57" xfId="3927" applyNumberFormat="1" applyFont="1" applyFill="1" applyBorder="1" applyAlignment="1">
      <alignment horizontal="center"/>
    </xf>
    <xf numFmtId="42" fontId="60" fillId="0" borderId="25" xfId="3929" applyNumberFormat="1" applyFont="1" applyFill="1" applyBorder="1" applyAlignment="1">
      <alignment horizontal="center" wrapText="1"/>
    </xf>
    <xf numFmtId="42" fontId="32" fillId="0" borderId="0" xfId="2858" applyNumberFormat="1" applyFont="1" applyFill="1" applyBorder="1" applyAlignment="1">
      <alignment horizontal="center" vertical="top"/>
    </xf>
    <xf numFmtId="165" fontId="32" fillId="0" borderId="88" xfId="2858" applyNumberFormat="1" applyFont="1" applyFill="1" applyBorder="1" applyAlignment="1">
      <alignment horizontal="left"/>
    </xf>
    <xf numFmtId="165" fontId="32" fillId="0" borderId="0" xfId="2858" applyNumberFormat="1" applyFont="1" applyFill="1" applyBorder="1" applyAlignment="1">
      <alignment horizontal="center" vertical="top"/>
    </xf>
    <xf numFmtId="0" fontId="35" fillId="0" borderId="0" xfId="2858" applyFont="1" applyFill="1"/>
    <xf numFmtId="0" fontId="80" fillId="0" borderId="24" xfId="0" applyFont="1" applyFill="1" applyBorder="1" applyAlignment="1">
      <alignment horizontal="center"/>
    </xf>
    <xf numFmtId="0" fontId="35" fillId="0" borderId="0" xfId="2858" applyNumberFormat="1" applyFont="1" applyFill="1" applyBorder="1" applyAlignment="1">
      <alignment horizontal="left" wrapText="1"/>
    </xf>
    <xf numFmtId="0" fontId="32" fillId="0" borderId="0" xfId="2858" applyFont="1" applyFill="1" applyBorder="1" applyAlignment="1">
      <alignment horizontal="right"/>
    </xf>
    <xf numFmtId="0" fontId="56" fillId="0" borderId="36" xfId="2818" applyFont="1" applyFill="1" applyBorder="1" applyAlignment="1">
      <alignment horizontal="center" vertical="center"/>
    </xf>
    <xf numFmtId="0" fontId="56" fillId="0" borderId="21" xfId="2818" applyFont="1" applyFill="1" applyBorder="1" applyAlignment="1">
      <alignment horizontal="center" vertical="center"/>
    </xf>
    <xf numFmtId="0" fontId="56" fillId="0" borderId="50" xfId="2867" applyFont="1" applyFill="1" applyBorder="1" applyAlignment="1">
      <alignment horizontal="left" vertical="center"/>
    </xf>
    <xf numFmtId="0" fontId="56" fillId="0" borderId="19" xfId="2867" applyFont="1" applyFill="1" applyBorder="1" applyAlignment="1">
      <alignment horizontal="left" vertical="center"/>
    </xf>
    <xf numFmtId="0" fontId="35" fillId="0" borderId="0" xfId="2858" applyFont="1" applyFill="1" applyBorder="1" applyAlignment="1">
      <alignment horizontal="center"/>
    </xf>
    <xf numFmtId="0" fontId="56" fillId="0" borderId="39" xfId="2867" applyFont="1" applyFill="1" applyBorder="1" applyAlignment="1">
      <alignment horizontal="center" vertical="center"/>
    </xf>
    <xf numFmtId="0" fontId="56" fillId="0" borderId="33" xfId="2867" applyFont="1" applyFill="1" applyBorder="1" applyAlignment="1">
      <alignment horizontal="center" vertical="center"/>
    </xf>
    <xf numFmtId="42" fontId="56" fillId="0" borderId="85" xfId="2660" applyNumberFormat="1" applyFont="1" applyFill="1" applyBorder="1" applyAlignment="1" applyProtection="1">
      <alignment horizontal="center" vertical="center" wrapText="1"/>
      <protection locked="0"/>
    </xf>
    <xf numFmtId="42" fontId="56" fillId="0" borderId="86" xfId="2660" applyNumberFormat="1" applyFont="1" applyFill="1" applyBorder="1" applyAlignment="1" applyProtection="1">
      <alignment horizontal="center" vertical="center" wrapText="1"/>
      <protection locked="0"/>
    </xf>
    <xf numFmtId="0" fontId="35" fillId="0" borderId="50" xfId="2858" applyNumberFormat="1" applyFont="1" applyFill="1" applyBorder="1" applyAlignment="1">
      <alignment horizontal="center" vertical="center"/>
    </xf>
    <xf numFmtId="0" fontId="35" fillId="0" borderId="19" xfId="2858" applyNumberFormat="1" applyFont="1" applyFill="1" applyBorder="1" applyAlignment="1">
      <alignment horizontal="center" vertical="center"/>
    </xf>
    <xf numFmtId="165" fontId="56" fillId="0" borderId="10" xfId="2660" applyNumberFormat="1" applyFont="1" applyFill="1" applyBorder="1" applyAlignment="1">
      <alignment horizontal="center" vertical="center"/>
    </xf>
    <xf numFmtId="165" fontId="56" fillId="0" borderId="55" xfId="2660" applyNumberFormat="1" applyFont="1" applyFill="1" applyBorder="1" applyAlignment="1">
      <alignment horizontal="center" vertical="center"/>
    </xf>
    <xf numFmtId="0" fontId="35" fillId="0" borderId="38" xfId="2858" applyFont="1" applyFill="1" applyBorder="1" applyAlignment="1">
      <alignment horizontal="center" vertical="center"/>
    </xf>
    <xf numFmtId="0" fontId="35" fillId="0" borderId="72" xfId="2858" applyFont="1" applyFill="1" applyBorder="1" applyAlignment="1">
      <alignment horizontal="center" vertical="center"/>
    </xf>
    <xf numFmtId="14" fontId="35" fillId="0" borderId="50" xfId="2858" applyNumberFormat="1" applyFont="1" applyFill="1" applyBorder="1" applyAlignment="1">
      <alignment horizontal="center" vertical="center"/>
    </xf>
    <xf numFmtId="0" fontId="35" fillId="0" borderId="19" xfId="2858" applyFont="1" applyFill="1" applyBorder="1" applyAlignment="1">
      <alignment horizontal="center" vertical="center"/>
    </xf>
    <xf numFmtId="0" fontId="35" fillId="0" borderId="39" xfId="2858" applyFont="1" applyFill="1" applyBorder="1" applyAlignment="1">
      <alignment horizontal="center" vertical="center" wrapText="1"/>
    </xf>
    <xf numFmtId="0" fontId="35" fillId="0" borderId="33" xfId="2858" applyFont="1" applyFill="1" applyBorder="1" applyAlignment="1">
      <alignment horizontal="center" vertical="center" wrapText="1"/>
    </xf>
    <xf numFmtId="0" fontId="56" fillId="0" borderId="10" xfId="2867" applyFont="1" applyFill="1" applyBorder="1" applyAlignment="1">
      <alignment horizontal="left" vertical="center"/>
    </xf>
    <xf numFmtId="0" fontId="56" fillId="0" borderId="55" xfId="2867" applyFont="1" applyFill="1" applyBorder="1" applyAlignment="1">
      <alignment horizontal="left" vertical="center"/>
    </xf>
    <xf numFmtId="0" fontId="56" fillId="0" borderId="10" xfId="2867" applyFont="1" applyFill="1" applyBorder="1" applyAlignment="1">
      <alignment horizontal="left" vertical="center" wrapText="1"/>
    </xf>
    <xf numFmtId="0" fontId="56" fillId="0" borderId="55" xfId="2867" applyFont="1" applyFill="1" applyBorder="1" applyAlignment="1">
      <alignment horizontal="left" vertical="center" wrapText="1"/>
    </xf>
    <xf numFmtId="14" fontId="56" fillId="0" borderId="10" xfId="2867" applyNumberFormat="1" applyFont="1" applyFill="1" applyBorder="1" applyAlignment="1">
      <alignment horizontal="center" vertical="center"/>
    </xf>
    <xf numFmtId="14" fontId="56" fillId="0" borderId="55" xfId="2867" applyNumberFormat="1" applyFont="1" applyFill="1" applyBorder="1" applyAlignment="1">
      <alignment horizontal="center" vertical="center"/>
    </xf>
    <xf numFmtId="0" fontId="35" fillId="0" borderId="0" xfId="2858" applyNumberFormat="1" applyFont="1" applyFill="1" applyBorder="1" applyAlignment="1">
      <alignment horizontal="left"/>
    </xf>
    <xf numFmtId="0" fontId="35" fillId="0" borderId="0" xfId="2858" applyNumberFormat="1" applyFont="1" applyFill="1" applyBorder="1" applyAlignment="1">
      <alignment vertical="top" wrapText="1"/>
    </xf>
    <xf numFmtId="0" fontId="54" fillId="0" borderId="28" xfId="2818" applyFont="1" applyFill="1" applyBorder="1" applyAlignment="1" applyProtection="1">
      <alignment horizontal="center" wrapText="1"/>
      <protection locked="0"/>
    </xf>
    <xf numFmtId="0" fontId="54" fillId="0" borderId="30" xfId="2818" applyFont="1" applyFill="1" applyBorder="1" applyAlignment="1" applyProtection="1">
      <alignment horizontal="center" wrapText="1"/>
      <protection locked="0"/>
    </xf>
    <xf numFmtId="0" fontId="54" fillId="0" borderId="34" xfId="2818" applyFont="1" applyFill="1" applyBorder="1" applyAlignment="1" applyProtection="1">
      <alignment horizontal="center" wrapText="1"/>
      <protection locked="0"/>
    </xf>
    <xf numFmtId="0" fontId="54" fillId="0" borderId="57" xfId="2818" applyFont="1" applyFill="1" applyBorder="1" applyAlignment="1" applyProtection="1">
      <alignment horizontal="center" wrapText="1"/>
      <protection locked="0"/>
    </xf>
    <xf numFmtId="14" fontId="32" fillId="0" borderId="0" xfId="2818" applyNumberFormat="1" applyFont="1" applyFill="1" applyBorder="1" applyAlignment="1">
      <alignment horizontal="center"/>
    </xf>
    <xf numFmtId="0" fontId="56" fillId="0" borderId="50" xfId="2818" applyFont="1" applyFill="1" applyBorder="1" applyAlignment="1">
      <alignment vertical="center"/>
    </xf>
    <xf numFmtId="0" fontId="56" fillId="0" borderId="52" xfId="2818" applyFont="1" applyFill="1" applyBorder="1" applyAlignment="1">
      <alignment vertical="center"/>
    </xf>
    <xf numFmtId="0" fontId="56" fillId="0" borderId="19" xfId="2818" applyFont="1" applyFill="1" applyBorder="1" applyAlignment="1">
      <alignment vertical="center"/>
    </xf>
    <xf numFmtId="0" fontId="56" fillId="0" borderId="22" xfId="2818" applyFont="1" applyFill="1" applyBorder="1" applyAlignment="1">
      <alignment horizontal="center" vertical="center"/>
    </xf>
    <xf numFmtId="0" fontId="56" fillId="0" borderId="10" xfId="2818" applyFont="1" applyFill="1" applyBorder="1" applyAlignment="1">
      <alignment vertical="center" wrapText="1"/>
    </xf>
    <xf numFmtId="0" fontId="56" fillId="0" borderId="40" xfId="2818" applyFont="1" applyFill="1" applyBorder="1" applyAlignment="1">
      <alignment vertical="center" wrapText="1"/>
    </xf>
    <xf numFmtId="0" fontId="56" fillId="0" borderId="55" xfId="2818" applyFont="1" applyFill="1" applyBorder="1" applyAlignment="1">
      <alignment vertical="center" wrapText="1"/>
    </xf>
    <xf numFmtId="0" fontId="35" fillId="0" borderId="0" xfId="2858" applyNumberFormat="1" applyFont="1" applyFill="1" applyBorder="1" applyAlignment="1">
      <alignment horizontal="center"/>
    </xf>
    <xf numFmtId="0" fontId="32" fillId="0" borderId="0" xfId="2818" applyFont="1" applyFill="1" applyBorder="1" applyAlignment="1">
      <alignment horizontal="center"/>
    </xf>
    <xf numFmtId="0" fontId="32" fillId="0" borderId="11" xfId="2858" applyFont="1" applyFill="1" applyBorder="1" applyAlignment="1">
      <alignment horizontal="center" wrapText="1"/>
    </xf>
    <xf numFmtId="0" fontId="32" fillId="0" borderId="12" xfId="2858" applyFont="1" applyFill="1" applyBorder="1" applyAlignment="1">
      <alignment horizontal="center" wrapText="1"/>
    </xf>
    <xf numFmtId="0" fontId="32" fillId="0" borderId="31" xfId="2858" applyFont="1" applyFill="1" applyBorder="1" applyAlignment="1">
      <alignment horizontal="center" wrapText="1"/>
    </xf>
    <xf numFmtId="0" fontId="32" fillId="0" borderId="13" xfId="2858" applyFont="1" applyFill="1" applyBorder="1" applyAlignment="1">
      <alignment horizontal="center" wrapText="1"/>
    </xf>
    <xf numFmtId="14" fontId="54" fillId="0" borderId="0" xfId="2818" applyNumberFormat="1" applyFont="1" applyFill="1" applyBorder="1" applyAlignment="1">
      <alignment horizontal="center"/>
    </xf>
    <xf numFmtId="0" fontId="32" fillId="0" borderId="11" xfId="2858" applyNumberFormat="1" applyFont="1" applyFill="1" applyBorder="1" applyAlignment="1" applyProtection="1">
      <alignment horizontal="center" wrapText="1"/>
      <protection locked="0"/>
    </xf>
    <xf numFmtId="0" fontId="32" fillId="0" borderId="24" xfId="2858" applyNumberFormat="1" applyFont="1" applyFill="1" applyBorder="1" applyAlignment="1" applyProtection="1">
      <alignment horizontal="center" wrapText="1"/>
      <protection locked="0"/>
    </xf>
    <xf numFmtId="0" fontId="32" fillId="0" borderId="59" xfId="2858" applyFont="1" applyFill="1" applyBorder="1" applyAlignment="1">
      <alignment horizontal="center" wrapText="1"/>
    </xf>
    <xf numFmtId="0" fontId="32" fillId="0" borderId="60" xfId="2858" applyFont="1" applyFill="1" applyBorder="1" applyAlignment="1">
      <alignment horizontal="center" wrapText="1"/>
    </xf>
    <xf numFmtId="14" fontId="54" fillId="0" borderId="12" xfId="2818" applyNumberFormat="1" applyFont="1" applyFill="1" applyBorder="1" applyAlignment="1" applyProtection="1">
      <alignment horizontal="center" wrapText="1"/>
      <protection locked="0"/>
    </xf>
    <xf numFmtId="14" fontId="54" fillId="0" borderId="10" xfId="2818" applyNumberFormat="1" applyFont="1" applyFill="1" applyBorder="1" applyAlignment="1" applyProtection="1">
      <alignment horizontal="center" wrapText="1"/>
      <protection locked="0"/>
    </xf>
    <xf numFmtId="0" fontId="54" fillId="0" borderId="12" xfId="2818" applyFont="1" applyFill="1" applyBorder="1" applyAlignment="1">
      <alignment horizontal="center" wrapText="1"/>
    </xf>
    <xf numFmtId="0" fontId="54" fillId="0" borderId="13" xfId="2818" applyFont="1" applyFill="1" applyBorder="1" applyAlignment="1">
      <alignment horizontal="center" wrapText="1"/>
    </xf>
    <xf numFmtId="0" fontId="32" fillId="0" borderId="64" xfId="2858" applyFont="1" applyFill="1" applyBorder="1" applyAlignment="1">
      <alignment horizontal="center" wrapText="1"/>
    </xf>
    <xf numFmtId="0" fontId="35" fillId="0" borderId="0" xfId="2858" applyNumberFormat="1" applyFont="1" applyFill="1" applyBorder="1" applyAlignment="1">
      <alignment horizontal="left" vertical="top" wrapText="1"/>
    </xf>
    <xf numFmtId="0" fontId="56" fillId="0" borderId="10" xfId="2818" applyFont="1" applyFill="1" applyBorder="1" applyAlignment="1">
      <alignment vertical="center"/>
    </xf>
    <xf numFmtId="0" fontId="56" fillId="0" borderId="40" xfId="2818" applyFont="1" applyFill="1" applyBorder="1" applyAlignment="1">
      <alignment vertical="center"/>
    </xf>
    <xf numFmtId="0" fontId="56" fillId="0" borderId="55" xfId="2818" applyFont="1" applyFill="1" applyBorder="1" applyAlignment="1">
      <alignment vertical="center"/>
    </xf>
    <xf numFmtId="14" fontId="56" fillId="0" borderId="10" xfId="2818" applyNumberFormat="1" applyFont="1" applyFill="1" applyBorder="1" applyAlignment="1">
      <alignment horizontal="center" vertical="center"/>
    </xf>
    <xf numFmtId="14" fontId="56" fillId="0" borderId="40" xfId="2818" applyNumberFormat="1" applyFont="1" applyFill="1" applyBorder="1" applyAlignment="1">
      <alignment horizontal="center" vertical="center"/>
    </xf>
    <xf numFmtId="14" fontId="56" fillId="0" borderId="55" xfId="2818" applyNumberFormat="1" applyFont="1" applyFill="1" applyBorder="1" applyAlignment="1">
      <alignment horizontal="center" vertical="center"/>
    </xf>
    <xf numFmtId="0" fontId="35" fillId="0" borderId="52" xfId="2858" applyNumberFormat="1" applyFont="1" applyFill="1" applyBorder="1" applyAlignment="1">
      <alignment horizontal="center" vertical="center"/>
    </xf>
    <xf numFmtId="15" fontId="35" fillId="0" borderId="10" xfId="2858" applyNumberFormat="1" applyFont="1" applyFill="1" applyBorder="1" applyAlignment="1">
      <alignment vertical="center"/>
    </xf>
    <xf numFmtId="15" fontId="35" fillId="0" borderId="55" xfId="2858" applyNumberFormat="1" applyFont="1" applyFill="1" applyBorder="1" applyAlignment="1">
      <alignment vertical="center"/>
    </xf>
    <xf numFmtId="14" fontId="35" fillId="0" borderId="10" xfId="2858" applyNumberFormat="1" applyFont="1" applyFill="1" applyBorder="1" applyAlignment="1">
      <alignment horizontal="center" vertical="center"/>
    </xf>
    <xf numFmtId="14" fontId="35" fillId="0" borderId="55" xfId="2858" applyNumberFormat="1" applyFont="1" applyFill="1" applyBorder="1" applyAlignment="1">
      <alignment horizontal="center" vertical="center"/>
    </xf>
    <xf numFmtId="15" fontId="35" fillId="0" borderId="36" xfId="2858" applyNumberFormat="1" applyFont="1" applyFill="1" applyBorder="1" applyAlignment="1">
      <alignment horizontal="center" vertical="center"/>
    </xf>
    <xf numFmtId="15" fontId="35" fillId="0" borderId="21" xfId="2858" applyNumberFormat="1" applyFont="1" applyFill="1" applyBorder="1" applyAlignment="1">
      <alignment horizontal="center" vertical="center"/>
    </xf>
    <xf numFmtId="165" fontId="35" fillId="0" borderId="10" xfId="2660" applyNumberFormat="1" applyFont="1" applyFill="1" applyBorder="1" applyAlignment="1">
      <alignment vertical="center"/>
    </xf>
    <xf numFmtId="165" fontId="35" fillId="0" borderId="55" xfId="2660" applyNumberFormat="1" applyFont="1" applyFill="1" applyBorder="1" applyAlignment="1">
      <alignment vertical="center"/>
    </xf>
    <xf numFmtId="0" fontId="56" fillId="0" borderId="36" xfId="2885" applyFont="1" applyFill="1" applyBorder="1" applyAlignment="1">
      <alignment horizontal="center" vertical="center"/>
    </xf>
    <xf numFmtId="0" fontId="56" fillId="0" borderId="21" xfId="2885" applyFont="1" applyFill="1" applyBorder="1" applyAlignment="1">
      <alignment horizontal="center" vertical="center"/>
    </xf>
    <xf numFmtId="15" fontId="35" fillId="0" borderId="10" xfId="2858" applyNumberFormat="1" applyFont="1" applyFill="1" applyBorder="1" applyAlignment="1">
      <alignment vertical="center" wrapText="1"/>
    </xf>
    <xf numFmtId="15" fontId="35" fillId="0" borderId="55" xfId="2858" applyNumberFormat="1" applyFont="1" applyFill="1" applyBorder="1" applyAlignment="1">
      <alignment vertical="center" wrapText="1"/>
    </xf>
    <xf numFmtId="165" fontId="56" fillId="0" borderId="10" xfId="2660" applyNumberFormat="1" applyFont="1" applyFill="1" applyBorder="1" applyAlignment="1">
      <alignment vertical="center"/>
    </xf>
    <xf numFmtId="165" fontId="56" fillId="0" borderId="40" xfId="2660" applyNumberFormat="1" applyFont="1" applyFill="1" applyBorder="1" applyAlignment="1">
      <alignment vertical="center"/>
    </xf>
    <xf numFmtId="165" fontId="56" fillId="0" borderId="55" xfId="2660" applyNumberFormat="1" applyFont="1" applyFill="1" applyBorder="1" applyAlignment="1">
      <alignment vertical="center"/>
    </xf>
    <xf numFmtId="0" fontId="32" fillId="0" borderId="88" xfId="2858" applyFont="1" applyFill="1" applyBorder="1" applyAlignment="1">
      <alignment horizontal="right"/>
    </xf>
    <xf numFmtId="1" fontId="57" fillId="0" borderId="35" xfId="2867" applyNumberFormat="1" applyFont="1" applyFill="1" applyBorder="1" applyAlignment="1">
      <alignment horizontal="center" vertical="top"/>
    </xf>
    <xf numFmtId="1" fontId="57" fillId="0" borderId="23" xfId="2867" applyNumberFormat="1" applyFont="1" applyFill="1" applyBorder="1" applyAlignment="1">
      <alignment horizontal="center" vertical="top"/>
    </xf>
    <xf numFmtId="0" fontId="35" fillId="0" borderId="0" xfId="2858" applyFont="1" applyFill="1" applyBorder="1" applyAlignment="1">
      <alignment horizontal="left"/>
    </xf>
    <xf numFmtId="0" fontId="35" fillId="0" borderId="11" xfId="2858" applyNumberFormat="1" applyFont="1" applyFill="1" applyBorder="1" applyAlignment="1" applyProtection="1">
      <alignment horizontal="center" vertical="center" wrapText="1"/>
      <protection locked="0"/>
    </xf>
    <xf numFmtId="0" fontId="35" fillId="0" borderId="14" xfId="2858" applyNumberFormat="1" applyFont="1" applyFill="1" applyBorder="1" applyAlignment="1" applyProtection="1">
      <alignment horizontal="center" vertical="center" wrapText="1"/>
      <protection locked="0"/>
    </xf>
    <xf numFmtId="14" fontId="35" fillId="0" borderId="12" xfId="2858" applyNumberFormat="1" applyFont="1" applyFill="1" applyBorder="1" applyAlignment="1">
      <alignment horizontal="center" vertical="center"/>
    </xf>
    <xf numFmtId="14" fontId="35" fillId="0" borderId="15" xfId="2858" applyNumberFormat="1" applyFont="1" applyFill="1" applyBorder="1" applyAlignment="1">
      <alignment horizontal="center" vertical="center"/>
    </xf>
    <xf numFmtId="0" fontId="35" fillId="0" borderId="12" xfId="2858" applyFont="1" applyFill="1" applyBorder="1" applyAlignment="1">
      <alignment vertical="center" wrapText="1"/>
    </xf>
    <xf numFmtId="0" fontId="35" fillId="0" borderId="15" xfId="2858" applyFont="1" applyFill="1" applyBorder="1" applyAlignment="1">
      <alignment vertical="center" wrapText="1"/>
    </xf>
    <xf numFmtId="0" fontId="35" fillId="0" borderId="12" xfId="2858" applyFont="1" applyFill="1" applyBorder="1" applyAlignment="1">
      <alignment vertical="center"/>
    </xf>
    <xf numFmtId="0" fontId="35" fillId="0" borderId="15" xfId="2858" applyFont="1" applyFill="1" applyBorder="1" applyAlignment="1">
      <alignment vertical="center"/>
    </xf>
    <xf numFmtId="0" fontId="35" fillId="0" borderId="12" xfId="2858" applyFont="1" applyFill="1" applyBorder="1" applyAlignment="1">
      <alignment horizontal="center" vertical="center"/>
    </xf>
    <xf numFmtId="0" fontId="35" fillId="0" borderId="15" xfId="2858" applyFont="1" applyFill="1" applyBorder="1" applyAlignment="1">
      <alignment horizontal="center" vertical="center"/>
    </xf>
    <xf numFmtId="42" fontId="35" fillId="0" borderId="15" xfId="2858" applyNumberFormat="1" applyFont="1" applyFill="1" applyBorder="1" applyAlignment="1">
      <alignment vertical="center"/>
    </xf>
    <xf numFmtId="42" fontId="35" fillId="0" borderId="16" xfId="2858" applyNumberFormat="1" applyFont="1" applyFill="1" applyBorder="1" applyAlignment="1">
      <alignment vertical="center"/>
    </xf>
    <xf numFmtId="42" fontId="32" fillId="0" borderId="88" xfId="2858" applyNumberFormat="1" applyFont="1" applyFill="1" applyBorder="1"/>
    <xf numFmtId="0" fontId="32" fillId="0" borderId="0" xfId="2858" applyFont="1" applyFill="1" applyBorder="1" applyAlignment="1">
      <alignment horizontal="center"/>
    </xf>
    <xf numFmtId="42" fontId="32" fillId="0" borderId="88" xfId="2858" applyNumberFormat="1" applyFont="1" applyFill="1" applyBorder="1" applyAlignment="1"/>
    <xf numFmtId="0" fontId="32" fillId="0" borderId="0" xfId="2858" applyFont="1" applyFill="1" applyAlignment="1">
      <alignment horizontal="center"/>
    </xf>
    <xf numFmtId="1" fontId="57" fillId="0" borderId="12" xfId="3920" applyNumberFormat="1" applyFont="1" applyFill="1" applyBorder="1" applyAlignment="1">
      <alignment horizontal="center" vertical="center" wrapText="1"/>
    </xf>
    <xf numFmtId="1" fontId="57" fillId="0" borderId="15" xfId="3920" applyNumberFormat="1" applyFont="1" applyFill="1" applyBorder="1" applyAlignment="1">
      <alignment horizontal="center" vertical="center" wrapText="1"/>
    </xf>
    <xf numFmtId="0" fontId="32" fillId="0" borderId="0" xfId="2858" applyFont="1" applyFill="1" applyBorder="1" applyAlignment="1">
      <alignment horizontal="center" wrapText="1"/>
    </xf>
    <xf numFmtId="42" fontId="35" fillId="0" borderId="32" xfId="2858" applyNumberFormat="1" applyFont="1" applyFill="1" applyBorder="1" applyAlignment="1">
      <alignment horizontal="center" vertical="center"/>
    </xf>
    <xf numFmtId="42" fontId="35" fillId="0" borderId="26" xfId="2858" applyNumberFormat="1" applyFont="1" applyFill="1" applyBorder="1" applyAlignment="1">
      <alignment horizontal="center" vertical="center"/>
    </xf>
    <xf numFmtId="0" fontId="35" fillId="0" borderId="25" xfId="2858" applyFont="1" applyFill="1" applyBorder="1" applyAlignment="1">
      <alignment vertical="center" wrapText="1"/>
    </xf>
    <xf numFmtId="42" fontId="35" fillId="0" borderId="25" xfId="2858" applyNumberFormat="1" applyFont="1" applyFill="1" applyBorder="1" applyAlignment="1">
      <alignment vertical="center"/>
    </xf>
    <xf numFmtId="0" fontId="56" fillId="0" borderId="15" xfId="3920" applyFont="1" applyFill="1" applyBorder="1" applyAlignment="1">
      <alignment horizontal="center" vertical="center" wrapText="1"/>
    </xf>
    <xf numFmtId="0" fontId="56" fillId="0" borderId="16" xfId="3920" applyFont="1" applyFill="1" applyBorder="1" applyAlignment="1">
      <alignment horizontal="center" vertical="center" wrapText="1"/>
    </xf>
    <xf numFmtId="0" fontId="56" fillId="0" borderId="25" xfId="3920" applyFont="1" applyFill="1" applyBorder="1" applyAlignment="1">
      <alignment horizontal="center" vertical="center" wrapText="1"/>
    </xf>
    <xf numFmtId="0" fontId="56" fillId="0" borderId="56" xfId="3920" applyFont="1" applyFill="1" applyBorder="1" applyAlignment="1">
      <alignment horizontal="center" vertical="center" wrapText="1"/>
    </xf>
    <xf numFmtId="0" fontId="35" fillId="0" borderId="24" xfId="2858" applyNumberFormat="1" applyFont="1" applyFill="1" applyBorder="1" applyAlignment="1" applyProtection="1">
      <alignment horizontal="center" vertical="center" wrapText="1"/>
      <protection locked="0"/>
    </xf>
    <xf numFmtId="14" fontId="56" fillId="0" borderId="47" xfId="3920" applyNumberFormat="1" applyFont="1" applyFill="1" applyBorder="1" applyAlignment="1">
      <alignment horizontal="center" vertical="center" wrapText="1"/>
    </xf>
    <xf numFmtId="14" fontId="56" fillId="0" borderId="18" xfId="3920" applyNumberFormat="1" applyFont="1" applyFill="1" applyBorder="1" applyAlignment="1">
      <alignment horizontal="center" vertical="center" wrapText="1"/>
    </xf>
    <xf numFmtId="14" fontId="35" fillId="0" borderId="25" xfId="2858" applyNumberFormat="1" applyFont="1" applyFill="1" applyBorder="1" applyAlignment="1">
      <alignment horizontal="center" vertical="center"/>
    </xf>
    <xf numFmtId="0" fontId="35" fillId="0" borderId="25" xfId="2858" applyFont="1" applyFill="1" applyBorder="1" applyAlignment="1">
      <alignment vertical="center"/>
    </xf>
    <xf numFmtId="0" fontId="35" fillId="0" borderId="25" xfId="2858" applyFont="1" applyFill="1" applyBorder="1" applyAlignment="1">
      <alignment horizontal="center" vertical="center"/>
    </xf>
    <xf numFmtId="0" fontId="32" fillId="0" borderId="101" xfId="2858" applyFont="1" applyFill="1" applyBorder="1" applyAlignment="1">
      <alignment horizontal="center" vertical="center" wrapText="1"/>
    </xf>
    <xf numFmtId="0" fontId="32" fillId="0" borderId="102" xfId="2858" applyFont="1" applyFill="1" applyBorder="1" applyAlignment="1">
      <alignment horizontal="center" vertical="center" wrapText="1"/>
    </xf>
    <xf numFmtId="0" fontId="32" fillId="0" borderId="103" xfId="2858" applyFont="1" applyFill="1" applyBorder="1" applyAlignment="1">
      <alignment horizontal="center" vertical="center" wrapText="1"/>
    </xf>
    <xf numFmtId="0" fontId="35" fillId="0" borderId="12" xfId="2858" applyFont="1" applyFill="1" applyBorder="1" applyAlignment="1">
      <alignment horizontal="center" vertical="center" wrapText="1"/>
    </xf>
    <xf numFmtId="0" fontId="35" fillId="0" borderId="15" xfId="2858" applyFont="1" applyFill="1" applyBorder="1" applyAlignment="1">
      <alignment horizontal="center" vertical="center" wrapText="1"/>
    </xf>
    <xf numFmtId="42" fontId="35" fillId="0" borderId="12" xfId="2858" applyNumberFormat="1" applyFont="1" applyFill="1" applyBorder="1" applyAlignment="1">
      <alignment vertical="center"/>
    </xf>
    <xf numFmtId="0" fontId="56" fillId="0" borderId="12" xfId="3920" applyFont="1" applyFill="1" applyBorder="1" applyAlignment="1">
      <alignment horizontal="center" vertical="center" wrapText="1"/>
    </xf>
    <xf numFmtId="0" fontId="56" fillId="0" borderId="13" xfId="3920" applyFont="1" applyFill="1" applyBorder="1" applyAlignment="1">
      <alignment horizontal="center" vertical="center" wrapText="1"/>
    </xf>
    <xf numFmtId="0" fontId="35" fillId="0" borderId="0" xfId="2858" applyFont="1" applyFill="1" applyBorder="1" applyAlignment="1">
      <alignment wrapText="1"/>
    </xf>
    <xf numFmtId="0" fontId="56" fillId="0" borderId="32" xfId="3920" applyFont="1" applyFill="1" applyBorder="1" applyAlignment="1">
      <alignment horizontal="center" vertical="center"/>
    </xf>
    <xf numFmtId="0" fontId="56" fillId="0" borderId="26" xfId="3920" applyFont="1" applyFill="1" applyBorder="1" applyAlignment="1">
      <alignment horizontal="center" vertical="center"/>
    </xf>
    <xf numFmtId="0" fontId="56" fillId="0" borderId="17" xfId="3920" applyFont="1" applyFill="1" applyBorder="1" applyAlignment="1">
      <alignment horizontal="center" vertical="center" wrapText="1"/>
    </xf>
    <xf numFmtId="0" fontId="56" fillId="0" borderId="18" xfId="3920" applyFont="1" applyFill="1" applyBorder="1" applyAlignment="1">
      <alignment horizontal="center" vertical="center" wrapText="1"/>
    </xf>
    <xf numFmtId="0" fontId="54" fillId="0" borderId="54" xfId="3920" applyFont="1" applyFill="1" applyBorder="1" applyAlignment="1">
      <alignment horizontal="center" wrapText="1"/>
    </xf>
    <xf numFmtId="0" fontId="54" fillId="0" borderId="65" xfId="3920" applyFont="1" applyFill="1" applyBorder="1" applyAlignment="1">
      <alignment horizontal="center" wrapText="1"/>
    </xf>
    <xf numFmtId="0" fontId="54" fillId="0" borderId="62" xfId="3920" applyFont="1" applyFill="1" applyBorder="1" applyAlignment="1">
      <alignment horizontal="center" wrapText="1"/>
    </xf>
    <xf numFmtId="0" fontId="54" fillId="0" borderId="73" xfId="3920" applyFont="1" applyFill="1" applyBorder="1" applyAlignment="1">
      <alignment horizontal="center" wrapText="1"/>
    </xf>
    <xf numFmtId="0" fontId="32" fillId="0" borderId="68" xfId="2858" applyFont="1" applyFill="1" applyBorder="1" applyAlignment="1">
      <alignment horizontal="center" wrapText="1"/>
    </xf>
    <xf numFmtId="0" fontId="32" fillId="0" borderId="43" xfId="2858" applyFont="1" applyFill="1" applyBorder="1" applyAlignment="1">
      <alignment horizontal="center" wrapText="1"/>
    </xf>
    <xf numFmtId="0" fontId="56" fillId="0" borderId="39" xfId="3920" applyFont="1" applyFill="1" applyBorder="1" applyAlignment="1">
      <alignment horizontal="center" vertical="center"/>
    </xf>
    <xf numFmtId="0" fontId="56" fillId="0" borderId="33" xfId="3920" applyFont="1" applyFill="1" applyBorder="1" applyAlignment="1">
      <alignment horizontal="center" vertical="center"/>
    </xf>
    <xf numFmtId="42" fontId="35" fillId="0" borderId="10" xfId="2858" applyNumberFormat="1" applyFont="1" applyFill="1" applyBorder="1" applyAlignment="1">
      <alignment vertical="center"/>
    </xf>
    <xf numFmtId="42" fontId="35" fillId="0" borderId="55" xfId="2858" applyNumberFormat="1" applyFont="1" applyFill="1" applyBorder="1" applyAlignment="1">
      <alignment vertical="center"/>
    </xf>
    <xf numFmtId="14" fontId="56" fillId="0" borderId="10" xfId="3920" applyNumberFormat="1" applyFont="1" applyFill="1" applyBorder="1" applyAlignment="1">
      <alignment horizontal="left" vertical="center" wrapText="1"/>
    </xf>
    <xf numFmtId="14" fontId="56" fillId="0" borderId="55" xfId="3920" applyNumberFormat="1" applyFont="1" applyFill="1" applyBorder="1" applyAlignment="1">
      <alignment horizontal="left" vertical="center" wrapText="1"/>
    </xf>
    <xf numFmtId="14" fontId="56" fillId="0" borderId="50" xfId="3920" applyNumberFormat="1" applyFont="1" applyFill="1" applyBorder="1" applyAlignment="1">
      <alignment horizontal="center" vertical="center"/>
    </xf>
    <xf numFmtId="14" fontId="56" fillId="0" borderId="19" xfId="3920" applyNumberFormat="1" applyFont="1" applyFill="1" applyBorder="1" applyAlignment="1">
      <alignment horizontal="center" vertical="center"/>
    </xf>
    <xf numFmtId="0" fontId="35" fillId="0" borderId="38" xfId="2858" applyFont="1" applyFill="1" applyBorder="1" applyAlignment="1">
      <alignment horizontal="center" vertical="center" wrapText="1"/>
    </xf>
    <xf numFmtId="0" fontId="35" fillId="0" borderId="72" xfId="2858" applyFont="1" applyFill="1" applyBorder="1" applyAlignment="1">
      <alignment horizontal="center" vertical="center" wrapText="1"/>
    </xf>
    <xf numFmtId="0" fontId="56" fillId="0" borderId="51" xfId="3920" applyFont="1" applyFill="1" applyBorder="1" applyAlignment="1">
      <alignment horizontal="left" vertical="top" wrapText="1"/>
    </xf>
    <xf numFmtId="0" fontId="56" fillId="0" borderId="35" xfId="3920" applyFont="1" applyFill="1" applyBorder="1" applyAlignment="1">
      <alignment horizontal="left" vertical="top" wrapText="1"/>
    </xf>
    <xf numFmtId="0" fontId="56" fillId="0" borderId="61" xfId="3920" applyFont="1" applyFill="1" applyBorder="1" applyAlignment="1">
      <alignment horizontal="left" vertical="center" wrapText="1"/>
    </xf>
    <xf numFmtId="0" fontId="56" fillId="0" borderId="23" xfId="3920" applyFont="1" applyFill="1" applyBorder="1" applyAlignment="1">
      <alignment horizontal="left" vertical="center" wrapText="1"/>
    </xf>
    <xf numFmtId="0" fontId="35" fillId="0" borderId="0" xfId="2858" applyFont="1" applyFill="1" applyBorder="1" applyAlignment="1">
      <alignment horizontal="left" wrapText="1"/>
    </xf>
    <xf numFmtId="0" fontId="54" fillId="0" borderId="28" xfId="3920" applyFont="1" applyFill="1" applyBorder="1" applyAlignment="1">
      <alignment horizontal="center" wrapText="1"/>
    </xf>
    <xf numFmtId="0" fontId="54" fillId="0" borderId="57" xfId="3920" applyFont="1" applyFill="1" applyBorder="1" applyAlignment="1">
      <alignment horizontal="center" wrapText="1"/>
    </xf>
    <xf numFmtId="42" fontId="35" fillId="0" borderId="13" xfId="2858" applyNumberFormat="1" applyFont="1" applyFill="1" applyBorder="1" applyAlignment="1">
      <alignment vertical="center"/>
    </xf>
    <xf numFmtId="0" fontId="32" fillId="0" borderId="34" xfId="2858" applyFont="1" applyFill="1" applyBorder="1" applyAlignment="1">
      <alignment horizontal="center"/>
    </xf>
    <xf numFmtId="0" fontId="32" fillId="0" borderId="57" xfId="2858" applyFont="1" applyFill="1" applyBorder="1" applyAlignment="1">
      <alignment horizontal="center"/>
    </xf>
    <xf numFmtId="0" fontId="54" fillId="0" borderId="34" xfId="3920" applyFont="1" applyFill="1" applyBorder="1" applyAlignment="1">
      <alignment horizontal="center" wrapText="1"/>
    </xf>
    <xf numFmtId="0" fontId="54" fillId="0" borderId="30" xfId="3920" applyFont="1" applyFill="1" applyBorder="1" applyAlignment="1">
      <alignment horizontal="center" wrapText="1"/>
    </xf>
    <xf numFmtId="0" fontId="54" fillId="0" borderId="0" xfId="3920" applyFont="1" applyFill="1" applyAlignment="1">
      <alignment horizontal="center" vertical="center"/>
    </xf>
    <xf numFmtId="0" fontId="32" fillId="0" borderId="63" xfId="2858" applyFont="1" applyFill="1" applyBorder="1" applyAlignment="1">
      <alignment horizontal="center" vertical="center"/>
    </xf>
    <xf numFmtId="0" fontId="32" fillId="0" borderId="64" xfId="2858" applyFont="1" applyFill="1" applyBorder="1" applyAlignment="1">
      <alignment horizontal="center" vertical="center"/>
    </xf>
    <xf numFmtId="0" fontId="32" fillId="0" borderId="70" xfId="2858" applyFont="1" applyFill="1" applyBorder="1" applyAlignment="1">
      <alignment horizontal="center" vertical="center"/>
    </xf>
    <xf numFmtId="0" fontId="32" fillId="0" borderId="20" xfId="2858" applyFont="1" applyFill="1" applyBorder="1" applyAlignment="1">
      <alignment horizontal="center" vertical="center"/>
    </xf>
    <xf numFmtId="0" fontId="32" fillId="0" borderId="61" xfId="2858" applyFont="1" applyFill="1" applyBorder="1" applyAlignment="1">
      <alignment horizontal="center" vertical="center"/>
    </xf>
    <xf numFmtId="0" fontId="32" fillId="0" borderId="72" xfId="2858" applyFont="1" applyFill="1" applyBorder="1" applyAlignment="1">
      <alignment horizontal="center" vertical="center"/>
    </xf>
    <xf numFmtId="0" fontId="32" fillId="0" borderId="10" xfId="2858" applyNumberFormat="1" applyFont="1" applyFill="1" applyBorder="1" applyAlignment="1" applyProtection="1">
      <alignment horizontal="center" wrapText="1"/>
      <protection locked="0"/>
    </xf>
    <xf numFmtId="0" fontId="32" fillId="0" borderId="40" xfId="2858" applyNumberFormat="1" applyFont="1" applyFill="1" applyBorder="1" applyAlignment="1" applyProtection="1">
      <alignment horizontal="center" wrapText="1"/>
      <protection locked="0"/>
    </xf>
    <xf numFmtId="0" fontId="32" fillId="0" borderId="43" xfId="2858" applyNumberFormat="1" applyFont="1" applyFill="1" applyBorder="1" applyAlignment="1" applyProtection="1">
      <alignment horizontal="center" wrapText="1"/>
      <protection locked="0"/>
    </xf>
    <xf numFmtId="0" fontId="32" fillId="0" borderId="35" xfId="2858" applyFont="1" applyFill="1" applyBorder="1" applyAlignment="1">
      <alignment horizontal="center" wrapText="1"/>
    </xf>
    <xf numFmtId="0" fontId="32" fillId="0" borderId="75" xfId="2858" applyFont="1" applyFill="1" applyBorder="1" applyAlignment="1">
      <alignment horizontal="center" wrapText="1"/>
    </xf>
    <xf numFmtId="0" fontId="32" fillId="0" borderId="73" xfId="2858" applyFont="1" applyFill="1" applyBorder="1" applyAlignment="1">
      <alignment horizontal="center" wrapText="1"/>
    </xf>
    <xf numFmtId="0" fontId="54" fillId="0" borderId="10" xfId="3920" applyFont="1" applyFill="1" applyBorder="1" applyAlignment="1">
      <alignment horizontal="center" wrapText="1"/>
    </xf>
    <xf numFmtId="0" fontId="54" fillId="0" borderId="40" xfId="3920" applyFont="1" applyFill="1" applyBorder="1" applyAlignment="1">
      <alignment horizontal="center" wrapText="1"/>
    </xf>
    <xf numFmtId="0" fontId="54" fillId="0" borderId="43" xfId="3920" applyFont="1" applyFill="1" applyBorder="1" applyAlignment="1">
      <alignment horizontal="center" wrapText="1"/>
    </xf>
    <xf numFmtId="0" fontId="32" fillId="0" borderId="10" xfId="2858" applyFont="1" applyFill="1" applyBorder="1" applyAlignment="1">
      <alignment horizontal="center" wrapText="1"/>
    </xf>
    <xf numFmtId="0" fontId="32" fillId="0" borderId="40" xfId="2858" applyFont="1" applyFill="1" applyBorder="1" applyAlignment="1">
      <alignment horizontal="center" wrapText="1"/>
    </xf>
    <xf numFmtId="0" fontId="54" fillId="0" borderId="39" xfId="3920" applyFont="1" applyFill="1" applyBorder="1" applyAlignment="1">
      <alignment horizontal="center" wrapText="1"/>
    </xf>
    <xf numFmtId="0" fontId="54" fillId="0" borderId="38" xfId="3920" applyFont="1" applyFill="1" applyBorder="1" applyAlignment="1">
      <alignment horizontal="center" wrapText="1"/>
    </xf>
    <xf numFmtId="0" fontId="54" fillId="0" borderId="42" xfId="3920" applyFont="1" applyFill="1" applyBorder="1" applyAlignment="1">
      <alignment horizontal="center" wrapText="1"/>
    </xf>
    <xf numFmtId="0" fontId="54" fillId="0" borderId="29" xfId="3920" applyFont="1" applyFill="1" applyBorder="1" applyAlignment="1">
      <alignment horizontal="center" wrapText="1"/>
    </xf>
    <xf numFmtId="0" fontId="54" fillId="0" borderId="71" xfId="3920" applyFont="1" applyFill="1" applyBorder="1" applyAlignment="1">
      <alignment horizontal="center" wrapText="1"/>
    </xf>
    <xf numFmtId="0" fontId="54" fillId="0" borderId="50" xfId="3920" applyFont="1" applyFill="1" applyBorder="1" applyAlignment="1" applyProtection="1">
      <alignment horizontal="center" wrapText="1"/>
      <protection locked="0"/>
    </xf>
    <xf numFmtId="0" fontId="54" fillId="0" borderId="52" xfId="3920" applyFont="1" applyFill="1" applyBorder="1" applyAlignment="1" applyProtection="1">
      <alignment horizontal="center" wrapText="1"/>
      <protection locked="0"/>
    </xf>
    <xf numFmtId="0" fontId="54" fillId="0" borderId="48" xfId="3920" applyFont="1" applyFill="1" applyBorder="1" applyAlignment="1" applyProtection="1">
      <alignment horizontal="center" wrapText="1"/>
      <protection locked="0"/>
    </xf>
    <xf numFmtId="0" fontId="54" fillId="0" borderId="10" xfId="3919" applyFont="1" applyFill="1" applyBorder="1" applyAlignment="1" applyProtection="1">
      <alignment horizontal="center" wrapText="1"/>
      <protection locked="0"/>
    </xf>
    <xf numFmtId="0" fontId="54" fillId="0" borderId="40" xfId="3919" applyFont="1" applyFill="1" applyBorder="1" applyAlignment="1" applyProtection="1">
      <alignment horizontal="center" wrapText="1"/>
      <protection locked="0"/>
    </xf>
    <xf numFmtId="0" fontId="54" fillId="0" borderId="43" xfId="3919" applyFont="1" applyFill="1" applyBorder="1" applyAlignment="1" applyProtection="1">
      <alignment horizontal="center" wrapText="1"/>
      <protection locked="0"/>
    </xf>
    <xf numFmtId="0" fontId="54" fillId="0" borderId="36" xfId="3919" applyFont="1" applyFill="1" applyBorder="1" applyAlignment="1" applyProtection="1">
      <alignment horizontal="center" wrapText="1"/>
      <protection locked="0"/>
    </xf>
    <xf numFmtId="0" fontId="54" fillId="0" borderId="22" xfId="3919" applyFont="1" applyFill="1" applyBorder="1" applyAlignment="1" applyProtection="1">
      <alignment horizontal="center" wrapText="1"/>
      <protection locked="0"/>
    </xf>
    <xf numFmtId="0" fontId="54" fillId="0" borderId="49" xfId="3919" applyFont="1" applyFill="1" applyBorder="1" applyAlignment="1" applyProtection="1">
      <alignment horizontal="center" wrapText="1"/>
      <protection locked="0"/>
    </xf>
    <xf numFmtId="0" fontId="54" fillId="0" borderId="0" xfId="3920" applyFont="1" applyFill="1" applyAlignment="1">
      <alignment horizontal="center"/>
    </xf>
    <xf numFmtId="0" fontId="54" fillId="0" borderId="54" xfId="3920" applyFont="1" applyFill="1" applyBorder="1" applyAlignment="1">
      <alignment horizontal="center" vertical="center" wrapText="1"/>
    </xf>
    <xf numFmtId="0" fontId="54" fillId="0" borderId="64" xfId="3920" applyFont="1" applyFill="1" applyBorder="1" applyAlignment="1">
      <alignment horizontal="center" vertical="center" wrapText="1"/>
    </xf>
    <xf numFmtId="0" fontId="54" fillId="0" borderId="70" xfId="3920" applyFont="1" applyFill="1" applyBorder="1" applyAlignment="1">
      <alignment horizontal="center" vertical="center" wrapText="1"/>
    </xf>
    <xf numFmtId="0" fontId="54" fillId="0" borderId="33" xfId="3920" applyFont="1" applyFill="1" applyBorder="1" applyAlignment="1">
      <alignment horizontal="center" vertical="center" wrapText="1"/>
    </xf>
    <xf numFmtId="0" fontId="54" fillId="0" borderId="61" xfId="3920" applyFont="1" applyFill="1" applyBorder="1" applyAlignment="1">
      <alignment horizontal="center" vertical="center" wrapText="1"/>
    </xf>
    <xf numFmtId="0" fontId="54" fillId="0" borderId="72" xfId="3920" applyFont="1" applyFill="1" applyBorder="1" applyAlignment="1">
      <alignment horizontal="center" vertical="center" wrapText="1"/>
    </xf>
    <xf numFmtId="0" fontId="54" fillId="0" borderId="63" xfId="3920" applyFont="1" applyFill="1" applyBorder="1" applyAlignment="1">
      <alignment horizontal="center" vertical="center" wrapText="1"/>
    </xf>
    <xf numFmtId="0" fontId="54" fillId="0" borderId="27" xfId="3920" applyFont="1" applyFill="1" applyBorder="1" applyAlignment="1">
      <alignment horizontal="center" vertical="center" wrapText="1"/>
    </xf>
    <xf numFmtId="0" fontId="54" fillId="0" borderId="74" xfId="3920" applyFont="1" applyFill="1" applyBorder="1" applyAlignment="1">
      <alignment horizontal="center" vertical="center" wrapText="1"/>
    </xf>
    <xf numFmtId="0" fontId="54" fillId="0" borderId="39" xfId="3920" applyFont="1" applyFill="1" applyBorder="1" applyAlignment="1" applyProtection="1">
      <alignment horizontal="center" wrapText="1"/>
      <protection locked="0"/>
    </xf>
    <xf numFmtId="0" fontId="54" fillId="0" borderId="42" xfId="3920" applyFont="1" applyFill="1" applyBorder="1" applyAlignment="1" applyProtection="1">
      <alignment horizontal="center" wrapText="1"/>
      <protection locked="0"/>
    </xf>
    <xf numFmtId="0" fontId="54" fillId="0" borderId="62" xfId="3920" applyFont="1" applyFill="1" applyBorder="1" applyAlignment="1" applyProtection="1">
      <alignment horizontal="center" wrapText="1"/>
      <protection locked="0"/>
    </xf>
    <xf numFmtId="0" fontId="32" fillId="0" borderId="63" xfId="2858" applyFont="1" applyFill="1" applyBorder="1" applyAlignment="1">
      <alignment horizontal="center" vertical="center" wrapText="1"/>
    </xf>
    <xf numFmtId="0" fontId="32" fillId="0" borderId="64" xfId="2858" applyFont="1" applyFill="1" applyBorder="1" applyAlignment="1">
      <alignment horizontal="center" vertical="center" wrapText="1"/>
    </xf>
    <xf numFmtId="0" fontId="32" fillId="0" borderId="70" xfId="2858" applyFont="1" applyFill="1" applyBorder="1" applyAlignment="1">
      <alignment horizontal="center" vertical="center" wrapText="1"/>
    </xf>
    <xf numFmtId="0" fontId="32" fillId="0" borderId="20" xfId="2858" applyFont="1" applyFill="1" applyBorder="1" applyAlignment="1">
      <alignment horizontal="center" vertical="center" wrapText="1"/>
    </xf>
    <xf numFmtId="0" fontId="32" fillId="0" borderId="61" xfId="2858" applyFont="1" applyFill="1" applyBorder="1" applyAlignment="1">
      <alignment horizontal="center" vertical="center" wrapText="1"/>
    </xf>
    <xf numFmtId="0" fontId="32" fillId="0" borderId="72" xfId="2858" applyFont="1" applyFill="1" applyBorder="1" applyAlignment="1">
      <alignment horizontal="center" vertical="center" wrapText="1"/>
    </xf>
    <xf numFmtId="0" fontId="54" fillId="0" borderId="37" xfId="3920" applyFont="1" applyFill="1" applyBorder="1" applyAlignment="1">
      <alignment horizontal="center" wrapText="1"/>
    </xf>
    <xf numFmtId="0" fontId="54" fillId="0" borderId="27" xfId="3920" applyFont="1" applyFill="1" applyBorder="1" applyAlignment="1">
      <alignment horizontal="center" wrapText="1"/>
    </xf>
    <xf numFmtId="0" fontId="54" fillId="0" borderId="74" xfId="3920" applyFont="1" applyFill="1" applyBorder="1" applyAlignment="1">
      <alignment horizontal="center" wrapText="1"/>
    </xf>
    <xf numFmtId="0" fontId="54" fillId="0" borderId="36" xfId="3920" applyFont="1" applyFill="1" applyBorder="1" applyAlignment="1">
      <alignment horizontal="center" wrapText="1"/>
    </xf>
    <xf numFmtId="0" fontId="54" fillId="0" borderId="22" xfId="3920" applyFont="1" applyFill="1" applyBorder="1" applyAlignment="1">
      <alignment horizontal="center" wrapText="1"/>
    </xf>
    <xf numFmtId="0" fontId="54" fillId="0" borderId="49" xfId="3920" applyFont="1" applyFill="1" applyBorder="1" applyAlignment="1">
      <alignment horizontal="center" wrapText="1"/>
    </xf>
    <xf numFmtId="0" fontId="54" fillId="0" borderId="35" xfId="3920" applyFont="1" applyFill="1" applyBorder="1" applyAlignment="1">
      <alignment horizontal="center" wrapText="1"/>
    </xf>
    <xf numFmtId="0" fontId="54" fillId="0" borderId="75" xfId="3920" applyFont="1" applyFill="1" applyBorder="1" applyAlignment="1">
      <alignment horizontal="center" wrapText="1"/>
    </xf>
    <xf numFmtId="14" fontId="35" fillId="0" borderId="15" xfId="2858" applyNumberFormat="1" applyFont="1" applyFill="1" applyBorder="1" applyAlignment="1">
      <alignment horizontal="left" vertical="center" wrapText="1"/>
    </xf>
    <xf numFmtId="0" fontId="35" fillId="0" borderId="15" xfId="2858" applyFont="1" applyFill="1" applyBorder="1" applyAlignment="1">
      <alignment horizontal="left" vertical="center" wrapText="1"/>
    </xf>
    <xf numFmtId="0" fontId="35" fillId="0" borderId="0" xfId="2858" applyFont="1" applyFill="1" applyAlignment="1">
      <alignment wrapText="1"/>
    </xf>
    <xf numFmtId="0" fontId="35" fillId="0" borderId="40" xfId="2858" applyNumberFormat="1" applyFont="1" applyFill="1" applyBorder="1" applyAlignment="1" applyProtection="1">
      <alignment horizontal="center" vertical="center" wrapText="1"/>
      <protection locked="0"/>
    </xf>
    <xf numFmtId="0" fontId="35" fillId="0" borderId="43" xfId="2858" applyNumberFormat="1" applyFont="1" applyFill="1" applyBorder="1" applyAlignment="1" applyProtection="1">
      <alignment horizontal="center" vertical="center" wrapText="1"/>
      <protection locked="0"/>
    </xf>
    <xf numFmtId="0" fontId="35" fillId="0" borderId="0" xfId="2858" applyFont="1" applyFill="1"/>
    <xf numFmtId="0" fontId="56" fillId="0" borderId="34" xfId="3920" applyFont="1" applyFill="1" applyBorder="1" applyAlignment="1">
      <alignment horizontal="center" vertical="center"/>
    </xf>
    <xf numFmtId="0" fontId="56" fillId="0" borderId="30" xfId="3920" applyFont="1" applyFill="1" applyBorder="1" applyAlignment="1">
      <alignment horizontal="center" vertical="center"/>
    </xf>
    <xf numFmtId="0" fontId="56" fillId="0" borderId="37" xfId="3920" applyFont="1" applyFill="1" applyBorder="1" applyAlignment="1">
      <alignment horizontal="left" vertical="center" wrapText="1"/>
    </xf>
    <xf numFmtId="0" fontId="56" fillId="0" borderId="27" xfId="3920" applyFont="1" applyFill="1" applyBorder="1" applyAlignment="1">
      <alignment horizontal="left" vertical="center" wrapText="1"/>
    </xf>
    <xf numFmtId="0" fontId="35" fillId="0" borderId="38" xfId="2858" applyFont="1" applyFill="1" applyBorder="1" applyAlignment="1">
      <alignment horizontal="center" vertical="top" wrapText="1"/>
    </xf>
    <xf numFmtId="0" fontId="35" fillId="0" borderId="29" xfId="2858" applyFont="1" applyFill="1" applyBorder="1" applyAlignment="1">
      <alignment horizontal="center" vertical="top" wrapText="1"/>
    </xf>
    <xf numFmtId="0" fontId="35" fillId="0" borderId="42" xfId="2858" applyFont="1" applyFill="1" applyBorder="1" applyAlignment="1">
      <alignment horizontal="center" vertical="center" wrapText="1"/>
    </xf>
    <xf numFmtId="42" fontId="35" fillId="0" borderId="40" xfId="2858" applyNumberFormat="1" applyFont="1" applyFill="1" applyBorder="1" applyAlignment="1">
      <alignment vertical="center"/>
    </xf>
    <xf numFmtId="0" fontId="35" fillId="0" borderId="10" xfId="2858" applyFont="1" applyFill="1" applyBorder="1" applyAlignment="1">
      <alignment horizontal="left" vertical="center" wrapText="1"/>
    </xf>
    <xf numFmtId="0" fontId="35" fillId="0" borderId="40" xfId="2858" applyFont="1" applyFill="1" applyBorder="1" applyAlignment="1">
      <alignment horizontal="left" vertical="center" wrapText="1"/>
    </xf>
    <xf numFmtId="0" fontId="35" fillId="0" borderId="10" xfId="2858" applyFont="1" applyFill="1" applyBorder="1" applyAlignment="1">
      <alignment horizontal="center" vertical="center" wrapText="1"/>
    </xf>
    <xf numFmtId="0" fontId="35" fillId="0" borderId="40" xfId="2858" applyFont="1" applyFill="1" applyBorder="1" applyAlignment="1">
      <alignment horizontal="center" vertical="center" wrapText="1"/>
    </xf>
    <xf numFmtId="14" fontId="56" fillId="0" borderId="10" xfId="3916" applyNumberFormat="1" applyFont="1" applyFill="1" applyBorder="1" applyAlignment="1">
      <alignment horizontal="center" vertical="center"/>
    </xf>
    <xf numFmtId="14" fontId="56" fillId="0" borderId="40" xfId="3916" applyNumberFormat="1" applyFont="1" applyFill="1" applyBorder="1" applyAlignment="1">
      <alignment horizontal="center" vertical="center"/>
    </xf>
    <xf numFmtId="0" fontId="56" fillId="0" borderId="35" xfId="3920" applyFont="1" applyFill="1" applyBorder="1" applyAlignment="1">
      <alignment horizontal="center" vertical="center" wrapText="1"/>
    </xf>
    <xf numFmtId="0" fontId="56" fillId="0" borderId="75" xfId="3920" applyFont="1" applyFill="1" applyBorder="1" applyAlignment="1">
      <alignment horizontal="center" vertical="center" wrapText="1"/>
    </xf>
    <xf numFmtId="0" fontId="32" fillId="0" borderId="67" xfId="2858" applyNumberFormat="1" applyFont="1" applyFill="1" applyBorder="1" applyAlignment="1" applyProtection="1">
      <alignment horizontal="center" wrapText="1"/>
      <protection locked="0"/>
    </xf>
    <xf numFmtId="0" fontId="32" fillId="0" borderId="48" xfId="2858" applyNumberFormat="1" applyFont="1" applyFill="1" applyBorder="1" applyAlignment="1" applyProtection="1">
      <alignment horizontal="center" wrapText="1"/>
      <protection locked="0"/>
    </xf>
    <xf numFmtId="167" fontId="35" fillId="0" borderId="36" xfId="2858" applyNumberFormat="1" applyFont="1" applyFill="1" applyBorder="1" applyAlignment="1">
      <alignment horizontal="center" vertical="center"/>
    </xf>
    <xf numFmtId="167" fontId="35" fillId="0" borderId="21" xfId="2858" applyNumberFormat="1" applyFont="1" applyFill="1" applyBorder="1" applyAlignment="1">
      <alignment horizontal="center" vertical="center"/>
    </xf>
    <xf numFmtId="0" fontId="56" fillId="0" borderId="41" xfId="3920" applyFont="1" applyFill="1" applyBorder="1" applyAlignment="1">
      <alignment horizontal="left" vertical="center" wrapText="1"/>
    </xf>
    <xf numFmtId="0" fontId="56" fillId="0" borderId="18" xfId="3920" applyFont="1" applyFill="1" applyBorder="1" applyAlignment="1">
      <alignment horizontal="left" vertical="center" wrapText="1"/>
    </xf>
    <xf numFmtId="0" fontId="35" fillId="0" borderId="34" xfId="2858" applyFont="1" applyFill="1" applyBorder="1" applyAlignment="1">
      <alignment horizontal="center" vertical="center" wrapText="1"/>
    </xf>
    <xf numFmtId="0" fontId="35" fillId="0" borderId="30" xfId="2858" applyFont="1" applyFill="1" applyBorder="1" applyAlignment="1">
      <alignment horizontal="center" vertical="center" wrapText="1"/>
    </xf>
    <xf numFmtId="0" fontId="35" fillId="0" borderId="27" xfId="2858" applyNumberFormat="1" applyFont="1" applyFill="1" applyBorder="1" applyAlignment="1" applyProtection="1">
      <alignment horizontal="center" vertical="center" wrapText="1"/>
      <protection locked="0"/>
    </xf>
    <xf numFmtId="0" fontId="35" fillId="0" borderId="74" xfId="2858" applyNumberFormat="1" applyFont="1" applyFill="1" applyBorder="1" applyAlignment="1" applyProtection="1">
      <alignment horizontal="center" vertical="center" wrapText="1"/>
      <protection locked="0"/>
    </xf>
    <xf numFmtId="0" fontId="35" fillId="0" borderId="0" xfId="2858" applyFont="1" applyFill="1" applyAlignment="1">
      <alignment horizontal="left" wrapText="1"/>
    </xf>
    <xf numFmtId="166" fontId="56" fillId="0" borderId="36" xfId="2660" quotePrefix="1" applyNumberFormat="1" applyFont="1" applyFill="1" applyBorder="1" applyAlignment="1">
      <alignment horizontal="center" vertical="center"/>
    </xf>
    <xf numFmtId="166" fontId="56" fillId="0" borderId="22" xfId="2660" quotePrefix="1" applyNumberFormat="1" applyFont="1" applyFill="1" applyBorder="1" applyAlignment="1">
      <alignment horizontal="center" vertical="center"/>
    </xf>
    <xf numFmtId="0" fontId="35" fillId="0" borderId="61" xfId="2858" applyFont="1" applyFill="1" applyBorder="1" applyAlignment="1">
      <alignment horizontal="left" vertical="top"/>
    </xf>
    <xf numFmtId="0" fontId="35" fillId="0" borderId="23" xfId="2858" applyFont="1" applyFill="1" applyBorder="1" applyAlignment="1">
      <alignment horizontal="left" vertical="top"/>
    </xf>
    <xf numFmtId="0" fontId="35" fillId="0" borderId="0" xfId="2858" applyFont="1" applyFill="1" applyBorder="1"/>
    <xf numFmtId="0" fontId="35" fillId="0" borderId="0" xfId="2858" applyFont="1" applyFill="1" applyAlignment="1"/>
    <xf numFmtId="0" fontId="0" fillId="0" borderId="70" xfId="0" applyFill="1" applyBorder="1"/>
    <xf numFmtId="0" fontId="0" fillId="0" borderId="62" xfId="0" applyFill="1" applyBorder="1"/>
    <xf numFmtId="0" fontId="0" fillId="0" borderId="71" xfId="0" applyFill="1" applyBorder="1"/>
    <xf numFmtId="0" fontId="32" fillId="0" borderId="31" xfId="2858" applyFont="1" applyFill="1" applyBorder="1" applyAlignment="1">
      <alignment horizontal="center"/>
    </xf>
    <xf numFmtId="0" fontId="32" fillId="0" borderId="46" xfId="2858" applyFont="1" applyFill="1" applyBorder="1" applyAlignment="1">
      <alignment horizontal="center"/>
    </xf>
    <xf numFmtId="0" fontId="32" fillId="0" borderId="47" xfId="2858" applyFont="1" applyFill="1" applyBorder="1" applyAlignment="1">
      <alignment horizontal="center"/>
    </xf>
    <xf numFmtId="42" fontId="32" fillId="0" borderId="0" xfId="2858" applyNumberFormat="1" applyFont="1" applyFill="1" applyBorder="1" applyAlignment="1">
      <alignment horizontal="left"/>
    </xf>
    <xf numFmtId="0" fontId="32" fillId="0" borderId="54" xfId="2858" applyFont="1" applyFill="1" applyBorder="1" applyAlignment="1">
      <alignment horizontal="center" wrapText="1"/>
    </xf>
    <xf numFmtId="0" fontId="32" fillId="0" borderId="62" xfId="2858" applyFont="1" applyFill="1" applyBorder="1" applyAlignment="1">
      <alignment horizontal="center" wrapText="1"/>
    </xf>
    <xf numFmtId="0" fontId="35" fillId="0" borderId="32" xfId="2858" applyFont="1" applyFill="1" applyBorder="1" applyAlignment="1">
      <alignment horizontal="center" vertical="center" wrapText="1"/>
    </xf>
    <xf numFmtId="0" fontId="35" fillId="0" borderId="26" xfId="2858" applyFont="1" applyFill="1" applyBorder="1" applyAlignment="1">
      <alignment horizontal="center" vertical="center" wrapText="1"/>
    </xf>
    <xf numFmtId="14" fontId="56" fillId="0" borderId="52" xfId="3920" applyNumberFormat="1" applyFont="1" applyFill="1" applyBorder="1" applyAlignment="1">
      <alignment horizontal="center" vertical="center"/>
    </xf>
    <xf numFmtId="14" fontId="56" fillId="0" borderId="40" xfId="3920" applyNumberFormat="1" applyFont="1" applyFill="1" applyBorder="1" applyAlignment="1">
      <alignment horizontal="left" vertical="center" wrapText="1"/>
    </xf>
    <xf numFmtId="42" fontId="35" fillId="0" borderId="10" xfId="2858" applyNumberFormat="1" applyFont="1" applyFill="1" applyBorder="1" applyAlignment="1">
      <alignment horizontal="center" vertical="center" wrapText="1"/>
    </xf>
    <xf numFmtId="42" fontId="35" fillId="0" borderId="40" xfId="2858" applyNumberFormat="1" applyFont="1" applyFill="1" applyBorder="1" applyAlignment="1">
      <alignment horizontal="center" vertical="center" wrapText="1"/>
    </xf>
    <xf numFmtId="0" fontId="56" fillId="0" borderId="42" xfId="3920" applyFont="1" applyFill="1" applyBorder="1" applyAlignment="1">
      <alignment horizontal="center" vertical="center"/>
    </xf>
    <xf numFmtId="0" fontId="56" fillId="0" borderId="38" xfId="3920" applyFont="1" applyFill="1" applyBorder="1" applyAlignment="1">
      <alignment horizontal="center" vertical="top" wrapText="1"/>
    </xf>
    <xf numFmtId="0" fontId="56" fillId="0" borderId="29" xfId="3920" applyFont="1" applyFill="1" applyBorder="1" applyAlignment="1">
      <alignment horizontal="center" vertical="top" wrapText="1"/>
    </xf>
    <xf numFmtId="0" fontId="35" fillId="0" borderId="63" xfId="2858" applyNumberFormat="1" applyFont="1" applyFill="1" applyBorder="1" applyAlignment="1" applyProtection="1">
      <alignment horizontal="center" vertical="center" wrapText="1"/>
      <protection locked="0"/>
    </xf>
    <xf numFmtId="0" fontId="56" fillId="0" borderId="28" xfId="3920" applyFont="1" applyFill="1" applyBorder="1" applyAlignment="1">
      <alignment horizontal="center" vertical="center" wrapText="1"/>
    </xf>
    <xf numFmtId="0" fontId="56" fillId="0" borderId="57" xfId="3920" applyFont="1" applyFill="1" applyBorder="1" applyAlignment="1">
      <alignment horizontal="center" vertical="center" wrapText="1"/>
    </xf>
    <xf numFmtId="0" fontId="35" fillId="0" borderId="25" xfId="2858" applyFont="1" applyFill="1" applyBorder="1" applyAlignment="1">
      <alignment horizontal="center" vertical="center" wrapText="1"/>
    </xf>
    <xf numFmtId="165" fontId="35" fillId="0" borderId="34" xfId="2858" applyNumberFormat="1" applyFont="1" applyFill="1" applyBorder="1" applyAlignment="1">
      <alignment horizontal="center" vertical="center"/>
    </xf>
    <xf numFmtId="165" fontId="35" fillId="0" borderId="30" xfId="2858" applyNumberFormat="1" applyFont="1" applyFill="1" applyBorder="1" applyAlignment="1">
      <alignment horizontal="center" vertical="center"/>
    </xf>
    <xf numFmtId="0" fontId="56" fillId="0" borderId="38" xfId="3920" applyFont="1" applyFill="1" applyBorder="1" applyAlignment="1">
      <alignment horizontal="center" vertical="center"/>
    </xf>
    <xf numFmtId="0" fontId="56" fillId="0" borderId="72" xfId="3920" applyFont="1" applyFill="1" applyBorder="1" applyAlignment="1">
      <alignment horizontal="center" vertical="center"/>
    </xf>
    <xf numFmtId="0" fontId="35" fillId="0" borderId="68" xfId="2858" applyNumberFormat="1" applyFont="1" applyFill="1" applyBorder="1" applyAlignment="1" applyProtection="1">
      <alignment horizontal="center" vertical="center" wrapText="1"/>
      <protection locked="0"/>
    </xf>
    <xf numFmtId="0" fontId="32" fillId="0" borderId="40" xfId="2858" applyNumberFormat="1" applyFont="1" applyFill="1" applyBorder="1" applyAlignment="1" applyProtection="1">
      <alignment horizontal="center" vertical="center" wrapText="1"/>
      <protection locked="0"/>
    </xf>
    <xf numFmtId="0" fontId="32" fillId="0" borderId="43" xfId="2858" applyNumberFormat="1" applyFont="1" applyFill="1" applyBorder="1" applyAlignment="1" applyProtection="1">
      <alignment horizontal="center" vertical="center" wrapText="1"/>
      <protection locked="0"/>
    </xf>
    <xf numFmtId="0" fontId="54" fillId="0" borderId="59" xfId="3920" applyFont="1" applyFill="1" applyBorder="1" applyAlignment="1">
      <alignment horizontal="center" wrapText="1"/>
    </xf>
    <xf numFmtId="0" fontId="54" fillId="0" borderId="46" xfId="3920" applyFont="1" applyFill="1" applyBorder="1" applyAlignment="1">
      <alignment horizontal="center" wrapText="1"/>
    </xf>
    <xf numFmtId="0" fontId="35" fillId="0" borderId="52" xfId="2858" applyNumberFormat="1" applyFont="1" applyFill="1" applyBorder="1" applyAlignment="1" applyProtection="1">
      <alignment horizontal="center" vertical="center" wrapText="1"/>
      <protection locked="0"/>
    </xf>
    <xf numFmtId="0" fontId="35" fillId="0" borderId="48" xfId="2858" applyNumberFormat="1" applyFont="1" applyFill="1" applyBorder="1" applyAlignment="1" applyProtection="1">
      <alignment horizontal="center" vertical="center" wrapText="1"/>
      <protection locked="0"/>
    </xf>
    <xf numFmtId="0" fontId="32" fillId="0" borderId="0" xfId="0" applyFont="1" applyFill="1" applyAlignment="1">
      <alignment horizontal="center" wrapText="1"/>
    </xf>
    <xf numFmtId="0" fontId="32" fillId="0" borderId="88" xfId="0" applyFont="1" applyFill="1" applyBorder="1" applyAlignment="1">
      <alignment horizontal="center" wrapText="1"/>
    </xf>
    <xf numFmtId="0" fontId="35" fillId="0" borderId="0" xfId="0" applyFont="1" applyFill="1" applyAlignment="1">
      <alignment horizontal="center" wrapText="1"/>
    </xf>
    <xf numFmtId="0" fontId="35" fillId="0" borderId="34" xfId="0" applyFont="1" applyFill="1" applyBorder="1" applyAlignment="1">
      <alignment wrapText="1"/>
    </xf>
    <xf numFmtId="0" fontId="35" fillId="0" borderId="30" xfId="0" applyFont="1" applyFill="1" applyBorder="1" applyAlignment="1">
      <alignment wrapText="1"/>
    </xf>
    <xf numFmtId="0" fontId="32" fillId="0" borderId="68" xfId="0" applyFont="1" applyFill="1" applyBorder="1" applyAlignment="1">
      <alignment horizontal="center" wrapText="1"/>
    </xf>
    <xf numFmtId="0" fontId="32" fillId="0" borderId="43" xfId="0" applyFont="1" applyFill="1" applyBorder="1" applyAlignment="1">
      <alignment horizontal="center" wrapText="1"/>
    </xf>
    <xf numFmtId="0" fontId="32" fillId="0" borderId="67" xfId="0" applyFont="1" applyFill="1" applyBorder="1" applyAlignment="1">
      <alignment horizontal="center" wrapText="1"/>
    </xf>
    <xf numFmtId="0" fontId="32" fillId="0" borderId="52" xfId="0" applyFont="1" applyFill="1" applyBorder="1" applyAlignment="1">
      <alignment horizontal="center" wrapText="1"/>
    </xf>
    <xf numFmtId="0" fontId="32" fillId="0" borderId="65" xfId="0" applyFont="1" applyFill="1" applyBorder="1" applyAlignment="1">
      <alignment horizontal="center" wrapText="1"/>
    </xf>
    <xf numFmtId="0" fontId="32" fillId="0" borderId="75" xfId="0" applyFont="1" applyFill="1" applyBorder="1" applyAlignment="1">
      <alignment horizontal="center" wrapText="1"/>
    </xf>
    <xf numFmtId="0" fontId="32" fillId="0" borderId="48" xfId="0" applyFont="1" applyFill="1" applyBorder="1" applyAlignment="1">
      <alignment horizontal="center" wrapText="1"/>
    </xf>
    <xf numFmtId="0" fontId="32" fillId="0" borderId="101" xfId="0" applyFont="1" applyFill="1" applyBorder="1" applyAlignment="1">
      <alignment horizontal="center" wrapText="1"/>
    </xf>
    <xf numFmtId="0" fontId="32" fillId="0" borderId="102" xfId="0" applyFont="1" applyFill="1" applyBorder="1" applyAlignment="1">
      <alignment horizontal="center" wrapText="1"/>
    </xf>
    <xf numFmtId="0" fontId="32" fillId="0" borderId="103" xfId="0" applyFont="1" applyFill="1" applyBorder="1" applyAlignment="1">
      <alignment horizontal="center" wrapText="1"/>
    </xf>
    <xf numFmtId="0" fontId="32" fillId="0" borderId="54" xfId="0" applyFont="1" applyFill="1" applyBorder="1" applyAlignment="1">
      <alignment horizontal="center" wrapText="1"/>
    </xf>
    <xf numFmtId="0" fontId="32" fillId="0" borderId="70" xfId="0" applyFont="1" applyFill="1" applyBorder="1" applyAlignment="1">
      <alignment horizontal="center" wrapText="1"/>
    </xf>
    <xf numFmtId="0" fontId="32" fillId="0" borderId="62" xfId="0" applyFont="1" applyFill="1" applyBorder="1" applyAlignment="1">
      <alignment horizontal="center" wrapText="1"/>
    </xf>
    <xf numFmtId="0" fontId="32" fillId="0" borderId="71" xfId="0" applyFont="1" applyFill="1" applyBorder="1" applyAlignment="1">
      <alignment horizontal="center" wrapText="1"/>
    </xf>
    <xf numFmtId="42" fontId="35" fillId="0" borderId="31" xfId="0" applyNumberFormat="1" applyFont="1" applyFill="1" applyBorder="1" applyAlignment="1">
      <alignment wrapText="1"/>
    </xf>
    <xf numFmtId="42" fontId="35" fillId="0" borderId="60" xfId="0" applyNumberFormat="1" applyFont="1" applyFill="1" applyBorder="1" applyAlignment="1">
      <alignment wrapText="1"/>
    </xf>
    <xf numFmtId="0" fontId="32" fillId="0" borderId="47" xfId="0" applyFont="1" applyFill="1" applyBorder="1" applyAlignment="1">
      <alignment horizontal="center" wrapText="1"/>
    </xf>
    <xf numFmtId="0" fontId="32" fillId="0" borderId="12" xfId="0" applyFont="1" applyFill="1" applyBorder="1" applyAlignment="1">
      <alignment horizontal="center" wrapText="1"/>
    </xf>
    <xf numFmtId="0" fontId="32" fillId="0" borderId="13" xfId="0" applyFont="1" applyFill="1" applyBorder="1" applyAlignment="1">
      <alignment horizontal="center" wrapText="1"/>
    </xf>
    <xf numFmtId="0" fontId="32" fillId="0" borderId="25" xfId="0" applyFont="1" applyFill="1" applyBorder="1" applyAlignment="1">
      <alignment horizontal="center" wrapText="1"/>
    </xf>
    <xf numFmtId="0" fontId="32" fillId="0" borderId="56" xfId="0" applyFont="1" applyFill="1" applyBorder="1" applyAlignment="1">
      <alignment horizontal="center" wrapText="1"/>
    </xf>
    <xf numFmtId="0" fontId="32" fillId="0" borderId="57" xfId="0" applyFont="1" applyFill="1" applyBorder="1" applyAlignment="1">
      <alignment horizontal="center" wrapText="1"/>
    </xf>
    <xf numFmtId="0" fontId="32" fillId="0" borderId="11" xfId="0" applyFont="1" applyFill="1" applyBorder="1" applyAlignment="1">
      <alignment horizontal="center" wrapText="1"/>
    </xf>
    <xf numFmtId="0" fontId="32" fillId="0" borderId="24" xfId="0" applyFont="1" applyFill="1" applyBorder="1" applyAlignment="1">
      <alignment horizontal="center" wrapText="1"/>
    </xf>
    <xf numFmtId="0" fontId="32" fillId="0" borderId="50" xfId="0" applyFont="1" applyFill="1" applyBorder="1" applyAlignment="1">
      <alignment horizontal="center" wrapText="1"/>
    </xf>
    <xf numFmtId="0" fontId="32" fillId="0" borderId="36" xfId="0" applyFont="1" applyFill="1" applyBorder="1" applyAlignment="1">
      <alignment horizontal="center" wrapText="1"/>
    </xf>
    <xf numFmtId="0" fontId="32" fillId="0" borderId="10" xfId="0" applyFont="1" applyFill="1" applyBorder="1" applyAlignment="1">
      <alignment horizontal="center" wrapText="1"/>
    </xf>
    <xf numFmtId="0" fontId="32" fillId="0" borderId="105" xfId="0" applyFont="1" applyFill="1" applyBorder="1" applyAlignment="1">
      <alignment horizontal="center" wrapText="1"/>
    </xf>
    <xf numFmtId="0" fontId="32" fillId="0" borderId="107" xfId="0" applyFont="1" applyFill="1" applyBorder="1" applyAlignment="1">
      <alignment horizontal="center" wrapText="1"/>
    </xf>
    <xf numFmtId="0" fontId="32" fillId="0" borderId="106" xfId="0" applyFont="1" applyFill="1" applyBorder="1" applyAlignment="1">
      <alignment horizontal="center" wrapText="1"/>
    </xf>
    <xf numFmtId="0" fontId="32" fillId="0" borderId="108" xfId="0" applyFont="1" applyFill="1" applyBorder="1" applyAlignment="1">
      <alignment horizontal="center" wrapText="1"/>
    </xf>
    <xf numFmtId="0" fontId="32" fillId="0" borderId="64" xfId="0" applyFont="1" applyFill="1" applyBorder="1" applyAlignment="1">
      <alignment horizontal="center" wrapText="1"/>
    </xf>
    <xf numFmtId="0" fontId="32" fillId="0" borderId="90" xfId="0" applyFont="1" applyFill="1" applyBorder="1" applyAlignment="1">
      <alignment horizontal="center" wrapText="1"/>
    </xf>
    <xf numFmtId="0" fontId="54" fillId="0" borderId="68" xfId="2846" applyFont="1" applyFill="1" applyBorder="1" applyAlignment="1">
      <alignment horizontal="center"/>
    </xf>
    <xf numFmtId="0" fontId="54" fillId="0" borderId="43" xfId="2846" applyFont="1" applyFill="1" applyBorder="1" applyAlignment="1">
      <alignment horizontal="center"/>
    </xf>
    <xf numFmtId="0" fontId="54" fillId="0" borderId="69" xfId="2846" applyFont="1" applyFill="1" applyBorder="1" applyAlignment="1">
      <alignment horizontal="center" wrapText="1"/>
    </xf>
    <xf numFmtId="0" fontId="54" fillId="0" borderId="49" xfId="2846" applyFont="1" applyFill="1" applyBorder="1" applyAlignment="1">
      <alignment horizontal="center" wrapText="1"/>
    </xf>
    <xf numFmtId="0" fontId="54" fillId="0" borderId="0" xfId="2846" applyFont="1" applyFill="1" applyAlignment="1">
      <alignment horizontal="center"/>
    </xf>
    <xf numFmtId="0" fontId="32" fillId="0" borderId="60" xfId="2858" applyFont="1" applyFill="1" applyBorder="1" applyAlignment="1">
      <alignment horizontal="center"/>
    </xf>
    <xf numFmtId="0" fontId="32" fillId="0" borderId="46" xfId="2858" applyFont="1" applyFill="1" applyBorder="1" applyAlignment="1">
      <alignment horizontal="center" wrapText="1"/>
    </xf>
    <xf numFmtId="0" fontId="54" fillId="0" borderId="28" xfId="2846" applyFont="1" applyFill="1" applyBorder="1" applyAlignment="1" applyProtection="1">
      <alignment horizontal="center" wrapText="1"/>
      <protection locked="0"/>
    </xf>
    <xf numFmtId="0" fontId="54" fillId="0" borderId="57" xfId="2846" applyFont="1" applyFill="1" applyBorder="1" applyAlignment="1" applyProtection="1">
      <alignment horizontal="center" wrapText="1"/>
      <protection locked="0"/>
    </xf>
    <xf numFmtId="0" fontId="54" fillId="0" borderId="34" xfId="2846" applyFont="1" applyFill="1" applyBorder="1" applyAlignment="1" applyProtection="1">
      <alignment horizontal="center" wrapText="1"/>
      <protection locked="0"/>
    </xf>
    <xf numFmtId="0" fontId="32" fillId="0" borderId="67" xfId="2858" applyFont="1" applyFill="1" applyBorder="1" applyAlignment="1">
      <alignment horizontal="center" wrapText="1"/>
    </xf>
    <xf numFmtId="0" fontId="32" fillId="0" borderId="48" xfId="2858" applyFont="1" applyFill="1" applyBorder="1" applyAlignment="1">
      <alignment horizontal="center" wrapText="1"/>
    </xf>
    <xf numFmtId="0" fontId="32" fillId="0" borderId="47" xfId="2858" applyFont="1" applyFill="1" applyBorder="1" applyAlignment="1">
      <alignment horizontal="center" wrapText="1"/>
    </xf>
    <xf numFmtId="164" fontId="32" fillId="0" borderId="54" xfId="2858" applyNumberFormat="1" applyFont="1" applyFill="1" applyBorder="1" applyAlignment="1">
      <alignment horizontal="center" wrapText="1"/>
    </xf>
    <xf numFmtId="164" fontId="32" fillId="0" borderId="62" xfId="2858" applyNumberFormat="1" applyFont="1" applyFill="1" applyBorder="1" applyAlignment="1">
      <alignment horizontal="center" wrapText="1"/>
    </xf>
    <xf numFmtId="0" fontId="32" fillId="0" borderId="11" xfId="2858" applyFont="1" applyFill="1" applyBorder="1" applyAlignment="1">
      <alignment horizontal="center"/>
    </xf>
    <xf numFmtId="0" fontId="32" fillId="0" borderId="13" xfId="2858" applyFont="1" applyFill="1" applyBorder="1" applyAlignment="1">
      <alignment horizontal="center"/>
    </xf>
    <xf numFmtId="0" fontId="32" fillId="0" borderId="69" xfId="2858" applyFont="1" applyFill="1" applyBorder="1" applyAlignment="1">
      <alignment horizontal="center" wrapText="1"/>
    </xf>
    <xf numFmtId="0" fontId="32" fillId="0" borderId="63" xfId="2858" applyFont="1" applyFill="1" applyBorder="1" applyAlignment="1">
      <alignment horizontal="center" wrapText="1"/>
    </xf>
    <xf numFmtId="0" fontId="35" fillId="0" borderId="67" xfId="2858" applyFont="1" applyFill="1" applyBorder="1" applyAlignment="1">
      <alignment horizontal="center" vertical="center"/>
    </xf>
    <xf numFmtId="14" fontId="35" fillId="0" borderId="68" xfId="2858" applyNumberFormat="1" applyFont="1" applyFill="1" applyBorder="1" applyAlignment="1">
      <alignment horizontal="center" vertical="center"/>
    </xf>
    <xf numFmtId="0" fontId="35" fillId="0" borderId="68" xfId="2858" applyFont="1" applyFill="1" applyBorder="1" applyAlignment="1">
      <alignment vertical="center"/>
    </xf>
    <xf numFmtId="0" fontId="35" fillId="0" borderId="55" xfId="2858" applyFont="1" applyFill="1" applyBorder="1" applyAlignment="1">
      <alignment vertical="center"/>
    </xf>
    <xf numFmtId="0" fontId="35" fillId="0" borderId="68" xfId="2858" applyFont="1" applyFill="1" applyBorder="1" applyAlignment="1">
      <alignment horizontal="center" vertical="center"/>
    </xf>
    <xf numFmtId="0" fontId="35" fillId="0" borderId="55" xfId="2858" applyFont="1" applyFill="1" applyBorder="1" applyAlignment="1">
      <alignment horizontal="center" vertical="center"/>
    </xf>
    <xf numFmtId="0" fontId="32" fillId="0" borderId="44" xfId="2858" applyFont="1" applyFill="1" applyBorder="1" applyAlignment="1">
      <alignment horizontal="center" wrapText="1"/>
    </xf>
    <xf numFmtId="0" fontId="32" fillId="0" borderId="45" xfId="2858" applyFont="1" applyFill="1" applyBorder="1" applyAlignment="1">
      <alignment horizontal="center" wrapText="1"/>
    </xf>
    <xf numFmtId="0" fontId="32" fillId="0" borderId="66" xfId="2858" applyFont="1" applyFill="1" applyBorder="1" applyAlignment="1">
      <alignment horizontal="center" wrapText="1"/>
    </xf>
    <xf numFmtId="0" fontId="35" fillId="0" borderId="68" xfId="2858" applyFont="1" applyFill="1" applyBorder="1" applyAlignment="1">
      <alignment horizontal="center" vertical="center" wrapText="1"/>
    </xf>
    <xf numFmtId="0" fontId="35" fillId="0" borderId="55" xfId="2858" applyFont="1" applyFill="1" applyBorder="1" applyAlignment="1">
      <alignment horizontal="center" vertical="center" wrapText="1"/>
    </xf>
    <xf numFmtId="42" fontId="35" fillId="0" borderId="69" xfId="2858" applyNumberFormat="1" applyFont="1" applyFill="1" applyBorder="1" applyAlignment="1">
      <alignment vertical="center"/>
    </xf>
    <xf numFmtId="42" fontId="35" fillId="0" borderId="21" xfId="2858" applyNumberFormat="1" applyFont="1" applyFill="1" applyBorder="1" applyAlignment="1">
      <alignment vertical="center"/>
    </xf>
    <xf numFmtId="166" fontId="56" fillId="0" borderId="67" xfId="2660" applyNumberFormat="1" applyFont="1" applyFill="1" applyBorder="1" applyAlignment="1">
      <alignment vertical="center"/>
    </xf>
    <xf numFmtId="166" fontId="56" fillId="0" borderId="19" xfId="2660" applyNumberFormat="1" applyFont="1" applyFill="1" applyBorder="1" applyAlignment="1">
      <alignment vertical="center"/>
    </xf>
    <xf numFmtId="0" fontId="35" fillId="0" borderId="69" xfId="2858" applyFont="1" applyFill="1" applyBorder="1" applyAlignment="1">
      <alignment horizontal="left" vertical="center"/>
    </xf>
    <xf numFmtId="0" fontId="35" fillId="0" borderId="21" xfId="2858" applyFont="1" applyFill="1" applyBorder="1" applyAlignment="1">
      <alignment horizontal="left" vertical="center"/>
    </xf>
    <xf numFmtId="0" fontId="35" fillId="0" borderId="68" xfId="2858" applyNumberFormat="1" applyFont="1" applyFill="1" applyBorder="1" applyAlignment="1">
      <alignment horizontal="center" vertical="center"/>
    </xf>
    <xf numFmtId="0" fontId="35" fillId="0" borderId="55" xfId="2858" applyNumberFormat="1" applyFont="1" applyFill="1" applyBorder="1" applyAlignment="1">
      <alignment horizontal="center" vertical="center"/>
    </xf>
    <xf numFmtId="14" fontId="35" fillId="0" borderId="67" xfId="2858" applyNumberFormat="1" applyFont="1" applyFill="1" applyBorder="1" applyAlignment="1">
      <alignment horizontal="center" vertical="center"/>
    </xf>
    <xf numFmtId="14" fontId="35" fillId="0" borderId="19" xfId="2858" applyNumberFormat="1" applyFont="1" applyFill="1" applyBorder="1" applyAlignment="1">
      <alignment horizontal="center" vertical="center"/>
    </xf>
    <xf numFmtId="42" fontId="35" fillId="0" borderId="68" xfId="2858" applyNumberFormat="1" applyFont="1" applyFill="1" applyBorder="1" applyAlignment="1">
      <alignment vertical="center"/>
    </xf>
    <xf numFmtId="0" fontId="35" fillId="0" borderId="69" xfId="2858" applyFont="1" applyFill="1" applyBorder="1" applyAlignment="1">
      <alignment horizontal="center" vertical="center"/>
    </xf>
    <xf numFmtId="0" fontId="35" fillId="0" borderId="21" xfId="2858" applyFont="1" applyFill="1" applyBorder="1" applyAlignment="1">
      <alignment horizontal="center" vertical="center"/>
    </xf>
    <xf numFmtId="166" fontId="56" fillId="0" borderId="50" xfId="2660" applyNumberFormat="1" applyFont="1" applyFill="1" applyBorder="1" applyAlignment="1">
      <alignment vertical="center"/>
    </xf>
    <xf numFmtId="0" fontId="35" fillId="0" borderId="36" xfId="2858" applyFont="1" applyFill="1" applyBorder="1" applyAlignment="1">
      <alignment vertical="center"/>
    </xf>
    <xf numFmtId="0" fontId="35" fillId="0" borderId="21" xfId="2858" applyFont="1" applyFill="1" applyBorder="1" applyAlignment="1">
      <alignment vertical="center"/>
    </xf>
    <xf numFmtId="0" fontId="35" fillId="0" borderId="0" xfId="0" applyFont="1" applyFill="1" applyAlignment="1">
      <alignment wrapText="1"/>
    </xf>
    <xf numFmtId="0" fontId="35" fillId="0" borderId="0" xfId="0" applyFont="1" applyFill="1"/>
    <xf numFmtId="0" fontId="35" fillId="0" borderId="0" xfId="0" applyFont="1" applyFill="1" applyAlignment="1"/>
    <xf numFmtId="0" fontId="35" fillId="0" borderId="36" xfId="2858" applyFont="1" applyFill="1" applyBorder="1" applyAlignment="1">
      <alignment horizontal="center" vertical="center"/>
    </xf>
    <xf numFmtId="0" fontId="35" fillId="0" borderId="22" xfId="2858" applyFont="1" applyFill="1" applyBorder="1" applyAlignment="1">
      <alignment horizontal="center" vertical="center"/>
    </xf>
    <xf numFmtId="14" fontId="35" fillId="0" borderId="52" xfId="2858" applyNumberFormat="1" applyFont="1" applyFill="1" applyBorder="1" applyAlignment="1">
      <alignment horizontal="center" vertical="center"/>
    </xf>
    <xf numFmtId="0" fontId="35" fillId="0" borderId="10" xfId="2858" applyNumberFormat="1" applyFont="1" applyFill="1" applyBorder="1" applyAlignment="1">
      <alignment horizontal="center" vertical="top"/>
    </xf>
    <xf numFmtId="0" fontId="35" fillId="0" borderId="40" xfId="2858" applyNumberFormat="1" applyFont="1" applyFill="1" applyBorder="1" applyAlignment="1">
      <alignment horizontal="center" vertical="top"/>
    </xf>
    <xf numFmtId="0" fontId="35" fillId="0" borderId="55" xfId="2858" applyNumberFormat="1" applyFont="1" applyFill="1" applyBorder="1" applyAlignment="1">
      <alignment horizontal="center" vertical="top"/>
    </xf>
    <xf numFmtId="42" fontId="35" fillId="0" borderId="36" xfId="2858" applyNumberFormat="1" applyFont="1" applyFill="1" applyBorder="1" applyAlignment="1">
      <alignment vertical="center"/>
    </xf>
    <xf numFmtId="42" fontId="35" fillId="0" borderId="22" xfId="2858" applyNumberFormat="1" applyFont="1" applyFill="1" applyBorder="1" applyAlignment="1">
      <alignment vertical="center"/>
    </xf>
    <xf numFmtId="14" fontId="35" fillId="0" borderId="40" xfId="2858" applyNumberFormat="1" applyFont="1" applyFill="1" applyBorder="1" applyAlignment="1">
      <alignment horizontal="center" vertical="center"/>
    </xf>
    <xf numFmtId="0" fontId="35" fillId="0" borderId="10" xfId="2858" applyFont="1" applyFill="1" applyBorder="1" applyAlignment="1">
      <alignment vertical="center"/>
    </xf>
    <xf numFmtId="0" fontId="35" fillId="0" borderId="40" xfId="2858" applyFont="1" applyFill="1" applyBorder="1" applyAlignment="1">
      <alignment vertical="center"/>
    </xf>
    <xf numFmtId="0" fontId="35" fillId="0" borderId="50" xfId="2858" applyFont="1" applyFill="1" applyBorder="1" applyAlignment="1">
      <alignment horizontal="center" vertical="center"/>
    </xf>
    <xf numFmtId="0" fontId="35" fillId="0" borderId="52" xfId="2858" applyFont="1" applyFill="1" applyBorder="1" applyAlignment="1">
      <alignment horizontal="center" vertical="center"/>
    </xf>
    <xf numFmtId="0" fontId="35" fillId="0" borderId="10" xfId="2858" applyFont="1" applyFill="1" applyBorder="1" applyAlignment="1">
      <alignment horizontal="center" vertical="center"/>
    </xf>
    <xf numFmtId="0" fontId="35" fillId="0" borderId="40" xfId="2858" applyFont="1" applyFill="1" applyBorder="1" applyAlignment="1">
      <alignment horizontal="center" vertical="center"/>
    </xf>
    <xf numFmtId="0" fontId="32" fillId="0" borderId="0" xfId="3925" applyFont="1" applyFill="1" applyAlignment="1">
      <alignment horizontal="center"/>
    </xf>
    <xf numFmtId="0" fontId="32" fillId="0" borderId="67" xfId="3925" applyFont="1" applyFill="1" applyBorder="1" applyAlignment="1">
      <alignment horizontal="center"/>
    </xf>
    <xf numFmtId="0" fontId="32" fillId="0" borderId="48" xfId="3925" applyFont="1" applyFill="1" applyBorder="1" applyAlignment="1">
      <alignment horizontal="center"/>
    </xf>
    <xf numFmtId="0" fontId="32" fillId="0" borderId="68" xfId="3925" applyFont="1" applyFill="1" applyBorder="1" applyAlignment="1">
      <alignment horizontal="center" wrapText="1"/>
    </xf>
    <xf numFmtId="0" fontId="32" fillId="0" borderId="43" xfId="3925" applyFont="1" applyFill="1" applyBorder="1" applyAlignment="1">
      <alignment horizontal="center" wrapText="1"/>
    </xf>
    <xf numFmtId="0" fontId="36" fillId="0" borderId="43" xfId="3925" applyFont="1" applyFill="1" applyBorder="1" applyAlignment="1">
      <alignment wrapText="1"/>
    </xf>
    <xf numFmtId="0" fontId="32" fillId="0" borderId="69" xfId="3925" applyFont="1" applyFill="1" applyBorder="1" applyAlignment="1">
      <alignment horizontal="center" wrapText="1"/>
    </xf>
    <xf numFmtId="0" fontId="32" fillId="0" borderId="49" xfId="3925" applyFont="1" applyFill="1" applyBorder="1" applyAlignment="1">
      <alignment horizontal="center" wrapText="1"/>
    </xf>
    <xf numFmtId="0" fontId="32" fillId="0" borderId="112" xfId="2858" applyFont="1" applyFill="1" applyBorder="1" applyAlignment="1">
      <alignment horizontal="center" wrapText="1"/>
    </xf>
    <xf numFmtId="0" fontId="32" fillId="0" borderId="113" xfId="2858" applyFont="1" applyFill="1" applyBorder="1" applyAlignment="1">
      <alignment horizontal="center" wrapText="1"/>
    </xf>
    <xf numFmtId="0" fontId="35" fillId="0" borderId="0" xfId="2858" applyFont="1" applyFill="1" applyAlignment="1">
      <alignment horizontal="left"/>
    </xf>
    <xf numFmtId="165" fontId="32" fillId="0" borderId="0" xfId="2660" applyNumberFormat="1" applyFont="1" applyFill="1" applyBorder="1" applyAlignment="1">
      <alignment horizontal="center" wrapText="1"/>
    </xf>
    <xf numFmtId="0" fontId="35" fillId="0" borderId="0" xfId="2858" applyNumberFormat="1" applyFont="1" applyFill="1" applyBorder="1" applyAlignment="1">
      <alignment vertical="center"/>
    </xf>
    <xf numFmtId="0" fontId="56" fillId="0" borderId="58" xfId="3922" applyFont="1" applyFill="1" applyBorder="1" applyAlignment="1">
      <alignment horizontal="center"/>
    </xf>
    <xf numFmtId="0" fontId="56" fillId="0" borderId="57" xfId="3922" applyFont="1" applyFill="1" applyBorder="1" applyAlignment="1">
      <alignment horizontal="center"/>
    </xf>
    <xf numFmtId="0" fontId="35" fillId="0" borderId="0" xfId="2858" applyNumberFormat="1" applyFont="1" applyFill="1" applyBorder="1" applyAlignment="1">
      <alignment horizontal="left" vertical="center" wrapText="1"/>
    </xf>
    <xf numFmtId="42" fontId="54" fillId="0" borderId="0" xfId="2660" applyNumberFormat="1" applyFont="1" applyFill="1" applyBorder="1" applyAlignment="1" applyProtection="1">
      <alignment horizontal="center" wrapText="1"/>
      <protection locked="0"/>
    </xf>
    <xf numFmtId="14" fontId="35" fillId="0" borderId="0" xfId="2858" applyNumberFormat="1" applyFont="1" applyFill="1" applyBorder="1" applyAlignment="1">
      <alignment horizontal="left"/>
    </xf>
    <xf numFmtId="0" fontId="35" fillId="0" borderId="0" xfId="2858" applyNumberFormat="1" applyFont="1" applyFill="1" applyBorder="1" applyAlignment="1">
      <alignment vertical="center" wrapText="1"/>
    </xf>
    <xf numFmtId="0" fontId="32" fillId="0" borderId="0" xfId="2858" applyFont="1" applyFill="1" applyBorder="1" applyAlignment="1">
      <alignment horizontal="right" vertical="top" wrapText="1"/>
    </xf>
    <xf numFmtId="42" fontId="60" fillId="0" borderId="34" xfId="3929" applyNumberFormat="1" applyFont="1" applyFill="1" applyBorder="1" applyAlignment="1">
      <alignment horizontal="center" wrapText="1"/>
    </xf>
    <xf numFmtId="42" fontId="60" fillId="0" borderId="57" xfId="3929" applyNumberFormat="1" applyFont="1" applyFill="1" applyBorder="1" applyAlignment="1">
      <alignment horizontal="center" wrapText="1"/>
    </xf>
    <xf numFmtId="0" fontId="54" fillId="0" borderId="34" xfId="3927" applyFont="1" applyFill="1" applyBorder="1" applyAlignment="1" applyProtection="1">
      <alignment horizontal="center" wrapText="1"/>
      <protection locked="0"/>
    </xf>
    <xf numFmtId="0" fontId="54" fillId="0" borderId="57" xfId="3927" applyFont="1" applyFill="1" applyBorder="1" applyAlignment="1" applyProtection="1">
      <alignment horizontal="center" wrapText="1"/>
      <protection locked="0"/>
    </xf>
    <xf numFmtId="0" fontId="56" fillId="0" borderId="41" xfId="3928" applyFont="1" applyFill="1" applyBorder="1" applyAlignment="1">
      <alignment horizontal="center"/>
    </xf>
    <xf numFmtId="0" fontId="56" fillId="0" borderId="18" xfId="3928" applyFont="1" applyFill="1" applyBorder="1" applyAlignment="1">
      <alignment horizontal="center"/>
    </xf>
    <xf numFmtId="42" fontId="60" fillId="0" borderId="32" xfId="3929" applyNumberFormat="1" applyFont="1" applyFill="1" applyBorder="1" applyAlignment="1">
      <alignment horizontal="center" wrapText="1"/>
    </xf>
    <xf numFmtId="42" fontId="60" fillId="0" borderId="18" xfId="3929" applyNumberFormat="1" applyFont="1" applyFill="1" applyBorder="1" applyAlignment="1">
      <alignment horizontal="center" wrapText="1"/>
    </xf>
    <xf numFmtId="14" fontId="54" fillId="0" borderId="0" xfId="3927" applyNumberFormat="1" applyFont="1" applyFill="1" applyBorder="1" applyAlignment="1">
      <alignment horizontal="center"/>
    </xf>
    <xf numFmtId="0" fontId="56" fillId="0" borderId="61" xfId="3928" applyFont="1" applyFill="1" applyBorder="1" applyAlignment="1">
      <alignment horizontal="center"/>
    </xf>
    <xf numFmtId="0" fontId="56" fillId="0" borderId="23" xfId="3928" applyFont="1" applyFill="1" applyBorder="1" applyAlignment="1">
      <alignment horizontal="center"/>
    </xf>
    <xf numFmtId="0" fontId="54" fillId="0" borderId="58" xfId="3927" applyFont="1" applyFill="1" applyBorder="1" applyAlignment="1" applyProtection="1">
      <alignment horizontal="center" wrapText="1"/>
      <protection locked="0"/>
    </xf>
    <xf numFmtId="0" fontId="88" fillId="0" borderId="34" xfId="3927" applyNumberFormat="1" applyFont="1" applyFill="1" applyBorder="1" applyAlignment="1" applyProtection="1">
      <alignment horizontal="center" wrapText="1"/>
      <protection locked="0"/>
    </xf>
    <xf numFmtId="0" fontId="88" fillId="0" borderId="57" xfId="3927" applyNumberFormat="1" applyFont="1" applyFill="1" applyBorder="1" applyAlignment="1" applyProtection="1">
      <alignment horizontal="center" wrapText="1"/>
      <protection locked="0"/>
    </xf>
    <xf numFmtId="42" fontId="81" fillId="0" borderId="31" xfId="2858" applyNumberFormat="1" applyFont="1" applyFill="1" applyBorder="1" applyAlignment="1">
      <alignment horizontal="center" wrapText="1"/>
    </xf>
    <xf numFmtId="42" fontId="81" fillId="0" borderId="47" xfId="2858" applyNumberFormat="1" applyFont="1" applyFill="1" applyBorder="1" applyAlignment="1">
      <alignment horizontal="center" wrapText="1"/>
    </xf>
    <xf numFmtId="0" fontId="56" fillId="0" borderId="15" xfId="3928" applyFont="1" applyFill="1" applyBorder="1" applyAlignment="1">
      <alignment horizontal="center"/>
    </xf>
    <xf numFmtId="0" fontId="56" fillId="0" borderId="41" xfId="3922" applyFont="1" applyFill="1" applyBorder="1" applyAlignment="1">
      <alignment horizontal="center"/>
    </xf>
    <xf numFmtId="0" fontId="56" fillId="0" borderId="18" xfId="3922" applyFont="1" applyFill="1" applyBorder="1" applyAlignment="1">
      <alignment horizontal="center"/>
    </xf>
    <xf numFmtId="165" fontId="56" fillId="0" borderId="31" xfId="2660" applyNumberFormat="1" applyFont="1" applyFill="1" applyBorder="1" applyAlignment="1">
      <alignment horizontal="center"/>
    </xf>
    <xf numFmtId="165" fontId="56" fillId="0" borderId="47" xfId="2660" applyNumberFormat="1" applyFont="1" applyFill="1" applyBorder="1" applyAlignment="1">
      <alignment horizontal="center"/>
    </xf>
    <xf numFmtId="0" fontId="56" fillId="0" borderId="32" xfId="3927" applyFont="1" applyFill="1" applyBorder="1" applyAlignment="1">
      <alignment horizontal="center"/>
    </xf>
    <xf numFmtId="0" fontId="56" fillId="0" borderId="18" xfId="3927" applyFont="1" applyFill="1" applyBorder="1" applyAlignment="1">
      <alignment horizontal="center"/>
    </xf>
    <xf numFmtId="0" fontId="56" fillId="0" borderId="32" xfId="2818" applyFont="1" applyFill="1" applyBorder="1" applyAlignment="1">
      <alignment horizontal="center"/>
    </xf>
    <xf numFmtId="0" fontId="56" fillId="0" borderId="18" xfId="2818" applyFont="1" applyFill="1" applyBorder="1" applyAlignment="1">
      <alignment horizontal="center"/>
    </xf>
    <xf numFmtId="0" fontId="56" fillId="0" borderId="34" xfId="2818" applyFont="1" applyFill="1" applyBorder="1" applyAlignment="1">
      <alignment horizontal="center"/>
    </xf>
    <xf numFmtId="0" fontId="56" fillId="0" borderId="57" xfId="2818" applyFont="1" applyFill="1" applyBorder="1" applyAlignment="1">
      <alignment horizontal="center"/>
    </xf>
    <xf numFmtId="14" fontId="32" fillId="0" borderId="0" xfId="2818" applyNumberFormat="1" applyFont="1" applyFill="1" applyBorder="1" applyAlignment="1">
      <alignment horizontal="left"/>
    </xf>
  </cellXfs>
  <cellStyles count="3930">
    <cellStyle name="20% - Accent1" xfId="1" builtinId="30" customBuiltin="1"/>
    <cellStyle name="20% - Accent1 10" xfId="2"/>
    <cellStyle name="20% - Accent1 10 2" xfId="3"/>
    <cellStyle name="20% - Accent1 10_draft transactions report_052009_rvsd" xfId="4"/>
    <cellStyle name="20% - Accent1 100" xfId="5"/>
    <cellStyle name="20% - Accent1 101" xfId="6"/>
    <cellStyle name="20% - Accent1 102" xfId="7"/>
    <cellStyle name="20% - Accent1 103" xfId="8"/>
    <cellStyle name="20% - Accent1 104" xfId="9"/>
    <cellStyle name="20% - Accent1 105" xfId="10"/>
    <cellStyle name="20% - Accent1 106" xfId="11"/>
    <cellStyle name="20% - Accent1 107" xfId="12"/>
    <cellStyle name="20% - Accent1 108" xfId="13"/>
    <cellStyle name="20% - Accent1 109" xfId="14"/>
    <cellStyle name="20% - Accent1 11" xfId="15"/>
    <cellStyle name="20% - Accent1 11 2" xfId="16"/>
    <cellStyle name="20% - Accent1 11_draft transactions report_052009_rvsd" xfId="17"/>
    <cellStyle name="20% - Accent1 110" xfId="18"/>
    <cellStyle name="20% - Accent1 111" xfId="19"/>
    <cellStyle name="20% - Accent1 112" xfId="20"/>
    <cellStyle name="20% - Accent1 113" xfId="21"/>
    <cellStyle name="20% - Accent1 114" xfId="22"/>
    <cellStyle name="20% - Accent1 115" xfId="23"/>
    <cellStyle name="20% - Accent1 116" xfId="24"/>
    <cellStyle name="20% - Accent1 117" xfId="25"/>
    <cellStyle name="20% - Accent1 118" xfId="26"/>
    <cellStyle name="20% - Accent1 119" xfId="3108"/>
    <cellStyle name="20% - Accent1 12" xfId="27"/>
    <cellStyle name="20% - Accent1 12 2" xfId="28"/>
    <cellStyle name="20% - Accent1 12_draft transactions report_052009_rvsd" xfId="29"/>
    <cellStyle name="20% - Accent1 120" xfId="3132"/>
    <cellStyle name="20% - Accent1 121" xfId="3145"/>
    <cellStyle name="20% - Accent1 122" xfId="3148"/>
    <cellStyle name="20% - Accent1 123" xfId="3176"/>
    <cellStyle name="20% - Accent1 124" xfId="3231"/>
    <cellStyle name="20% - Accent1 125" xfId="3273"/>
    <cellStyle name="20% - Accent1 126" xfId="3315"/>
    <cellStyle name="20% - Accent1 127" xfId="3357"/>
    <cellStyle name="20% - Accent1 128" xfId="3381"/>
    <cellStyle name="20% - Accent1 129" xfId="3394"/>
    <cellStyle name="20% - Accent1 13" xfId="30"/>
    <cellStyle name="20% - Accent1 13 2" xfId="31"/>
    <cellStyle name="20% - Accent1 13_draft transactions report_052009_rvsd" xfId="32"/>
    <cellStyle name="20% - Accent1 130" xfId="3396"/>
    <cellStyle name="20% - Accent1 131" xfId="3420"/>
    <cellStyle name="20% - Accent1 132" xfId="3433"/>
    <cellStyle name="20% - Accent1 133" xfId="3446"/>
    <cellStyle name="20% - Accent1 134" xfId="3459"/>
    <cellStyle name="20% - Accent1 135" xfId="3462"/>
    <cellStyle name="20% - Accent1 136" xfId="3490"/>
    <cellStyle name="20% - Accent1 137" xfId="3545"/>
    <cellStyle name="20% - Accent1 138" xfId="3587"/>
    <cellStyle name="20% - Accent1 139" xfId="3625"/>
    <cellStyle name="20% - Accent1 14" xfId="33"/>
    <cellStyle name="20% - Accent1 14 2" xfId="34"/>
    <cellStyle name="20% - Accent1 14_draft transactions report_052009_rvsd" xfId="35"/>
    <cellStyle name="20% - Accent1 140" xfId="3638"/>
    <cellStyle name="20% - Accent1 141" xfId="3651"/>
    <cellStyle name="20% - Accent1 142" xfId="3664"/>
    <cellStyle name="20% - Accent1 143" xfId="3677"/>
    <cellStyle name="20% - Accent1 144" xfId="3690"/>
    <cellStyle name="20% - Accent1 145" xfId="3703"/>
    <cellStyle name="20% - Accent1 146" xfId="3717"/>
    <cellStyle name="20% - Accent1 147" xfId="3611"/>
    <cellStyle name="20% - Accent1 148" xfId="3733"/>
    <cellStyle name="20% - Accent1 149" xfId="3788"/>
    <cellStyle name="20% - Accent1 15" xfId="36"/>
    <cellStyle name="20% - Accent1 15 2" xfId="37"/>
    <cellStyle name="20% - Accent1 15_draft transactions report_052009_rvsd" xfId="38"/>
    <cellStyle name="20% - Accent1 150" xfId="3830"/>
    <cellStyle name="20% - Accent1 151" xfId="3857"/>
    <cellStyle name="20% - Accent1 16" xfId="39"/>
    <cellStyle name="20% - Accent1 16 2" xfId="40"/>
    <cellStyle name="20% - Accent1 16_draft transactions report_052009_rvsd" xfId="41"/>
    <cellStyle name="20% - Accent1 17" xfId="42"/>
    <cellStyle name="20% - Accent1 17 2" xfId="43"/>
    <cellStyle name="20% - Accent1 17_draft transactions report_052009_rvsd" xfId="44"/>
    <cellStyle name="20% - Accent1 18" xfId="45"/>
    <cellStyle name="20% - Accent1 18 2" xfId="46"/>
    <cellStyle name="20% - Accent1 18_draft transactions report_052009_rvsd" xfId="47"/>
    <cellStyle name="20% - Accent1 19" xfId="48"/>
    <cellStyle name="20% - Accent1 19 2" xfId="49"/>
    <cellStyle name="20% - Accent1 19_draft transactions report_052009_rvsd" xfId="50"/>
    <cellStyle name="20% - Accent1 2" xfId="51"/>
    <cellStyle name="20% - Accent1 2 2" xfId="52"/>
    <cellStyle name="20% - Accent1 2 2 2" xfId="53"/>
    <cellStyle name="20% - Accent1 2 2_draft transactions report_052009_rvsd" xfId="54"/>
    <cellStyle name="20% - Accent1 2 3" xfId="55"/>
    <cellStyle name="20% - Accent1 2_draft transactions report_052009_rvsd" xfId="56"/>
    <cellStyle name="20% - Accent1 20" xfId="57"/>
    <cellStyle name="20% - Accent1 20 2" xfId="58"/>
    <cellStyle name="20% - Accent1 20_draft transactions report_052009_rvsd" xfId="59"/>
    <cellStyle name="20% - Accent1 21" xfId="60"/>
    <cellStyle name="20% - Accent1 21 2" xfId="61"/>
    <cellStyle name="20% - Accent1 21_draft transactions report_052009_rvsd" xfId="62"/>
    <cellStyle name="20% - Accent1 22" xfId="63"/>
    <cellStyle name="20% - Accent1 22 2" xfId="64"/>
    <cellStyle name="20% - Accent1 22_draft transactions report_052009_rvsd" xfId="65"/>
    <cellStyle name="20% - Accent1 23" xfId="66"/>
    <cellStyle name="20% - Accent1 23 2" xfId="67"/>
    <cellStyle name="20% - Accent1 23_draft transactions report_052009_rvsd" xfId="68"/>
    <cellStyle name="20% - Accent1 24" xfId="69"/>
    <cellStyle name="20% - Accent1 24 2" xfId="70"/>
    <cellStyle name="20% - Accent1 24_draft transactions report_052009_rvsd" xfId="71"/>
    <cellStyle name="20% - Accent1 25" xfId="72"/>
    <cellStyle name="20% - Accent1 25 2" xfId="73"/>
    <cellStyle name="20% - Accent1 25_draft transactions report_052009_rvsd" xfId="74"/>
    <cellStyle name="20% - Accent1 26" xfId="75"/>
    <cellStyle name="20% - Accent1 26 2" xfId="76"/>
    <cellStyle name="20% - Accent1 26_draft transactions report_052009_rvsd" xfId="77"/>
    <cellStyle name="20% - Accent1 27" xfId="78"/>
    <cellStyle name="20% - Accent1 27 2" xfId="79"/>
    <cellStyle name="20% - Accent1 27_draft transactions report_052009_rvsd" xfId="80"/>
    <cellStyle name="20% - Accent1 28" xfId="81"/>
    <cellStyle name="20% - Accent1 28 2" xfId="82"/>
    <cellStyle name="20% - Accent1 28_draft transactions report_052009_rvsd" xfId="83"/>
    <cellStyle name="20% - Accent1 29" xfId="84"/>
    <cellStyle name="20% - Accent1 29 2" xfId="85"/>
    <cellStyle name="20% - Accent1 29_draft transactions report_052009_rvsd" xfId="86"/>
    <cellStyle name="20% - Accent1 3" xfId="87"/>
    <cellStyle name="20% - Accent1 3 2" xfId="88"/>
    <cellStyle name="20% - Accent1 3 2 2" xfId="89"/>
    <cellStyle name="20% - Accent1 3 2_draft transactions report_052009_rvsd" xfId="90"/>
    <cellStyle name="20% - Accent1 3 3" xfId="91"/>
    <cellStyle name="20% - Accent1 3_draft transactions report_052009_rvsd" xfId="92"/>
    <cellStyle name="20% - Accent1 30" xfId="93"/>
    <cellStyle name="20% - Accent1 30 2" xfId="94"/>
    <cellStyle name="20% - Accent1 30_draft transactions report_052009_rvsd" xfId="95"/>
    <cellStyle name="20% - Accent1 31" xfId="96"/>
    <cellStyle name="20% - Accent1 31 2" xfId="97"/>
    <cellStyle name="20% - Accent1 31_draft transactions report_052009_rvsd" xfId="98"/>
    <cellStyle name="20% - Accent1 32" xfId="99"/>
    <cellStyle name="20% - Accent1 32 2" xfId="100"/>
    <cellStyle name="20% - Accent1 32_draft transactions report_052009_rvsd" xfId="101"/>
    <cellStyle name="20% - Accent1 33" xfId="102"/>
    <cellStyle name="20% - Accent1 34" xfId="103"/>
    <cellStyle name="20% - Accent1 35" xfId="104"/>
    <cellStyle name="20% - Accent1 36" xfId="105"/>
    <cellStyle name="20% - Accent1 37" xfId="106"/>
    <cellStyle name="20% - Accent1 38" xfId="107"/>
    <cellStyle name="20% - Accent1 39" xfId="108"/>
    <cellStyle name="20% - Accent1 4" xfId="109"/>
    <cellStyle name="20% - Accent1 4 2" xfId="110"/>
    <cellStyle name="20% - Accent1 4 2 2" xfId="111"/>
    <cellStyle name="20% - Accent1 4 2_draft transactions report_052009_rvsd" xfId="112"/>
    <cellStyle name="20% - Accent1 4 3" xfId="113"/>
    <cellStyle name="20% - Accent1 4_draft transactions report_052009_rvsd" xfId="114"/>
    <cellStyle name="20% - Accent1 40" xfId="115"/>
    <cellStyle name="20% - Accent1 41" xfId="116"/>
    <cellStyle name="20% - Accent1 42" xfId="117"/>
    <cellStyle name="20% - Accent1 43" xfId="118"/>
    <cellStyle name="20% - Accent1 44" xfId="119"/>
    <cellStyle name="20% - Accent1 45" xfId="120"/>
    <cellStyle name="20% - Accent1 46" xfId="121"/>
    <cellStyle name="20% - Accent1 47" xfId="122"/>
    <cellStyle name="20% - Accent1 48" xfId="123"/>
    <cellStyle name="20% - Accent1 49" xfId="124"/>
    <cellStyle name="20% - Accent1 5" xfId="125"/>
    <cellStyle name="20% - Accent1 5 2" xfId="126"/>
    <cellStyle name="20% - Accent1 5 2 2" xfId="127"/>
    <cellStyle name="20% - Accent1 5 2_draft transactions report_052009_rvsd" xfId="128"/>
    <cellStyle name="20% - Accent1 5 3" xfId="129"/>
    <cellStyle name="20% - Accent1 5_draft transactions report_052009_rvsd" xfId="130"/>
    <cellStyle name="20% - Accent1 50" xfId="131"/>
    <cellStyle name="20% - Accent1 51" xfId="132"/>
    <cellStyle name="20% - Accent1 52" xfId="133"/>
    <cellStyle name="20% - Accent1 53" xfId="134"/>
    <cellStyle name="20% - Accent1 54" xfId="135"/>
    <cellStyle name="20% - Accent1 55" xfId="136"/>
    <cellStyle name="20% - Accent1 56" xfId="137"/>
    <cellStyle name="20% - Accent1 57" xfId="138"/>
    <cellStyle name="20% - Accent1 58" xfId="139"/>
    <cellStyle name="20% - Accent1 59" xfId="140"/>
    <cellStyle name="20% - Accent1 6" xfId="141"/>
    <cellStyle name="20% - Accent1 6 2" xfId="142"/>
    <cellStyle name="20% - Accent1 6 2 2" xfId="143"/>
    <cellStyle name="20% - Accent1 6 2_draft transactions report_052009_rvsd" xfId="144"/>
    <cellStyle name="20% - Accent1 6 3" xfId="145"/>
    <cellStyle name="20% - Accent1 6_draft transactions report_052009_rvsd" xfId="146"/>
    <cellStyle name="20% - Accent1 60" xfId="147"/>
    <cellStyle name="20% - Accent1 61" xfId="148"/>
    <cellStyle name="20% - Accent1 62" xfId="149"/>
    <cellStyle name="20% - Accent1 63" xfId="150"/>
    <cellStyle name="20% - Accent1 64" xfId="151"/>
    <cellStyle name="20% - Accent1 65" xfId="152"/>
    <cellStyle name="20% - Accent1 66" xfId="153"/>
    <cellStyle name="20% - Accent1 67" xfId="154"/>
    <cellStyle name="20% - Accent1 68" xfId="155"/>
    <cellStyle name="20% - Accent1 69" xfId="156"/>
    <cellStyle name="20% - Accent1 7" xfId="157"/>
    <cellStyle name="20% - Accent1 7 2" xfId="158"/>
    <cellStyle name="20% - Accent1 7 2 2" xfId="159"/>
    <cellStyle name="20% - Accent1 7 2_draft transactions report_052009_rvsd" xfId="160"/>
    <cellStyle name="20% - Accent1 7 3" xfId="161"/>
    <cellStyle name="20% - Accent1 7_draft transactions report_052009_rvsd" xfId="162"/>
    <cellStyle name="20% - Accent1 70" xfId="163"/>
    <cellStyle name="20% - Accent1 71" xfId="164"/>
    <cellStyle name="20% - Accent1 72" xfId="165"/>
    <cellStyle name="20% - Accent1 73" xfId="166"/>
    <cellStyle name="20% - Accent1 74" xfId="167"/>
    <cellStyle name="20% - Accent1 75" xfId="168"/>
    <cellStyle name="20% - Accent1 76" xfId="169"/>
    <cellStyle name="20% - Accent1 77" xfId="170"/>
    <cellStyle name="20% - Accent1 78" xfId="171"/>
    <cellStyle name="20% - Accent1 79" xfId="172"/>
    <cellStyle name="20% - Accent1 8" xfId="173"/>
    <cellStyle name="20% - Accent1 8 2" xfId="174"/>
    <cellStyle name="20% - Accent1 8 2 2" xfId="175"/>
    <cellStyle name="20% - Accent1 8 2_draft transactions report_052009_rvsd" xfId="176"/>
    <cellStyle name="20% - Accent1 8 3" xfId="177"/>
    <cellStyle name="20% - Accent1 8_draft transactions report_052009_rvsd" xfId="178"/>
    <cellStyle name="20% - Accent1 80" xfId="179"/>
    <cellStyle name="20% - Accent1 81" xfId="180"/>
    <cellStyle name="20% - Accent1 82" xfId="181"/>
    <cellStyle name="20% - Accent1 83" xfId="182"/>
    <cellStyle name="20% - Accent1 84" xfId="183"/>
    <cellStyle name="20% - Accent1 85" xfId="184"/>
    <cellStyle name="20% - Accent1 86" xfId="185"/>
    <cellStyle name="20% - Accent1 87" xfId="186"/>
    <cellStyle name="20% - Accent1 88" xfId="187"/>
    <cellStyle name="20% - Accent1 89" xfId="188"/>
    <cellStyle name="20% - Accent1 9" xfId="189"/>
    <cellStyle name="20% - Accent1 9 2" xfId="190"/>
    <cellStyle name="20% - Accent1 9 2 2" xfId="191"/>
    <cellStyle name="20% - Accent1 9 2_draft transactions report_052009_rvsd" xfId="192"/>
    <cellStyle name="20% - Accent1 9 3" xfId="193"/>
    <cellStyle name="20% - Accent1 9_draft transactions report_052009_rvsd" xfId="194"/>
    <cellStyle name="20% - Accent1 90" xfId="195"/>
    <cellStyle name="20% - Accent1 91" xfId="196"/>
    <cellStyle name="20% - Accent1 92" xfId="197"/>
    <cellStyle name="20% - Accent1 93" xfId="198"/>
    <cellStyle name="20% - Accent1 94" xfId="199"/>
    <cellStyle name="20% - Accent1 95" xfId="200"/>
    <cellStyle name="20% - Accent1 96" xfId="201"/>
    <cellStyle name="20% - Accent1 97" xfId="202"/>
    <cellStyle name="20% - Accent1 98" xfId="203"/>
    <cellStyle name="20% - Accent1 99" xfId="204"/>
    <cellStyle name="20% - Accent2" xfId="205" builtinId="34" customBuiltin="1"/>
    <cellStyle name="20% - Accent2 10" xfId="206"/>
    <cellStyle name="20% - Accent2 10 2" xfId="207"/>
    <cellStyle name="20% - Accent2 10_draft transactions report_052009_rvsd" xfId="208"/>
    <cellStyle name="20% - Accent2 100" xfId="209"/>
    <cellStyle name="20% - Accent2 101" xfId="210"/>
    <cellStyle name="20% - Accent2 102" xfId="211"/>
    <cellStyle name="20% - Accent2 103" xfId="212"/>
    <cellStyle name="20% - Accent2 104" xfId="213"/>
    <cellStyle name="20% - Accent2 105" xfId="214"/>
    <cellStyle name="20% - Accent2 106" xfId="215"/>
    <cellStyle name="20% - Accent2 107" xfId="216"/>
    <cellStyle name="20% - Accent2 108" xfId="217"/>
    <cellStyle name="20% - Accent2 109" xfId="218"/>
    <cellStyle name="20% - Accent2 11" xfId="219"/>
    <cellStyle name="20% - Accent2 11 2" xfId="220"/>
    <cellStyle name="20% - Accent2 11_draft transactions report_052009_rvsd" xfId="221"/>
    <cellStyle name="20% - Accent2 110" xfId="222"/>
    <cellStyle name="20% - Accent2 111" xfId="223"/>
    <cellStyle name="20% - Accent2 112" xfId="224"/>
    <cellStyle name="20% - Accent2 113" xfId="225"/>
    <cellStyle name="20% - Accent2 114" xfId="226"/>
    <cellStyle name="20% - Accent2 115" xfId="227"/>
    <cellStyle name="20% - Accent2 116" xfId="228"/>
    <cellStyle name="20% - Accent2 117" xfId="229"/>
    <cellStyle name="20% - Accent2 118" xfId="230"/>
    <cellStyle name="20% - Accent2 119" xfId="3109"/>
    <cellStyle name="20% - Accent2 12" xfId="231"/>
    <cellStyle name="20% - Accent2 12 2" xfId="232"/>
    <cellStyle name="20% - Accent2 12_draft transactions report_052009_rvsd" xfId="233"/>
    <cellStyle name="20% - Accent2 120" xfId="3131"/>
    <cellStyle name="20% - Accent2 121" xfId="3144"/>
    <cellStyle name="20% - Accent2 122" xfId="3149"/>
    <cellStyle name="20% - Accent2 123" xfId="3175"/>
    <cellStyle name="20% - Accent2 124" xfId="3147"/>
    <cellStyle name="20% - Accent2 125" xfId="3232"/>
    <cellStyle name="20% - Accent2 126" xfId="3274"/>
    <cellStyle name="20% - Accent2 127" xfId="3358"/>
    <cellStyle name="20% - Accent2 128" xfId="3380"/>
    <cellStyle name="20% - Accent2 129" xfId="3393"/>
    <cellStyle name="20% - Accent2 13" xfId="234"/>
    <cellStyle name="20% - Accent2 13 2" xfId="235"/>
    <cellStyle name="20% - Accent2 13_draft transactions report_052009_rvsd" xfId="236"/>
    <cellStyle name="20% - Accent2 130" xfId="3397"/>
    <cellStyle name="20% - Accent2 131" xfId="3419"/>
    <cellStyle name="20% - Accent2 132" xfId="3432"/>
    <cellStyle name="20% - Accent2 133" xfId="3445"/>
    <cellStyle name="20% - Accent2 134" xfId="3458"/>
    <cellStyle name="20% - Accent2 135" xfId="3463"/>
    <cellStyle name="20% - Accent2 136" xfId="3489"/>
    <cellStyle name="20% - Accent2 137" xfId="3461"/>
    <cellStyle name="20% - Accent2 138" xfId="3588"/>
    <cellStyle name="20% - Accent2 139" xfId="3624"/>
    <cellStyle name="20% - Accent2 14" xfId="237"/>
    <cellStyle name="20% - Accent2 14 2" xfId="238"/>
    <cellStyle name="20% - Accent2 14_draft transactions report_052009_rvsd" xfId="239"/>
    <cellStyle name="20% - Accent2 140" xfId="3637"/>
    <cellStyle name="20% - Accent2 141" xfId="3650"/>
    <cellStyle name="20% - Accent2 142" xfId="3663"/>
    <cellStyle name="20% - Accent2 143" xfId="3676"/>
    <cellStyle name="20% - Accent2 144" xfId="3689"/>
    <cellStyle name="20% - Accent2 145" xfId="3702"/>
    <cellStyle name="20% - Accent2 146" xfId="3716"/>
    <cellStyle name="20% - Accent2 147" xfId="3610"/>
    <cellStyle name="20% - Accent2 148" xfId="3732"/>
    <cellStyle name="20% - Accent2 149" xfId="3612"/>
    <cellStyle name="20% - Accent2 15" xfId="240"/>
    <cellStyle name="20% - Accent2 15 2" xfId="241"/>
    <cellStyle name="20% - Accent2 15_draft transactions report_052009_rvsd" xfId="242"/>
    <cellStyle name="20% - Accent2 150" xfId="3831"/>
    <cellStyle name="20% - Accent2 151" xfId="3873"/>
    <cellStyle name="20% - Accent2 16" xfId="243"/>
    <cellStyle name="20% - Accent2 16 2" xfId="244"/>
    <cellStyle name="20% - Accent2 16_draft transactions report_052009_rvsd" xfId="245"/>
    <cellStyle name="20% - Accent2 17" xfId="246"/>
    <cellStyle name="20% - Accent2 17 2" xfId="247"/>
    <cellStyle name="20% - Accent2 17_draft transactions report_052009_rvsd" xfId="248"/>
    <cellStyle name="20% - Accent2 18" xfId="249"/>
    <cellStyle name="20% - Accent2 18 2" xfId="250"/>
    <cellStyle name="20% - Accent2 18_draft transactions report_052009_rvsd" xfId="251"/>
    <cellStyle name="20% - Accent2 19" xfId="252"/>
    <cellStyle name="20% - Accent2 19 2" xfId="253"/>
    <cellStyle name="20% - Accent2 19_draft transactions report_052009_rvsd" xfId="254"/>
    <cellStyle name="20% - Accent2 2" xfId="255"/>
    <cellStyle name="20% - Accent2 2 2" xfId="256"/>
    <cellStyle name="20% - Accent2 2 2 2" xfId="257"/>
    <cellStyle name="20% - Accent2 2 2_draft transactions report_052009_rvsd" xfId="258"/>
    <cellStyle name="20% - Accent2 2 3" xfId="259"/>
    <cellStyle name="20% - Accent2 2_draft transactions report_052009_rvsd" xfId="260"/>
    <cellStyle name="20% - Accent2 20" xfId="261"/>
    <cellStyle name="20% - Accent2 20 2" xfId="262"/>
    <cellStyle name="20% - Accent2 20_draft transactions report_052009_rvsd" xfId="263"/>
    <cellStyle name="20% - Accent2 21" xfId="264"/>
    <cellStyle name="20% - Accent2 21 2" xfId="265"/>
    <cellStyle name="20% - Accent2 21_draft transactions report_052009_rvsd" xfId="266"/>
    <cellStyle name="20% - Accent2 22" xfId="267"/>
    <cellStyle name="20% - Accent2 22 2" xfId="268"/>
    <cellStyle name="20% - Accent2 22_draft transactions report_052009_rvsd" xfId="269"/>
    <cellStyle name="20% - Accent2 23" xfId="270"/>
    <cellStyle name="20% - Accent2 23 2" xfId="271"/>
    <cellStyle name="20% - Accent2 23_draft transactions report_052009_rvsd" xfId="272"/>
    <cellStyle name="20% - Accent2 24" xfId="273"/>
    <cellStyle name="20% - Accent2 24 2" xfId="274"/>
    <cellStyle name="20% - Accent2 24_draft transactions report_052009_rvsd" xfId="275"/>
    <cellStyle name="20% - Accent2 25" xfId="276"/>
    <cellStyle name="20% - Accent2 25 2" xfId="277"/>
    <cellStyle name="20% - Accent2 25_draft transactions report_052009_rvsd" xfId="278"/>
    <cellStyle name="20% - Accent2 26" xfId="279"/>
    <cellStyle name="20% - Accent2 26 2" xfId="280"/>
    <cellStyle name="20% - Accent2 26_draft transactions report_052009_rvsd" xfId="281"/>
    <cellStyle name="20% - Accent2 27" xfId="282"/>
    <cellStyle name="20% - Accent2 27 2" xfId="283"/>
    <cellStyle name="20% - Accent2 27_draft transactions report_052009_rvsd" xfId="284"/>
    <cellStyle name="20% - Accent2 28" xfId="285"/>
    <cellStyle name="20% - Accent2 28 2" xfId="286"/>
    <cellStyle name="20% - Accent2 28_draft transactions report_052009_rvsd" xfId="287"/>
    <cellStyle name="20% - Accent2 29" xfId="288"/>
    <cellStyle name="20% - Accent2 29 2" xfId="289"/>
    <cellStyle name="20% - Accent2 29_draft transactions report_052009_rvsd" xfId="290"/>
    <cellStyle name="20% - Accent2 3" xfId="291"/>
    <cellStyle name="20% - Accent2 3 2" xfId="292"/>
    <cellStyle name="20% - Accent2 3 2 2" xfId="293"/>
    <cellStyle name="20% - Accent2 3 2_draft transactions report_052009_rvsd" xfId="294"/>
    <cellStyle name="20% - Accent2 3 3" xfId="295"/>
    <cellStyle name="20% - Accent2 3_draft transactions report_052009_rvsd" xfId="296"/>
    <cellStyle name="20% - Accent2 30" xfId="297"/>
    <cellStyle name="20% - Accent2 30 2" xfId="298"/>
    <cellStyle name="20% - Accent2 30_draft transactions report_052009_rvsd" xfId="299"/>
    <cellStyle name="20% - Accent2 31" xfId="300"/>
    <cellStyle name="20% - Accent2 31 2" xfId="301"/>
    <cellStyle name="20% - Accent2 31_draft transactions report_052009_rvsd" xfId="302"/>
    <cellStyle name="20% - Accent2 32" xfId="303"/>
    <cellStyle name="20% - Accent2 32 2" xfId="304"/>
    <cellStyle name="20% - Accent2 32_draft transactions report_052009_rvsd" xfId="305"/>
    <cellStyle name="20% - Accent2 33" xfId="306"/>
    <cellStyle name="20% - Accent2 34" xfId="307"/>
    <cellStyle name="20% - Accent2 35" xfId="308"/>
    <cellStyle name="20% - Accent2 36" xfId="309"/>
    <cellStyle name="20% - Accent2 37" xfId="310"/>
    <cellStyle name="20% - Accent2 38" xfId="311"/>
    <cellStyle name="20% - Accent2 39" xfId="312"/>
    <cellStyle name="20% - Accent2 4" xfId="313"/>
    <cellStyle name="20% - Accent2 4 2" xfId="314"/>
    <cellStyle name="20% - Accent2 4 2 2" xfId="315"/>
    <cellStyle name="20% - Accent2 4 2_draft transactions report_052009_rvsd" xfId="316"/>
    <cellStyle name="20% - Accent2 4 3" xfId="317"/>
    <cellStyle name="20% - Accent2 4_draft transactions report_052009_rvsd" xfId="318"/>
    <cellStyle name="20% - Accent2 40" xfId="319"/>
    <cellStyle name="20% - Accent2 41" xfId="320"/>
    <cellStyle name="20% - Accent2 42" xfId="321"/>
    <cellStyle name="20% - Accent2 43" xfId="322"/>
    <cellStyle name="20% - Accent2 44" xfId="323"/>
    <cellStyle name="20% - Accent2 45" xfId="324"/>
    <cellStyle name="20% - Accent2 46" xfId="325"/>
    <cellStyle name="20% - Accent2 47" xfId="326"/>
    <cellStyle name="20% - Accent2 48" xfId="327"/>
    <cellStyle name="20% - Accent2 49" xfId="328"/>
    <cellStyle name="20% - Accent2 5" xfId="329"/>
    <cellStyle name="20% - Accent2 5 2" xfId="330"/>
    <cellStyle name="20% - Accent2 5 2 2" xfId="331"/>
    <cellStyle name="20% - Accent2 5 2_draft transactions report_052009_rvsd" xfId="332"/>
    <cellStyle name="20% - Accent2 5 3" xfId="333"/>
    <cellStyle name="20% - Accent2 5_draft transactions report_052009_rvsd" xfId="334"/>
    <cellStyle name="20% - Accent2 50" xfId="335"/>
    <cellStyle name="20% - Accent2 51" xfId="336"/>
    <cellStyle name="20% - Accent2 52" xfId="337"/>
    <cellStyle name="20% - Accent2 53" xfId="338"/>
    <cellStyle name="20% - Accent2 54" xfId="339"/>
    <cellStyle name="20% - Accent2 55" xfId="340"/>
    <cellStyle name="20% - Accent2 56" xfId="341"/>
    <cellStyle name="20% - Accent2 57" xfId="342"/>
    <cellStyle name="20% - Accent2 58" xfId="343"/>
    <cellStyle name="20% - Accent2 59" xfId="344"/>
    <cellStyle name="20% - Accent2 6" xfId="345"/>
    <cellStyle name="20% - Accent2 6 2" xfId="346"/>
    <cellStyle name="20% - Accent2 6 2 2" xfId="347"/>
    <cellStyle name="20% - Accent2 6 2_draft transactions report_052009_rvsd" xfId="348"/>
    <cellStyle name="20% - Accent2 6 3" xfId="349"/>
    <cellStyle name="20% - Accent2 6_draft transactions report_052009_rvsd" xfId="350"/>
    <cellStyle name="20% - Accent2 60" xfId="351"/>
    <cellStyle name="20% - Accent2 61" xfId="352"/>
    <cellStyle name="20% - Accent2 62" xfId="353"/>
    <cellStyle name="20% - Accent2 63" xfId="354"/>
    <cellStyle name="20% - Accent2 64" xfId="355"/>
    <cellStyle name="20% - Accent2 65" xfId="356"/>
    <cellStyle name="20% - Accent2 66" xfId="357"/>
    <cellStyle name="20% - Accent2 67" xfId="358"/>
    <cellStyle name="20% - Accent2 68" xfId="359"/>
    <cellStyle name="20% - Accent2 69" xfId="360"/>
    <cellStyle name="20% - Accent2 7" xfId="361"/>
    <cellStyle name="20% - Accent2 7 2" xfId="362"/>
    <cellStyle name="20% - Accent2 7 2 2" xfId="363"/>
    <cellStyle name="20% - Accent2 7 2_draft transactions report_052009_rvsd" xfId="364"/>
    <cellStyle name="20% - Accent2 7 3" xfId="365"/>
    <cellStyle name="20% - Accent2 7_draft transactions report_052009_rvsd" xfId="366"/>
    <cellStyle name="20% - Accent2 70" xfId="367"/>
    <cellStyle name="20% - Accent2 71" xfId="368"/>
    <cellStyle name="20% - Accent2 72" xfId="369"/>
    <cellStyle name="20% - Accent2 73" xfId="370"/>
    <cellStyle name="20% - Accent2 74" xfId="371"/>
    <cellStyle name="20% - Accent2 75" xfId="372"/>
    <cellStyle name="20% - Accent2 76" xfId="373"/>
    <cellStyle name="20% - Accent2 77" xfId="374"/>
    <cellStyle name="20% - Accent2 78" xfId="375"/>
    <cellStyle name="20% - Accent2 79" xfId="376"/>
    <cellStyle name="20% - Accent2 8" xfId="377"/>
    <cellStyle name="20% - Accent2 8 2" xfId="378"/>
    <cellStyle name="20% - Accent2 8 2 2" xfId="379"/>
    <cellStyle name="20% - Accent2 8 2_draft transactions report_052009_rvsd" xfId="380"/>
    <cellStyle name="20% - Accent2 8 3" xfId="381"/>
    <cellStyle name="20% - Accent2 8_draft transactions report_052009_rvsd" xfId="382"/>
    <cellStyle name="20% - Accent2 80" xfId="383"/>
    <cellStyle name="20% - Accent2 81" xfId="384"/>
    <cellStyle name="20% - Accent2 82" xfId="385"/>
    <cellStyle name="20% - Accent2 83" xfId="386"/>
    <cellStyle name="20% - Accent2 84" xfId="387"/>
    <cellStyle name="20% - Accent2 85" xfId="388"/>
    <cellStyle name="20% - Accent2 86" xfId="389"/>
    <cellStyle name="20% - Accent2 87" xfId="390"/>
    <cellStyle name="20% - Accent2 88" xfId="391"/>
    <cellStyle name="20% - Accent2 89" xfId="392"/>
    <cellStyle name="20% - Accent2 9" xfId="393"/>
    <cellStyle name="20% - Accent2 9 2" xfId="394"/>
    <cellStyle name="20% - Accent2 9 2 2" xfId="395"/>
    <cellStyle name="20% - Accent2 9 2_draft transactions report_052009_rvsd" xfId="396"/>
    <cellStyle name="20% - Accent2 9 3" xfId="397"/>
    <cellStyle name="20% - Accent2 9_draft transactions report_052009_rvsd" xfId="398"/>
    <cellStyle name="20% - Accent2 90" xfId="399"/>
    <cellStyle name="20% - Accent2 91" xfId="400"/>
    <cellStyle name="20% - Accent2 92" xfId="401"/>
    <cellStyle name="20% - Accent2 93" xfId="402"/>
    <cellStyle name="20% - Accent2 94" xfId="403"/>
    <cellStyle name="20% - Accent2 95" xfId="404"/>
    <cellStyle name="20% - Accent2 96" xfId="405"/>
    <cellStyle name="20% - Accent2 97" xfId="406"/>
    <cellStyle name="20% - Accent2 98" xfId="407"/>
    <cellStyle name="20% - Accent2 99" xfId="408"/>
    <cellStyle name="20% - Accent3" xfId="409" builtinId="38" customBuiltin="1"/>
    <cellStyle name="20% - Accent3 10" xfId="410"/>
    <cellStyle name="20% - Accent3 10 2" xfId="411"/>
    <cellStyle name="20% - Accent3 10_draft transactions report_052009_rvsd" xfId="412"/>
    <cellStyle name="20% - Accent3 100" xfId="413"/>
    <cellStyle name="20% - Accent3 101" xfId="414"/>
    <cellStyle name="20% - Accent3 102" xfId="415"/>
    <cellStyle name="20% - Accent3 103" xfId="416"/>
    <cellStyle name="20% - Accent3 104" xfId="417"/>
    <cellStyle name="20% - Accent3 105" xfId="418"/>
    <cellStyle name="20% - Accent3 106" xfId="419"/>
    <cellStyle name="20% - Accent3 107" xfId="420"/>
    <cellStyle name="20% - Accent3 108" xfId="421"/>
    <cellStyle name="20% - Accent3 109" xfId="422"/>
    <cellStyle name="20% - Accent3 11" xfId="423"/>
    <cellStyle name="20% - Accent3 11 2" xfId="424"/>
    <cellStyle name="20% - Accent3 11_draft transactions report_052009_rvsd" xfId="425"/>
    <cellStyle name="20% - Accent3 110" xfId="426"/>
    <cellStyle name="20% - Accent3 111" xfId="427"/>
    <cellStyle name="20% - Accent3 112" xfId="428"/>
    <cellStyle name="20% - Accent3 113" xfId="429"/>
    <cellStyle name="20% - Accent3 114" xfId="430"/>
    <cellStyle name="20% - Accent3 115" xfId="431"/>
    <cellStyle name="20% - Accent3 116" xfId="432"/>
    <cellStyle name="20% - Accent3 117" xfId="433"/>
    <cellStyle name="20% - Accent3 118" xfId="434"/>
    <cellStyle name="20% - Accent3 119" xfId="3110"/>
    <cellStyle name="20% - Accent3 12" xfId="435"/>
    <cellStyle name="20% - Accent3 12 2" xfId="436"/>
    <cellStyle name="20% - Accent3 12_draft transactions report_052009_rvsd" xfId="437"/>
    <cellStyle name="20% - Accent3 120" xfId="3130"/>
    <cellStyle name="20% - Accent3 121" xfId="3143"/>
    <cellStyle name="20% - Accent3 122" xfId="3150"/>
    <cellStyle name="20% - Accent3 123" xfId="3192"/>
    <cellStyle name="20% - Accent3 124" xfId="3226"/>
    <cellStyle name="20% - Accent3 125" xfId="3268"/>
    <cellStyle name="20% - Accent3 126" xfId="3310"/>
    <cellStyle name="20% - Accent3 127" xfId="3359"/>
    <cellStyle name="20% - Accent3 128" xfId="3379"/>
    <cellStyle name="20% - Accent3 129" xfId="3392"/>
    <cellStyle name="20% - Accent3 13" xfId="438"/>
    <cellStyle name="20% - Accent3 13 2" xfId="439"/>
    <cellStyle name="20% - Accent3 13_draft transactions report_052009_rvsd" xfId="440"/>
    <cellStyle name="20% - Accent3 130" xfId="3398"/>
    <cellStyle name="20% - Accent3 131" xfId="3418"/>
    <cellStyle name="20% - Accent3 132" xfId="3431"/>
    <cellStyle name="20% - Accent3 133" xfId="3444"/>
    <cellStyle name="20% - Accent3 134" xfId="3457"/>
    <cellStyle name="20% - Accent3 135" xfId="3464"/>
    <cellStyle name="20% - Accent3 136" xfId="3506"/>
    <cellStyle name="20% - Accent3 137" xfId="3540"/>
    <cellStyle name="20% - Accent3 138" xfId="3589"/>
    <cellStyle name="20% - Accent3 139" xfId="3623"/>
    <cellStyle name="20% - Accent3 14" xfId="441"/>
    <cellStyle name="20% - Accent3 14 2" xfId="442"/>
    <cellStyle name="20% - Accent3 14_draft transactions report_052009_rvsd" xfId="443"/>
    <cellStyle name="20% - Accent3 140" xfId="3636"/>
    <cellStyle name="20% - Accent3 141" xfId="3649"/>
    <cellStyle name="20% - Accent3 142" xfId="3662"/>
    <cellStyle name="20% - Accent3 143" xfId="3675"/>
    <cellStyle name="20% - Accent3 144" xfId="3688"/>
    <cellStyle name="20% - Accent3 145" xfId="3701"/>
    <cellStyle name="20% - Accent3 146" xfId="3715"/>
    <cellStyle name="20% - Accent3 147" xfId="3609"/>
    <cellStyle name="20% - Accent3 148" xfId="3749"/>
    <cellStyle name="20% - Accent3 149" xfId="3783"/>
    <cellStyle name="20% - Accent3 15" xfId="444"/>
    <cellStyle name="20% - Accent3 15 2" xfId="445"/>
    <cellStyle name="20% - Accent3 15_draft transactions report_052009_rvsd" xfId="446"/>
    <cellStyle name="20% - Accent3 150" xfId="3832"/>
    <cellStyle name="20% - Accent3 151" xfId="3874"/>
    <cellStyle name="20% - Accent3 16" xfId="447"/>
    <cellStyle name="20% - Accent3 16 2" xfId="448"/>
    <cellStyle name="20% - Accent3 16_draft transactions report_052009_rvsd" xfId="449"/>
    <cellStyle name="20% - Accent3 17" xfId="450"/>
    <cellStyle name="20% - Accent3 17 2" xfId="451"/>
    <cellStyle name="20% - Accent3 17_draft transactions report_052009_rvsd" xfId="452"/>
    <cellStyle name="20% - Accent3 18" xfId="453"/>
    <cellStyle name="20% - Accent3 18 2" xfId="454"/>
    <cellStyle name="20% - Accent3 18_draft transactions report_052009_rvsd" xfId="455"/>
    <cellStyle name="20% - Accent3 19" xfId="456"/>
    <cellStyle name="20% - Accent3 19 2" xfId="457"/>
    <cellStyle name="20% - Accent3 19_draft transactions report_052009_rvsd" xfId="458"/>
    <cellStyle name="20% - Accent3 2" xfId="459"/>
    <cellStyle name="20% - Accent3 2 2" xfId="460"/>
    <cellStyle name="20% - Accent3 2 2 2" xfId="461"/>
    <cellStyle name="20% - Accent3 2 2_draft transactions report_052009_rvsd" xfId="462"/>
    <cellStyle name="20% - Accent3 2 3" xfId="463"/>
    <cellStyle name="20% - Accent3 2_draft transactions report_052009_rvsd" xfId="464"/>
    <cellStyle name="20% - Accent3 20" xfId="465"/>
    <cellStyle name="20% - Accent3 20 2" xfId="466"/>
    <cellStyle name="20% - Accent3 20_draft transactions report_052009_rvsd" xfId="467"/>
    <cellStyle name="20% - Accent3 21" xfId="468"/>
    <cellStyle name="20% - Accent3 21 2" xfId="469"/>
    <cellStyle name="20% - Accent3 21_draft transactions report_052009_rvsd" xfId="470"/>
    <cellStyle name="20% - Accent3 22" xfId="471"/>
    <cellStyle name="20% - Accent3 22 2" xfId="472"/>
    <cellStyle name="20% - Accent3 22_draft transactions report_052009_rvsd" xfId="473"/>
    <cellStyle name="20% - Accent3 23" xfId="474"/>
    <cellStyle name="20% - Accent3 23 2" xfId="475"/>
    <cellStyle name="20% - Accent3 23_draft transactions report_052009_rvsd" xfId="476"/>
    <cellStyle name="20% - Accent3 24" xfId="477"/>
    <cellStyle name="20% - Accent3 24 2" xfId="478"/>
    <cellStyle name="20% - Accent3 24_draft transactions report_052009_rvsd" xfId="479"/>
    <cellStyle name="20% - Accent3 25" xfId="480"/>
    <cellStyle name="20% - Accent3 25 2" xfId="481"/>
    <cellStyle name="20% - Accent3 25_draft transactions report_052009_rvsd" xfId="482"/>
    <cellStyle name="20% - Accent3 26" xfId="483"/>
    <cellStyle name="20% - Accent3 26 2" xfId="484"/>
    <cellStyle name="20% - Accent3 26_draft transactions report_052009_rvsd" xfId="485"/>
    <cellStyle name="20% - Accent3 27" xfId="486"/>
    <cellStyle name="20% - Accent3 27 2" xfId="487"/>
    <cellStyle name="20% - Accent3 27_draft transactions report_052009_rvsd" xfId="488"/>
    <cellStyle name="20% - Accent3 28" xfId="489"/>
    <cellStyle name="20% - Accent3 28 2" xfId="490"/>
    <cellStyle name="20% - Accent3 28_draft transactions report_052009_rvsd" xfId="491"/>
    <cellStyle name="20% - Accent3 29" xfId="492"/>
    <cellStyle name="20% - Accent3 29 2" xfId="493"/>
    <cellStyle name="20% - Accent3 29_draft transactions report_052009_rvsd" xfId="494"/>
    <cellStyle name="20% - Accent3 3" xfId="495"/>
    <cellStyle name="20% - Accent3 3 2" xfId="496"/>
    <cellStyle name="20% - Accent3 3 2 2" xfId="497"/>
    <cellStyle name="20% - Accent3 3 2_draft transactions report_052009_rvsd" xfId="498"/>
    <cellStyle name="20% - Accent3 3 3" xfId="499"/>
    <cellStyle name="20% - Accent3 3_draft transactions report_052009_rvsd" xfId="500"/>
    <cellStyle name="20% - Accent3 30" xfId="501"/>
    <cellStyle name="20% - Accent3 30 2" xfId="502"/>
    <cellStyle name="20% - Accent3 30_draft transactions report_052009_rvsd" xfId="503"/>
    <cellStyle name="20% - Accent3 31" xfId="504"/>
    <cellStyle name="20% - Accent3 31 2" xfId="505"/>
    <cellStyle name="20% - Accent3 31_draft transactions report_052009_rvsd" xfId="506"/>
    <cellStyle name="20% - Accent3 32" xfId="507"/>
    <cellStyle name="20% - Accent3 32 2" xfId="508"/>
    <cellStyle name="20% - Accent3 32_draft transactions report_052009_rvsd" xfId="509"/>
    <cellStyle name="20% - Accent3 33" xfId="510"/>
    <cellStyle name="20% - Accent3 34" xfId="511"/>
    <cellStyle name="20% - Accent3 35" xfId="512"/>
    <cellStyle name="20% - Accent3 36" xfId="513"/>
    <cellStyle name="20% - Accent3 37" xfId="514"/>
    <cellStyle name="20% - Accent3 38" xfId="515"/>
    <cellStyle name="20% - Accent3 39" xfId="516"/>
    <cellStyle name="20% - Accent3 4" xfId="517"/>
    <cellStyle name="20% - Accent3 4 2" xfId="518"/>
    <cellStyle name="20% - Accent3 4 2 2" xfId="519"/>
    <cellStyle name="20% - Accent3 4 2_draft transactions report_052009_rvsd" xfId="520"/>
    <cellStyle name="20% - Accent3 4 3" xfId="521"/>
    <cellStyle name="20% - Accent3 4_draft transactions report_052009_rvsd" xfId="522"/>
    <cellStyle name="20% - Accent3 40" xfId="523"/>
    <cellStyle name="20% - Accent3 41" xfId="524"/>
    <cellStyle name="20% - Accent3 42" xfId="525"/>
    <cellStyle name="20% - Accent3 43" xfId="526"/>
    <cellStyle name="20% - Accent3 44" xfId="527"/>
    <cellStyle name="20% - Accent3 45" xfId="528"/>
    <cellStyle name="20% - Accent3 46" xfId="529"/>
    <cellStyle name="20% - Accent3 47" xfId="530"/>
    <cellStyle name="20% - Accent3 48" xfId="531"/>
    <cellStyle name="20% - Accent3 49" xfId="532"/>
    <cellStyle name="20% - Accent3 5" xfId="533"/>
    <cellStyle name="20% - Accent3 5 2" xfId="534"/>
    <cellStyle name="20% - Accent3 5 2 2" xfId="535"/>
    <cellStyle name="20% - Accent3 5 2_draft transactions report_052009_rvsd" xfId="536"/>
    <cellStyle name="20% - Accent3 5 3" xfId="537"/>
    <cellStyle name="20% - Accent3 5_draft transactions report_052009_rvsd" xfId="538"/>
    <cellStyle name="20% - Accent3 50" xfId="539"/>
    <cellStyle name="20% - Accent3 51" xfId="540"/>
    <cellStyle name="20% - Accent3 52" xfId="541"/>
    <cellStyle name="20% - Accent3 53" xfId="542"/>
    <cellStyle name="20% - Accent3 54" xfId="543"/>
    <cellStyle name="20% - Accent3 55" xfId="544"/>
    <cellStyle name="20% - Accent3 56" xfId="545"/>
    <cellStyle name="20% - Accent3 57" xfId="546"/>
    <cellStyle name="20% - Accent3 58" xfId="547"/>
    <cellStyle name="20% - Accent3 59" xfId="548"/>
    <cellStyle name="20% - Accent3 6" xfId="549"/>
    <cellStyle name="20% - Accent3 6 2" xfId="550"/>
    <cellStyle name="20% - Accent3 6 2 2" xfId="551"/>
    <cellStyle name="20% - Accent3 6 2_draft transactions report_052009_rvsd" xfId="552"/>
    <cellStyle name="20% - Accent3 6 3" xfId="553"/>
    <cellStyle name="20% - Accent3 6_draft transactions report_052009_rvsd" xfId="554"/>
    <cellStyle name="20% - Accent3 60" xfId="555"/>
    <cellStyle name="20% - Accent3 61" xfId="556"/>
    <cellStyle name="20% - Accent3 62" xfId="557"/>
    <cellStyle name="20% - Accent3 63" xfId="558"/>
    <cellStyle name="20% - Accent3 64" xfId="559"/>
    <cellStyle name="20% - Accent3 65" xfId="560"/>
    <cellStyle name="20% - Accent3 66" xfId="561"/>
    <cellStyle name="20% - Accent3 67" xfId="562"/>
    <cellStyle name="20% - Accent3 68" xfId="563"/>
    <cellStyle name="20% - Accent3 69" xfId="564"/>
    <cellStyle name="20% - Accent3 7" xfId="565"/>
    <cellStyle name="20% - Accent3 7 2" xfId="566"/>
    <cellStyle name="20% - Accent3 7 2 2" xfId="567"/>
    <cellStyle name="20% - Accent3 7 2_draft transactions report_052009_rvsd" xfId="568"/>
    <cellStyle name="20% - Accent3 7 3" xfId="569"/>
    <cellStyle name="20% - Accent3 7_draft transactions report_052009_rvsd" xfId="570"/>
    <cellStyle name="20% - Accent3 70" xfId="571"/>
    <cellStyle name="20% - Accent3 71" xfId="572"/>
    <cellStyle name="20% - Accent3 72" xfId="573"/>
    <cellStyle name="20% - Accent3 73" xfId="574"/>
    <cellStyle name="20% - Accent3 74" xfId="575"/>
    <cellStyle name="20% - Accent3 75" xfId="576"/>
    <cellStyle name="20% - Accent3 76" xfId="577"/>
    <cellStyle name="20% - Accent3 77" xfId="578"/>
    <cellStyle name="20% - Accent3 78" xfId="579"/>
    <cellStyle name="20% - Accent3 79" xfId="580"/>
    <cellStyle name="20% - Accent3 8" xfId="581"/>
    <cellStyle name="20% - Accent3 8 2" xfId="582"/>
    <cellStyle name="20% - Accent3 8 2 2" xfId="583"/>
    <cellStyle name="20% - Accent3 8 2_draft transactions report_052009_rvsd" xfId="584"/>
    <cellStyle name="20% - Accent3 8 3" xfId="585"/>
    <cellStyle name="20% - Accent3 8_draft transactions report_052009_rvsd" xfId="586"/>
    <cellStyle name="20% - Accent3 80" xfId="587"/>
    <cellStyle name="20% - Accent3 81" xfId="588"/>
    <cellStyle name="20% - Accent3 82" xfId="589"/>
    <cellStyle name="20% - Accent3 83" xfId="590"/>
    <cellStyle name="20% - Accent3 84" xfId="591"/>
    <cellStyle name="20% - Accent3 85" xfId="592"/>
    <cellStyle name="20% - Accent3 86" xfId="593"/>
    <cellStyle name="20% - Accent3 87" xfId="594"/>
    <cellStyle name="20% - Accent3 88" xfId="595"/>
    <cellStyle name="20% - Accent3 89" xfId="596"/>
    <cellStyle name="20% - Accent3 9" xfId="597"/>
    <cellStyle name="20% - Accent3 9 2" xfId="598"/>
    <cellStyle name="20% - Accent3 9 2 2" xfId="599"/>
    <cellStyle name="20% - Accent3 9 2_draft transactions report_052009_rvsd" xfId="600"/>
    <cellStyle name="20% - Accent3 9 3" xfId="601"/>
    <cellStyle name="20% - Accent3 9_draft transactions report_052009_rvsd" xfId="602"/>
    <cellStyle name="20% - Accent3 90" xfId="603"/>
    <cellStyle name="20% - Accent3 91" xfId="604"/>
    <cellStyle name="20% - Accent3 92" xfId="605"/>
    <cellStyle name="20% - Accent3 93" xfId="606"/>
    <cellStyle name="20% - Accent3 94" xfId="607"/>
    <cellStyle name="20% - Accent3 95" xfId="608"/>
    <cellStyle name="20% - Accent3 96" xfId="609"/>
    <cellStyle name="20% - Accent3 97" xfId="610"/>
    <cellStyle name="20% - Accent3 98" xfId="611"/>
    <cellStyle name="20% - Accent3 99" xfId="612"/>
    <cellStyle name="20% - Accent4" xfId="613" builtinId="42" customBuiltin="1"/>
    <cellStyle name="20% - Accent4 10" xfId="614"/>
    <cellStyle name="20% - Accent4 10 2" xfId="615"/>
    <cellStyle name="20% - Accent4 10_draft transactions report_052009_rvsd" xfId="616"/>
    <cellStyle name="20% - Accent4 100" xfId="617"/>
    <cellStyle name="20% - Accent4 101" xfId="618"/>
    <cellStyle name="20% - Accent4 102" xfId="619"/>
    <cellStyle name="20% - Accent4 103" xfId="620"/>
    <cellStyle name="20% - Accent4 104" xfId="621"/>
    <cellStyle name="20% - Accent4 105" xfId="622"/>
    <cellStyle name="20% - Accent4 106" xfId="623"/>
    <cellStyle name="20% - Accent4 107" xfId="624"/>
    <cellStyle name="20% - Accent4 108" xfId="625"/>
    <cellStyle name="20% - Accent4 109" xfId="626"/>
    <cellStyle name="20% - Accent4 11" xfId="627"/>
    <cellStyle name="20% - Accent4 11 2" xfId="628"/>
    <cellStyle name="20% - Accent4 11_draft transactions report_052009_rvsd" xfId="629"/>
    <cellStyle name="20% - Accent4 110" xfId="630"/>
    <cellStyle name="20% - Accent4 111" xfId="631"/>
    <cellStyle name="20% - Accent4 112" xfId="632"/>
    <cellStyle name="20% - Accent4 113" xfId="633"/>
    <cellStyle name="20% - Accent4 114" xfId="634"/>
    <cellStyle name="20% - Accent4 115" xfId="635"/>
    <cellStyle name="20% - Accent4 116" xfId="636"/>
    <cellStyle name="20% - Accent4 117" xfId="637"/>
    <cellStyle name="20% - Accent4 118" xfId="638"/>
    <cellStyle name="20% - Accent4 119" xfId="3111"/>
    <cellStyle name="20% - Accent4 12" xfId="639"/>
    <cellStyle name="20% - Accent4 12 2" xfId="640"/>
    <cellStyle name="20% - Accent4 12_draft transactions report_052009_rvsd" xfId="641"/>
    <cellStyle name="20% - Accent4 120" xfId="3128"/>
    <cellStyle name="20% - Accent4 121" xfId="3141"/>
    <cellStyle name="20% - Accent4 122" xfId="3151"/>
    <cellStyle name="20% - Accent4 123" xfId="3193"/>
    <cellStyle name="20% - Accent4 124" xfId="3225"/>
    <cellStyle name="20% - Accent4 125" xfId="3267"/>
    <cellStyle name="20% - Accent4 126" xfId="3309"/>
    <cellStyle name="20% - Accent4 127" xfId="3360"/>
    <cellStyle name="20% - Accent4 128" xfId="3377"/>
    <cellStyle name="20% - Accent4 129" xfId="3390"/>
    <cellStyle name="20% - Accent4 13" xfId="642"/>
    <cellStyle name="20% - Accent4 13 2" xfId="643"/>
    <cellStyle name="20% - Accent4 13_draft transactions report_052009_rvsd" xfId="644"/>
    <cellStyle name="20% - Accent4 130" xfId="3399"/>
    <cellStyle name="20% - Accent4 131" xfId="3416"/>
    <cellStyle name="20% - Accent4 132" xfId="3429"/>
    <cellStyle name="20% - Accent4 133" xfId="3442"/>
    <cellStyle name="20% - Accent4 134" xfId="3455"/>
    <cellStyle name="20% - Accent4 135" xfId="3465"/>
    <cellStyle name="20% - Accent4 136" xfId="3507"/>
    <cellStyle name="20% - Accent4 137" xfId="3539"/>
    <cellStyle name="20% - Accent4 138" xfId="3590"/>
    <cellStyle name="20% - Accent4 139" xfId="3621"/>
    <cellStyle name="20% - Accent4 14" xfId="645"/>
    <cellStyle name="20% - Accent4 14 2" xfId="646"/>
    <cellStyle name="20% - Accent4 14_draft transactions report_052009_rvsd" xfId="647"/>
    <cellStyle name="20% - Accent4 140" xfId="3634"/>
    <cellStyle name="20% - Accent4 141" xfId="3647"/>
    <cellStyle name="20% - Accent4 142" xfId="3660"/>
    <cellStyle name="20% - Accent4 143" xfId="3673"/>
    <cellStyle name="20% - Accent4 144" xfId="3686"/>
    <cellStyle name="20% - Accent4 145" xfId="3699"/>
    <cellStyle name="20% - Accent4 146" xfId="3713"/>
    <cellStyle name="20% - Accent4 147" xfId="3608"/>
    <cellStyle name="20% - Accent4 148" xfId="3750"/>
    <cellStyle name="20% - Accent4 149" xfId="3782"/>
    <cellStyle name="20% - Accent4 15" xfId="648"/>
    <cellStyle name="20% - Accent4 15 2" xfId="649"/>
    <cellStyle name="20% - Accent4 15_draft transactions report_052009_rvsd" xfId="650"/>
    <cellStyle name="20% - Accent4 150" xfId="3833"/>
    <cellStyle name="20% - Accent4 151" xfId="3875"/>
    <cellStyle name="20% - Accent4 16" xfId="651"/>
    <cellStyle name="20% - Accent4 16 2" xfId="652"/>
    <cellStyle name="20% - Accent4 16_draft transactions report_052009_rvsd" xfId="653"/>
    <cellStyle name="20% - Accent4 17" xfId="654"/>
    <cellStyle name="20% - Accent4 17 2" xfId="655"/>
    <cellStyle name="20% - Accent4 17_draft transactions report_052009_rvsd" xfId="656"/>
    <cellStyle name="20% - Accent4 18" xfId="657"/>
    <cellStyle name="20% - Accent4 18 2" xfId="658"/>
    <cellStyle name="20% - Accent4 18_draft transactions report_052009_rvsd" xfId="659"/>
    <cellStyle name="20% - Accent4 19" xfId="660"/>
    <cellStyle name="20% - Accent4 19 2" xfId="661"/>
    <cellStyle name="20% - Accent4 19_draft transactions report_052009_rvsd" xfId="662"/>
    <cellStyle name="20% - Accent4 2" xfId="663"/>
    <cellStyle name="20% - Accent4 2 2" xfId="664"/>
    <cellStyle name="20% - Accent4 2 2 2" xfId="665"/>
    <cellStyle name="20% - Accent4 2 2_draft transactions report_052009_rvsd" xfId="666"/>
    <cellStyle name="20% - Accent4 2 3" xfId="667"/>
    <cellStyle name="20% - Accent4 2_draft transactions report_052009_rvsd" xfId="668"/>
    <cellStyle name="20% - Accent4 20" xfId="669"/>
    <cellStyle name="20% - Accent4 20 2" xfId="670"/>
    <cellStyle name="20% - Accent4 20_draft transactions report_052009_rvsd" xfId="671"/>
    <cellStyle name="20% - Accent4 21" xfId="672"/>
    <cellStyle name="20% - Accent4 21 2" xfId="673"/>
    <cellStyle name="20% - Accent4 21_draft transactions report_052009_rvsd" xfId="674"/>
    <cellStyle name="20% - Accent4 22" xfId="675"/>
    <cellStyle name="20% - Accent4 22 2" xfId="676"/>
    <cellStyle name="20% - Accent4 22_draft transactions report_052009_rvsd" xfId="677"/>
    <cellStyle name="20% - Accent4 23" xfId="678"/>
    <cellStyle name="20% - Accent4 23 2" xfId="679"/>
    <cellStyle name="20% - Accent4 23_draft transactions report_052009_rvsd" xfId="680"/>
    <cellStyle name="20% - Accent4 24" xfId="681"/>
    <cellStyle name="20% - Accent4 24 2" xfId="682"/>
    <cellStyle name="20% - Accent4 24_draft transactions report_052009_rvsd" xfId="683"/>
    <cellStyle name="20% - Accent4 25" xfId="684"/>
    <cellStyle name="20% - Accent4 25 2" xfId="685"/>
    <cellStyle name="20% - Accent4 25_draft transactions report_052009_rvsd" xfId="686"/>
    <cellStyle name="20% - Accent4 26" xfId="687"/>
    <cellStyle name="20% - Accent4 26 2" xfId="688"/>
    <cellStyle name="20% - Accent4 26_draft transactions report_052009_rvsd" xfId="689"/>
    <cellStyle name="20% - Accent4 27" xfId="690"/>
    <cellStyle name="20% - Accent4 27 2" xfId="691"/>
    <cellStyle name="20% - Accent4 27_draft transactions report_052009_rvsd" xfId="692"/>
    <cellStyle name="20% - Accent4 28" xfId="693"/>
    <cellStyle name="20% - Accent4 28 2" xfId="694"/>
    <cellStyle name="20% - Accent4 28_draft transactions report_052009_rvsd" xfId="695"/>
    <cellStyle name="20% - Accent4 29" xfId="696"/>
    <cellStyle name="20% - Accent4 29 2" xfId="697"/>
    <cellStyle name="20% - Accent4 29_draft transactions report_052009_rvsd" xfId="698"/>
    <cellStyle name="20% - Accent4 3" xfId="699"/>
    <cellStyle name="20% - Accent4 3 2" xfId="700"/>
    <cellStyle name="20% - Accent4 3 2 2" xfId="701"/>
    <cellStyle name="20% - Accent4 3 2_draft transactions report_052009_rvsd" xfId="702"/>
    <cellStyle name="20% - Accent4 3 3" xfId="703"/>
    <cellStyle name="20% - Accent4 3_draft transactions report_052009_rvsd" xfId="704"/>
    <cellStyle name="20% - Accent4 30" xfId="705"/>
    <cellStyle name="20% - Accent4 30 2" xfId="706"/>
    <cellStyle name="20% - Accent4 30_draft transactions report_052009_rvsd" xfId="707"/>
    <cellStyle name="20% - Accent4 31" xfId="708"/>
    <cellStyle name="20% - Accent4 31 2" xfId="709"/>
    <cellStyle name="20% - Accent4 31_draft transactions report_052009_rvsd" xfId="710"/>
    <cellStyle name="20% - Accent4 32" xfId="711"/>
    <cellStyle name="20% - Accent4 32 2" xfId="712"/>
    <cellStyle name="20% - Accent4 32_draft transactions report_052009_rvsd" xfId="713"/>
    <cellStyle name="20% - Accent4 33" xfId="714"/>
    <cellStyle name="20% - Accent4 34" xfId="715"/>
    <cellStyle name="20% - Accent4 35" xfId="716"/>
    <cellStyle name="20% - Accent4 36" xfId="717"/>
    <cellStyle name="20% - Accent4 37" xfId="718"/>
    <cellStyle name="20% - Accent4 38" xfId="719"/>
    <cellStyle name="20% - Accent4 39" xfId="720"/>
    <cellStyle name="20% - Accent4 4" xfId="721"/>
    <cellStyle name="20% - Accent4 4 2" xfId="722"/>
    <cellStyle name="20% - Accent4 4 2 2" xfId="723"/>
    <cellStyle name="20% - Accent4 4 2_draft transactions report_052009_rvsd" xfId="724"/>
    <cellStyle name="20% - Accent4 4 3" xfId="725"/>
    <cellStyle name="20% - Accent4 4_draft transactions report_052009_rvsd" xfId="726"/>
    <cellStyle name="20% - Accent4 40" xfId="727"/>
    <cellStyle name="20% - Accent4 41" xfId="728"/>
    <cellStyle name="20% - Accent4 42" xfId="729"/>
    <cellStyle name="20% - Accent4 43" xfId="730"/>
    <cellStyle name="20% - Accent4 44" xfId="731"/>
    <cellStyle name="20% - Accent4 45" xfId="732"/>
    <cellStyle name="20% - Accent4 46" xfId="733"/>
    <cellStyle name="20% - Accent4 47" xfId="734"/>
    <cellStyle name="20% - Accent4 48" xfId="735"/>
    <cellStyle name="20% - Accent4 49" xfId="736"/>
    <cellStyle name="20% - Accent4 5" xfId="737"/>
    <cellStyle name="20% - Accent4 5 2" xfId="738"/>
    <cellStyle name="20% - Accent4 5 2 2" xfId="739"/>
    <cellStyle name="20% - Accent4 5 2_draft transactions report_052009_rvsd" xfId="740"/>
    <cellStyle name="20% - Accent4 5 3" xfId="741"/>
    <cellStyle name="20% - Accent4 5_draft transactions report_052009_rvsd" xfId="742"/>
    <cellStyle name="20% - Accent4 50" xfId="743"/>
    <cellStyle name="20% - Accent4 51" xfId="744"/>
    <cellStyle name="20% - Accent4 52" xfId="745"/>
    <cellStyle name="20% - Accent4 53" xfId="746"/>
    <cellStyle name="20% - Accent4 54" xfId="747"/>
    <cellStyle name="20% - Accent4 55" xfId="748"/>
    <cellStyle name="20% - Accent4 56" xfId="749"/>
    <cellStyle name="20% - Accent4 57" xfId="750"/>
    <cellStyle name="20% - Accent4 58" xfId="751"/>
    <cellStyle name="20% - Accent4 59" xfId="752"/>
    <cellStyle name="20% - Accent4 6" xfId="753"/>
    <cellStyle name="20% - Accent4 6 2" xfId="754"/>
    <cellStyle name="20% - Accent4 6 2 2" xfId="755"/>
    <cellStyle name="20% - Accent4 6 2_draft transactions report_052009_rvsd" xfId="756"/>
    <cellStyle name="20% - Accent4 6 3" xfId="757"/>
    <cellStyle name="20% - Accent4 6_draft transactions report_052009_rvsd" xfId="758"/>
    <cellStyle name="20% - Accent4 60" xfId="759"/>
    <cellStyle name="20% - Accent4 61" xfId="760"/>
    <cellStyle name="20% - Accent4 62" xfId="761"/>
    <cellStyle name="20% - Accent4 63" xfId="762"/>
    <cellStyle name="20% - Accent4 64" xfId="763"/>
    <cellStyle name="20% - Accent4 65" xfId="764"/>
    <cellStyle name="20% - Accent4 66" xfId="765"/>
    <cellStyle name="20% - Accent4 67" xfId="766"/>
    <cellStyle name="20% - Accent4 68" xfId="767"/>
    <cellStyle name="20% - Accent4 69" xfId="768"/>
    <cellStyle name="20% - Accent4 7" xfId="769"/>
    <cellStyle name="20% - Accent4 7 2" xfId="770"/>
    <cellStyle name="20% - Accent4 7 2 2" xfId="771"/>
    <cellStyle name="20% - Accent4 7 2_draft transactions report_052009_rvsd" xfId="772"/>
    <cellStyle name="20% - Accent4 7 3" xfId="773"/>
    <cellStyle name="20% - Accent4 7_draft transactions report_052009_rvsd" xfId="774"/>
    <cellStyle name="20% - Accent4 70" xfId="775"/>
    <cellStyle name="20% - Accent4 71" xfId="776"/>
    <cellStyle name="20% - Accent4 72" xfId="777"/>
    <cellStyle name="20% - Accent4 73" xfId="778"/>
    <cellStyle name="20% - Accent4 74" xfId="779"/>
    <cellStyle name="20% - Accent4 75" xfId="780"/>
    <cellStyle name="20% - Accent4 76" xfId="781"/>
    <cellStyle name="20% - Accent4 77" xfId="782"/>
    <cellStyle name="20% - Accent4 78" xfId="783"/>
    <cellStyle name="20% - Accent4 79" xfId="784"/>
    <cellStyle name="20% - Accent4 8" xfId="785"/>
    <cellStyle name="20% - Accent4 8 2" xfId="786"/>
    <cellStyle name="20% - Accent4 8 2 2" xfId="787"/>
    <cellStyle name="20% - Accent4 8 2_draft transactions report_052009_rvsd" xfId="788"/>
    <cellStyle name="20% - Accent4 8 3" xfId="789"/>
    <cellStyle name="20% - Accent4 8_draft transactions report_052009_rvsd" xfId="790"/>
    <cellStyle name="20% - Accent4 80" xfId="791"/>
    <cellStyle name="20% - Accent4 81" xfId="792"/>
    <cellStyle name="20% - Accent4 82" xfId="793"/>
    <cellStyle name="20% - Accent4 83" xfId="794"/>
    <cellStyle name="20% - Accent4 84" xfId="795"/>
    <cellStyle name="20% - Accent4 85" xfId="796"/>
    <cellStyle name="20% - Accent4 86" xfId="797"/>
    <cellStyle name="20% - Accent4 87" xfId="798"/>
    <cellStyle name="20% - Accent4 88" xfId="799"/>
    <cellStyle name="20% - Accent4 89" xfId="800"/>
    <cellStyle name="20% - Accent4 9" xfId="801"/>
    <cellStyle name="20% - Accent4 9 2" xfId="802"/>
    <cellStyle name="20% - Accent4 9 2 2" xfId="803"/>
    <cellStyle name="20% - Accent4 9 2_draft transactions report_052009_rvsd" xfId="804"/>
    <cellStyle name="20% - Accent4 9 3" xfId="805"/>
    <cellStyle name="20% - Accent4 9_draft transactions report_052009_rvsd" xfId="806"/>
    <cellStyle name="20% - Accent4 90" xfId="807"/>
    <cellStyle name="20% - Accent4 91" xfId="808"/>
    <cellStyle name="20% - Accent4 92" xfId="809"/>
    <cellStyle name="20% - Accent4 93" xfId="810"/>
    <cellStyle name="20% - Accent4 94" xfId="811"/>
    <cellStyle name="20% - Accent4 95" xfId="812"/>
    <cellStyle name="20% - Accent4 96" xfId="813"/>
    <cellStyle name="20% - Accent4 97" xfId="814"/>
    <cellStyle name="20% - Accent4 98" xfId="815"/>
    <cellStyle name="20% - Accent4 99" xfId="816"/>
    <cellStyle name="20% - Accent5" xfId="817" builtinId="46" customBuiltin="1"/>
    <cellStyle name="20% - Accent5 10" xfId="818"/>
    <cellStyle name="20% - Accent5 10 2" xfId="819"/>
    <cellStyle name="20% - Accent5 10_draft transactions report_052009_rvsd" xfId="820"/>
    <cellStyle name="20% - Accent5 100" xfId="821"/>
    <cellStyle name="20% - Accent5 101" xfId="822"/>
    <cellStyle name="20% - Accent5 102" xfId="823"/>
    <cellStyle name="20% - Accent5 103" xfId="824"/>
    <cellStyle name="20% - Accent5 104" xfId="825"/>
    <cellStyle name="20% - Accent5 105" xfId="826"/>
    <cellStyle name="20% - Accent5 106" xfId="827"/>
    <cellStyle name="20% - Accent5 107" xfId="828"/>
    <cellStyle name="20% - Accent5 108" xfId="829"/>
    <cellStyle name="20% - Accent5 109" xfId="830"/>
    <cellStyle name="20% - Accent5 11" xfId="831"/>
    <cellStyle name="20% - Accent5 11 2" xfId="832"/>
    <cellStyle name="20% - Accent5 11_draft transactions report_052009_rvsd" xfId="833"/>
    <cellStyle name="20% - Accent5 110" xfId="834"/>
    <cellStyle name="20% - Accent5 111" xfId="835"/>
    <cellStyle name="20% - Accent5 112" xfId="836"/>
    <cellStyle name="20% - Accent5 113" xfId="837"/>
    <cellStyle name="20% - Accent5 114" xfId="838"/>
    <cellStyle name="20% - Accent5 115" xfId="839"/>
    <cellStyle name="20% - Accent5 116" xfId="840"/>
    <cellStyle name="20% - Accent5 117" xfId="841"/>
    <cellStyle name="20% - Accent5 118" xfId="842"/>
    <cellStyle name="20% - Accent5 119" xfId="3112"/>
    <cellStyle name="20% - Accent5 12" xfId="843"/>
    <cellStyle name="20% - Accent5 12 2" xfId="844"/>
    <cellStyle name="20% - Accent5 12_draft transactions report_052009_rvsd" xfId="845"/>
    <cellStyle name="20% - Accent5 120" xfId="3127"/>
    <cellStyle name="20% - Accent5 121" xfId="3140"/>
    <cellStyle name="20% - Accent5 122" xfId="3152"/>
    <cellStyle name="20% - Accent5 123" xfId="3194"/>
    <cellStyle name="20% - Accent5 124" xfId="3218"/>
    <cellStyle name="20% - Accent5 125" xfId="3260"/>
    <cellStyle name="20% - Accent5 126" xfId="3302"/>
    <cellStyle name="20% - Accent5 127" xfId="3361"/>
    <cellStyle name="20% - Accent5 128" xfId="3376"/>
    <cellStyle name="20% - Accent5 129" xfId="3389"/>
    <cellStyle name="20% - Accent5 13" xfId="846"/>
    <cellStyle name="20% - Accent5 13 2" xfId="847"/>
    <cellStyle name="20% - Accent5 13_draft transactions report_052009_rvsd" xfId="848"/>
    <cellStyle name="20% - Accent5 130" xfId="3400"/>
    <cellStyle name="20% - Accent5 131" xfId="3415"/>
    <cellStyle name="20% - Accent5 132" xfId="3428"/>
    <cellStyle name="20% - Accent5 133" xfId="3441"/>
    <cellStyle name="20% - Accent5 134" xfId="3454"/>
    <cellStyle name="20% - Accent5 135" xfId="3466"/>
    <cellStyle name="20% - Accent5 136" xfId="3508"/>
    <cellStyle name="20% - Accent5 137" xfId="3532"/>
    <cellStyle name="20% - Accent5 138" xfId="3591"/>
    <cellStyle name="20% - Accent5 139" xfId="3620"/>
    <cellStyle name="20% - Accent5 14" xfId="849"/>
    <cellStyle name="20% - Accent5 14 2" xfId="850"/>
    <cellStyle name="20% - Accent5 14_draft transactions report_052009_rvsd" xfId="851"/>
    <cellStyle name="20% - Accent5 140" xfId="3633"/>
    <cellStyle name="20% - Accent5 141" xfId="3646"/>
    <cellStyle name="20% - Accent5 142" xfId="3659"/>
    <cellStyle name="20% - Accent5 143" xfId="3672"/>
    <cellStyle name="20% - Accent5 144" xfId="3685"/>
    <cellStyle name="20% - Accent5 145" xfId="3698"/>
    <cellStyle name="20% - Accent5 146" xfId="3712"/>
    <cellStyle name="20% - Accent5 147" xfId="3607"/>
    <cellStyle name="20% - Accent5 148" xfId="3751"/>
    <cellStyle name="20% - Accent5 149" xfId="3775"/>
    <cellStyle name="20% - Accent5 15" xfId="852"/>
    <cellStyle name="20% - Accent5 15 2" xfId="853"/>
    <cellStyle name="20% - Accent5 15_draft transactions report_052009_rvsd" xfId="854"/>
    <cellStyle name="20% - Accent5 150" xfId="3834"/>
    <cellStyle name="20% - Accent5 151" xfId="3876"/>
    <cellStyle name="20% - Accent5 16" xfId="855"/>
    <cellStyle name="20% - Accent5 16 2" xfId="856"/>
    <cellStyle name="20% - Accent5 16_draft transactions report_052009_rvsd" xfId="857"/>
    <cellStyle name="20% - Accent5 17" xfId="858"/>
    <cellStyle name="20% - Accent5 17 2" xfId="859"/>
    <cellStyle name="20% - Accent5 17_draft transactions report_052009_rvsd" xfId="860"/>
    <cellStyle name="20% - Accent5 18" xfId="861"/>
    <cellStyle name="20% - Accent5 18 2" xfId="862"/>
    <cellStyle name="20% - Accent5 18_draft transactions report_052009_rvsd" xfId="863"/>
    <cellStyle name="20% - Accent5 19" xfId="864"/>
    <cellStyle name="20% - Accent5 19 2" xfId="865"/>
    <cellStyle name="20% - Accent5 19_draft transactions report_052009_rvsd" xfId="866"/>
    <cellStyle name="20% - Accent5 2" xfId="867"/>
    <cellStyle name="20% - Accent5 2 2" xfId="868"/>
    <cellStyle name="20% - Accent5 2 2 2" xfId="869"/>
    <cellStyle name="20% - Accent5 2 2_draft transactions report_052009_rvsd" xfId="870"/>
    <cellStyle name="20% - Accent5 2 3" xfId="871"/>
    <cellStyle name="20% - Accent5 2_draft transactions report_052009_rvsd" xfId="872"/>
    <cellStyle name="20% - Accent5 20" xfId="873"/>
    <cellStyle name="20% - Accent5 20 2" xfId="874"/>
    <cellStyle name="20% - Accent5 20_draft transactions report_052009_rvsd" xfId="875"/>
    <cellStyle name="20% - Accent5 21" xfId="876"/>
    <cellStyle name="20% - Accent5 21 2" xfId="877"/>
    <cellStyle name="20% - Accent5 21_draft transactions report_052009_rvsd" xfId="878"/>
    <cellStyle name="20% - Accent5 22" xfId="879"/>
    <cellStyle name="20% - Accent5 22 2" xfId="880"/>
    <cellStyle name="20% - Accent5 22_draft transactions report_052009_rvsd" xfId="881"/>
    <cellStyle name="20% - Accent5 23" xfId="882"/>
    <cellStyle name="20% - Accent5 23 2" xfId="883"/>
    <cellStyle name="20% - Accent5 23_draft transactions report_052009_rvsd" xfId="884"/>
    <cellStyle name="20% - Accent5 24" xfId="885"/>
    <cellStyle name="20% - Accent5 24 2" xfId="886"/>
    <cellStyle name="20% - Accent5 24_draft transactions report_052009_rvsd" xfId="887"/>
    <cellStyle name="20% - Accent5 25" xfId="888"/>
    <cellStyle name="20% - Accent5 25 2" xfId="889"/>
    <cellStyle name="20% - Accent5 25_draft transactions report_052009_rvsd" xfId="890"/>
    <cellStyle name="20% - Accent5 26" xfId="891"/>
    <cellStyle name="20% - Accent5 26 2" xfId="892"/>
    <cellStyle name="20% - Accent5 26_draft transactions report_052009_rvsd" xfId="893"/>
    <cellStyle name="20% - Accent5 27" xfId="894"/>
    <cellStyle name="20% - Accent5 27 2" xfId="895"/>
    <cellStyle name="20% - Accent5 27_draft transactions report_052009_rvsd" xfId="896"/>
    <cellStyle name="20% - Accent5 28" xfId="897"/>
    <cellStyle name="20% - Accent5 28 2" xfId="898"/>
    <cellStyle name="20% - Accent5 28_draft transactions report_052009_rvsd" xfId="899"/>
    <cellStyle name="20% - Accent5 29" xfId="900"/>
    <cellStyle name="20% - Accent5 29 2" xfId="901"/>
    <cellStyle name="20% - Accent5 29_draft transactions report_052009_rvsd" xfId="902"/>
    <cellStyle name="20% - Accent5 3" xfId="903"/>
    <cellStyle name="20% - Accent5 3 2" xfId="904"/>
    <cellStyle name="20% - Accent5 3 2 2" xfId="905"/>
    <cellStyle name="20% - Accent5 3 2_draft transactions report_052009_rvsd" xfId="906"/>
    <cellStyle name="20% - Accent5 3 3" xfId="907"/>
    <cellStyle name="20% - Accent5 3_draft transactions report_052009_rvsd" xfId="908"/>
    <cellStyle name="20% - Accent5 30" xfId="909"/>
    <cellStyle name="20% - Accent5 30 2" xfId="910"/>
    <cellStyle name="20% - Accent5 30_draft transactions report_052009_rvsd" xfId="911"/>
    <cellStyle name="20% - Accent5 31" xfId="912"/>
    <cellStyle name="20% - Accent5 31 2" xfId="913"/>
    <cellStyle name="20% - Accent5 31_draft transactions report_052009_rvsd" xfId="914"/>
    <cellStyle name="20% - Accent5 32" xfId="915"/>
    <cellStyle name="20% - Accent5 32 2" xfId="916"/>
    <cellStyle name="20% - Accent5 32_draft transactions report_052009_rvsd" xfId="917"/>
    <cellStyle name="20% - Accent5 33" xfId="918"/>
    <cellStyle name="20% - Accent5 34" xfId="919"/>
    <cellStyle name="20% - Accent5 35" xfId="920"/>
    <cellStyle name="20% - Accent5 36" xfId="921"/>
    <cellStyle name="20% - Accent5 37" xfId="922"/>
    <cellStyle name="20% - Accent5 38" xfId="923"/>
    <cellStyle name="20% - Accent5 39" xfId="924"/>
    <cellStyle name="20% - Accent5 4" xfId="925"/>
    <cellStyle name="20% - Accent5 4 2" xfId="926"/>
    <cellStyle name="20% - Accent5 4 2 2" xfId="927"/>
    <cellStyle name="20% - Accent5 4 2_draft transactions report_052009_rvsd" xfId="928"/>
    <cellStyle name="20% - Accent5 4 3" xfId="929"/>
    <cellStyle name="20% - Accent5 4_draft transactions report_052009_rvsd" xfId="930"/>
    <cellStyle name="20% - Accent5 40" xfId="931"/>
    <cellStyle name="20% - Accent5 41" xfId="932"/>
    <cellStyle name="20% - Accent5 42" xfId="933"/>
    <cellStyle name="20% - Accent5 43" xfId="934"/>
    <cellStyle name="20% - Accent5 44" xfId="935"/>
    <cellStyle name="20% - Accent5 45" xfId="936"/>
    <cellStyle name="20% - Accent5 46" xfId="937"/>
    <cellStyle name="20% - Accent5 47" xfId="938"/>
    <cellStyle name="20% - Accent5 48" xfId="939"/>
    <cellStyle name="20% - Accent5 49" xfId="940"/>
    <cellStyle name="20% - Accent5 5" xfId="941"/>
    <cellStyle name="20% - Accent5 5 2" xfId="942"/>
    <cellStyle name="20% - Accent5 5 2 2" xfId="943"/>
    <cellStyle name="20% - Accent5 5 2_draft transactions report_052009_rvsd" xfId="944"/>
    <cellStyle name="20% - Accent5 5 3" xfId="945"/>
    <cellStyle name="20% - Accent5 5_draft transactions report_052009_rvsd" xfId="946"/>
    <cellStyle name="20% - Accent5 50" xfId="947"/>
    <cellStyle name="20% - Accent5 51" xfId="948"/>
    <cellStyle name="20% - Accent5 52" xfId="949"/>
    <cellStyle name="20% - Accent5 53" xfId="950"/>
    <cellStyle name="20% - Accent5 54" xfId="951"/>
    <cellStyle name="20% - Accent5 55" xfId="952"/>
    <cellStyle name="20% - Accent5 56" xfId="953"/>
    <cellStyle name="20% - Accent5 57" xfId="954"/>
    <cellStyle name="20% - Accent5 58" xfId="955"/>
    <cellStyle name="20% - Accent5 59" xfId="956"/>
    <cellStyle name="20% - Accent5 6" xfId="957"/>
    <cellStyle name="20% - Accent5 6 2" xfId="958"/>
    <cellStyle name="20% - Accent5 6 2 2" xfId="959"/>
    <cellStyle name="20% - Accent5 6 2_draft transactions report_052009_rvsd" xfId="960"/>
    <cellStyle name="20% - Accent5 6 3" xfId="961"/>
    <cellStyle name="20% - Accent5 6_draft transactions report_052009_rvsd" xfId="962"/>
    <cellStyle name="20% - Accent5 60" xfId="963"/>
    <cellStyle name="20% - Accent5 61" xfId="964"/>
    <cellStyle name="20% - Accent5 62" xfId="965"/>
    <cellStyle name="20% - Accent5 63" xfId="966"/>
    <cellStyle name="20% - Accent5 64" xfId="967"/>
    <cellStyle name="20% - Accent5 65" xfId="968"/>
    <cellStyle name="20% - Accent5 66" xfId="969"/>
    <cellStyle name="20% - Accent5 67" xfId="970"/>
    <cellStyle name="20% - Accent5 68" xfId="971"/>
    <cellStyle name="20% - Accent5 69" xfId="972"/>
    <cellStyle name="20% - Accent5 7" xfId="973"/>
    <cellStyle name="20% - Accent5 7 2" xfId="974"/>
    <cellStyle name="20% - Accent5 7 2 2" xfId="975"/>
    <cellStyle name="20% - Accent5 7 2_draft transactions report_052009_rvsd" xfId="976"/>
    <cellStyle name="20% - Accent5 7 3" xfId="977"/>
    <cellStyle name="20% - Accent5 7_draft transactions report_052009_rvsd" xfId="978"/>
    <cellStyle name="20% - Accent5 70" xfId="979"/>
    <cellStyle name="20% - Accent5 71" xfId="980"/>
    <cellStyle name="20% - Accent5 72" xfId="981"/>
    <cellStyle name="20% - Accent5 73" xfId="982"/>
    <cellStyle name="20% - Accent5 74" xfId="983"/>
    <cellStyle name="20% - Accent5 75" xfId="984"/>
    <cellStyle name="20% - Accent5 76" xfId="985"/>
    <cellStyle name="20% - Accent5 77" xfId="986"/>
    <cellStyle name="20% - Accent5 78" xfId="987"/>
    <cellStyle name="20% - Accent5 79" xfId="988"/>
    <cellStyle name="20% - Accent5 8" xfId="989"/>
    <cellStyle name="20% - Accent5 8 2" xfId="990"/>
    <cellStyle name="20% - Accent5 8 2 2" xfId="991"/>
    <cellStyle name="20% - Accent5 8 2_draft transactions report_052009_rvsd" xfId="992"/>
    <cellStyle name="20% - Accent5 8 3" xfId="993"/>
    <cellStyle name="20% - Accent5 8_draft transactions report_052009_rvsd" xfId="994"/>
    <cellStyle name="20% - Accent5 80" xfId="995"/>
    <cellStyle name="20% - Accent5 81" xfId="996"/>
    <cellStyle name="20% - Accent5 82" xfId="997"/>
    <cellStyle name="20% - Accent5 83" xfId="998"/>
    <cellStyle name="20% - Accent5 84" xfId="999"/>
    <cellStyle name="20% - Accent5 85" xfId="1000"/>
    <cellStyle name="20% - Accent5 86" xfId="1001"/>
    <cellStyle name="20% - Accent5 87" xfId="1002"/>
    <cellStyle name="20% - Accent5 88" xfId="1003"/>
    <cellStyle name="20% - Accent5 89" xfId="1004"/>
    <cellStyle name="20% - Accent5 9" xfId="1005"/>
    <cellStyle name="20% - Accent5 9 2" xfId="1006"/>
    <cellStyle name="20% - Accent5 9 2 2" xfId="1007"/>
    <cellStyle name="20% - Accent5 9 2_draft transactions report_052009_rvsd" xfId="1008"/>
    <cellStyle name="20% - Accent5 9 3" xfId="1009"/>
    <cellStyle name="20% - Accent5 9_draft transactions report_052009_rvsd" xfId="1010"/>
    <cellStyle name="20% - Accent5 90" xfId="1011"/>
    <cellStyle name="20% - Accent5 91" xfId="1012"/>
    <cellStyle name="20% - Accent5 92" xfId="1013"/>
    <cellStyle name="20% - Accent5 93" xfId="1014"/>
    <cellStyle name="20% - Accent5 94" xfId="1015"/>
    <cellStyle name="20% - Accent5 95" xfId="1016"/>
    <cellStyle name="20% - Accent5 96" xfId="1017"/>
    <cellStyle name="20% - Accent5 97" xfId="1018"/>
    <cellStyle name="20% - Accent5 98" xfId="1019"/>
    <cellStyle name="20% - Accent5 99" xfId="1020"/>
    <cellStyle name="20% - Accent6" xfId="1021" builtinId="50" customBuiltin="1"/>
    <cellStyle name="20% - Accent6 10" xfId="1022"/>
    <cellStyle name="20% - Accent6 10 2" xfId="1023"/>
    <cellStyle name="20% - Accent6 10_draft transactions report_052009_rvsd" xfId="1024"/>
    <cellStyle name="20% - Accent6 100" xfId="1025"/>
    <cellStyle name="20% - Accent6 101" xfId="1026"/>
    <cellStyle name="20% - Accent6 102" xfId="1027"/>
    <cellStyle name="20% - Accent6 103" xfId="1028"/>
    <cellStyle name="20% - Accent6 104" xfId="1029"/>
    <cellStyle name="20% - Accent6 105" xfId="1030"/>
    <cellStyle name="20% - Accent6 106" xfId="1031"/>
    <cellStyle name="20% - Accent6 107" xfId="1032"/>
    <cellStyle name="20% - Accent6 108" xfId="1033"/>
    <cellStyle name="20% - Accent6 109" xfId="1034"/>
    <cellStyle name="20% - Accent6 11" xfId="1035"/>
    <cellStyle name="20% - Accent6 11 2" xfId="1036"/>
    <cellStyle name="20% - Accent6 11_draft transactions report_052009_rvsd" xfId="1037"/>
    <cellStyle name="20% - Accent6 110" xfId="1038"/>
    <cellStyle name="20% - Accent6 111" xfId="1039"/>
    <cellStyle name="20% - Accent6 112" xfId="1040"/>
    <cellStyle name="20% - Accent6 113" xfId="1041"/>
    <cellStyle name="20% - Accent6 114" xfId="1042"/>
    <cellStyle name="20% - Accent6 115" xfId="1043"/>
    <cellStyle name="20% - Accent6 116" xfId="1044"/>
    <cellStyle name="20% - Accent6 117" xfId="1045"/>
    <cellStyle name="20% - Accent6 118" xfId="1046"/>
    <cellStyle name="20% - Accent6 119" xfId="3113"/>
    <cellStyle name="20% - Accent6 12" xfId="1047"/>
    <cellStyle name="20% - Accent6 12 2" xfId="1048"/>
    <cellStyle name="20% - Accent6 12_draft transactions report_052009_rvsd" xfId="1049"/>
    <cellStyle name="20% - Accent6 120" xfId="3126"/>
    <cellStyle name="20% - Accent6 121" xfId="3139"/>
    <cellStyle name="20% - Accent6 122" xfId="3153"/>
    <cellStyle name="20% - Accent6 123" xfId="3195"/>
    <cellStyle name="20% - Accent6 124" xfId="3217"/>
    <cellStyle name="20% - Accent6 125" xfId="3259"/>
    <cellStyle name="20% - Accent6 126" xfId="3301"/>
    <cellStyle name="20% - Accent6 127" xfId="3362"/>
    <cellStyle name="20% - Accent6 128" xfId="3375"/>
    <cellStyle name="20% - Accent6 129" xfId="3388"/>
    <cellStyle name="20% - Accent6 13" xfId="1050"/>
    <cellStyle name="20% - Accent6 13 2" xfId="1051"/>
    <cellStyle name="20% - Accent6 13_draft transactions report_052009_rvsd" xfId="1052"/>
    <cellStyle name="20% - Accent6 130" xfId="3401"/>
    <cellStyle name="20% - Accent6 131" xfId="3414"/>
    <cellStyle name="20% - Accent6 132" xfId="3427"/>
    <cellStyle name="20% - Accent6 133" xfId="3440"/>
    <cellStyle name="20% - Accent6 134" xfId="3453"/>
    <cellStyle name="20% - Accent6 135" xfId="3467"/>
    <cellStyle name="20% - Accent6 136" xfId="3509"/>
    <cellStyle name="20% - Accent6 137" xfId="3531"/>
    <cellStyle name="20% - Accent6 138" xfId="3592"/>
    <cellStyle name="20% - Accent6 139" xfId="3619"/>
    <cellStyle name="20% - Accent6 14" xfId="1053"/>
    <cellStyle name="20% - Accent6 14 2" xfId="1054"/>
    <cellStyle name="20% - Accent6 14_draft transactions report_052009_rvsd" xfId="1055"/>
    <cellStyle name="20% - Accent6 140" xfId="3632"/>
    <cellStyle name="20% - Accent6 141" xfId="3645"/>
    <cellStyle name="20% - Accent6 142" xfId="3658"/>
    <cellStyle name="20% - Accent6 143" xfId="3671"/>
    <cellStyle name="20% - Accent6 144" xfId="3684"/>
    <cellStyle name="20% - Accent6 145" xfId="3697"/>
    <cellStyle name="20% - Accent6 146" xfId="3711"/>
    <cellStyle name="20% - Accent6 147" xfId="3606"/>
    <cellStyle name="20% - Accent6 148" xfId="3752"/>
    <cellStyle name="20% - Accent6 149" xfId="3774"/>
    <cellStyle name="20% - Accent6 15" xfId="1056"/>
    <cellStyle name="20% - Accent6 15 2" xfId="1057"/>
    <cellStyle name="20% - Accent6 15_draft transactions report_052009_rvsd" xfId="1058"/>
    <cellStyle name="20% - Accent6 150" xfId="3835"/>
    <cellStyle name="20% - Accent6 151" xfId="3877"/>
    <cellStyle name="20% - Accent6 16" xfId="1059"/>
    <cellStyle name="20% - Accent6 16 2" xfId="1060"/>
    <cellStyle name="20% - Accent6 16_draft transactions report_052009_rvsd" xfId="1061"/>
    <cellStyle name="20% - Accent6 17" xfId="1062"/>
    <cellStyle name="20% - Accent6 17 2" xfId="1063"/>
    <cellStyle name="20% - Accent6 17_draft transactions report_052009_rvsd" xfId="1064"/>
    <cellStyle name="20% - Accent6 18" xfId="1065"/>
    <cellStyle name="20% - Accent6 18 2" xfId="1066"/>
    <cellStyle name="20% - Accent6 18_draft transactions report_052009_rvsd" xfId="1067"/>
    <cellStyle name="20% - Accent6 19" xfId="1068"/>
    <cellStyle name="20% - Accent6 19 2" xfId="1069"/>
    <cellStyle name="20% - Accent6 19_draft transactions report_052009_rvsd" xfId="1070"/>
    <cellStyle name="20% - Accent6 2" xfId="1071"/>
    <cellStyle name="20% - Accent6 2 2" xfId="1072"/>
    <cellStyle name="20% - Accent6 2 2 2" xfId="1073"/>
    <cellStyle name="20% - Accent6 2 2_draft transactions report_052009_rvsd" xfId="1074"/>
    <cellStyle name="20% - Accent6 2 3" xfId="1075"/>
    <cellStyle name="20% - Accent6 2_draft transactions report_052009_rvsd" xfId="1076"/>
    <cellStyle name="20% - Accent6 20" xfId="1077"/>
    <cellStyle name="20% - Accent6 20 2" xfId="1078"/>
    <cellStyle name="20% - Accent6 20_draft transactions report_052009_rvsd" xfId="1079"/>
    <cellStyle name="20% - Accent6 21" xfId="1080"/>
    <cellStyle name="20% - Accent6 21 2" xfId="1081"/>
    <cellStyle name="20% - Accent6 21_draft transactions report_052009_rvsd" xfId="1082"/>
    <cellStyle name="20% - Accent6 22" xfId="1083"/>
    <cellStyle name="20% - Accent6 22 2" xfId="1084"/>
    <cellStyle name="20% - Accent6 22_draft transactions report_052009_rvsd" xfId="1085"/>
    <cellStyle name="20% - Accent6 23" xfId="1086"/>
    <cellStyle name="20% - Accent6 23 2" xfId="1087"/>
    <cellStyle name="20% - Accent6 23_draft transactions report_052009_rvsd" xfId="1088"/>
    <cellStyle name="20% - Accent6 24" xfId="1089"/>
    <cellStyle name="20% - Accent6 24 2" xfId="1090"/>
    <cellStyle name="20% - Accent6 24_draft transactions report_052009_rvsd" xfId="1091"/>
    <cellStyle name="20% - Accent6 25" xfId="1092"/>
    <cellStyle name="20% - Accent6 25 2" xfId="1093"/>
    <cellStyle name="20% - Accent6 25_draft transactions report_052009_rvsd" xfId="1094"/>
    <cellStyle name="20% - Accent6 26" xfId="1095"/>
    <cellStyle name="20% - Accent6 26 2" xfId="1096"/>
    <cellStyle name="20% - Accent6 26_draft transactions report_052009_rvsd" xfId="1097"/>
    <cellStyle name="20% - Accent6 27" xfId="1098"/>
    <cellStyle name="20% - Accent6 27 2" xfId="1099"/>
    <cellStyle name="20% - Accent6 27_draft transactions report_052009_rvsd" xfId="1100"/>
    <cellStyle name="20% - Accent6 28" xfId="1101"/>
    <cellStyle name="20% - Accent6 28 2" xfId="1102"/>
    <cellStyle name="20% - Accent6 28_draft transactions report_052009_rvsd" xfId="1103"/>
    <cellStyle name="20% - Accent6 29" xfId="1104"/>
    <cellStyle name="20% - Accent6 29 2" xfId="1105"/>
    <cellStyle name="20% - Accent6 29_draft transactions report_052009_rvsd" xfId="1106"/>
    <cellStyle name="20% - Accent6 3" xfId="1107"/>
    <cellStyle name="20% - Accent6 3 2" xfId="1108"/>
    <cellStyle name="20% - Accent6 3 2 2" xfId="1109"/>
    <cellStyle name="20% - Accent6 3 2_draft transactions report_052009_rvsd" xfId="1110"/>
    <cellStyle name="20% - Accent6 3 3" xfId="1111"/>
    <cellStyle name="20% - Accent6 3_draft transactions report_052009_rvsd" xfId="1112"/>
    <cellStyle name="20% - Accent6 30" xfId="1113"/>
    <cellStyle name="20% - Accent6 30 2" xfId="1114"/>
    <cellStyle name="20% - Accent6 30_draft transactions report_052009_rvsd" xfId="1115"/>
    <cellStyle name="20% - Accent6 31" xfId="1116"/>
    <cellStyle name="20% - Accent6 31 2" xfId="1117"/>
    <cellStyle name="20% - Accent6 31_draft transactions report_052009_rvsd" xfId="1118"/>
    <cellStyle name="20% - Accent6 32" xfId="1119"/>
    <cellStyle name="20% - Accent6 32 2" xfId="1120"/>
    <cellStyle name="20% - Accent6 32_draft transactions report_052009_rvsd" xfId="1121"/>
    <cellStyle name="20% - Accent6 33" xfId="1122"/>
    <cellStyle name="20% - Accent6 34" xfId="1123"/>
    <cellStyle name="20% - Accent6 35" xfId="1124"/>
    <cellStyle name="20% - Accent6 36" xfId="1125"/>
    <cellStyle name="20% - Accent6 37" xfId="1126"/>
    <cellStyle name="20% - Accent6 38" xfId="1127"/>
    <cellStyle name="20% - Accent6 39" xfId="1128"/>
    <cellStyle name="20% - Accent6 4" xfId="1129"/>
    <cellStyle name="20% - Accent6 4 2" xfId="1130"/>
    <cellStyle name="20% - Accent6 4 2 2" xfId="1131"/>
    <cellStyle name="20% - Accent6 4 2_draft transactions report_052009_rvsd" xfId="1132"/>
    <cellStyle name="20% - Accent6 4 3" xfId="1133"/>
    <cellStyle name="20% - Accent6 4_draft transactions report_052009_rvsd" xfId="1134"/>
    <cellStyle name="20% - Accent6 40" xfId="1135"/>
    <cellStyle name="20% - Accent6 41" xfId="1136"/>
    <cellStyle name="20% - Accent6 42" xfId="1137"/>
    <cellStyle name="20% - Accent6 43" xfId="1138"/>
    <cellStyle name="20% - Accent6 44" xfId="1139"/>
    <cellStyle name="20% - Accent6 45" xfId="1140"/>
    <cellStyle name="20% - Accent6 46" xfId="1141"/>
    <cellStyle name="20% - Accent6 47" xfId="1142"/>
    <cellStyle name="20% - Accent6 48" xfId="1143"/>
    <cellStyle name="20% - Accent6 49" xfId="1144"/>
    <cellStyle name="20% - Accent6 5" xfId="1145"/>
    <cellStyle name="20% - Accent6 5 2" xfId="1146"/>
    <cellStyle name="20% - Accent6 5 2 2" xfId="1147"/>
    <cellStyle name="20% - Accent6 5 2_draft transactions report_052009_rvsd" xfId="1148"/>
    <cellStyle name="20% - Accent6 5 3" xfId="1149"/>
    <cellStyle name="20% - Accent6 5_draft transactions report_052009_rvsd" xfId="1150"/>
    <cellStyle name="20% - Accent6 50" xfId="1151"/>
    <cellStyle name="20% - Accent6 51" xfId="1152"/>
    <cellStyle name="20% - Accent6 52" xfId="1153"/>
    <cellStyle name="20% - Accent6 53" xfId="1154"/>
    <cellStyle name="20% - Accent6 54" xfId="1155"/>
    <cellStyle name="20% - Accent6 55" xfId="1156"/>
    <cellStyle name="20% - Accent6 56" xfId="1157"/>
    <cellStyle name="20% - Accent6 57" xfId="1158"/>
    <cellStyle name="20% - Accent6 58" xfId="1159"/>
    <cellStyle name="20% - Accent6 59" xfId="1160"/>
    <cellStyle name="20% - Accent6 6" xfId="1161"/>
    <cellStyle name="20% - Accent6 6 2" xfId="1162"/>
    <cellStyle name="20% - Accent6 6 2 2" xfId="1163"/>
    <cellStyle name="20% - Accent6 6 2_draft transactions report_052009_rvsd" xfId="1164"/>
    <cellStyle name="20% - Accent6 6 3" xfId="1165"/>
    <cellStyle name="20% - Accent6 6_draft transactions report_052009_rvsd" xfId="1166"/>
    <cellStyle name="20% - Accent6 60" xfId="1167"/>
    <cellStyle name="20% - Accent6 61" xfId="1168"/>
    <cellStyle name="20% - Accent6 62" xfId="1169"/>
    <cellStyle name="20% - Accent6 63" xfId="1170"/>
    <cellStyle name="20% - Accent6 64" xfId="1171"/>
    <cellStyle name="20% - Accent6 65" xfId="1172"/>
    <cellStyle name="20% - Accent6 66" xfId="1173"/>
    <cellStyle name="20% - Accent6 67" xfId="1174"/>
    <cellStyle name="20% - Accent6 68" xfId="1175"/>
    <cellStyle name="20% - Accent6 69" xfId="1176"/>
    <cellStyle name="20% - Accent6 7" xfId="1177"/>
    <cellStyle name="20% - Accent6 7 2" xfId="1178"/>
    <cellStyle name="20% - Accent6 7 2 2" xfId="1179"/>
    <cellStyle name="20% - Accent6 7 2_draft transactions report_052009_rvsd" xfId="1180"/>
    <cellStyle name="20% - Accent6 7 3" xfId="1181"/>
    <cellStyle name="20% - Accent6 7_draft transactions report_052009_rvsd" xfId="1182"/>
    <cellStyle name="20% - Accent6 70" xfId="1183"/>
    <cellStyle name="20% - Accent6 71" xfId="1184"/>
    <cellStyle name="20% - Accent6 72" xfId="1185"/>
    <cellStyle name="20% - Accent6 73" xfId="1186"/>
    <cellStyle name="20% - Accent6 74" xfId="1187"/>
    <cellStyle name="20% - Accent6 75" xfId="1188"/>
    <cellStyle name="20% - Accent6 76" xfId="1189"/>
    <cellStyle name="20% - Accent6 77" xfId="1190"/>
    <cellStyle name="20% - Accent6 78" xfId="1191"/>
    <cellStyle name="20% - Accent6 79" xfId="1192"/>
    <cellStyle name="20% - Accent6 8" xfId="1193"/>
    <cellStyle name="20% - Accent6 8 2" xfId="1194"/>
    <cellStyle name="20% - Accent6 8 2 2" xfId="1195"/>
    <cellStyle name="20% - Accent6 8 2_draft transactions report_052009_rvsd" xfId="1196"/>
    <cellStyle name="20% - Accent6 8 3" xfId="1197"/>
    <cellStyle name="20% - Accent6 8_draft transactions report_052009_rvsd" xfId="1198"/>
    <cellStyle name="20% - Accent6 80" xfId="1199"/>
    <cellStyle name="20% - Accent6 81" xfId="1200"/>
    <cellStyle name="20% - Accent6 82" xfId="1201"/>
    <cellStyle name="20% - Accent6 83" xfId="1202"/>
    <cellStyle name="20% - Accent6 84" xfId="1203"/>
    <cellStyle name="20% - Accent6 85" xfId="1204"/>
    <cellStyle name="20% - Accent6 86" xfId="1205"/>
    <cellStyle name="20% - Accent6 87" xfId="1206"/>
    <cellStyle name="20% - Accent6 88" xfId="1207"/>
    <cellStyle name="20% - Accent6 89" xfId="1208"/>
    <cellStyle name="20% - Accent6 9" xfId="1209"/>
    <cellStyle name="20% - Accent6 9 2" xfId="1210"/>
    <cellStyle name="20% - Accent6 9 2 2" xfId="1211"/>
    <cellStyle name="20% - Accent6 9 2_draft transactions report_052009_rvsd" xfId="1212"/>
    <cellStyle name="20% - Accent6 9 3" xfId="1213"/>
    <cellStyle name="20% - Accent6 9_draft transactions report_052009_rvsd" xfId="1214"/>
    <cellStyle name="20% - Accent6 90" xfId="1215"/>
    <cellStyle name="20% - Accent6 91" xfId="1216"/>
    <cellStyle name="20% - Accent6 92" xfId="1217"/>
    <cellStyle name="20% - Accent6 93" xfId="1218"/>
    <cellStyle name="20% - Accent6 94" xfId="1219"/>
    <cellStyle name="20% - Accent6 95" xfId="1220"/>
    <cellStyle name="20% - Accent6 96" xfId="1221"/>
    <cellStyle name="20% - Accent6 97" xfId="1222"/>
    <cellStyle name="20% - Accent6 98" xfId="1223"/>
    <cellStyle name="20% - Accent6 99" xfId="1224"/>
    <cellStyle name="40% - Accent1" xfId="1225" builtinId="31" customBuiltin="1"/>
    <cellStyle name="40% - Accent1 10" xfId="1226"/>
    <cellStyle name="40% - Accent1 10 2" xfId="1227"/>
    <cellStyle name="40% - Accent1 10_draft transactions report_052009_rvsd" xfId="1228"/>
    <cellStyle name="40% - Accent1 100" xfId="1229"/>
    <cellStyle name="40% - Accent1 101" xfId="1230"/>
    <cellStyle name="40% - Accent1 102" xfId="1231"/>
    <cellStyle name="40% - Accent1 103" xfId="1232"/>
    <cellStyle name="40% - Accent1 104" xfId="1233"/>
    <cellStyle name="40% - Accent1 105" xfId="1234"/>
    <cellStyle name="40% - Accent1 106" xfId="1235"/>
    <cellStyle name="40% - Accent1 107" xfId="1236"/>
    <cellStyle name="40% - Accent1 108" xfId="1237"/>
    <cellStyle name="40% - Accent1 109" xfId="1238"/>
    <cellStyle name="40% - Accent1 11" xfId="1239"/>
    <cellStyle name="40% - Accent1 11 2" xfId="1240"/>
    <cellStyle name="40% - Accent1 11_draft transactions report_052009_rvsd" xfId="1241"/>
    <cellStyle name="40% - Accent1 110" xfId="1242"/>
    <cellStyle name="40% - Accent1 111" xfId="1243"/>
    <cellStyle name="40% - Accent1 112" xfId="1244"/>
    <cellStyle name="40% - Accent1 113" xfId="1245"/>
    <cellStyle name="40% - Accent1 114" xfId="1246"/>
    <cellStyle name="40% - Accent1 115" xfId="1247"/>
    <cellStyle name="40% - Accent1 116" xfId="1248"/>
    <cellStyle name="40% - Accent1 117" xfId="1249"/>
    <cellStyle name="40% - Accent1 118" xfId="1250"/>
    <cellStyle name="40% - Accent1 119" xfId="3114"/>
    <cellStyle name="40% - Accent1 12" xfId="1251"/>
    <cellStyle name="40% - Accent1 12 2" xfId="1252"/>
    <cellStyle name="40% - Accent1 12_draft transactions report_052009_rvsd" xfId="1253"/>
    <cellStyle name="40% - Accent1 120" xfId="3125"/>
    <cellStyle name="40% - Accent1 121" xfId="3138"/>
    <cellStyle name="40% - Accent1 122" xfId="3154"/>
    <cellStyle name="40% - Accent1 123" xfId="3196"/>
    <cellStyle name="40% - Accent1 124" xfId="3238"/>
    <cellStyle name="40% - Accent1 125" xfId="3280"/>
    <cellStyle name="40% - Accent1 126" xfId="3321"/>
    <cellStyle name="40% - Accent1 127" xfId="3363"/>
    <cellStyle name="40% - Accent1 128" xfId="3374"/>
    <cellStyle name="40% - Accent1 129" xfId="3387"/>
    <cellStyle name="40% - Accent1 13" xfId="1254"/>
    <cellStyle name="40% - Accent1 13 2" xfId="1255"/>
    <cellStyle name="40% - Accent1 13_draft transactions report_052009_rvsd" xfId="1256"/>
    <cellStyle name="40% - Accent1 130" xfId="3402"/>
    <cellStyle name="40% - Accent1 131" xfId="3413"/>
    <cellStyle name="40% - Accent1 132" xfId="3426"/>
    <cellStyle name="40% - Accent1 133" xfId="3439"/>
    <cellStyle name="40% - Accent1 134" xfId="3452"/>
    <cellStyle name="40% - Accent1 135" xfId="3468"/>
    <cellStyle name="40% - Accent1 136" xfId="3510"/>
    <cellStyle name="40% - Accent1 137" xfId="3551"/>
    <cellStyle name="40% - Accent1 138" xfId="3593"/>
    <cellStyle name="40% - Accent1 139" xfId="3618"/>
    <cellStyle name="40% - Accent1 14" xfId="1257"/>
    <cellStyle name="40% - Accent1 14 2" xfId="1258"/>
    <cellStyle name="40% - Accent1 14_draft transactions report_052009_rvsd" xfId="1259"/>
    <cellStyle name="40% - Accent1 140" xfId="3631"/>
    <cellStyle name="40% - Accent1 141" xfId="3644"/>
    <cellStyle name="40% - Accent1 142" xfId="3657"/>
    <cellStyle name="40% - Accent1 143" xfId="3670"/>
    <cellStyle name="40% - Accent1 144" xfId="3683"/>
    <cellStyle name="40% - Accent1 145" xfId="3696"/>
    <cellStyle name="40% - Accent1 146" xfId="3710"/>
    <cellStyle name="40% - Accent1 147" xfId="3605"/>
    <cellStyle name="40% - Accent1 148" xfId="3753"/>
    <cellStyle name="40% - Accent1 149" xfId="3794"/>
    <cellStyle name="40% - Accent1 15" xfId="1260"/>
    <cellStyle name="40% - Accent1 15 2" xfId="1261"/>
    <cellStyle name="40% - Accent1 15_draft transactions report_052009_rvsd" xfId="1262"/>
    <cellStyle name="40% - Accent1 150" xfId="3836"/>
    <cellStyle name="40% - Accent1 151" xfId="3878"/>
    <cellStyle name="40% - Accent1 16" xfId="1263"/>
    <cellStyle name="40% - Accent1 16 2" xfId="1264"/>
    <cellStyle name="40% - Accent1 16_draft transactions report_052009_rvsd" xfId="1265"/>
    <cellStyle name="40% - Accent1 17" xfId="1266"/>
    <cellStyle name="40% - Accent1 17 2" xfId="1267"/>
    <cellStyle name="40% - Accent1 17_draft transactions report_052009_rvsd" xfId="1268"/>
    <cellStyle name="40% - Accent1 18" xfId="1269"/>
    <cellStyle name="40% - Accent1 18 2" xfId="1270"/>
    <cellStyle name="40% - Accent1 18_draft transactions report_052009_rvsd" xfId="1271"/>
    <cellStyle name="40% - Accent1 19" xfId="1272"/>
    <cellStyle name="40% - Accent1 19 2" xfId="1273"/>
    <cellStyle name="40% - Accent1 19_draft transactions report_052009_rvsd" xfId="1274"/>
    <cellStyle name="40% - Accent1 2" xfId="1275"/>
    <cellStyle name="40% - Accent1 2 2" xfId="1276"/>
    <cellStyle name="40% - Accent1 2 2 2" xfId="1277"/>
    <cellStyle name="40% - Accent1 2 2_draft transactions report_052009_rvsd" xfId="1278"/>
    <cellStyle name="40% - Accent1 2 3" xfId="1279"/>
    <cellStyle name="40% - Accent1 2_draft transactions report_052009_rvsd" xfId="1280"/>
    <cellStyle name="40% - Accent1 20" xfId="1281"/>
    <cellStyle name="40% - Accent1 20 2" xfId="1282"/>
    <cellStyle name="40% - Accent1 20_draft transactions report_052009_rvsd" xfId="1283"/>
    <cellStyle name="40% - Accent1 21" xfId="1284"/>
    <cellStyle name="40% - Accent1 21 2" xfId="1285"/>
    <cellStyle name="40% - Accent1 21_draft transactions report_052009_rvsd" xfId="1286"/>
    <cellStyle name="40% - Accent1 22" xfId="1287"/>
    <cellStyle name="40% - Accent1 22 2" xfId="1288"/>
    <cellStyle name="40% - Accent1 22_draft transactions report_052009_rvsd" xfId="1289"/>
    <cellStyle name="40% - Accent1 23" xfId="1290"/>
    <cellStyle name="40% - Accent1 23 2" xfId="1291"/>
    <cellStyle name="40% - Accent1 23_draft transactions report_052009_rvsd" xfId="1292"/>
    <cellStyle name="40% - Accent1 24" xfId="1293"/>
    <cellStyle name="40% - Accent1 24 2" xfId="1294"/>
    <cellStyle name="40% - Accent1 24_draft transactions report_052009_rvsd" xfId="1295"/>
    <cellStyle name="40% - Accent1 25" xfId="1296"/>
    <cellStyle name="40% - Accent1 25 2" xfId="1297"/>
    <cellStyle name="40% - Accent1 25_draft transactions report_052009_rvsd" xfId="1298"/>
    <cellStyle name="40% - Accent1 26" xfId="1299"/>
    <cellStyle name="40% - Accent1 26 2" xfId="1300"/>
    <cellStyle name="40% - Accent1 26_draft transactions report_052009_rvsd" xfId="1301"/>
    <cellStyle name="40% - Accent1 27" xfId="1302"/>
    <cellStyle name="40% - Accent1 27 2" xfId="1303"/>
    <cellStyle name="40% - Accent1 27_draft transactions report_052009_rvsd" xfId="1304"/>
    <cellStyle name="40% - Accent1 28" xfId="1305"/>
    <cellStyle name="40% - Accent1 28 2" xfId="1306"/>
    <cellStyle name="40% - Accent1 28_draft transactions report_052009_rvsd" xfId="1307"/>
    <cellStyle name="40% - Accent1 29" xfId="1308"/>
    <cellStyle name="40% - Accent1 29 2" xfId="1309"/>
    <cellStyle name="40% - Accent1 29_draft transactions report_052009_rvsd" xfId="1310"/>
    <cellStyle name="40% - Accent1 3" xfId="1311"/>
    <cellStyle name="40% - Accent1 3 2" xfId="1312"/>
    <cellStyle name="40% - Accent1 3 2 2" xfId="1313"/>
    <cellStyle name="40% - Accent1 3 2_draft transactions report_052009_rvsd" xfId="1314"/>
    <cellStyle name="40% - Accent1 3 3" xfId="1315"/>
    <cellStyle name="40% - Accent1 3_draft transactions report_052009_rvsd" xfId="1316"/>
    <cellStyle name="40% - Accent1 30" xfId="1317"/>
    <cellStyle name="40% - Accent1 30 2" xfId="1318"/>
    <cellStyle name="40% - Accent1 30_draft transactions report_052009_rvsd" xfId="1319"/>
    <cellStyle name="40% - Accent1 31" xfId="1320"/>
    <cellStyle name="40% - Accent1 31 2" xfId="1321"/>
    <cellStyle name="40% - Accent1 31_draft transactions report_052009_rvsd" xfId="1322"/>
    <cellStyle name="40% - Accent1 32" xfId="1323"/>
    <cellStyle name="40% - Accent1 32 2" xfId="1324"/>
    <cellStyle name="40% - Accent1 32_draft transactions report_052009_rvsd" xfId="1325"/>
    <cellStyle name="40% - Accent1 33" xfId="1326"/>
    <cellStyle name="40% - Accent1 34" xfId="1327"/>
    <cellStyle name="40% - Accent1 35" xfId="1328"/>
    <cellStyle name="40% - Accent1 36" xfId="1329"/>
    <cellStyle name="40% - Accent1 37" xfId="1330"/>
    <cellStyle name="40% - Accent1 38" xfId="1331"/>
    <cellStyle name="40% - Accent1 39" xfId="1332"/>
    <cellStyle name="40% - Accent1 4" xfId="1333"/>
    <cellStyle name="40% - Accent1 4 2" xfId="1334"/>
    <cellStyle name="40% - Accent1 4 2 2" xfId="1335"/>
    <cellStyle name="40% - Accent1 4 2_draft transactions report_052009_rvsd" xfId="1336"/>
    <cellStyle name="40% - Accent1 4 3" xfId="1337"/>
    <cellStyle name="40% - Accent1 4_draft transactions report_052009_rvsd" xfId="1338"/>
    <cellStyle name="40% - Accent1 40" xfId="1339"/>
    <cellStyle name="40% - Accent1 41" xfId="1340"/>
    <cellStyle name="40% - Accent1 42" xfId="1341"/>
    <cellStyle name="40% - Accent1 43" xfId="1342"/>
    <cellStyle name="40% - Accent1 44" xfId="1343"/>
    <cellStyle name="40% - Accent1 45" xfId="1344"/>
    <cellStyle name="40% - Accent1 46" xfId="1345"/>
    <cellStyle name="40% - Accent1 47" xfId="1346"/>
    <cellStyle name="40% - Accent1 48" xfId="1347"/>
    <cellStyle name="40% - Accent1 49" xfId="1348"/>
    <cellStyle name="40% - Accent1 5" xfId="1349"/>
    <cellStyle name="40% - Accent1 5 2" xfId="1350"/>
    <cellStyle name="40% - Accent1 5 2 2" xfId="1351"/>
    <cellStyle name="40% - Accent1 5 2_draft transactions report_052009_rvsd" xfId="1352"/>
    <cellStyle name="40% - Accent1 5 3" xfId="1353"/>
    <cellStyle name="40% - Accent1 5_draft transactions report_052009_rvsd" xfId="1354"/>
    <cellStyle name="40% - Accent1 50" xfId="1355"/>
    <cellStyle name="40% - Accent1 51" xfId="1356"/>
    <cellStyle name="40% - Accent1 52" xfId="1357"/>
    <cellStyle name="40% - Accent1 53" xfId="1358"/>
    <cellStyle name="40% - Accent1 54" xfId="1359"/>
    <cellStyle name="40% - Accent1 55" xfId="1360"/>
    <cellStyle name="40% - Accent1 56" xfId="1361"/>
    <cellStyle name="40% - Accent1 57" xfId="1362"/>
    <cellStyle name="40% - Accent1 58" xfId="1363"/>
    <cellStyle name="40% - Accent1 59" xfId="1364"/>
    <cellStyle name="40% - Accent1 6" xfId="1365"/>
    <cellStyle name="40% - Accent1 6 2" xfId="1366"/>
    <cellStyle name="40% - Accent1 6 2 2" xfId="1367"/>
    <cellStyle name="40% - Accent1 6 2_draft transactions report_052009_rvsd" xfId="1368"/>
    <cellStyle name="40% - Accent1 6 3" xfId="1369"/>
    <cellStyle name="40% - Accent1 6_draft transactions report_052009_rvsd" xfId="1370"/>
    <cellStyle name="40% - Accent1 60" xfId="1371"/>
    <cellStyle name="40% - Accent1 61" xfId="1372"/>
    <cellStyle name="40% - Accent1 62" xfId="1373"/>
    <cellStyle name="40% - Accent1 63" xfId="1374"/>
    <cellStyle name="40% - Accent1 64" xfId="1375"/>
    <cellStyle name="40% - Accent1 65" xfId="1376"/>
    <cellStyle name="40% - Accent1 66" xfId="1377"/>
    <cellStyle name="40% - Accent1 67" xfId="1378"/>
    <cellStyle name="40% - Accent1 68" xfId="1379"/>
    <cellStyle name="40% - Accent1 69" xfId="1380"/>
    <cellStyle name="40% - Accent1 7" xfId="1381"/>
    <cellStyle name="40% - Accent1 7 2" xfId="1382"/>
    <cellStyle name="40% - Accent1 7 2 2" xfId="1383"/>
    <cellStyle name="40% - Accent1 7 2_draft transactions report_052009_rvsd" xfId="1384"/>
    <cellStyle name="40% - Accent1 7 3" xfId="1385"/>
    <cellStyle name="40% - Accent1 7_draft transactions report_052009_rvsd" xfId="1386"/>
    <cellStyle name="40% - Accent1 70" xfId="1387"/>
    <cellStyle name="40% - Accent1 71" xfId="1388"/>
    <cellStyle name="40% - Accent1 72" xfId="1389"/>
    <cellStyle name="40% - Accent1 73" xfId="1390"/>
    <cellStyle name="40% - Accent1 74" xfId="1391"/>
    <cellStyle name="40% - Accent1 75" xfId="1392"/>
    <cellStyle name="40% - Accent1 76" xfId="1393"/>
    <cellStyle name="40% - Accent1 77" xfId="1394"/>
    <cellStyle name="40% - Accent1 78" xfId="1395"/>
    <cellStyle name="40% - Accent1 79" xfId="1396"/>
    <cellStyle name="40% - Accent1 8" xfId="1397"/>
    <cellStyle name="40% - Accent1 8 2" xfId="1398"/>
    <cellStyle name="40% - Accent1 8 2 2" xfId="1399"/>
    <cellStyle name="40% - Accent1 8 2_draft transactions report_052009_rvsd" xfId="1400"/>
    <cellStyle name="40% - Accent1 8 3" xfId="1401"/>
    <cellStyle name="40% - Accent1 8_draft transactions report_052009_rvsd" xfId="1402"/>
    <cellStyle name="40% - Accent1 80" xfId="1403"/>
    <cellStyle name="40% - Accent1 81" xfId="1404"/>
    <cellStyle name="40% - Accent1 82" xfId="1405"/>
    <cellStyle name="40% - Accent1 83" xfId="1406"/>
    <cellStyle name="40% - Accent1 84" xfId="1407"/>
    <cellStyle name="40% - Accent1 85" xfId="1408"/>
    <cellStyle name="40% - Accent1 86" xfId="1409"/>
    <cellStyle name="40% - Accent1 87" xfId="1410"/>
    <cellStyle name="40% - Accent1 88" xfId="1411"/>
    <cellStyle name="40% - Accent1 89" xfId="1412"/>
    <cellStyle name="40% - Accent1 9" xfId="1413"/>
    <cellStyle name="40% - Accent1 9 2" xfId="1414"/>
    <cellStyle name="40% - Accent1 9 2 2" xfId="1415"/>
    <cellStyle name="40% - Accent1 9 2_draft transactions report_052009_rvsd" xfId="1416"/>
    <cellStyle name="40% - Accent1 9 3" xfId="1417"/>
    <cellStyle name="40% - Accent1 9_draft transactions report_052009_rvsd" xfId="1418"/>
    <cellStyle name="40% - Accent1 90" xfId="1419"/>
    <cellStyle name="40% - Accent1 91" xfId="1420"/>
    <cellStyle name="40% - Accent1 92" xfId="1421"/>
    <cellStyle name="40% - Accent1 93" xfId="1422"/>
    <cellStyle name="40% - Accent1 94" xfId="1423"/>
    <cellStyle name="40% - Accent1 95" xfId="1424"/>
    <cellStyle name="40% - Accent1 96" xfId="1425"/>
    <cellStyle name="40% - Accent1 97" xfId="1426"/>
    <cellStyle name="40% - Accent1 98" xfId="1427"/>
    <cellStyle name="40% - Accent1 99" xfId="1428"/>
    <cellStyle name="40% - Accent2" xfId="1429" builtinId="35" customBuiltin="1"/>
    <cellStyle name="40% - Accent2 10" xfId="1430"/>
    <cellStyle name="40% - Accent2 10 2" xfId="1431"/>
    <cellStyle name="40% - Accent2 10_draft transactions report_052009_rvsd" xfId="1432"/>
    <cellStyle name="40% - Accent2 100" xfId="1433"/>
    <cellStyle name="40% - Accent2 101" xfId="1434"/>
    <cellStyle name="40% - Accent2 102" xfId="1435"/>
    <cellStyle name="40% - Accent2 103" xfId="1436"/>
    <cellStyle name="40% - Accent2 104" xfId="1437"/>
    <cellStyle name="40% - Accent2 105" xfId="1438"/>
    <cellStyle name="40% - Accent2 106" xfId="1439"/>
    <cellStyle name="40% - Accent2 107" xfId="1440"/>
    <cellStyle name="40% - Accent2 108" xfId="1441"/>
    <cellStyle name="40% - Accent2 109" xfId="1442"/>
    <cellStyle name="40% - Accent2 11" xfId="1443"/>
    <cellStyle name="40% - Accent2 11 2" xfId="1444"/>
    <cellStyle name="40% - Accent2 11_draft transactions report_052009_rvsd" xfId="1445"/>
    <cellStyle name="40% - Accent2 110" xfId="1446"/>
    <cellStyle name="40% - Accent2 111" xfId="1447"/>
    <cellStyle name="40% - Accent2 112" xfId="1448"/>
    <cellStyle name="40% - Accent2 113" xfId="1449"/>
    <cellStyle name="40% - Accent2 114" xfId="1450"/>
    <cellStyle name="40% - Accent2 115" xfId="1451"/>
    <cellStyle name="40% - Accent2 116" xfId="1452"/>
    <cellStyle name="40% - Accent2 117" xfId="1453"/>
    <cellStyle name="40% - Accent2 118" xfId="1454"/>
    <cellStyle name="40% - Accent2 119" xfId="3115"/>
    <cellStyle name="40% - Accent2 12" xfId="1455"/>
    <cellStyle name="40% - Accent2 12 2" xfId="1456"/>
    <cellStyle name="40% - Accent2 12_draft transactions report_052009_rvsd" xfId="1457"/>
    <cellStyle name="40% - Accent2 120" xfId="3124"/>
    <cellStyle name="40% - Accent2 121" xfId="3137"/>
    <cellStyle name="40% - Accent2 122" xfId="3155"/>
    <cellStyle name="40% - Accent2 123" xfId="3197"/>
    <cellStyle name="40% - Accent2 124" xfId="3239"/>
    <cellStyle name="40% - Accent2 125" xfId="3281"/>
    <cellStyle name="40% - Accent2 126" xfId="3322"/>
    <cellStyle name="40% - Accent2 127" xfId="3364"/>
    <cellStyle name="40% - Accent2 128" xfId="3373"/>
    <cellStyle name="40% - Accent2 129" xfId="3386"/>
    <cellStyle name="40% - Accent2 13" xfId="1458"/>
    <cellStyle name="40% - Accent2 13 2" xfId="1459"/>
    <cellStyle name="40% - Accent2 13_draft transactions report_052009_rvsd" xfId="1460"/>
    <cellStyle name="40% - Accent2 130" xfId="3403"/>
    <cellStyle name="40% - Accent2 131" xfId="3412"/>
    <cellStyle name="40% - Accent2 132" xfId="3425"/>
    <cellStyle name="40% - Accent2 133" xfId="3438"/>
    <cellStyle name="40% - Accent2 134" xfId="3451"/>
    <cellStyle name="40% - Accent2 135" xfId="3469"/>
    <cellStyle name="40% - Accent2 136" xfId="3511"/>
    <cellStyle name="40% - Accent2 137" xfId="3552"/>
    <cellStyle name="40% - Accent2 138" xfId="3594"/>
    <cellStyle name="40% - Accent2 139" xfId="3617"/>
    <cellStyle name="40% - Accent2 14" xfId="1461"/>
    <cellStyle name="40% - Accent2 14 2" xfId="1462"/>
    <cellStyle name="40% - Accent2 14_draft transactions report_052009_rvsd" xfId="1463"/>
    <cellStyle name="40% - Accent2 140" xfId="3630"/>
    <cellStyle name="40% - Accent2 141" xfId="3643"/>
    <cellStyle name="40% - Accent2 142" xfId="3656"/>
    <cellStyle name="40% - Accent2 143" xfId="3669"/>
    <cellStyle name="40% - Accent2 144" xfId="3682"/>
    <cellStyle name="40% - Accent2 145" xfId="3695"/>
    <cellStyle name="40% - Accent2 146" xfId="3709"/>
    <cellStyle name="40% - Accent2 147" xfId="3604"/>
    <cellStyle name="40% - Accent2 148" xfId="3754"/>
    <cellStyle name="40% - Accent2 149" xfId="3795"/>
    <cellStyle name="40% - Accent2 15" xfId="1464"/>
    <cellStyle name="40% - Accent2 15 2" xfId="1465"/>
    <cellStyle name="40% - Accent2 15_draft transactions report_052009_rvsd" xfId="1466"/>
    <cellStyle name="40% - Accent2 150" xfId="3837"/>
    <cellStyle name="40% - Accent2 151" xfId="3879"/>
    <cellStyle name="40% - Accent2 16" xfId="1467"/>
    <cellStyle name="40% - Accent2 16 2" xfId="1468"/>
    <cellStyle name="40% - Accent2 16_draft transactions report_052009_rvsd" xfId="1469"/>
    <cellStyle name="40% - Accent2 17" xfId="1470"/>
    <cellStyle name="40% - Accent2 17 2" xfId="1471"/>
    <cellStyle name="40% - Accent2 17_draft transactions report_052009_rvsd" xfId="1472"/>
    <cellStyle name="40% - Accent2 18" xfId="1473"/>
    <cellStyle name="40% - Accent2 18 2" xfId="1474"/>
    <cellStyle name="40% - Accent2 18_draft transactions report_052009_rvsd" xfId="1475"/>
    <cellStyle name="40% - Accent2 19" xfId="1476"/>
    <cellStyle name="40% - Accent2 19 2" xfId="1477"/>
    <cellStyle name="40% - Accent2 19_draft transactions report_052009_rvsd" xfId="1478"/>
    <cellStyle name="40% - Accent2 2" xfId="1479"/>
    <cellStyle name="40% - Accent2 2 2" xfId="1480"/>
    <cellStyle name="40% - Accent2 2 2 2" xfId="1481"/>
    <cellStyle name="40% - Accent2 2 2_draft transactions report_052009_rvsd" xfId="1482"/>
    <cellStyle name="40% - Accent2 2 3" xfId="1483"/>
    <cellStyle name="40% - Accent2 2_draft transactions report_052009_rvsd" xfId="1484"/>
    <cellStyle name="40% - Accent2 20" xfId="1485"/>
    <cellStyle name="40% - Accent2 20 2" xfId="1486"/>
    <cellStyle name="40% - Accent2 20_draft transactions report_052009_rvsd" xfId="1487"/>
    <cellStyle name="40% - Accent2 21" xfId="1488"/>
    <cellStyle name="40% - Accent2 21 2" xfId="1489"/>
    <cellStyle name="40% - Accent2 21_draft transactions report_052009_rvsd" xfId="1490"/>
    <cellStyle name="40% - Accent2 22" xfId="1491"/>
    <cellStyle name="40% - Accent2 22 2" xfId="1492"/>
    <cellStyle name="40% - Accent2 22_draft transactions report_052009_rvsd" xfId="1493"/>
    <cellStyle name="40% - Accent2 23" xfId="1494"/>
    <cellStyle name="40% - Accent2 23 2" xfId="1495"/>
    <cellStyle name="40% - Accent2 23_draft transactions report_052009_rvsd" xfId="1496"/>
    <cellStyle name="40% - Accent2 24" xfId="1497"/>
    <cellStyle name="40% - Accent2 24 2" xfId="1498"/>
    <cellStyle name="40% - Accent2 24_draft transactions report_052009_rvsd" xfId="1499"/>
    <cellStyle name="40% - Accent2 25" xfId="1500"/>
    <cellStyle name="40% - Accent2 25 2" xfId="1501"/>
    <cellStyle name="40% - Accent2 25_draft transactions report_052009_rvsd" xfId="1502"/>
    <cellStyle name="40% - Accent2 26" xfId="1503"/>
    <cellStyle name="40% - Accent2 26 2" xfId="1504"/>
    <cellStyle name="40% - Accent2 26_draft transactions report_052009_rvsd" xfId="1505"/>
    <cellStyle name="40% - Accent2 27" xfId="1506"/>
    <cellStyle name="40% - Accent2 27 2" xfId="1507"/>
    <cellStyle name="40% - Accent2 27_draft transactions report_052009_rvsd" xfId="1508"/>
    <cellStyle name="40% - Accent2 28" xfId="1509"/>
    <cellStyle name="40% - Accent2 28 2" xfId="1510"/>
    <cellStyle name="40% - Accent2 28_draft transactions report_052009_rvsd" xfId="1511"/>
    <cellStyle name="40% - Accent2 29" xfId="1512"/>
    <cellStyle name="40% - Accent2 29 2" xfId="1513"/>
    <cellStyle name="40% - Accent2 29_draft transactions report_052009_rvsd" xfId="1514"/>
    <cellStyle name="40% - Accent2 3" xfId="1515"/>
    <cellStyle name="40% - Accent2 3 2" xfId="1516"/>
    <cellStyle name="40% - Accent2 3 2 2" xfId="1517"/>
    <cellStyle name="40% - Accent2 3 2_draft transactions report_052009_rvsd" xfId="1518"/>
    <cellStyle name="40% - Accent2 3 3" xfId="1519"/>
    <cellStyle name="40% - Accent2 3_draft transactions report_052009_rvsd" xfId="1520"/>
    <cellStyle name="40% - Accent2 30" xfId="1521"/>
    <cellStyle name="40% - Accent2 30 2" xfId="1522"/>
    <cellStyle name="40% - Accent2 30_draft transactions report_052009_rvsd" xfId="1523"/>
    <cellStyle name="40% - Accent2 31" xfId="1524"/>
    <cellStyle name="40% - Accent2 31 2" xfId="1525"/>
    <cellStyle name="40% - Accent2 31_draft transactions report_052009_rvsd" xfId="1526"/>
    <cellStyle name="40% - Accent2 32" xfId="1527"/>
    <cellStyle name="40% - Accent2 32 2" xfId="1528"/>
    <cellStyle name="40% - Accent2 32_draft transactions report_052009_rvsd" xfId="1529"/>
    <cellStyle name="40% - Accent2 33" xfId="1530"/>
    <cellStyle name="40% - Accent2 34" xfId="1531"/>
    <cellStyle name="40% - Accent2 35" xfId="1532"/>
    <cellStyle name="40% - Accent2 36" xfId="1533"/>
    <cellStyle name="40% - Accent2 37" xfId="1534"/>
    <cellStyle name="40% - Accent2 38" xfId="1535"/>
    <cellStyle name="40% - Accent2 39" xfId="1536"/>
    <cellStyle name="40% - Accent2 4" xfId="1537"/>
    <cellStyle name="40% - Accent2 4 2" xfId="1538"/>
    <cellStyle name="40% - Accent2 4 2 2" xfId="1539"/>
    <cellStyle name="40% - Accent2 4 2_draft transactions report_052009_rvsd" xfId="1540"/>
    <cellStyle name="40% - Accent2 4 3" xfId="1541"/>
    <cellStyle name="40% - Accent2 4_draft transactions report_052009_rvsd" xfId="1542"/>
    <cellStyle name="40% - Accent2 40" xfId="1543"/>
    <cellStyle name="40% - Accent2 41" xfId="1544"/>
    <cellStyle name="40% - Accent2 42" xfId="1545"/>
    <cellStyle name="40% - Accent2 43" xfId="1546"/>
    <cellStyle name="40% - Accent2 44" xfId="1547"/>
    <cellStyle name="40% - Accent2 45" xfId="1548"/>
    <cellStyle name="40% - Accent2 46" xfId="1549"/>
    <cellStyle name="40% - Accent2 47" xfId="1550"/>
    <cellStyle name="40% - Accent2 48" xfId="1551"/>
    <cellStyle name="40% - Accent2 49" xfId="1552"/>
    <cellStyle name="40% - Accent2 5" xfId="1553"/>
    <cellStyle name="40% - Accent2 5 2" xfId="1554"/>
    <cellStyle name="40% - Accent2 5 2 2" xfId="1555"/>
    <cellStyle name="40% - Accent2 5 2_draft transactions report_052009_rvsd" xfId="1556"/>
    <cellStyle name="40% - Accent2 5 3" xfId="1557"/>
    <cellStyle name="40% - Accent2 5_draft transactions report_052009_rvsd" xfId="1558"/>
    <cellStyle name="40% - Accent2 50" xfId="1559"/>
    <cellStyle name="40% - Accent2 51" xfId="1560"/>
    <cellStyle name="40% - Accent2 52" xfId="1561"/>
    <cellStyle name="40% - Accent2 53" xfId="1562"/>
    <cellStyle name="40% - Accent2 54" xfId="1563"/>
    <cellStyle name="40% - Accent2 55" xfId="1564"/>
    <cellStyle name="40% - Accent2 56" xfId="1565"/>
    <cellStyle name="40% - Accent2 57" xfId="1566"/>
    <cellStyle name="40% - Accent2 58" xfId="1567"/>
    <cellStyle name="40% - Accent2 59" xfId="1568"/>
    <cellStyle name="40% - Accent2 6" xfId="1569"/>
    <cellStyle name="40% - Accent2 6 2" xfId="1570"/>
    <cellStyle name="40% - Accent2 6 2 2" xfId="1571"/>
    <cellStyle name="40% - Accent2 6 2_draft transactions report_052009_rvsd" xfId="1572"/>
    <cellStyle name="40% - Accent2 6 3" xfId="1573"/>
    <cellStyle name="40% - Accent2 6_draft transactions report_052009_rvsd" xfId="1574"/>
    <cellStyle name="40% - Accent2 60" xfId="1575"/>
    <cellStyle name="40% - Accent2 61" xfId="1576"/>
    <cellStyle name="40% - Accent2 62" xfId="1577"/>
    <cellStyle name="40% - Accent2 63" xfId="1578"/>
    <cellStyle name="40% - Accent2 64" xfId="1579"/>
    <cellStyle name="40% - Accent2 65" xfId="1580"/>
    <cellStyle name="40% - Accent2 66" xfId="1581"/>
    <cellStyle name="40% - Accent2 67" xfId="1582"/>
    <cellStyle name="40% - Accent2 68" xfId="1583"/>
    <cellStyle name="40% - Accent2 69" xfId="1584"/>
    <cellStyle name="40% - Accent2 7" xfId="1585"/>
    <cellStyle name="40% - Accent2 7 2" xfId="1586"/>
    <cellStyle name="40% - Accent2 7 2 2" xfId="1587"/>
    <cellStyle name="40% - Accent2 7 2_draft transactions report_052009_rvsd" xfId="1588"/>
    <cellStyle name="40% - Accent2 7 3" xfId="1589"/>
    <cellStyle name="40% - Accent2 7_draft transactions report_052009_rvsd" xfId="1590"/>
    <cellStyle name="40% - Accent2 70" xfId="1591"/>
    <cellStyle name="40% - Accent2 71" xfId="1592"/>
    <cellStyle name="40% - Accent2 72" xfId="1593"/>
    <cellStyle name="40% - Accent2 73" xfId="1594"/>
    <cellStyle name="40% - Accent2 74" xfId="1595"/>
    <cellStyle name="40% - Accent2 75" xfId="1596"/>
    <cellStyle name="40% - Accent2 76" xfId="1597"/>
    <cellStyle name="40% - Accent2 77" xfId="1598"/>
    <cellStyle name="40% - Accent2 78" xfId="1599"/>
    <cellStyle name="40% - Accent2 79" xfId="1600"/>
    <cellStyle name="40% - Accent2 8" xfId="1601"/>
    <cellStyle name="40% - Accent2 8 2" xfId="1602"/>
    <cellStyle name="40% - Accent2 8 2 2" xfId="1603"/>
    <cellStyle name="40% - Accent2 8 2_draft transactions report_052009_rvsd" xfId="1604"/>
    <cellStyle name="40% - Accent2 8 3" xfId="1605"/>
    <cellStyle name="40% - Accent2 8_draft transactions report_052009_rvsd" xfId="1606"/>
    <cellStyle name="40% - Accent2 80" xfId="1607"/>
    <cellStyle name="40% - Accent2 81" xfId="1608"/>
    <cellStyle name="40% - Accent2 82" xfId="1609"/>
    <cellStyle name="40% - Accent2 83" xfId="1610"/>
    <cellStyle name="40% - Accent2 84" xfId="1611"/>
    <cellStyle name="40% - Accent2 85" xfId="1612"/>
    <cellStyle name="40% - Accent2 86" xfId="1613"/>
    <cellStyle name="40% - Accent2 87" xfId="1614"/>
    <cellStyle name="40% - Accent2 88" xfId="1615"/>
    <cellStyle name="40% - Accent2 89" xfId="1616"/>
    <cellStyle name="40% - Accent2 9" xfId="1617"/>
    <cellStyle name="40% - Accent2 9 2" xfId="1618"/>
    <cellStyle name="40% - Accent2 9 2 2" xfId="1619"/>
    <cellStyle name="40% - Accent2 9 2_draft transactions report_052009_rvsd" xfId="1620"/>
    <cellStyle name="40% - Accent2 9 3" xfId="1621"/>
    <cellStyle name="40% - Accent2 9_draft transactions report_052009_rvsd" xfId="1622"/>
    <cellStyle name="40% - Accent2 90" xfId="1623"/>
    <cellStyle name="40% - Accent2 91" xfId="1624"/>
    <cellStyle name="40% - Accent2 92" xfId="1625"/>
    <cellStyle name="40% - Accent2 93" xfId="1626"/>
    <cellStyle name="40% - Accent2 94" xfId="1627"/>
    <cellStyle name="40% - Accent2 95" xfId="1628"/>
    <cellStyle name="40% - Accent2 96" xfId="1629"/>
    <cellStyle name="40% - Accent2 97" xfId="1630"/>
    <cellStyle name="40% - Accent2 98" xfId="1631"/>
    <cellStyle name="40% - Accent2 99" xfId="1632"/>
    <cellStyle name="40% - Accent3" xfId="1633" builtinId="39" customBuiltin="1"/>
    <cellStyle name="40% - Accent3 10" xfId="1634"/>
    <cellStyle name="40% - Accent3 10 2" xfId="1635"/>
    <cellStyle name="40% - Accent3 10_draft transactions report_052009_rvsd" xfId="1636"/>
    <cellStyle name="40% - Accent3 100" xfId="1637"/>
    <cellStyle name="40% - Accent3 101" xfId="1638"/>
    <cellStyle name="40% - Accent3 102" xfId="1639"/>
    <cellStyle name="40% - Accent3 103" xfId="1640"/>
    <cellStyle name="40% - Accent3 104" xfId="1641"/>
    <cellStyle name="40% - Accent3 105" xfId="1642"/>
    <cellStyle name="40% - Accent3 106" xfId="1643"/>
    <cellStyle name="40% - Accent3 107" xfId="1644"/>
    <cellStyle name="40% - Accent3 108" xfId="1645"/>
    <cellStyle name="40% - Accent3 109" xfId="1646"/>
    <cellStyle name="40% - Accent3 11" xfId="1647"/>
    <cellStyle name="40% - Accent3 11 2" xfId="1648"/>
    <cellStyle name="40% - Accent3 11_draft transactions report_052009_rvsd" xfId="1649"/>
    <cellStyle name="40% - Accent3 110" xfId="1650"/>
    <cellStyle name="40% - Accent3 111" xfId="1651"/>
    <cellStyle name="40% - Accent3 112" xfId="1652"/>
    <cellStyle name="40% - Accent3 113" xfId="1653"/>
    <cellStyle name="40% - Accent3 114" xfId="1654"/>
    <cellStyle name="40% - Accent3 115" xfId="1655"/>
    <cellStyle name="40% - Accent3 116" xfId="1656"/>
    <cellStyle name="40% - Accent3 117" xfId="1657"/>
    <cellStyle name="40% - Accent3 118" xfId="1658"/>
    <cellStyle name="40% - Accent3 119" xfId="3116"/>
    <cellStyle name="40% - Accent3 12" xfId="1659"/>
    <cellStyle name="40% - Accent3 12 2" xfId="1660"/>
    <cellStyle name="40% - Accent3 12_draft transactions report_052009_rvsd" xfId="1661"/>
    <cellStyle name="40% - Accent3 120" xfId="3123"/>
    <cellStyle name="40% - Accent3 121" xfId="3136"/>
    <cellStyle name="40% - Accent3 122" xfId="3156"/>
    <cellStyle name="40% - Accent3 123" xfId="3198"/>
    <cellStyle name="40% - Accent3 124" xfId="3240"/>
    <cellStyle name="40% - Accent3 125" xfId="3282"/>
    <cellStyle name="40% - Accent3 126" xfId="3323"/>
    <cellStyle name="40% - Accent3 127" xfId="3365"/>
    <cellStyle name="40% - Accent3 128" xfId="3372"/>
    <cellStyle name="40% - Accent3 129" xfId="3385"/>
    <cellStyle name="40% - Accent3 13" xfId="1662"/>
    <cellStyle name="40% - Accent3 13 2" xfId="1663"/>
    <cellStyle name="40% - Accent3 13_draft transactions report_052009_rvsd" xfId="1664"/>
    <cellStyle name="40% - Accent3 130" xfId="3404"/>
    <cellStyle name="40% - Accent3 131" xfId="3411"/>
    <cellStyle name="40% - Accent3 132" xfId="3424"/>
    <cellStyle name="40% - Accent3 133" xfId="3437"/>
    <cellStyle name="40% - Accent3 134" xfId="3450"/>
    <cellStyle name="40% - Accent3 135" xfId="3470"/>
    <cellStyle name="40% - Accent3 136" xfId="3512"/>
    <cellStyle name="40% - Accent3 137" xfId="3553"/>
    <cellStyle name="40% - Accent3 138" xfId="3595"/>
    <cellStyle name="40% - Accent3 139" xfId="3616"/>
    <cellStyle name="40% - Accent3 14" xfId="1665"/>
    <cellStyle name="40% - Accent3 14 2" xfId="1666"/>
    <cellStyle name="40% - Accent3 14_draft transactions report_052009_rvsd" xfId="1667"/>
    <cellStyle name="40% - Accent3 140" xfId="3629"/>
    <cellStyle name="40% - Accent3 141" xfId="3642"/>
    <cellStyle name="40% - Accent3 142" xfId="3655"/>
    <cellStyle name="40% - Accent3 143" xfId="3668"/>
    <cellStyle name="40% - Accent3 144" xfId="3681"/>
    <cellStyle name="40% - Accent3 145" xfId="3694"/>
    <cellStyle name="40% - Accent3 146" xfId="3708"/>
    <cellStyle name="40% - Accent3 147" xfId="3603"/>
    <cellStyle name="40% - Accent3 148" xfId="3755"/>
    <cellStyle name="40% - Accent3 149" xfId="3796"/>
    <cellStyle name="40% - Accent3 15" xfId="1668"/>
    <cellStyle name="40% - Accent3 15 2" xfId="1669"/>
    <cellStyle name="40% - Accent3 15_draft transactions report_052009_rvsd" xfId="1670"/>
    <cellStyle name="40% - Accent3 150" xfId="3838"/>
    <cellStyle name="40% - Accent3 151" xfId="3880"/>
    <cellStyle name="40% - Accent3 16" xfId="1671"/>
    <cellStyle name="40% - Accent3 16 2" xfId="1672"/>
    <cellStyle name="40% - Accent3 16_draft transactions report_052009_rvsd" xfId="1673"/>
    <cellStyle name="40% - Accent3 17" xfId="1674"/>
    <cellStyle name="40% - Accent3 17 2" xfId="1675"/>
    <cellStyle name="40% - Accent3 17_draft transactions report_052009_rvsd" xfId="1676"/>
    <cellStyle name="40% - Accent3 18" xfId="1677"/>
    <cellStyle name="40% - Accent3 18 2" xfId="1678"/>
    <cellStyle name="40% - Accent3 18_draft transactions report_052009_rvsd" xfId="1679"/>
    <cellStyle name="40% - Accent3 19" xfId="1680"/>
    <cellStyle name="40% - Accent3 19 2" xfId="1681"/>
    <cellStyle name="40% - Accent3 19_draft transactions report_052009_rvsd" xfId="1682"/>
    <cellStyle name="40% - Accent3 2" xfId="1683"/>
    <cellStyle name="40% - Accent3 2 2" xfId="1684"/>
    <cellStyle name="40% - Accent3 2 2 2" xfId="1685"/>
    <cellStyle name="40% - Accent3 2 2_draft transactions report_052009_rvsd" xfId="1686"/>
    <cellStyle name="40% - Accent3 2 3" xfId="1687"/>
    <cellStyle name="40% - Accent3 2_draft transactions report_052009_rvsd" xfId="1688"/>
    <cellStyle name="40% - Accent3 20" xfId="1689"/>
    <cellStyle name="40% - Accent3 20 2" xfId="1690"/>
    <cellStyle name="40% - Accent3 20_draft transactions report_052009_rvsd" xfId="1691"/>
    <cellStyle name="40% - Accent3 21" xfId="1692"/>
    <cellStyle name="40% - Accent3 21 2" xfId="1693"/>
    <cellStyle name="40% - Accent3 21_draft transactions report_052009_rvsd" xfId="1694"/>
    <cellStyle name="40% - Accent3 22" xfId="1695"/>
    <cellStyle name="40% - Accent3 22 2" xfId="1696"/>
    <cellStyle name="40% - Accent3 22_draft transactions report_052009_rvsd" xfId="1697"/>
    <cellStyle name="40% - Accent3 23" xfId="1698"/>
    <cellStyle name="40% - Accent3 23 2" xfId="1699"/>
    <cellStyle name="40% - Accent3 23_draft transactions report_052009_rvsd" xfId="1700"/>
    <cellStyle name="40% - Accent3 24" xfId="1701"/>
    <cellStyle name="40% - Accent3 24 2" xfId="1702"/>
    <cellStyle name="40% - Accent3 24_draft transactions report_052009_rvsd" xfId="1703"/>
    <cellStyle name="40% - Accent3 25" xfId="1704"/>
    <cellStyle name="40% - Accent3 25 2" xfId="1705"/>
    <cellStyle name="40% - Accent3 25_draft transactions report_052009_rvsd" xfId="1706"/>
    <cellStyle name="40% - Accent3 26" xfId="1707"/>
    <cellStyle name="40% - Accent3 26 2" xfId="1708"/>
    <cellStyle name="40% - Accent3 26_draft transactions report_052009_rvsd" xfId="1709"/>
    <cellStyle name="40% - Accent3 27" xfId="1710"/>
    <cellStyle name="40% - Accent3 27 2" xfId="1711"/>
    <cellStyle name="40% - Accent3 27_draft transactions report_052009_rvsd" xfId="1712"/>
    <cellStyle name="40% - Accent3 28" xfId="1713"/>
    <cellStyle name="40% - Accent3 28 2" xfId="1714"/>
    <cellStyle name="40% - Accent3 28_draft transactions report_052009_rvsd" xfId="1715"/>
    <cellStyle name="40% - Accent3 29" xfId="1716"/>
    <cellStyle name="40% - Accent3 29 2" xfId="1717"/>
    <cellStyle name="40% - Accent3 29_draft transactions report_052009_rvsd" xfId="1718"/>
    <cellStyle name="40% - Accent3 3" xfId="1719"/>
    <cellStyle name="40% - Accent3 3 2" xfId="1720"/>
    <cellStyle name="40% - Accent3 3 2 2" xfId="1721"/>
    <cellStyle name="40% - Accent3 3 2_draft transactions report_052009_rvsd" xfId="1722"/>
    <cellStyle name="40% - Accent3 3 3" xfId="1723"/>
    <cellStyle name="40% - Accent3 3_draft transactions report_052009_rvsd" xfId="1724"/>
    <cellStyle name="40% - Accent3 30" xfId="1725"/>
    <cellStyle name="40% - Accent3 30 2" xfId="1726"/>
    <cellStyle name="40% - Accent3 30_draft transactions report_052009_rvsd" xfId="1727"/>
    <cellStyle name="40% - Accent3 31" xfId="1728"/>
    <cellStyle name="40% - Accent3 31 2" xfId="1729"/>
    <cellStyle name="40% - Accent3 31_draft transactions report_052009_rvsd" xfId="1730"/>
    <cellStyle name="40% - Accent3 32" xfId="1731"/>
    <cellStyle name="40% - Accent3 32 2" xfId="1732"/>
    <cellStyle name="40% - Accent3 32_draft transactions report_052009_rvsd" xfId="1733"/>
    <cellStyle name="40% - Accent3 33" xfId="1734"/>
    <cellStyle name="40% - Accent3 34" xfId="1735"/>
    <cellStyle name="40% - Accent3 35" xfId="1736"/>
    <cellStyle name="40% - Accent3 36" xfId="1737"/>
    <cellStyle name="40% - Accent3 37" xfId="1738"/>
    <cellStyle name="40% - Accent3 38" xfId="1739"/>
    <cellStyle name="40% - Accent3 39" xfId="1740"/>
    <cellStyle name="40% - Accent3 4" xfId="1741"/>
    <cellStyle name="40% - Accent3 4 2" xfId="1742"/>
    <cellStyle name="40% - Accent3 4 2 2" xfId="1743"/>
    <cellStyle name="40% - Accent3 4 2_draft transactions report_052009_rvsd" xfId="1744"/>
    <cellStyle name="40% - Accent3 4 3" xfId="1745"/>
    <cellStyle name="40% - Accent3 4_draft transactions report_052009_rvsd" xfId="1746"/>
    <cellStyle name="40% - Accent3 40" xfId="1747"/>
    <cellStyle name="40% - Accent3 41" xfId="1748"/>
    <cellStyle name="40% - Accent3 42" xfId="1749"/>
    <cellStyle name="40% - Accent3 43" xfId="1750"/>
    <cellStyle name="40% - Accent3 44" xfId="1751"/>
    <cellStyle name="40% - Accent3 45" xfId="1752"/>
    <cellStyle name="40% - Accent3 46" xfId="1753"/>
    <cellStyle name="40% - Accent3 47" xfId="1754"/>
    <cellStyle name="40% - Accent3 48" xfId="1755"/>
    <cellStyle name="40% - Accent3 49" xfId="1756"/>
    <cellStyle name="40% - Accent3 5" xfId="1757"/>
    <cellStyle name="40% - Accent3 5 2" xfId="1758"/>
    <cellStyle name="40% - Accent3 5 2 2" xfId="1759"/>
    <cellStyle name="40% - Accent3 5 2_draft transactions report_052009_rvsd" xfId="1760"/>
    <cellStyle name="40% - Accent3 5 3" xfId="1761"/>
    <cellStyle name="40% - Accent3 5_draft transactions report_052009_rvsd" xfId="1762"/>
    <cellStyle name="40% - Accent3 50" xfId="1763"/>
    <cellStyle name="40% - Accent3 51" xfId="1764"/>
    <cellStyle name="40% - Accent3 52" xfId="1765"/>
    <cellStyle name="40% - Accent3 53" xfId="1766"/>
    <cellStyle name="40% - Accent3 54" xfId="1767"/>
    <cellStyle name="40% - Accent3 55" xfId="1768"/>
    <cellStyle name="40% - Accent3 56" xfId="1769"/>
    <cellStyle name="40% - Accent3 57" xfId="1770"/>
    <cellStyle name="40% - Accent3 58" xfId="1771"/>
    <cellStyle name="40% - Accent3 59" xfId="1772"/>
    <cellStyle name="40% - Accent3 6" xfId="1773"/>
    <cellStyle name="40% - Accent3 6 2" xfId="1774"/>
    <cellStyle name="40% - Accent3 6 2 2" xfId="1775"/>
    <cellStyle name="40% - Accent3 6 2_draft transactions report_052009_rvsd" xfId="1776"/>
    <cellStyle name="40% - Accent3 6 3" xfId="1777"/>
    <cellStyle name="40% - Accent3 6_draft transactions report_052009_rvsd" xfId="1778"/>
    <cellStyle name="40% - Accent3 60" xfId="1779"/>
    <cellStyle name="40% - Accent3 61" xfId="1780"/>
    <cellStyle name="40% - Accent3 62" xfId="1781"/>
    <cellStyle name="40% - Accent3 63" xfId="1782"/>
    <cellStyle name="40% - Accent3 64" xfId="1783"/>
    <cellStyle name="40% - Accent3 65" xfId="1784"/>
    <cellStyle name="40% - Accent3 66" xfId="1785"/>
    <cellStyle name="40% - Accent3 67" xfId="1786"/>
    <cellStyle name="40% - Accent3 68" xfId="1787"/>
    <cellStyle name="40% - Accent3 69" xfId="1788"/>
    <cellStyle name="40% - Accent3 7" xfId="1789"/>
    <cellStyle name="40% - Accent3 7 2" xfId="1790"/>
    <cellStyle name="40% - Accent3 7 2 2" xfId="1791"/>
    <cellStyle name="40% - Accent3 7 2_draft transactions report_052009_rvsd" xfId="1792"/>
    <cellStyle name="40% - Accent3 7 3" xfId="1793"/>
    <cellStyle name="40% - Accent3 7_draft transactions report_052009_rvsd" xfId="1794"/>
    <cellStyle name="40% - Accent3 70" xfId="1795"/>
    <cellStyle name="40% - Accent3 71" xfId="1796"/>
    <cellStyle name="40% - Accent3 72" xfId="1797"/>
    <cellStyle name="40% - Accent3 73" xfId="1798"/>
    <cellStyle name="40% - Accent3 74" xfId="1799"/>
    <cellStyle name="40% - Accent3 75" xfId="1800"/>
    <cellStyle name="40% - Accent3 76" xfId="1801"/>
    <cellStyle name="40% - Accent3 77" xfId="1802"/>
    <cellStyle name="40% - Accent3 78" xfId="1803"/>
    <cellStyle name="40% - Accent3 79" xfId="1804"/>
    <cellStyle name="40% - Accent3 8" xfId="1805"/>
    <cellStyle name="40% - Accent3 8 2" xfId="1806"/>
    <cellStyle name="40% - Accent3 8 2 2" xfId="1807"/>
    <cellStyle name="40% - Accent3 8 2_draft transactions report_052009_rvsd" xfId="1808"/>
    <cellStyle name="40% - Accent3 8 3" xfId="1809"/>
    <cellStyle name="40% - Accent3 8_draft transactions report_052009_rvsd" xfId="1810"/>
    <cellStyle name="40% - Accent3 80" xfId="1811"/>
    <cellStyle name="40% - Accent3 81" xfId="1812"/>
    <cellStyle name="40% - Accent3 82" xfId="1813"/>
    <cellStyle name="40% - Accent3 83" xfId="1814"/>
    <cellStyle name="40% - Accent3 84" xfId="1815"/>
    <cellStyle name="40% - Accent3 85" xfId="1816"/>
    <cellStyle name="40% - Accent3 86" xfId="1817"/>
    <cellStyle name="40% - Accent3 87" xfId="1818"/>
    <cellStyle name="40% - Accent3 88" xfId="1819"/>
    <cellStyle name="40% - Accent3 89" xfId="1820"/>
    <cellStyle name="40% - Accent3 9" xfId="1821"/>
    <cellStyle name="40% - Accent3 9 2" xfId="1822"/>
    <cellStyle name="40% - Accent3 9 2 2" xfId="1823"/>
    <cellStyle name="40% - Accent3 9 2_draft transactions report_052009_rvsd" xfId="1824"/>
    <cellStyle name="40% - Accent3 9 3" xfId="1825"/>
    <cellStyle name="40% - Accent3 9_draft transactions report_052009_rvsd" xfId="1826"/>
    <cellStyle name="40% - Accent3 90" xfId="1827"/>
    <cellStyle name="40% - Accent3 91" xfId="1828"/>
    <cellStyle name="40% - Accent3 92" xfId="1829"/>
    <cellStyle name="40% - Accent3 93" xfId="1830"/>
    <cellStyle name="40% - Accent3 94" xfId="1831"/>
    <cellStyle name="40% - Accent3 95" xfId="1832"/>
    <cellStyle name="40% - Accent3 96" xfId="1833"/>
    <cellStyle name="40% - Accent3 97" xfId="1834"/>
    <cellStyle name="40% - Accent3 98" xfId="1835"/>
    <cellStyle name="40% - Accent3 99" xfId="1836"/>
    <cellStyle name="40% - Accent4" xfId="1837" builtinId="43" customBuiltin="1"/>
    <cellStyle name="40% - Accent4 10" xfId="1838"/>
    <cellStyle name="40% - Accent4 10 2" xfId="1839"/>
    <cellStyle name="40% - Accent4 10_draft transactions report_052009_rvsd" xfId="1840"/>
    <cellStyle name="40% - Accent4 100" xfId="1841"/>
    <cellStyle name="40% - Accent4 101" xfId="1842"/>
    <cellStyle name="40% - Accent4 102" xfId="1843"/>
    <cellStyle name="40% - Accent4 103" xfId="1844"/>
    <cellStyle name="40% - Accent4 104" xfId="1845"/>
    <cellStyle name="40% - Accent4 105" xfId="1846"/>
    <cellStyle name="40% - Accent4 106" xfId="1847"/>
    <cellStyle name="40% - Accent4 107" xfId="1848"/>
    <cellStyle name="40% - Accent4 108" xfId="1849"/>
    <cellStyle name="40% - Accent4 109" xfId="1850"/>
    <cellStyle name="40% - Accent4 11" xfId="1851"/>
    <cellStyle name="40% - Accent4 11 2" xfId="1852"/>
    <cellStyle name="40% - Accent4 11_draft transactions report_052009_rvsd" xfId="1853"/>
    <cellStyle name="40% - Accent4 110" xfId="1854"/>
    <cellStyle name="40% - Accent4 111" xfId="1855"/>
    <cellStyle name="40% - Accent4 112" xfId="1856"/>
    <cellStyle name="40% - Accent4 113" xfId="1857"/>
    <cellStyle name="40% - Accent4 114" xfId="1858"/>
    <cellStyle name="40% - Accent4 115" xfId="1859"/>
    <cellStyle name="40% - Accent4 116" xfId="1860"/>
    <cellStyle name="40% - Accent4 117" xfId="1861"/>
    <cellStyle name="40% - Accent4 118" xfId="1862"/>
    <cellStyle name="40% - Accent4 119" xfId="3117"/>
    <cellStyle name="40% - Accent4 12" xfId="1863"/>
    <cellStyle name="40% - Accent4 12 2" xfId="1864"/>
    <cellStyle name="40% - Accent4 12_draft transactions report_052009_rvsd" xfId="1865"/>
    <cellStyle name="40% - Accent4 120" xfId="3122"/>
    <cellStyle name="40% - Accent4 121" xfId="3135"/>
    <cellStyle name="40% - Accent4 122" xfId="3157"/>
    <cellStyle name="40% - Accent4 123" xfId="3199"/>
    <cellStyle name="40% - Accent4 124" xfId="3241"/>
    <cellStyle name="40% - Accent4 125" xfId="3283"/>
    <cellStyle name="40% - Accent4 126" xfId="3324"/>
    <cellStyle name="40% - Accent4 127" xfId="3366"/>
    <cellStyle name="40% - Accent4 128" xfId="3371"/>
    <cellStyle name="40% - Accent4 129" xfId="3384"/>
    <cellStyle name="40% - Accent4 13" xfId="1866"/>
    <cellStyle name="40% - Accent4 13 2" xfId="1867"/>
    <cellStyle name="40% - Accent4 13_draft transactions report_052009_rvsd" xfId="1868"/>
    <cellStyle name="40% - Accent4 130" xfId="3405"/>
    <cellStyle name="40% - Accent4 131" xfId="3410"/>
    <cellStyle name="40% - Accent4 132" xfId="3423"/>
    <cellStyle name="40% - Accent4 133" xfId="3436"/>
    <cellStyle name="40% - Accent4 134" xfId="3449"/>
    <cellStyle name="40% - Accent4 135" xfId="3471"/>
    <cellStyle name="40% - Accent4 136" xfId="3513"/>
    <cellStyle name="40% - Accent4 137" xfId="3554"/>
    <cellStyle name="40% - Accent4 138" xfId="3596"/>
    <cellStyle name="40% - Accent4 139" xfId="3615"/>
    <cellStyle name="40% - Accent4 14" xfId="1869"/>
    <cellStyle name="40% - Accent4 14 2" xfId="1870"/>
    <cellStyle name="40% - Accent4 14_draft transactions report_052009_rvsd" xfId="1871"/>
    <cellStyle name="40% - Accent4 140" xfId="3628"/>
    <cellStyle name="40% - Accent4 141" xfId="3641"/>
    <cellStyle name="40% - Accent4 142" xfId="3654"/>
    <cellStyle name="40% - Accent4 143" xfId="3667"/>
    <cellStyle name="40% - Accent4 144" xfId="3680"/>
    <cellStyle name="40% - Accent4 145" xfId="3693"/>
    <cellStyle name="40% - Accent4 146" xfId="3707"/>
    <cellStyle name="40% - Accent4 147" xfId="3602"/>
    <cellStyle name="40% - Accent4 148" xfId="3756"/>
    <cellStyle name="40% - Accent4 149" xfId="3797"/>
    <cellStyle name="40% - Accent4 15" xfId="1872"/>
    <cellStyle name="40% - Accent4 15 2" xfId="1873"/>
    <cellStyle name="40% - Accent4 15_draft transactions report_052009_rvsd" xfId="1874"/>
    <cellStyle name="40% - Accent4 150" xfId="3839"/>
    <cellStyle name="40% - Accent4 151" xfId="3881"/>
    <cellStyle name="40% - Accent4 16" xfId="1875"/>
    <cellStyle name="40% - Accent4 16 2" xfId="1876"/>
    <cellStyle name="40% - Accent4 16_draft transactions report_052009_rvsd" xfId="1877"/>
    <cellStyle name="40% - Accent4 17" xfId="1878"/>
    <cellStyle name="40% - Accent4 17 2" xfId="1879"/>
    <cellStyle name="40% - Accent4 17_draft transactions report_052009_rvsd" xfId="1880"/>
    <cellStyle name="40% - Accent4 18" xfId="1881"/>
    <cellStyle name="40% - Accent4 18 2" xfId="1882"/>
    <cellStyle name="40% - Accent4 18_draft transactions report_052009_rvsd" xfId="1883"/>
    <cellStyle name="40% - Accent4 19" xfId="1884"/>
    <cellStyle name="40% - Accent4 19 2" xfId="1885"/>
    <cellStyle name="40% - Accent4 19_draft transactions report_052009_rvsd" xfId="1886"/>
    <cellStyle name="40% - Accent4 2" xfId="1887"/>
    <cellStyle name="40% - Accent4 2 2" xfId="1888"/>
    <cellStyle name="40% - Accent4 2 2 2" xfId="1889"/>
    <cellStyle name="40% - Accent4 2 2_draft transactions report_052009_rvsd" xfId="1890"/>
    <cellStyle name="40% - Accent4 2 3" xfId="1891"/>
    <cellStyle name="40% - Accent4 2_draft transactions report_052009_rvsd" xfId="1892"/>
    <cellStyle name="40% - Accent4 20" xfId="1893"/>
    <cellStyle name="40% - Accent4 20 2" xfId="1894"/>
    <cellStyle name="40% - Accent4 20_draft transactions report_052009_rvsd" xfId="1895"/>
    <cellStyle name="40% - Accent4 21" xfId="1896"/>
    <cellStyle name="40% - Accent4 21 2" xfId="1897"/>
    <cellStyle name="40% - Accent4 21_draft transactions report_052009_rvsd" xfId="1898"/>
    <cellStyle name="40% - Accent4 22" xfId="1899"/>
    <cellStyle name="40% - Accent4 22 2" xfId="1900"/>
    <cellStyle name="40% - Accent4 22_draft transactions report_052009_rvsd" xfId="1901"/>
    <cellStyle name="40% - Accent4 23" xfId="1902"/>
    <cellStyle name="40% - Accent4 23 2" xfId="1903"/>
    <cellStyle name="40% - Accent4 23_draft transactions report_052009_rvsd" xfId="1904"/>
    <cellStyle name="40% - Accent4 24" xfId="1905"/>
    <cellStyle name="40% - Accent4 24 2" xfId="1906"/>
    <cellStyle name="40% - Accent4 24_draft transactions report_052009_rvsd" xfId="1907"/>
    <cellStyle name="40% - Accent4 25" xfId="1908"/>
    <cellStyle name="40% - Accent4 25 2" xfId="1909"/>
    <cellStyle name="40% - Accent4 25_draft transactions report_052009_rvsd" xfId="1910"/>
    <cellStyle name="40% - Accent4 26" xfId="1911"/>
    <cellStyle name="40% - Accent4 26 2" xfId="1912"/>
    <cellStyle name="40% - Accent4 26_draft transactions report_052009_rvsd" xfId="1913"/>
    <cellStyle name="40% - Accent4 27" xfId="1914"/>
    <cellStyle name="40% - Accent4 27 2" xfId="1915"/>
    <cellStyle name="40% - Accent4 27_draft transactions report_052009_rvsd" xfId="1916"/>
    <cellStyle name="40% - Accent4 28" xfId="1917"/>
    <cellStyle name="40% - Accent4 28 2" xfId="1918"/>
    <cellStyle name="40% - Accent4 28_draft transactions report_052009_rvsd" xfId="1919"/>
    <cellStyle name="40% - Accent4 29" xfId="1920"/>
    <cellStyle name="40% - Accent4 29 2" xfId="1921"/>
    <cellStyle name="40% - Accent4 29_draft transactions report_052009_rvsd" xfId="1922"/>
    <cellStyle name="40% - Accent4 3" xfId="1923"/>
    <cellStyle name="40% - Accent4 3 2" xfId="1924"/>
    <cellStyle name="40% - Accent4 3 2 2" xfId="1925"/>
    <cellStyle name="40% - Accent4 3 2_draft transactions report_052009_rvsd" xfId="1926"/>
    <cellStyle name="40% - Accent4 3 3" xfId="1927"/>
    <cellStyle name="40% - Accent4 3_draft transactions report_052009_rvsd" xfId="1928"/>
    <cellStyle name="40% - Accent4 30" xfId="1929"/>
    <cellStyle name="40% - Accent4 30 2" xfId="1930"/>
    <cellStyle name="40% - Accent4 30_draft transactions report_052009_rvsd" xfId="1931"/>
    <cellStyle name="40% - Accent4 31" xfId="1932"/>
    <cellStyle name="40% - Accent4 31 2" xfId="1933"/>
    <cellStyle name="40% - Accent4 31_draft transactions report_052009_rvsd" xfId="1934"/>
    <cellStyle name="40% - Accent4 32" xfId="1935"/>
    <cellStyle name="40% - Accent4 32 2" xfId="1936"/>
    <cellStyle name="40% - Accent4 32_draft transactions report_052009_rvsd" xfId="1937"/>
    <cellStyle name="40% - Accent4 33" xfId="1938"/>
    <cellStyle name="40% - Accent4 34" xfId="1939"/>
    <cellStyle name="40% - Accent4 35" xfId="1940"/>
    <cellStyle name="40% - Accent4 36" xfId="1941"/>
    <cellStyle name="40% - Accent4 37" xfId="1942"/>
    <cellStyle name="40% - Accent4 38" xfId="1943"/>
    <cellStyle name="40% - Accent4 39" xfId="1944"/>
    <cellStyle name="40% - Accent4 4" xfId="1945"/>
    <cellStyle name="40% - Accent4 4 2" xfId="1946"/>
    <cellStyle name="40% - Accent4 4 2 2" xfId="1947"/>
    <cellStyle name="40% - Accent4 4 2_draft transactions report_052009_rvsd" xfId="1948"/>
    <cellStyle name="40% - Accent4 4 3" xfId="1949"/>
    <cellStyle name="40% - Accent4 4_draft transactions report_052009_rvsd" xfId="1950"/>
    <cellStyle name="40% - Accent4 40" xfId="1951"/>
    <cellStyle name="40% - Accent4 41" xfId="1952"/>
    <cellStyle name="40% - Accent4 42" xfId="1953"/>
    <cellStyle name="40% - Accent4 43" xfId="1954"/>
    <cellStyle name="40% - Accent4 44" xfId="1955"/>
    <cellStyle name="40% - Accent4 45" xfId="1956"/>
    <cellStyle name="40% - Accent4 46" xfId="1957"/>
    <cellStyle name="40% - Accent4 47" xfId="1958"/>
    <cellStyle name="40% - Accent4 48" xfId="1959"/>
    <cellStyle name="40% - Accent4 49" xfId="1960"/>
    <cellStyle name="40% - Accent4 5" xfId="1961"/>
    <cellStyle name="40% - Accent4 5 2" xfId="1962"/>
    <cellStyle name="40% - Accent4 5 2 2" xfId="1963"/>
    <cellStyle name="40% - Accent4 5 2_draft transactions report_052009_rvsd" xfId="1964"/>
    <cellStyle name="40% - Accent4 5 3" xfId="1965"/>
    <cellStyle name="40% - Accent4 5_draft transactions report_052009_rvsd" xfId="1966"/>
    <cellStyle name="40% - Accent4 50" xfId="1967"/>
    <cellStyle name="40% - Accent4 51" xfId="1968"/>
    <cellStyle name="40% - Accent4 52" xfId="1969"/>
    <cellStyle name="40% - Accent4 53" xfId="1970"/>
    <cellStyle name="40% - Accent4 54" xfId="1971"/>
    <cellStyle name="40% - Accent4 55" xfId="1972"/>
    <cellStyle name="40% - Accent4 56" xfId="1973"/>
    <cellStyle name="40% - Accent4 57" xfId="1974"/>
    <cellStyle name="40% - Accent4 58" xfId="1975"/>
    <cellStyle name="40% - Accent4 59" xfId="1976"/>
    <cellStyle name="40% - Accent4 6" xfId="1977"/>
    <cellStyle name="40% - Accent4 6 2" xfId="1978"/>
    <cellStyle name="40% - Accent4 6 2 2" xfId="1979"/>
    <cellStyle name="40% - Accent4 6 2_draft transactions report_052009_rvsd" xfId="1980"/>
    <cellStyle name="40% - Accent4 6 3" xfId="1981"/>
    <cellStyle name="40% - Accent4 6_draft transactions report_052009_rvsd" xfId="1982"/>
    <cellStyle name="40% - Accent4 60" xfId="1983"/>
    <cellStyle name="40% - Accent4 61" xfId="1984"/>
    <cellStyle name="40% - Accent4 62" xfId="1985"/>
    <cellStyle name="40% - Accent4 63" xfId="1986"/>
    <cellStyle name="40% - Accent4 64" xfId="1987"/>
    <cellStyle name="40% - Accent4 65" xfId="1988"/>
    <cellStyle name="40% - Accent4 66" xfId="1989"/>
    <cellStyle name="40% - Accent4 67" xfId="1990"/>
    <cellStyle name="40% - Accent4 68" xfId="1991"/>
    <cellStyle name="40% - Accent4 69" xfId="1992"/>
    <cellStyle name="40% - Accent4 7" xfId="1993"/>
    <cellStyle name="40% - Accent4 7 2" xfId="1994"/>
    <cellStyle name="40% - Accent4 7 2 2" xfId="1995"/>
    <cellStyle name="40% - Accent4 7 2_draft transactions report_052009_rvsd" xfId="1996"/>
    <cellStyle name="40% - Accent4 7 3" xfId="1997"/>
    <cellStyle name="40% - Accent4 7_draft transactions report_052009_rvsd" xfId="1998"/>
    <cellStyle name="40% - Accent4 70" xfId="1999"/>
    <cellStyle name="40% - Accent4 71" xfId="2000"/>
    <cellStyle name="40% - Accent4 72" xfId="2001"/>
    <cellStyle name="40% - Accent4 73" xfId="2002"/>
    <cellStyle name="40% - Accent4 74" xfId="2003"/>
    <cellStyle name="40% - Accent4 75" xfId="2004"/>
    <cellStyle name="40% - Accent4 76" xfId="2005"/>
    <cellStyle name="40% - Accent4 77" xfId="2006"/>
    <cellStyle name="40% - Accent4 78" xfId="2007"/>
    <cellStyle name="40% - Accent4 79" xfId="2008"/>
    <cellStyle name="40% - Accent4 8" xfId="2009"/>
    <cellStyle name="40% - Accent4 8 2" xfId="2010"/>
    <cellStyle name="40% - Accent4 8 2 2" xfId="2011"/>
    <cellStyle name="40% - Accent4 8 2_draft transactions report_052009_rvsd" xfId="2012"/>
    <cellStyle name="40% - Accent4 8 3" xfId="2013"/>
    <cellStyle name="40% - Accent4 8_draft transactions report_052009_rvsd" xfId="2014"/>
    <cellStyle name="40% - Accent4 80" xfId="2015"/>
    <cellStyle name="40% - Accent4 81" xfId="2016"/>
    <cellStyle name="40% - Accent4 82" xfId="2017"/>
    <cellStyle name="40% - Accent4 83" xfId="2018"/>
    <cellStyle name="40% - Accent4 84" xfId="2019"/>
    <cellStyle name="40% - Accent4 85" xfId="2020"/>
    <cellStyle name="40% - Accent4 86" xfId="2021"/>
    <cellStyle name="40% - Accent4 87" xfId="2022"/>
    <cellStyle name="40% - Accent4 88" xfId="2023"/>
    <cellStyle name="40% - Accent4 89" xfId="2024"/>
    <cellStyle name="40% - Accent4 9" xfId="2025"/>
    <cellStyle name="40% - Accent4 9 2" xfId="2026"/>
    <cellStyle name="40% - Accent4 9 2 2" xfId="2027"/>
    <cellStyle name="40% - Accent4 9 2_draft transactions report_052009_rvsd" xfId="2028"/>
    <cellStyle name="40% - Accent4 9 3" xfId="2029"/>
    <cellStyle name="40% - Accent4 9_draft transactions report_052009_rvsd" xfId="2030"/>
    <cellStyle name="40% - Accent4 90" xfId="2031"/>
    <cellStyle name="40% - Accent4 91" xfId="2032"/>
    <cellStyle name="40% - Accent4 92" xfId="2033"/>
    <cellStyle name="40% - Accent4 93" xfId="2034"/>
    <cellStyle name="40% - Accent4 94" xfId="2035"/>
    <cellStyle name="40% - Accent4 95" xfId="2036"/>
    <cellStyle name="40% - Accent4 96" xfId="2037"/>
    <cellStyle name="40% - Accent4 97" xfId="2038"/>
    <cellStyle name="40% - Accent4 98" xfId="2039"/>
    <cellStyle name="40% - Accent4 99" xfId="2040"/>
    <cellStyle name="40% - Accent5" xfId="2041" builtinId="47" customBuiltin="1"/>
    <cellStyle name="40% - Accent5 10" xfId="2042"/>
    <cellStyle name="40% - Accent5 10 2" xfId="2043"/>
    <cellStyle name="40% - Accent5 10_draft transactions report_052009_rvsd" xfId="2044"/>
    <cellStyle name="40% - Accent5 100" xfId="2045"/>
    <cellStyle name="40% - Accent5 101" xfId="2046"/>
    <cellStyle name="40% - Accent5 102" xfId="2047"/>
    <cellStyle name="40% - Accent5 103" xfId="2048"/>
    <cellStyle name="40% - Accent5 104" xfId="2049"/>
    <cellStyle name="40% - Accent5 105" xfId="2050"/>
    <cellStyle name="40% - Accent5 106" xfId="2051"/>
    <cellStyle name="40% - Accent5 107" xfId="2052"/>
    <cellStyle name="40% - Accent5 108" xfId="2053"/>
    <cellStyle name="40% - Accent5 109" xfId="2054"/>
    <cellStyle name="40% - Accent5 11" xfId="2055"/>
    <cellStyle name="40% - Accent5 11 2" xfId="2056"/>
    <cellStyle name="40% - Accent5 11_draft transactions report_052009_rvsd" xfId="2057"/>
    <cellStyle name="40% - Accent5 110" xfId="2058"/>
    <cellStyle name="40% - Accent5 111" xfId="2059"/>
    <cellStyle name="40% - Accent5 112" xfId="2060"/>
    <cellStyle name="40% - Accent5 113" xfId="2061"/>
    <cellStyle name="40% - Accent5 114" xfId="2062"/>
    <cellStyle name="40% - Accent5 115" xfId="2063"/>
    <cellStyle name="40% - Accent5 116" xfId="2064"/>
    <cellStyle name="40% - Accent5 117" xfId="2065"/>
    <cellStyle name="40% - Accent5 118" xfId="2066"/>
    <cellStyle name="40% - Accent5 119" xfId="3118"/>
    <cellStyle name="40% - Accent5 12" xfId="2067"/>
    <cellStyle name="40% - Accent5 12 2" xfId="2068"/>
    <cellStyle name="40% - Accent5 12_draft transactions report_052009_rvsd" xfId="2069"/>
    <cellStyle name="40% - Accent5 120" xfId="3121"/>
    <cellStyle name="40% - Accent5 121" xfId="3134"/>
    <cellStyle name="40% - Accent5 122" xfId="3158"/>
    <cellStyle name="40% - Accent5 123" xfId="3200"/>
    <cellStyle name="40% - Accent5 124" xfId="3242"/>
    <cellStyle name="40% - Accent5 125" xfId="3284"/>
    <cellStyle name="40% - Accent5 126" xfId="3325"/>
    <cellStyle name="40% - Accent5 127" xfId="3367"/>
    <cellStyle name="40% - Accent5 128" xfId="3370"/>
    <cellStyle name="40% - Accent5 129" xfId="3383"/>
    <cellStyle name="40% - Accent5 13" xfId="2070"/>
    <cellStyle name="40% - Accent5 13 2" xfId="2071"/>
    <cellStyle name="40% - Accent5 13_draft transactions report_052009_rvsd" xfId="2072"/>
    <cellStyle name="40% - Accent5 130" xfId="3406"/>
    <cellStyle name="40% - Accent5 131" xfId="3409"/>
    <cellStyle name="40% - Accent5 132" xfId="3422"/>
    <cellStyle name="40% - Accent5 133" xfId="3435"/>
    <cellStyle name="40% - Accent5 134" xfId="3448"/>
    <cellStyle name="40% - Accent5 135" xfId="3472"/>
    <cellStyle name="40% - Accent5 136" xfId="3514"/>
    <cellStyle name="40% - Accent5 137" xfId="3555"/>
    <cellStyle name="40% - Accent5 138" xfId="3597"/>
    <cellStyle name="40% - Accent5 139" xfId="3614"/>
    <cellStyle name="40% - Accent5 14" xfId="2073"/>
    <cellStyle name="40% - Accent5 14 2" xfId="2074"/>
    <cellStyle name="40% - Accent5 14_draft transactions report_052009_rvsd" xfId="2075"/>
    <cellStyle name="40% - Accent5 140" xfId="3627"/>
    <cellStyle name="40% - Accent5 141" xfId="3640"/>
    <cellStyle name="40% - Accent5 142" xfId="3653"/>
    <cellStyle name="40% - Accent5 143" xfId="3666"/>
    <cellStyle name="40% - Accent5 144" xfId="3679"/>
    <cellStyle name="40% - Accent5 145" xfId="3692"/>
    <cellStyle name="40% - Accent5 146" xfId="3706"/>
    <cellStyle name="40% - Accent5 147" xfId="3601"/>
    <cellStyle name="40% - Accent5 148" xfId="3757"/>
    <cellStyle name="40% - Accent5 149" xfId="3798"/>
    <cellStyle name="40% - Accent5 15" xfId="2076"/>
    <cellStyle name="40% - Accent5 15 2" xfId="2077"/>
    <cellStyle name="40% - Accent5 15_draft transactions report_052009_rvsd" xfId="2078"/>
    <cellStyle name="40% - Accent5 150" xfId="3840"/>
    <cellStyle name="40% - Accent5 151" xfId="3882"/>
    <cellStyle name="40% - Accent5 16" xfId="2079"/>
    <cellStyle name="40% - Accent5 16 2" xfId="2080"/>
    <cellStyle name="40% - Accent5 16_draft transactions report_052009_rvsd" xfId="2081"/>
    <cellStyle name="40% - Accent5 17" xfId="2082"/>
    <cellStyle name="40% - Accent5 17 2" xfId="2083"/>
    <cellStyle name="40% - Accent5 17_draft transactions report_052009_rvsd" xfId="2084"/>
    <cellStyle name="40% - Accent5 18" xfId="2085"/>
    <cellStyle name="40% - Accent5 18 2" xfId="2086"/>
    <cellStyle name="40% - Accent5 18_draft transactions report_052009_rvsd" xfId="2087"/>
    <cellStyle name="40% - Accent5 19" xfId="2088"/>
    <cellStyle name="40% - Accent5 19 2" xfId="2089"/>
    <cellStyle name="40% - Accent5 19_draft transactions report_052009_rvsd" xfId="2090"/>
    <cellStyle name="40% - Accent5 2" xfId="2091"/>
    <cellStyle name="40% - Accent5 2 2" xfId="2092"/>
    <cellStyle name="40% - Accent5 2 2 2" xfId="2093"/>
    <cellStyle name="40% - Accent5 2 2_draft transactions report_052009_rvsd" xfId="2094"/>
    <cellStyle name="40% - Accent5 2 3" xfId="2095"/>
    <cellStyle name="40% - Accent5 2_draft transactions report_052009_rvsd" xfId="2096"/>
    <cellStyle name="40% - Accent5 20" xfId="2097"/>
    <cellStyle name="40% - Accent5 20 2" xfId="2098"/>
    <cellStyle name="40% - Accent5 20_draft transactions report_052009_rvsd" xfId="2099"/>
    <cellStyle name="40% - Accent5 21" xfId="2100"/>
    <cellStyle name="40% - Accent5 21 2" xfId="2101"/>
    <cellStyle name="40% - Accent5 21_draft transactions report_052009_rvsd" xfId="2102"/>
    <cellStyle name="40% - Accent5 22" xfId="2103"/>
    <cellStyle name="40% - Accent5 22 2" xfId="2104"/>
    <cellStyle name="40% - Accent5 22_draft transactions report_052009_rvsd" xfId="2105"/>
    <cellStyle name="40% - Accent5 23" xfId="2106"/>
    <cellStyle name="40% - Accent5 23 2" xfId="2107"/>
    <cellStyle name="40% - Accent5 23_draft transactions report_052009_rvsd" xfId="2108"/>
    <cellStyle name="40% - Accent5 24" xfId="2109"/>
    <cellStyle name="40% - Accent5 24 2" xfId="2110"/>
    <cellStyle name="40% - Accent5 24_draft transactions report_052009_rvsd" xfId="2111"/>
    <cellStyle name="40% - Accent5 25" xfId="2112"/>
    <cellStyle name="40% - Accent5 25 2" xfId="2113"/>
    <cellStyle name="40% - Accent5 25_draft transactions report_052009_rvsd" xfId="2114"/>
    <cellStyle name="40% - Accent5 26" xfId="2115"/>
    <cellStyle name="40% - Accent5 26 2" xfId="2116"/>
    <cellStyle name="40% - Accent5 26_draft transactions report_052009_rvsd" xfId="2117"/>
    <cellStyle name="40% - Accent5 27" xfId="2118"/>
    <cellStyle name="40% - Accent5 27 2" xfId="2119"/>
    <cellStyle name="40% - Accent5 27_draft transactions report_052009_rvsd" xfId="2120"/>
    <cellStyle name="40% - Accent5 28" xfId="2121"/>
    <cellStyle name="40% - Accent5 28 2" xfId="2122"/>
    <cellStyle name="40% - Accent5 28_draft transactions report_052009_rvsd" xfId="2123"/>
    <cellStyle name="40% - Accent5 29" xfId="2124"/>
    <cellStyle name="40% - Accent5 29 2" xfId="2125"/>
    <cellStyle name="40% - Accent5 29_draft transactions report_052009_rvsd" xfId="2126"/>
    <cellStyle name="40% - Accent5 3" xfId="2127"/>
    <cellStyle name="40% - Accent5 3 2" xfId="2128"/>
    <cellStyle name="40% - Accent5 3 2 2" xfId="2129"/>
    <cellStyle name="40% - Accent5 3 2_draft transactions report_052009_rvsd" xfId="2130"/>
    <cellStyle name="40% - Accent5 3 3" xfId="2131"/>
    <cellStyle name="40% - Accent5 3_draft transactions report_052009_rvsd" xfId="2132"/>
    <cellStyle name="40% - Accent5 30" xfId="2133"/>
    <cellStyle name="40% - Accent5 30 2" xfId="2134"/>
    <cellStyle name="40% - Accent5 30_draft transactions report_052009_rvsd" xfId="2135"/>
    <cellStyle name="40% - Accent5 31" xfId="2136"/>
    <cellStyle name="40% - Accent5 31 2" xfId="2137"/>
    <cellStyle name="40% - Accent5 31_draft transactions report_052009_rvsd" xfId="2138"/>
    <cellStyle name="40% - Accent5 32" xfId="2139"/>
    <cellStyle name="40% - Accent5 32 2" xfId="2140"/>
    <cellStyle name="40% - Accent5 32_draft transactions report_052009_rvsd" xfId="2141"/>
    <cellStyle name="40% - Accent5 33" xfId="2142"/>
    <cellStyle name="40% - Accent5 34" xfId="2143"/>
    <cellStyle name="40% - Accent5 35" xfId="2144"/>
    <cellStyle name="40% - Accent5 36" xfId="2145"/>
    <cellStyle name="40% - Accent5 37" xfId="2146"/>
    <cellStyle name="40% - Accent5 38" xfId="2147"/>
    <cellStyle name="40% - Accent5 39" xfId="2148"/>
    <cellStyle name="40% - Accent5 4" xfId="2149"/>
    <cellStyle name="40% - Accent5 4 2" xfId="2150"/>
    <cellStyle name="40% - Accent5 4 2 2" xfId="2151"/>
    <cellStyle name="40% - Accent5 4 2_draft transactions report_052009_rvsd" xfId="2152"/>
    <cellStyle name="40% - Accent5 4 3" xfId="2153"/>
    <cellStyle name="40% - Accent5 4_draft transactions report_052009_rvsd" xfId="2154"/>
    <cellStyle name="40% - Accent5 40" xfId="2155"/>
    <cellStyle name="40% - Accent5 41" xfId="2156"/>
    <cellStyle name="40% - Accent5 42" xfId="2157"/>
    <cellStyle name="40% - Accent5 43" xfId="2158"/>
    <cellStyle name="40% - Accent5 44" xfId="2159"/>
    <cellStyle name="40% - Accent5 45" xfId="2160"/>
    <cellStyle name="40% - Accent5 46" xfId="2161"/>
    <cellStyle name="40% - Accent5 47" xfId="2162"/>
    <cellStyle name="40% - Accent5 48" xfId="2163"/>
    <cellStyle name="40% - Accent5 49" xfId="2164"/>
    <cellStyle name="40% - Accent5 5" xfId="2165"/>
    <cellStyle name="40% - Accent5 5 2" xfId="2166"/>
    <cellStyle name="40% - Accent5 5 2 2" xfId="2167"/>
    <cellStyle name="40% - Accent5 5 2_draft transactions report_052009_rvsd" xfId="2168"/>
    <cellStyle name="40% - Accent5 5 3" xfId="2169"/>
    <cellStyle name="40% - Accent5 5_draft transactions report_052009_rvsd" xfId="2170"/>
    <cellStyle name="40% - Accent5 50" xfId="2171"/>
    <cellStyle name="40% - Accent5 51" xfId="2172"/>
    <cellStyle name="40% - Accent5 52" xfId="2173"/>
    <cellStyle name="40% - Accent5 53" xfId="2174"/>
    <cellStyle name="40% - Accent5 54" xfId="2175"/>
    <cellStyle name="40% - Accent5 55" xfId="2176"/>
    <cellStyle name="40% - Accent5 56" xfId="2177"/>
    <cellStyle name="40% - Accent5 57" xfId="2178"/>
    <cellStyle name="40% - Accent5 58" xfId="2179"/>
    <cellStyle name="40% - Accent5 59" xfId="2180"/>
    <cellStyle name="40% - Accent5 6" xfId="2181"/>
    <cellStyle name="40% - Accent5 6 2" xfId="2182"/>
    <cellStyle name="40% - Accent5 6 2 2" xfId="2183"/>
    <cellStyle name="40% - Accent5 6 2_draft transactions report_052009_rvsd" xfId="2184"/>
    <cellStyle name="40% - Accent5 6 3" xfId="2185"/>
    <cellStyle name="40% - Accent5 6_draft transactions report_052009_rvsd" xfId="2186"/>
    <cellStyle name="40% - Accent5 60" xfId="2187"/>
    <cellStyle name="40% - Accent5 61" xfId="2188"/>
    <cellStyle name="40% - Accent5 62" xfId="2189"/>
    <cellStyle name="40% - Accent5 63" xfId="2190"/>
    <cellStyle name="40% - Accent5 64" xfId="2191"/>
    <cellStyle name="40% - Accent5 65" xfId="2192"/>
    <cellStyle name="40% - Accent5 66" xfId="2193"/>
    <cellStyle name="40% - Accent5 67" xfId="2194"/>
    <cellStyle name="40% - Accent5 68" xfId="2195"/>
    <cellStyle name="40% - Accent5 69" xfId="2196"/>
    <cellStyle name="40% - Accent5 7" xfId="2197"/>
    <cellStyle name="40% - Accent5 7 2" xfId="2198"/>
    <cellStyle name="40% - Accent5 7 2 2" xfId="2199"/>
    <cellStyle name="40% - Accent5 7 2_draft transactions report_052009_rvsd" xfId="2200"/>
    <cellStyle name="40% - Accent5 7 3" xfId="2201"/>
    <cellStyle name="40% - Accent5 7_draft transactions report_052009_rvsd" xfId="2202"/>
    <cellStyle name="40% - Accent5 70" xfId="2203"/>
    <cellStyle name="40% - Accent5 71" xfId="2204"/>
    <cellStyle name="40% - Accent5 72" xfId="2205"/>
    <cellStyle name="40% - Accent5 73" xfId="2206"/>
    <cellStyle name="40% - Accent5 74" xfId="2207"/>
    <cellStyle name="40% - Accent5 75" xfId="2208"/>
    <cellStyle name="40% - Accent5 76" xfId="2209"/>
    <cellStyle name="40% - Accent5 77" xfId="2210"/>
    <cellStyle name="40% - Accent5 78" xfId="2211"/>
    <cellStyle name="40% - Accent5 79" xfId="2212"/>
    <cellStyle name="40% - Accent5 8" xfId="2213"/>
    <cellStyle name="40% - Accent5 8 2" xfId="2214"/>
    <cellStyle name="40% - Accent5 8 2 2" xfId="2215"/>
    <cellStyle name="40% - Accent5 8 2_draft transactions report_052009_rvsd" xfId="2216"/>
    <cellStyle name="40% - Accent5 8 3" xfId="2217"/>
    <cellStyle name="40% - Accent5 8_draft transactions report_052009_rvsd" xfId="2218"/>
    <cellStyle name="40% - Accent5 80" xfId="2219"/>
    <cellStyle name="40% - Accent5 81" xfId="2220"/>
    <cellStyle name="40% - Accent5 82" xfId="2221"/>
    <cellStyle name="40% - Accent5 83" xfId="2222"/>
    <cellStyle name="40% - Accent5 84" xfId="2223"/>
    <cellStyle name="40% - Accent5 85" xfId="2224"/>
    <cellStyle name="40% - Accent5 86" xfId="2225"/>
    <cellStyle name="40% - Accent5 87" xfId="2226"/>
    <cellStyle name="40% - Accent5 88" xfId="2227"/>
    <cellStyle name="40% - Accent5 89" xfId="2228"/>
    <cellStyle name="40% - Accent5 9" xfId="2229"/>
    <cellStyle name="40% - Accent5 9 2" xfId="2230"/>
    <cellStyle name="40% - Accent5 9 2 2" xfId="2231"/>
    <cellStyle name="40% - Accent5 9 2_draft transactions report_052009_rvsd" xfId="2232"/>
    <cellStyle name="40% - Accent5 9 3" xfId="2233"/>
    <cellStyle name="40% - Accent5 9_draft transactions report_052009_rvsd" xfId="2234"/>
    <cellStyle name="40% - Accent5 90" xfId="2235"/>
    <cellStyle name="40% - Accent5 91" xfId="2236"/>
    <cellStyle name="40% - Accent5 92" xfId="2237"/>
    <cellStyle name="40% - Accent5 93" xfId="2238"/>
    <cellStyle name="40% - Accent5 94" xfId="2239"/>
    <cellStyle name="40% - Accent5 95" xfId="2240"/>
    <cellStyle name="40% - Accent5 96" xfId="2241"/>
    <cellStyle name="40% - Accent5 97" xfId="2242"/>
    <cellStyle name="40% - Accent5 98" xfId="2243"/>
    <cellStyle name="40% - Accent5 99" xfId="2244"/>
    <cellStyle name="40% - Accent6" xfId="2245" builtinId="51" customBuiltin="1"/>
    <cellStyle name="40% - Accent6 10" xfId="2246"/>
    <cellStyle name="40% - Accent6 10 2" xfId="2247"/>
    <cellStyle name="40% - Accent6 10_draft transactions report_052009_rvsd" xfId="2248"/>
    <cellStyle name="40% - Accent6 100" xfId="2249"/>
    <cellStyle name="40% - Accent6 101" xfId="2250"/>
    <cellStyle name="40% - Accent6 102" xfId="2251"/>
    <cellStyle name="40% - Accent6 103" xfId="2252"/>
    <cellStyle name="40% - Accent6 104" xfId="2253"/>
    <cellStyle name="40% - Accent6 105" xfId="2254"/>
    <cellStyle name="40% - Accent6 106" xfId="2255"/>
    <cellStyle name="40% - Accent6 107" xfId="2256"/>
    <cellStyle name="40% - Accent6 108" xfId="2257"/>
    <cellStyle name="40% - Accent6 109" xfId="2258"/>
    <cellStyle name="40% - Accent6 11" xfId="2259"/>
    <cellStyle name="40% - Accent6 11 2" xfId="2260"/>
    <cellStyle name="40% - Accent6 11_draft transactions report_052009_rvsd" xfId="2261"/>
    <cellStyle name="40% - Accent6 110" xfId="2262"/>
    <cellStyle name="40% - Accent6 111" xfId="2263"/>
    <cellStyle name="40% - Accent6 112" xfId="2264"/>
    <cellStyle name="40% - Accent6 113" xfId="2265"/>
    <cellStyle name="40% - Accent6 114" xfId="2266"/>
    <cellStyle name="40% - Accent6 115" xfId="2267"/>
    <cellStyle name="40% - Accent6 116" xfId="2268"/>
    <cellStyle name="40% - Accent6 117" xfId="2269"/>
    <cellStyle name="40% - Accent6 118" xfId="2270"/>
    <cellStyle name="40% - Accent6 119" xfId="3119"/>
    <cellStyle name="40% - Accent6 12" xfId="2271"/>
    <cellStyle name="40% - Accent6 12 2" xfId="2272"/>
    <cellStyle name="40% - Accent6 12_draft transactions report_052009_rvsd" xfId="2273"/>
    <cellStyle name="40% - Accent6 120" xfId="3120"/>
    <cellStyle name="40% - Accent6 121" xfId="3133"/>
    <cellStyle name="40% - Accent6 122" xfId="3159"/>
    <cellStyle name="40% - Accent6 123" xfId="3201"/>
    <cellStyle name="40% - Accent6 124" xfId="3243"/>
    <cellStyle name="40% - Accent6 125" xfId="3285"/>
    <cellStyle name="40% - Accent6 126" xfId="3326"/>
    <cellStyle name="40% - Accent6 127" xfId="3368"/>
    <cellStyle name="40% - Accent6 128" xfId="3369"/>
    <cellStyle name="40% - Accent6 129" xfId="3382"/>
    <cellStyle name="40% - Accent6 13" xfId="2274"/>
    <cellStyle name="40% - Accent6 13 2" xfId="2275"/>
    <cellStyle name="40% - Accent6 13_draft transactions report_052009_rvsd" xfId="2276"/>
    <cellStyle name="40% - Accent6 130" xfId="3407"/>
    <cellStyle name="40% - Accent6 131" xfId="3408"/>
    <cellStyle name="40% - Accent6 132" xfId="3421"/>
    <cellStyle name="40% - Accent6 133" xfId="3434"/>
    <cellStyle name="40% - Accent6 134" xfId="3447"/>
    <cellStyle name="40% - Accent6 135" xfId="3473"/>
    <cellStyle name="40% - Accent6 136" xfId="3515"/>
    <cellStyle name="40% - Accent6 137" xfId="3556"/>
    <cellStyle name="40% - Accent6 138" xfId="3598"/>
    <cellStyle name="40% - Accent6 139" xfId="3613"/>
    <cellStyle name="40% - Accent6 14" xfId="2277"/>
    <cellStyle name="40% - Accent6 14 2" xfId="2278"/>
    <cellStyle name="40% - Accent6 14_draft transactions report_052009_rvsd" xfId="2279"/>
    <cellStyle name="40% - Accent6 140" xfId="3626"/>
    <cellStyle name="40% - Accent6 141" xfId="3639"/>
    <cellStyle name="40% - Accent6 142" xfId="3652"/>
    <cellStyle name="40% - Accent6 143" xfId="3665"/>
    <cellStyle name="40% - Accent6 144" xfId="3678"/>
    <cellStyle name="40% - Accent6 145" xfId="3691"/>
    <cellStyle name="40% - Accent6 146" xfId="3705"/>
    <cellStyle name="40% - Accent6 147" xfId="3600"/>
    <cellStyle name="40% - Accent6 148" xfId="3758"/>
    <cellStyle name="40% - Accent6 149" xfId="3799"/>
    <cellStyle name="40% - Accent6 15" xfId="2280"/>
    <cellStyle name="40% - Accent6 15 2" xfId="2281"/>
    <cellStyle name="40% - Accent6 15_draft transactions report_052009_rvsd" xfId="2282"/>
    <cellStyle name="40% - Accent6 150" xfId="3841"/>
    <cellStyle name="40% - Accent6 151" xfId="3883"/>
    <cellStyle name="40% - Accent6 16" xfId="2283"/>
    <cellStyle name="40% - Accent6 16 2" xfId="2284"/>
    <cellStyle name="40% - Accent6 16_draft transactions report_052009_rvsd" xfId="2285"/>
    <cellStyle name="40% - Accent6 17" xfId="2286"/>
    <cellStyle name="40% - Accent6 17 2" xfId="2287"/>
    <cellStyle name="40% - Accent6 17_draft transactions report_052009_rvsd" xfId="2288"/>
    <cellStyle name="40% - Accent6 18" xfId="2289"/>
    <cellStyle name="40% - Accent6 18 2" xfId="2290"/>
    <cellStyle name="40% - Accent6 18_draft transactions report_052009_rvsd" xfId="2291"/>
    <cellStyle name="40% - Accent6 19" xfId="2292"/>
    <cellStyle name="40% - Accent6 19 2" xfId="2293"/>
    <cellStyle name="40% - Accent6 19_draft transactions report_052009_rvsd" xfId="2294"/>
    <cellStyle name="40% - Accent6 2" xfId="2295"/>
    <cellStyle name="40% - Accent6 2 2" xfId="2296"/>
    <cellStyle name="40% - Accent6 2 2 2" xfId="2297"/>
    <cellStyle name="40% - Accent6 2 2_draft transactions report_052009_rvsd" xfId="2298"/>
    <cellStyle name="40% - Accent6 2 3" xfId="2299"/>
    <cellStyle name="40% - Accent6 2_draft transactions report_052009_rvsd" xfId="2300"/>
    <cellStyle name="40% - Accent6 20" xfId="2301"/>
    <cellStyle name="40% - Accent6 20 2" xfId="2302"/>
    <cellStyle name="40% - Accent6 20_draft transactions report_052009_rvsd" xfId="2303"/>
    <cellStyle name="40% - Accent6 21" xfId="2304"/>
    <cellStyle name="40% - Accent6 21 2" xfId="2305"/>
    <cellStyle name="40% - Accent6 21_draft transactions report_052009_rvsd" xfId="2306"/>
    <cellStyle name="40% - Accent6 22" xfId="2307"/>
    <cellStyle name="40% - Accent6 22 2" xfId="2308"/>
    <cellStyle name="40% - Accent6 22_draft transactions report_052009_rvsd" xfId="2309"/>
    <cellStyle name="40% - Accent6 23" xfId="2310"/>
    <cellStyle name="40% - Accent6 23 2" xfId="2311"/>
    <cellStyle name="40% - Accent6 23_draft transactions report_052009_rvsd" xfId="2312"/>
    <cellStyle name="40% - Accent6 24" xfId="2313"/>
    <cellStyle name="40% - Accent6 24 2" xfId="2314"/>
    <cellStyle name="40% - Accent6 24_draft transactions report_052009_rvsd" xfId="2315"/>
    <cellStyle name="40% - Accent6 25" xfId="2316"/>
    <cellStyle name="40% - Accent6 25 2" xfId="2317"/>
    <cellStyle name="40% - Accent6 25_draft transactions report_052009_rvsd" xfId="2318"/>
    <cellStyle name="40% - Accent6 26" xfId="2319"/>
    <cellStyle name="40% - Accent6 26 2" xfId="2320"/>
    <cellStyle name="40% - Accent6 26_draft transactions report_052009_rvsd" xfId="2321"/>
    <cellStyle name="40% - Accent6 27" xfId="2322"/>
    <cellStyle name="40% - Accent6 27 2" xfId="2323"/>
    <cellStyle name="40% - Accent6 27_draft transactions report_052009_rvsd" xfId="2324"/>
    <cellStyle name="40% - Accent6 28" xfId="2325"/>
    <cellStyle name="40% - Accent6 28 2" xfId="2326"/>
    <cellStyle name="40% - Accent6 28_draft transactions report_052009_rvsd" xfId="2327"/>
    <cellStyle name="40% - Accent6 29" xfId="2328"/>
    <cellStyle name="40% - Accent6 29 2" xfId="2329"/>
    <cellStyle name="40% - Accent6 29_draft transactions report_052009_rvsd" xfId="2330"/>
    <cellStyle name="40% - Accent6 3" xfId="2331"/>
    <cellStyle name="40% - Accent6 3 2" xfId="2332"/>
    <cellStyle name="40% - Accent6 3 2 2" xfId="2333"/>
    <cellStyle name="40% - Accent6 3 2_draft transactions report_052009_rvsd" xfId="2334"/>
    <cellStyle name="40% - Accent6 3 3" xfId="2335"/>
    <cellStyle name="40% - Accent6 3_draft transactions report_052009_rvsd" xfId="2336"/>
    <cellStyle name="40% - Accent6 30" xfId="2337"/>
    <cellStyle name="40% - Accent6 30 2" xfId="2338"/>
    <cellStyle name="40% - Accent6 30_draft transactions report_052009_rvsd" xfId="2339"/>
    <cellStyle name="40% - Accent6 31" xfId="2340"/>
    <cellStyle name="40% - Accent6 31 2" xfId="2341"/>
    <cellStyle name="40% - Accent6 31_draft transactions report_052009_rvsd" xfId="2342"/>
    <cellStyle name="40% - Accent6 32" xfId="2343"/>
    <cellStyle name="40% - Accent6 32 2" xfId="2344"/>
    <cellStyle name="40% - Accent6 32_draft transactions report_052009_rvsd" xfId="2345"/>
    <cellStyle name="40% - Accent6 33" xfId="2346"/>
    <cellStyle name="40% - Accent6 34" xfId="2347"/>
    <cellStyle name="40% - Accent6 35" xfId="2348"/>
    <cellStyle name="40% - Accent6 36" xfId="2349"/>
    <cellStyle name="40% - Accent6 37" xfId="2350"/>
    <cellStyle name="40% - Accent6 38" xfId="2351"/>
    <cellStyle name="40% - Accent6 39" xfId="2352"/>
    <cellStyle name="40% - Accent6 4" xfId="2353"/>
    <cellStyle name="40% - Accent6 4 2" xfId="2354"/>
    <cellStyle name="40% - Accent6 4 2 2" xfId="2355"/>
    <cellStyle name="40% - Accent6 4 2_draft transactions report_052009_rvsd" xfId="2356"/>
    <cellStyle name="40% - Accent6 4 3" xfId="2357"/>
    <cellStyle name="40% - Accent6 4_draft transactions report_052009_rvsd" xfId="2358"/>
    <cellStyle name="40% - Accent6 40" xfId="2359"/>
    <cellStyle name="40% - Accent6 41" xfId="2360"/>
    <cellStyle name="40% - Accent6 42" xfId="2361"/>
    <cellStyle name="40% - Accent6 43" xfId="2362"/>
    <cellStyle name="40% - Accent6 44" xfId="2363"/>
    <cellStyle name="40% - Accent6 45" xfId="2364"/>
    <cellStyle name="40% - Accent6 46" xfId="2365"/>
    <cellStyle name="40% - Accent6 47" xfId="2366"/>
    <cellStyle name="40% - Accent6 48" xfId="2367"/>
    <cellStyle name="40% - Accent6 49" xfId="2368"/>
    <cellStyle name="40% - Accent6 5" xfId="2369"/>
    <cellStyle name="40% - Accent6 5 2" xfId="2370"/>
    <cellStyle name="40% - Accent6 5 2 2" xfId="2371"/>
    <cellStyle name="40% - Accent6 5 2_draft transactions report_052009_rvsd" xfId="2372"/>
    <cellStyle name="40% - Accent6 5 3" xfId="2373"/>
    <cellStyle name="40% - Accent6 5_draft transactions report_052009_rvsd" xfId="2374"/>
    <cellStyle name="40% - Accent6 50" xfId="2375"/>
    <cellStyle name="40% - Accent6 51" xfId="2376"/>
    <cellStyle name="40% - Accent6 52" xfId="2377"/>
    <cellStyle name="40% - Accent6 53" xfId="2378"/>
    <cellStyle name="40% - Accent6 54" xfId="2379"/>
    <cellStyle name="40% - Accent6 55" xfId="2380"/>
    <cellStyle name="40% - Accent6 56" xfId="2381"/>
    <cellStyle name="40% - Accent6 57" xfId="2382"/>
    <cellStyle name="40% - Accent6 58" xfId="2383"/>
    <cellStyle name="40% - Accent6 59" xfId="2384"/>
    <cellStyle name="40% - Accent6 6" xfId="2385"/>
    <cellStyle name="40% - Accent6 6 2" xfId="2386"/>
    <cellStyle name="40% - Accent6 6 2 2" xfId="2387"/>
    <cellStyle name="40% - Accent6 6 2_draft transactions report_052009_rvsd" xfId="2388"/>
    <cellStyle name="40% - Accent6 6 3" xfId="2389"/>
    <cellStyle name="40% - Accent6 6_draft transactions report_052009_rvsd" xfId="2390"/>
    <cellStyle name="40% - Accent6 60" xfId="2391"/>
    <cellStyle name="40% - Accent6 61" xfId="2392"/>
    <cellStyle name="40% - Accent6 62" xfId="2393"/>
    <cellStyle name="40% - Accent6 63" xfId="2394"/>
    <cellStyle name="40% - Accent6 64" xfId="2395"/>
    <cellStyle name="40% - Accent6 65" xfId="2396"/>
    <cellStyle name="40% - Accent6 66" xfId="2397"/>
    <cellStyle name="40% - Accent6 67" xfId="2398"/>
    <cellStyle name="40% - Accent6 68" xfId="2399"/>
    <cellStyle name="40% - Accent6 69" xfId="2400"/>
    <cellStyle name="40% - Accent6 7" xfId="2401"/>
    <cellStyle name="40% - Accent6 7 2" xfId="2402"/>
    <cellStyle name="40% - Accent6 7 2 2" xfId="2403"/>
    <cellStyle name="40% - Accent6 7 2_draft transactions report_052009_rvsd" xfId="2404"/>
    <cellStyle name="40% - Accent6 7 3" xfId="2405"/>
    <cellStyle name="40% - Accent6 7_draft transactions report_052009_rvsd" xfId="2406"/>
    <cellStyle name="40% - Accent6 70" xfId="2407"/>
    <cellStyle name="40% - Accent6 71" xfId="2408"/>
    <cellStyle name="40% - Accent6 72" xfId="2409"/>
    <cellStyle name="40% - Accent6 73" xfId="2410"/>
    <cellStyle name="40% - Accent6 74" xfId="2411"/>
    <cellStyle name="40% - Accent6 75" xfId="2412"/>
    <cellStyle name="40% - Accent6 76" xfId="2413"/>
    <cellStyle name="40% - Accent6 77" xfId="2414"/>
    <cellStyle name="40% - Accent6 78" xfId="2415"/>
    <cellStyle name="40% - Accent6 79" xfId="2416"/>
    <cellStyle name="40% - Accent6 8" xfId="2417"/>
    <cellStyle name="40% - Accent6 8 2" xfId="2418"/>
    <cellStyle name="40% - Accent6 8 2 2" xfId="2419"/>
    <cellStyle name="40% - Accent6 8 2_draft transactions report_052009_rvsd" xfId="2420"/>
    <cellStyle name="40% - Accent6 8 3" xfId="2421"/>
    <cellStyle name="40% - Accent6 8_draft transactions report_052009_rvsd" xfId="2422"/>
    <cellStyle name="40% - Accent6 80" xfId="2423"/>
    <cellStyle name="40% - Accent6 81" xfId="2424"/>
    <cellStyle name="40% - Accent6 82" xfId="2425"/>
    <cellStyle name="40% - Accent6 83" xfId="2426"/>
    <cellStyle name="40% - Accent6 84" xfId="2427"/>
    <cellStyle name="40% - Accent6 85" xfId="2428"/>
    <cellStyle name="40% - Accent6 86" xfId="2429"/>
    <cellStyle name="40% - Accent6 87" xfId="2430"/>
    <cellStyle name="40% - Accent6 88" xfId="2431"/>
    <cellStyle name="40% - Accent6 89" xfId="2432"/>
    <cellStyle name="40% - Accent6 9" xfId="2433"/>
    <cellStyle name="40% - Accent6 9 2" xfId="2434"/>
    <cellStyle name="40% - Accent6 9 2 2" xfId="2435"/>
    <cellStyle name="40% - Accent6 9 2_draft transactions report_052009_rvsd" xfId="2436"/>
    <cellStyle name="40% - Accent6 9 3" xfId="2437"/>
    <cellStyle name="40% - Accent6 9_draft transactions report_052009_rvsd" xfId="2438"/>
    <cellStyle name="40% - Accent6 90" xfId="2439"/>
    <cellStyle name="40% - Accent6 91" xfId="2440"/>
    <cellStyle name="40% - Accent6 92" xfId="2441"/>
    <cellStyle name="40% - Accent6 93" xfId="2442"/>
    <cellStyle name="40% - Accent6 94" xfId="2443"/>
    <cellStyle name="40% - Accent6 95" xfId="2444"/>
    <cellStyle name="40% - Accent6 96" xfId="2445"/>
    <cellStyle name="40% - Accent6 97" xfId="2446"/>
    <cellStyle name="40% - Accent6 98" xfId="2447"/>
    <cellStyle name="40% - Accent6 99" xfId="2448"/>
    <cellStyle name="60% - Accent1" xfId="2449" builtinId="32" customBuiltin="1"/>
    <cellStyle name="60% - Accent1 10" xfId="2450"/>
    <cellStyle name="60% - Accent1 11" xfId="2451"/>
    <cellStyle name="60% - Accent1 12" xfId="2452"/>
    <cellStyle name="60% - Accent1 13" xfId="2453"/>
    <cellStyle name="60% - Accent1 14" xfId="2454"/>
    <cellStyle name="60% - Accent1 15" xfId="3160"/>
    <cellStyle name="60% - Accent1 16" xfId="3202"/>
    <cellStyle name="60% - Accent1 17" xfId="3244"/>
    <cellStyle name="60% - Accent1 18" xfId="3286"/>
    <cellStyle name="60% - Accent1 19" xfId="3327"/>
    <cellStyle name="60% - Accent1 2" xfId="2455"/>
    <cellStyle name="60% - Accent1 20" xfId="3474"/>
    <cellStyle name="60% - Accent1 21" xfId="3516"/>
    <cellStyle name="60% - Accent1 22" xfId="3557"/>
    <cellStyle name="60% - Accent1 23" xfId="3599"/>
    <cellStyle name="60% - Accent1 24" xfId="3759"/>
    <cellStyle name="60% - Accent1 25" xfId="3800"/>
    <cellStyle name="60% - Accent1 26" xfId="3842"/>
    <cellStyle name="60% - Accent1 27" xfId="3884"/>
    <cellStyle name="60% - Accent1 3" xfId="2456"/>
    <cellStyle name="60% - Accent1 4" xfId="2457"/>
    <cellStyle name="60% - Accent1 5" xfId="2458"/>
    <cellStyle name="60% - Accent1 6" xfId="2459"/>
    <cellStyle name="60% - Accent1 7" xfId="2460"/>
    <cellStyle name="60% - Accent1 8" xfId="2461"/>
    <cellStyle name="60% - Accent1 9" xfId="2462"/>
    <cellStyle name="60% - Accent2" xfId="2463" builtinId="36" customBuiltin="1"/>
    <cellStyle name="60% - Accent2 10" xfId="2464"/>
    <cellStyle name="60% - Accent2 11" xfId="2465"/>
    <cellStyle name="60% - Accent2 12" xfId="2466"/>
    <cellStyle name="60% - Accent2 13" xfId="2467"/>
    <cellStyle name="60% - Accent2 14" xfId="2468"/>
    <cellStyle name="60% - Accent2 15" xfId="3161"/>
    <cellStyle name="60% - Accent2 16" xfId="3203"/>
    <cellStyle name="60% - Accent2 17" xfId="3245"/>
    <cellStyle name="60% - Accent2 18" xfId="3287"/>
    <cellStyle name="60% - Accent2 19" xfId="3328"/>
    <cellStyle name="60% - Accent2 2" xfId="2469"/>
    <cellStyle name="60% - Accent2 20" xfId="3475"/>
    <cellStyle name="60% - Accent2 21" xfId="3517"/>
    <cellStyle name="60% - Accent2 22" xfId="3558"/>
    <cellStyle name="60% - Accent2 23" xfId="3704"/>
    <cellStyle name="60% - Accent2 24" xfId="3760"/>
    <cellStyle name="60% - Accent2 25" xfId="3801"/>
    <cellStyle name="60% - Accent2 26" xfId="3843"/>
    <cellStyle name="60% - Accent2 27" xfId="3885"/>
    <cellStyle name="60% - Accent2 3" xfId="2470"/>
    <cellStyle name="60% - Accent2 4" xfId="2471"/>
    <cellStyle name="60% - Accent2 5" xfId="2472"/>
    <cellStyle name="60% - Accent2 6" xfId="2473"/>
    <cellStyle name="60% - Accent2 7" xfId="2474"/>
    <cellStyle name="60% - Accent2 8" xfId="2475"/>
    <cellStyle name="60% - Accent2 9" xfId="2476"/>
    <cellStyle name="60% - Accent3" xfId="2477" builtinId="40" customBuiltin="1"/>
    <cellStyle name="60% - Accent3 10" xfId="2478"/>
    <cellStyle name="60% - Accent3 11" xfId="2479"/>
    <cellStyle name="60% - Accent3 12" xfId="2480"/>
    <cellStyle name="60% - Accent3 13" xfId="2481"/>
    <cellStyle name="60% - Accent3 14" xfId="2482"/>
    <cellStyle name="60% - Accent3 15" xfId="3162"/>
    <cellStyle name="60% - Accent3 16" xfId="3204"/>
    <cellStyle name="60% - Accent3 17" xfId="3246"/>
    <cellStyle name="60% - Accent3 18" xfId="3288"/>
    <cellStyle name="60% - Accent3 19" xfId="3329"/>
    <cellStyle name="60% - Accent3 2" xfId="2483"/>
    <cellStyle name="60% - Accent3 20" xfId="3476"/>
    <cellStyle name="60% - Accent3 21" xfId="3518"/>
    <cellStyle name="60% - Accent3 22" xfId="3559"/>
    <cellStyle name="60% - Accent3 23" xfId="3719"/>
    <cellStyle name="60% - Accent3 24" xfId="3761"/>
    <cellStyle name="60% - Accent3 25" xfId="3802"/>
    <cellStyle name="60% - Accent3 26" xfId="3844"/>
    <cellStyle name="60% - Accent3 27" xfId="3886"/>
    <cellStyle name="60% - Accent3 3" xfId="2484"/>
    <cellStyle name="60% - Accent3 4" xfId="2485"/>
    <cellStyle name="60% - Accent3 5" xfId="2486"/>
    <cellStyle name="60% - Accent3 6" xfId="2487"/>
    <cellStyle name="60% - Accent3 7" xfId="2488"/>
    <cellStyle name="60% - Accent3 8" xfId="2489"/>
    <cellStyle name="60% - Accent3 9" xfId="2490"/>
    <cellStyle name="60% - Accent4" xfId="2491" builtinId="44" customBuiltin="1"/>
    <cellStyle name="60% - Accent4 10" xfId="2492"/>
    <cellStyle name="60% - Accent4 11" xfId="2493"/>
    <cellStyle name="60% - Accent4 12" xfId="2494"/>
    <cellStyle name="60% - Accent4 13" xfId="2495"/>
    <cellStyle name="60% - Accent4 14" xfId="2496"/>
    <cellStyle name="60% - Accent4 15" xfId="3163"/>
    <cellStyle name="60% - Accent4 16" xfId="3205"/>
    <cellStyle name="60% - Accent4 17" xfId="3247"/>
    <cellStyle name="60% - Accent4 18" xfId="3289"/>
    <cellStyle name="60% - Accent4 19" xfId="3330"/>
    <cellStyle name="60% - Accent4 2" xfId="2497"/>
    <cellStyle name="60% - Accent4 20" xfId="3477"/>
    <cellStyle name="60% - Accent4 21" xfId="3519"/>
    <cellStyle name="60% - Accent4 22" xfId="3560"/>
    <cellStyle name="60% - Accent4 23" xfId="3720"/>
    <cellStyle name="60% - Accent4 24" xfId="3762"/>
    <cellStyle name="60% - Accent4 25" xfId="3803"/>
    <cellStyle name="60% - Accent4 26" xfId="3845"/>
    <cellStyle name="60% - Accent4 27" xfId="3887"/>
    <cellStyle name="60% - Accent4 3" xfId="2498"/>
    <cellStyle name="60% - Accent4 4" xfId="2499"/>
    <cellStyle name="60% - Accent4 5" xfId="2500"/>
    <cellStyle name="60% - Accent4 6" xfId="2501"/>
    <cellStyle name="60% - Accent4 7" xfId="2502"/>
    <cellStyle name="60% - Accent4 8" xfId="2503"/>
    <cellStyle name="60% - Accent4 9" xfId="2504"/>
    <cellStyle name="60% - Accent5" xfId="2505" builtinId="48" customBuiltin="1"/>
    <cellStyle name="60% - Accent5 10" xfId="2506"/>
    <cellStyle name="60% - Accent5 11" xfId="2507"/>
    <cellStyle name="60% - Accent5 12" xfId="2508"/>
    <cellStyle name="60% - Accent5 13" xfId="2509"/>
    <cellStyle name="60% - Accent5 14" xfId="2510"/>
    <cellStyle name="60% - Accent5 15" xfId="3164"/>
    <cellStyle name="60% - Accent5 16" xfId="3206"/>
    <cellStyle name="60% - Accent5 17" xfId="3248"/>
    <cellStyle name="60% - Accent5 18" xfId="3290"/>
    <cellStyle name="60% - Accent5 19" xfId="3331"/>
    <cellStyle name="60% - Accent5 2" xfId="2511"/>
    <cellStyle name="60% - Accent5 20" xfId="3478"/>
    <cellStyle name="60% - Accent5 21" xfId="3520"/>
    <cellStyle name="60% - Accent5 22" xfId="3561"/>
    <cellStyle name="60% - Accent5 23" xfId="3721"/>
    <cellStyle name="60% - Accent5 24" xfId="3763"/>
    <cellStyle name="60% - Accent5 25" xfId="3804"/>
    <cellStyle name="60% - Accent5 26" xfId="3846"/>
    <cellStyle name="60% - Accent5 27" xfId="3888"/>
    <cellStyle name="60% - Accent5 3" xfId="2512"/>
    <cellStyle name="60% - Accent5 4" xfId="2513"/>
    <cellStyle name="60% - Accent5 5" xfId="2514"/>
    <cellStyle name="60% - Accent5 6" xfId="2515"/>
    <cellStyle name="60% - Accent5 7" xfId="2516"/>
    <cellStyle name="60% - Accent5 8" xfId="2517"/>
    <cellStyle name="60% - Accent5 9" xfId="2518"/>
    <cellStyle name="60% - Accent6" xfId="2519" builtinId="52" customBuiltin="1"/>
    <cellStyle name="60% - Accent6 10" xfId="2520"/>
    <cellStyle name="60% - Accent6 11" xfId="2521"/>
    <cellStyle name="60% - Accent6 12" xfId="2522"/>
    <cellStyle name="60% - Accent6 13" xfId="2523"/>
    <cellStyle name="60% - Accent6 14" xfId="2524"/>
    <cellStyle name="60% - Accent6 15" xfId="3165"/>
    <cellStyle name="60% - Accent6 16" xfId="3207"/>
    <cellStyle name="60% - Accent6 17" xfId="3249"/>
    <cellStyle name="60% - Accent6 18" xfId="3291"/>
    <cellStyle name="60% - Accent6 19" xfId="3332"/>
    <cellStyle name="60% - Accent6 2" xfId="2525"/>
    <cellStyle name="60% - Accent6 20" xfId="3479"/>
    <cellStyle name="60% - Accent6 21" xfId="3521"/>
    <cellStyle name="60% - Accent6 22" xfId="3562"/>
    <cellStyle name="60% - Accent6 23" xfId="3722"/>
    <cellStyle name="60% - Accent6 24" xfId="3764"/>
    <cellStyle name="60% - Accent6 25" xfId="3805"/>
    <cellStyle name="60% - Accent6 26" xfId="3847"/>
    <cellStyle name="60% - Accent6 27" xfId="3889"/>
    <cellStyle name="60% - Accent6 3" xfId="2526"/>
    <cellStyle name="60% - Accent6 4" xfId="2527"/>
    <cellStyle name="60% - Accent6 5" xfId="2528"/>
    <cellStyle name="60% - Accent6 6" xfId="2529"/>
    <cellStyle name="60% - Accent6 7" xfId="2530"/>
    <cellStyle name="60% - Accent6 8" xfId="2531"/>
    <cellStyle name="60% - Accent6 9" xfId="2532"/>
    <cellStyle name="Accent1" xfId="2533" builtinId="29" customBuiltin="1"/>
    <cellStyle name="Accent1 10" xfId="2534"/>
    <cellStyle name="Accent1 11" xfId="2535"/>
    <cellStyle name="Accent1 12" xfId="2536"/>
    <cellStyle name="Accent1 13" xfId="2537"/>
    <cellStyle name="Accent1 14" xfId="2538"/>
    <cellStyle name="Accent1 15" xfId="3166"/>
    <cellStyle name="Accent1 16" xfId="3208"/>
    <cellStyle name="Accent1 17" xfId="3250"/>
    <cellStyle name="Accent1 18" xfId="3292"/>
    <cellStyle name="Accent1 19" xfId="3333"/>
    <cellStyle name="Accent1 2" xfId="2539"/>
    <cellStyle name="Accent1 20" xfId="3480"/>
    <cellStyle name="Accent1 21" xfId="3522"/>
    <cellStyle name="Accent1 22" xfId="3563"/>
    <cellStyle name="Accent1 23" xfId="3723"/>
    <cellStyle name="Accent1 24" xfId="3765"/>
    <cellStyle name="Accent1 25" xfId="3806"/>
    <cellStyle name="Accent1 26" xfId="3848"/>
    <cellStyle name="Accent1 27" xfId="3890"/>
    <cellStyle name="Accent1 3" xfId="2540"/>
    <cellStyle name="Accent1 4" xfId="2541"/>
    <cellStyle name="Accent1 5" xfId="2542"/>
    <cellStyle name="Accent1 6" xfId="2543"/>
    <cellStyle name="Accent1 7" xfId="2544"/>
    <cellStyle name="Accent1 8" xfId="2545"/>
    <cellStyle name="Accent1 9" xfId="2546"/>
    <cellStyle name="Accent2" xfId="2547" builtinId="33" customBuiltin="1"/>
    <cellStyle name="Accent2 10" xfId="2548"/>
    <cellStyle name="Accent2 11" xfId="2549"/>
    <cellStyle name="Accent2 12" xfId="2550"/>
    <cellStyle name="Accent2 13" xfId="2551"/>
    <cellStyle name="Accent2 14" xfId="2552"/>
    <cellStyle name="Accent2 15" xfId="3167"/>
    <cellStyle name="Accent2 16" xfId="3209"/>
    <cellStyle name="Accent2 17" xfId="3251"/>
    <cellStyle name="Accent2 18" xfId="3293"/>
    <cellStyle name="Accent2 19" xfId="3334"/>
    <cellStyle name="Accent2 2" xfId="2553"/>
    <cellStyle name="Accent2 20" xfId="3481"/>
    <cellStyle name="Accent2 21" xfId="3523"/>
    <cellStyle name="Accent2 22" xfId="3564"/>
    <cellStyle name="Accent2 23" xfId="3724"/>
    <cellStyle name="Accent2 24" xfId="3766"/>
    <cellStyle name="Accent2 25" xfId="3807"/>
    <cellStyle name="Accent2 26" xfId="3849"/>
    <cellStyle name="Accent2 27" xfId="3891"/>
    <cellStyle name="Accent2 3" xfId="2554"/>
    <cellStyle name="Accent2 4" xfId="2555"/>
    <cellStyle name="Accent2 5" xfId="2556"/>
    <cellStyle name="Accent2 6" xfId="2557"/>
    <cellStyle name="Accent2 7" xfId="2558"/>
    <cellStyle name="Accent2 8" xfId="2559"/>
    <cellStyle name="Accent2 9" xfId="2560"/>
    <cellStyle name="Accent3" xfId="2561" builtinId="37" customBuiltin="1"/>
    <cellStyle name="Accent3 10" xfId="2562"/>
    <cellStyle name="Accent3 11" xfId="2563"/>
    <cellStyle name="Accent3 12" xfId="2564"/>
    <cellStyle name="Accent3 13" xfId="2565"/>
    <cellStyle name="Accent3 14" xfId="2566"/>
    <cellStyle name="Accent3 15" xfId="3168"/>
    <cellStyle name="Accent3 16" xfId="3210"/>
    <cellStyle name="Accent3 17" xfId="3252"/>
    <cellStyle name="Accent3 18" xfId="3294"/>
    <cellStyle name="Accent3 19" xfId="3335"/>
    <cellStyle name="Accent3 2" xfId="2567"/>
    <cellStyle name="Accent3 20" xfId="3482"/>
    <cellStyle name="Accent3 21" xfId="3524"/>
    <cellStyle name="Accent3 22" xfId="3565"/>
    <cellStyle name="Accent3 23" xfId="3725"/>
    <cellStyle name="Accent3 24" xfId="3767"/>
    <cellStyle name="Accent3 25" xfId="3808"/>
    <cellStyle name="Accent3 26" xfId="3850"/>
    <cellStyle name="Accent3 27" xfId="3892"/>
    <cellStyle name="Accent3 3" xfId="2568"/>
    <cellStyle name="Accent3 4" xfId="2569"/>
    <cellStyle name="Accent3 5" xfId="2570"/>
    <cellStyle name="Accent3 6" xfId="2571"/>
    <cellStyle name="Accent3 7" xfId="2572"/>
    <cellStyle name="Accent3 8" xfId="2573"/>
    <cellStyle name="Accent3 9" xfId="2574"/>
    <cellStyle name="Accent4" xfId="2575" builtinId="41" customBuiltin="1"/>
    <cellStyle name="Accent4 10" xfId="2576"/>
    <cellStyle name="Accent4 11" xfId="2577"/>
    <cellStyle name="Accent4 12" xfId="2578"/>
    <cellStyle name="Accent4 13" xfId="2579"/>
    <cellStyle name="Accent4 14" xfId="2580"/>
    <cellStyle name="Accent4 15" xfId="3169"/>
    <cellStyle name="Accent4 16" xfId="3211"/>
    <cellStyle name="Accent4 17" xfId="3253"/>
    <cellStyle name="Accent4 18" xfId="3295"/>
    <cellStyle name="Accent4 19" xfId="3336"/>
    <cellStyle name="Accent4 2" xfId="2581"/>
    <cellStyle name="Accent4 20" xfId="3483"/>
    <cellStyle name="Accent4 21" xfId="3525"/>
    <cellStyle name="Accent4 22" xfId="3566"/>
    <cellStyle name="Accent4 23" xfId="3726"/>
    <cellStyle name="Accent4 24" xfId="3768"/>
    <cellStyle name="Accent4 25" xfId="3809"/>
    <cellStyle name="Accent4 26" xfId="3851"/>
    <cellStyle name="Accent4 27" xfId="3893"/>
    <cellStyle name="Accent4 3" xfId="2582"/>
    <cellStyle name="Accent4 4" xfId="2583"/>
    <cellStyle name="Accent4 5" xfId="2584"/>
    <cellStyle name="Accent4 6" xfId="2585"/>
    <cellStyle name="Accent4 7" xfId="2586"/>
    <cellStyle name="Accent4 8" xfId="2587"/>
    <cellStyle name="Accent4 9" xfId="2588"/>
    <cellStyle name="Accent5" xfId="2589" builtinId="45" customBuiltin="1"/>
    <cellStyle name="Accent5 10" xfId="2590"/>
    <cellStyle name="Accent5 11" xfId="2591"/>
    <cellStyle name="Accent5 12" xfId="2592"/>
    <cellStyle name="Accent5 13" xfId="2593"/>
    <cellStyle name="Accent5 14" xfId="2594"/>
    <cellStyle name="Accent5 15" xfId="3170"/>
    <cellStyle name="Accent5 16" xfId="3212"/>
    <cellStyle name="Accent5 17" xfId="3254"/>
    <cellStyle name="Accent5 18" xfId="3296"/>
    <cellStyle name="Accent5 19" xfId="3337"/>
    <cellStyle name="Accent5 2" xfId="2595"/>
    <cellStyle name="Accent5 20" xfId="3484"/>
    <cellStyle name="Accent5 21" xfId="3526"/>
    <cellStyle name="Accent5 22" xfId="3567"/>
    <cellStyle name="Accent5 23" xfId="3727"/>
    <cellStyle name="Accent5 24" xfId="3769"/>
    <cellStyle name="Accent5 25" xfId="3810"/>
    <cellStyle name="Accent5 26" xfId="3852"/>
    <cellStyle name="Accent5 27" xfId="3894"/>
    <cellStyle name="Accent5 3" xfId="2596"/>
    <cellStyle name="Accent5 4" xfId="2597"/>
    <cellStyle name="Accent5 5" xfId="2598"/>
    <cellStyle name="Accent5 6" xfId="2599"/>
    <cellStyle name="Accent5 7" xfId="2600"/>
    <cellStyle name="Accent5 8" xfId="2601"/>
    <cellStyle name="Accent5 9" xfId="2602"/>
    <cellStyle name="Accent6" xfId="2603" builtinId="49" customBuiltin="1"/>
    <cellStyle name="Accent6 10" xfId="2604"/>
    <cellStyle name="Accent6 11" xfId="2605"/>
    <cellStyle name="Accent6 12" xfId="2606"/>
    <cellStyle name="Accent6 13" xfId="2607"/>
    <cellStyle name="Accent6 14" xfId="2608"/>
    <cellStyle name="Accent6 15" xfId="3171"/>
    <cellStyle name="Accent6 16" xfId="3213"/>
    <cellStyle name="Accent6 17" xfId="3255"/>
    <cellStyle name="Accent6 18" xfId="3297"/>
    <cellStyle name="Accent6 19" xfId="3338"/>
    <cellStyle name="Accent6 2" xfId="2609"/>
    <cellStyle name="Accent6 20" xfId="3485"/>
    <cellStyle name="Accent6 21" xfId="3527"/>
    <cellStyle name="Accent6 22" xfId="3568"/>
    <cellStyle name="Accent6 23" xfId="3728"/>
    <cellStyle name="Accent6 24" xfId="3770"/>
    <cellStyle name="Accent6 25" xfId="3811"/>
    <cellStyle name="Accent6 26" xfId="3853"/>
    <cellStyle name="Accent6 27" xfId="3895"/>
    <cellStyle name="Accent6 3" xfId="2610"/>
    <cellStyle name="Accent6 4" xfId="2611"/>
    <cellStyle name="Accent6 5" xfId="2612"/>
    <cellStyle name="Accent6 6" xfId="2613"/>
    <cellStyle name="Accent6 7" xfId="2614"/>
    <cellStyle name="Accent6 8" xfId="2615"/>
    <cellStyle name="Accent6 9" xfId="2616"/>
    <cellStyle name="Bad" xfId="2617" builtinId="27" customBuiltin="1"/>
    <cellStyle name="Bad 10" xfId="2618"/>
    <cellStyle name="Bad 11" xfId="2619"/>
    <cellStyle name="Bad 12" xfId="2620"/>
    <cellStyle name="Bad 13" xfId="2621"/>
    <cellStyle name="Bad 14" xfId="2622"/>
    <cellStyle name="Bad 15" xfId="3172"/>
    <cellStyle name="Bad 16" xfId="3214"/>
    <cellStyle name="Bad 17" xfId="3256"/>
    <cellStyle name="Bad 18" xfId="3298"/>
    <cellStyle name="Bad 19" xfId="3339"/>
    <cellStyle name="Bad 2" xfId="2623"/>
    <cellStyle name="Bad 20" xfId="3486"/>
    <cellStyle name="Bad 21" xfId="3528"/>
    <cellStyle name="Bad 22" xfId="3569"/>
    <cellStyle name="Bad 23" xfId="3729"/>
    <cellStyle name="Bad 24" xfId="3771"/>
    <cellStyle name="Bad 25" xfId="3812"/>
    <cellStyle name="Bad 26" xfId="3854"/>
    <cellStyle name="Bad 27" xfId="3896"/>
    <cellStyle name="Bad 3" xfId="2624"/>
    <cellStyle name="Bad 4" xfId="2625"/>
    <cellStyle name="Bad 5" xfId="2626"/>
    <cellStyle name="Bad 6" xfId="2627"/>
    <cellStyle name="Bad 7" xfId="2628"/>
    <cellStyle name="Bad 8" xfId="2629"/>
    <cellStyle name="Bad 9" xfId="2630"/>
    <cellStyle name="Calculation" xfId="2631" builtinId="22" customBuiltin="1"/>
    <cellStyle name="Calculation 10" xfId="2632"/>
    <cellStyle name="Calculation 11" xfId="2633"/>
    <cellStyle name="Calculation 12" xfId="2634"/>
    <cellStyle name="Calculation 13" xfId="2635"/>
    <cellStyle name="Calculation 14" xfId="2636"/>
    <cellStyle name="Calculation 15" xfId="3173"/>
    <cellStyle name="Calculation 16" xfId="3215"/>
    <cellStyle name="Calculation 17" xfId="3257"/>
    <cellStyle name="Calculation 18" xfId="3299"/>
    <cellStyle name="Calculation 19" xfId="3340"/>
    <cellStyle name="Calculation 2" xfId="2637"/>
    <cellStyle name="Calculation 20" xfId="3487"/>
    <cellStyle name="Calculation 21" xfId="3529"/>
    <cellStyle name="Calculation 22" xfId="3570"/>
    <cellStyle name="Calculation 23" xfId="3730"/>
    <cellStyle name="Calculation 24" xfId="3772"/>
    <cellStyle name="Calculation 25" xfId="3813"/>
    <cellStyle name="Calculation 26" xfId="3855"/>
    <cellStyle name="Calculation 27" xfId="3897"/>
    <cellStyle name="Calculation 3" xfId="2638"/>
    <cellStyle name="Calculation 4" xfId="2639"/>
    <cellStyle name="Calculation 5" xfId="2640"/>
    <cellStyle name="Calculation 6" xfId="2641"/>
    <cellStyle name="Calculation 7" xfId="2642"/>
    <cellStyle name="Calculation 8" xfId="2643"/>
    <cellStyle name="Calculation 9" xfId="2644"/>
    <cellStyle name="Check Cell" xfId="2645" builtinId="23" customBuiltin="1"/>
    <cellStyle name="Check Cell 10" xfId="2646"/>
    <cellStyle name="Check Cell 11" xfId="2647"/>
    <cellStyle name="Check Cell 12" xfId="2648"/>
    <cellStyle name="Check Cell 13" xfId="2649"/>
    <cellStyle name="Check Cell 14" xfId="2650"/>
    <cellStyle name="Check Cell 15" xfId="3174"/>
    <cellStyle name="Check Cell 16" xfId="3216"/>
    <cellStyle name="Check Cell 17" xfId="3258"/>
    <cellStyle name="Check Cell 18" xfId="3300"/>
    <cellStyle name="Check Cell 19" xfId="3341"/>
    <cellStyle name="Check Cell 2" xfId="2651"/>
    <cellStyle name="Check Cell 20" xfId="3488"/>
    <cellStyle name="Check Cell 21" xfId="3530"/>
    <cellStyle name="Check Cell 22" xfId="3571"/>
    <cellStyle name="Check Cell 23" xfId="3731"/>
    <cellStyle name="Check Cell 24" xfId="3773"/>
    <cellStyle name="Check Cell 25" xfId="3814"/>
    <cellStyle name="Check Cell 26" xfId="3856"/>
    <cellStyle name="Check Cell 27" xfId="3898"/>
    <cellStyle name="Check Cell 3" xfId="2652"/>
    <cellStyle name="Check Cell 4" xfId="2653"/>
    <cellStyle name="Check Cell 5" xfId="2654"/>
    <cellStyle name="Check Cell 6" xfId="2655"/>
    <cellStyle name="Check Cell 7" xfId="2656"/>
    <cellStyle name="Check Cell 8" xfId="2657"/>
    <cellStyle name="Check Cell 9" xfId="2658"/>
    <cellStyle name="Comma 2" xfId="2659"/>
    <cellStyle name="Currency 2" xfId="2660"/>
    <cellStyle name="Explanatory Text" xfId="2661" builtinId="53" customBuiltin="1"/>
    <cellStyle name="Explanatory Text 10" xfId="2662"/>
    <cellStyle name="Explanatory Text 11" xfId="2663"/>
    <cellStyle name="Explanatory Text 12" xfId="2664"/>
    <cellStyle name="Explanatory Text 13" xfId="2665"/>
    <cellStyle name="Explanatory Text 14" xfId="2666"/>
    <cellStyle name="Explanatory Text 15" xfId="3177"/>
    <cellStyle name="Explanatory Text 16" xfId="3219"/>
    <cellStyle name="Explanatory Text 17" xfId="3261"/>
    <cellStyle name="Explanatory Text 18" xfId="3303"/>
    <cellStyle name="Explanatory Text 19" xfId="3342"/>
    <cellStyle name="Explanatory Text 2" xfId="2667"/>
    <cellStyle name="Explanatory Text 20" xfId="3491"/>
    <cellStyle name="Explanatory Text 21" xfId="3533"/>
    <cellStyle name="Explanatory Text 22" xfId="3572"/>
    <cellStyle name="Explanatory Text 23" xfId="3734"/>
    <cellStyle name="Explanatory Text 24" xfId="3776"/>
    <cellStyle name="Explanatory Text 25" xfId="3815"/>
    <cellStyle name="Explanatory Text 26" xfId="3858"/>
    <cellStyle name="Explanatory Text 27" xfId="3899"/>
    <cellStyle name="Explanatory Text 3" xfId="2668"/>
    <cellStyle name="Explanatory Text 4" xfId="2669"/>
    <cellStyle name="Explanatory Text 5" xfId="2670"/>
    <cellStyle name="Explanatory Text 6" xfId="2671"/>
    <cellStyle name="Explanatory Text 7" xfId="2672"/>
    <cellStyle name="Explanatory Text 8" xfId="2673"/>
    <cellStyle name="Explanatory Text 9" xfId="2674"/>
    <cellStyle name="Followed Hyperlink" xfId="2675" builtinId="9" customBuiltin="1"/>
    <cellStyle name="Good" xfId="2676" builtinId="26" customBuiltin="1"/>
    <cellStyle name="Good 10" xfId="2677"/>
    <cellStyle name="Good 11" xfId="2678"/>
    <cellStyle name="Good 12" xfId="2679"/>
    <cellStyle name="Good 13" xfId="2680"/>
    <cellStyle name="Good 14" xfId="2681"/>
    <cellStyle name="Good 15" xfId="3178"/>
    <cellStyle name="Good 16" xfId="3220"/>
    <cellStyle name="Good 17" xfId="3262"/>
    <cellStyle name="Good 18" xfId="3304"/>
    <cellStyle name="Good 19" xfId="3343"/>
    <cellStyle name="Good 2" xfId="2682"/>
    <cellStyle name="Good 20" xfId="3492"/>
    <cellStyle name="Good 21" xfId="3534"/>
    <cellStyle name="Good 22" xfId="3573"/>
    <cellStyle name="Good 23" xfId="3735"/>
    <cellStyle name="Good 24" xfId="3777"/>
    <cellStyle name="Good 25" xfId="3816"/>
    <cellStyle name="Good 26" xfId="3859"/>
    <cellStyle name="Good 27" xfId="3900"/>
    <cellStyle name="Good 3" xfId="2683"/>
    <cellStyle name="Good 4" xfId="2684"/>
    <cellStyle name="Good 5" xfId="2685"/>
    <cellStyle name="Good 6" xfId="2686"/>
    <cellStyle name="Good 7" xfId="2687"/>
    <cellStyle name="Good 8" xfId="2688"/>
    <cellStyle name="Good 9" xfId="2689"/>
    <cellStyle name="Heading 1" xfId="2690" builtinId="16" customBuiltin="1"/>
    <cellStyle name="Heading 1 10" xfId="2691"/>
    <cellStyle name="Heading 1 11" xfId="2692"/>
    <cellStyle name="Heading 1 12" xfId="2693"/>
    <cellStyle name="Heading 1 13" xfId="2694"/>
    <cellStyle name="Heading 1 14" xfId="2695"/>
    <cellStyle name="Heading 1 15" xfId="3179"/>
    <cellStyle name="Heading 1 16" xfId="3221"/>
    <cellStyle name="Heading 1 17" xfId="3263"/>
    <cellStyle name="Heading 1 18" xfId="3305"/>
    <cellStyle name="Heading 1 19" xfId="3344"/>
    <cellStyle name="Heading 1 2" xfId="2696"/>
    <cellStyle name="Heading 1 20" xfId="3493"/>
    <cellStyle name="Heading 1 21" xfId="3535"/>
    <cellStyle name="Heading 1 22" xfId="3574"/>
    <cellStyle name="Heading 1 23" xfId="3736"/>
    <cellStyle name="Heading 1 24" xfId="3778"/>
    <cellStyle name="Heading 1 25" xfId="3817"/>
    <cellStyle name="Heading 1 26" xfId="3860"/>
    <cellStyle name="Heading 1 27" xfId="3901"/>
    <cellStyle name="Heading 1 3" xfId="2697"/>
    <cellStyle name="Heading 1 4" xfId="2698"/>
    <cellStyle name="Heading 1 5" xfId="2699"/>
    <cellStyle name="Heading 1 6" xfId="2700"/>
    <cellStyle name="Heading 1 7" xfId="2701"/>
    <cellStyle name="Heading 1 8" xfId="2702"/>
    <cellStyle name="Heading 1 9" xfId="2703"/>
    <cellStyle name="Heading 2" xfId="2704" builtinId="17" customBuiltin="1"/>
    <cellStyle name="Heading 2 10" xfId="2705"/>
    <cellStyle name="Heading 2 11" xfId="2706"/>
    <cellStyle name="Heading 2 12" xfId="2707"/>
    <cellStyle name="Heading 2 13" xfId="2708"/>
    <cellStyle name="Heading 2 14" xfId="2709"/>
    <cellStyle name="Heading 2 15" xfId="3180"/>
    <cellStyle name="Heading 2 16" xfId="3222"/>
    <cellStyle name="Heading 2 17" xfId="3264"/>
    <cellStyle name="Heading 2 18" xfId="3306"/>
    <cellStyle name="Heading 2 19" xfId="3345"/>
    <cellStyle name="Heading 2 2" xfId="2710"/>
    <cellStyle name="Heading 2 20" xfId="3494"/>
    <cellStyle name="Heading 2 21" xfId="3536"/>
    <cellStyle name="Heading 2 22" xfId="3575"/>
    <cellStyle name="Heading 2 23" xfId="3737"/>
    <cellStyle name="Heading 2 24" xfId="3779"/>
    <cellStyle name="Heading 2 25" xfId="3818"/>
    <cellStyle name="Heading 2 26" xfId="3861"/>
    <cellStyle name="Heading 2 27" xfId="3902"/>
    <cellStyle name="Heading 2 3" xfId="2711"/>
    <cellStyle name="Heading 2 4" xfId="2712"/>
    <cellStyle name="Heading 2 5" xfId="2713"/>
    <cellStyle name="Heading 2 6" xfId="2714"/>
    <cellStyle name="Heading 2 7" xfId="2715"/>
    <cellStyle name="Heading 2 8" xfId="2716"/>
    <cellStyle name="Heading 2 9" xfId="2717"/>
    <cellStyle name="Heading 3" xfId="2718" builtinId="18" customBuiltin="1"/>
    <cellStyle name="Heading 3 10" xfId="2719"/>
    <cellStyle name="Heading 3 11" xfId="2720"/>
    <cellStyle name="Heading 3 12" xfId="2721"/>
    <cellStyle name="Heading 3 13" xfId="2722"/>
    <cellStyle name="Heading 3 14" xfId="2723"/>
    <cellStyle name="Heading 3 15" xfId="3181"/>
    <cellStyle name="Heading 3 16" xfId="3223"/>
    <cellStyle name="Heading 3 17" xfId="3265"/>
    <cellStyle name="Heading 3 18" xfId="3307"/>
    <cellStyle name="Heading 3 19" xfId="3346"/>
    <cellStyle name="Heading 3 2" xfId="2724"/>
    <cellStyle name="Heading 3 20" xfId="3495"/>
    <cellStyle name="Heading 3 21" xfId="3537"/>
    <cellStyle name="Heading 3 22" xfId="3576"/>
    <cellStyle name="Heading 3 23" xfId="3738"/>
    <cellStyle name="Heading 3 24" xfId="3780"/>
    <cellStyle name="Heading 3 25" xfId="3819"/>
    <cellStyle name="Heading 3 26" xfId="3862"/>
    <cellStyle name="Heading 3 27" xfId="3903"/>
    <cellStyle name="Heading 3 3" xfId="2725"/>
    <cellStyle name="Heading 3 4" xfId="2726"/>
    <cellStyle name="Heading 3 5" xfId="2727"/>
    <cellStyle name="Heading 3 6" xfId="2728"/>
    <cellStyle name="Heading 3 7" xfId="2729"/>
    <cellStyle name="Heading 3 8" xfId="2730"/>
    <cellStyle name="Heading 3 9" xfId="2731"/>
    <cellStyle name="Heading 4" xfId="2732" builtinId="19" customBuiltin="1"/>
    <cellStyle name="Heading 4 10" xfId="2733"/>
    <cellStyle name="Heading 4 11" xfId="2734"/>
    <cellStyle name="Heading 4 12" xfId="2735"/>
    <cellStyle name="Heading 4 13" xfId="2736"/>
    <cellStyle name="Heading 4 14" xfId="2737"/>
    <cellStyle name="Heading 4 15" xfId="3182"/>
    <cellStyle name="Heading 4 16" xfId="3224"/>
    <cellStyle name="Heading 4 17" xfId="3266"/>
    <cellStyle name="Heading 4 18" xfId="3308"/>
    <cellStyle name="Heading 4 19" xfId="3347"/>
    <cellStyle name="Heading 4 2" xfId="2738"/>
    <cellStyle name="Heading 4 20" xfId="3496"/>
    <cellStyle name="Heading 4 21" xfId="3538"/>
    <cellStyle name="Heading 4 22" xfId="3577"/>
    <cellStyle name="Heading 4 23" xfId="3739"/>
    <cellStyle name="Heading 4 24" xfId="3781"/>
    <cellStyle name="Heading 4 25" xfId="3820"/>
    <cellStyle name="Heading 4 26" xfId="3863"/>
    <cellStyle name="Heading 4 27" xfId="3904"/>
    <cellStyle name="Heading 4 3" xfId="2739"/>
    <cellStyle name="Heading 4 4" xfId="2740"/>
    <cellStyle name="Heading 4 5" xfId="2741"/>
    <cellStyle name="Heading 4 6" xfId="2742"/>
    <cellStyle name="Heading 4 7" xfId="2743"/>
    <cellStyle name="Heading 4 8" xfId="2744"/>
    <cellStyle name="Heading 4 9" xfId="2745"/>
    <cellStyle name="Input" xfId="2746" builtinId="20" customBuiltin="1"/>
    <cellStyle name="Input 10" xfId="2747"/>
    <cellStyle name="Input 11" xfId="2748"/>
    <cellStyle name="Input 12" xfId="2749"/>
    <cellStyle name="Input 13" xfId="2750"/>
    <cellStyle name="Input 14" xfId="2751"/>
    <cellStyle name="Input 15" xfId="3183"/>
    <cellStyle name="Input 16" xfId="3227"/>
    <cellStyle name="Input 17" xfId="3269"/>
    <cellStyle name="Input 18" xfId="3311"/>
    <cellStyle name="Input 19" xfId="3348"/>
    <cellStyle name="Input 2" xfId="2752"/>
    <cellStyle name="Input 20" xfId="3497"/>
    <cellStyle name="Input 21" xfId="3541"/>
    <cellStyle name="Input 22" xfId="3578"/>
    <cellStyle name="Input 23" xfId="3740"/>
    <cellStyle name="Input 24" xfId="3784"/>
    <cellStyle name="Input 25" xfId="3821"/>
    <cellStyle name="Input 26" xfId="3864"/>
    <cellStyle name="Input 27" xfId="3905"/>
    <cellStyle name="Input 3" xfId="2753"/>
    <cellStyle name="Input 4" xfId="2754"/>
    <cellStyle name="Input 5" xfId="2755"/>
    <cellStyle name="Input 6" xfId="2756"/>
    <cellStyle name="Input 7" xfId="2757"/>
    <cellStyle name="Input 8" xfId="2758"/>
    <cellStyle name="Input 9" xfId="2759"/>
    <cellStyle name="Linked Cell" xfId="2760" builtinId="24" customBuiltin="1"/>
    <cellStyle name="Linked Cell 10" xfId="2761"/>
    <cellStyle name="Linked Cell 11" xfId="2762"/>
    <cellStyle name="Linked Cell 12" xfId="2763"/>
    <cellStyle name="Linked Cell 13" xfId="2764"/>
    <cellStyle name="Linked Cell 14" xfId="2765"/>
    <cellStyle name="Linked Cell 15" xfId="3184"/>
    <cellStyle name="Linked Cell 16" xfId="3228"/>
    <cellStyle name="Linked Cell 17" xfId="3270"/>
    <cellStyle name="Linked Cell 18" xfId="3312"/>
    <cellStyle name="Linked Cell 19" xfId="3349"/>
    <cellStyle name="Linked Cell 2" xfId="2766"/>
    <cellStyle name="Linked Cell 20" xfId="3498"/>
    <cellStyle name="Linked Cell 21" xfId="3542"/>
    <cellStyle name="Linked Cell 22" xfId="3579"/>
    <cellStyle name="Linked Cell 23" xfId="3741"/>
    <cellStyle name="Linked Cell 24" xfId="3785"/>
    <cellStyle name="Linked Cell 25" xfId="3822"/>
    <cellStyle name="Linked Cell 26" xfId="3865"/>
    <cellStyle name="Linked Cell 27" xfId="3906"/>
    <cellStyle name="Linked Cell 3" xfId="2767"/>
    <cellStyle name="Linked Cell 4" xfId="2768"/>
    <cellStyle name="Linked Cell 5" xfId="2769"/>
    <cellStyle name="Linked Cell 6" xfId="2770"/>
    <cellStyle name="Linked Cell 7" xfId="2771"/>
    <cellStyle name="Linked Cell 8" xfId="2772"/>
    <cellStyle name="Linked Cell 9" xfId="2773"/>
    <cellStyle name="Neutral" xfId="2774" builtinId="28" customBuiltin="1"/>
    <cellStyle name="Neutral 10" xfId="2775"/>
    <cellStyle name="Neutral 11" xfId="2776"/>
    <cellStyle name="Neutral 12" xfId="2777"/>
    <cellStyle name="Neutral 13" xfId="2778"/>
    <cellStyle name="Neutral 14" xfId="2779"/>
    <cellStyle name="Neutral 15" xfId="3185"/>
    <cellStyle name="Neutral 16" xfId="3229"/>
    <cellStyle name="Neutral 17" xfId="3271"/>
    <cellStyle name="Neutral 18" xfId="3313"/>
    <cellStyle name="Neutral 19" xfId="3350"/>
    <cellStyle name="Neutral 2" xfId="2780"/>
    <cellStyle name="Neutral 20" xfId="3499"/>
    <cellStyle name="Neutral 21" xfId="3543"/>
    <cellStyle name="Neutral 22" xfId="3580"/>
    <cellStyle name="Neutral 23" xfId="3742"/>
    <cellStyle name="Neutral 24" xfId="3786"/>
    <cellStyle name="Neutral 25" xfId="3823"/>
    <cellStyle name="Neutral 26" xfId="3866"/>
    <cellStyle name="Neutral 27" xfId="3907"/>
    <cellStyle name="Neutral 3" xfId="2781"/>
    <cellStyle name="Neutral 4" xfId="2782"/>
    <cellStyle name="Neutral 5" xfId="2783"/>
    <cellStyle name="Neutral 6" xfId="2784"/>
    <cellStyle name="Neutral 7" xfId="2785"/>
    <cellStyle name="Neutral 8" xfId="2786"/>
    <cellStyle name="Neutral 9" xfId="2787"/>
    <cellStyle name="Normal" xfId="0" builtinId="0"/>
    <cellStyle name="Normal 10" xfId="2788"/>
    <cellStyle name="Normal 10 2" xfId="2789"/>
    <cellStyle name="Normal 10 2 2" xfId="2790"/>
    <cellStyle name="Normal 10 2_draft transactions report_052009_rvsd" xfId="2791"/>
    <cellStyle name="Normal 10 3" xfId="2792"/>
    <cellStyle name="Normal 10 4" xfId="2793"/>
    <cellStyle name="Normal 10 4 2" xfId="2794"/>
    <cellStyle name="Normal 10 4 2 2" xfId="2795"/>
    <cellStyle name="Normal 10 4 2 2 2" xfId="2796"/>
    <cellStyle name="Normal 10 4 2 2 2 2" xfId="2797"/>
    <cellStyle name="Normal 10 4 2 2 2 2 2" xfId="2798"/>
    <cellStyle name="Normal 10 4 2 2 2 2 2 2" xfId="2799"/>
    <cellStyle name="Normal 10 4 2 2 2 2 2 2 2" xfId="3915"/>
    <cellStyle name="Normal 10 4 2 2 2 2 2 2 2 2" xfId="3921"/>
    <cellStyle name="Normal 10 4 2 2 2_draft transactions report_052009_rvsd" xfId="2800"/>
    <cellStyle name="Normal 10 4 2 2 2_draft transactions report_052009_rvsd 2 2" xfId="3916"/>
    <cellStyle name="Normal 10 4 2 2_draft transactions report_052009_rvsd" xfId="2801"/>
    <cellStyle name="Normal 10 4 2_draft transactions report_052009_rvsd" xfId="2802"/>
    <cellStyle name="Normal 10 4_draft transactions report_052009_rvsd" xfId="2803"/>
    <cellStyle name="Normal 10_draft transactions report_052009_rvsd" xfId="2804"/>
    <cellStyle name="Normal 16" xfId="2805"/>
    <cellStyle name="Normal 16 2" xfId="2806"/>
    <cellStyle name="Normal 16 3" xfId="2807"/>
    <cellStyle name="Normal 16 3 2" xfId="2808"/>
    <cellStyle name="Normal 16_draft transactions report_052009_rvsd" xfId="2809"/>
    <cellStyle name="Normal 17" xfId="2810"/>
    <cellStyle name="Normal 17 2" xfId="2811"/>
    <cellStyle name="Normal 17 3" xfId="2812"/>
    <cellStyle name="Normal 17 3 2" xfId="2813"/>
    <cellStyle name="Normal 17_draft transactions report_052009_rvsd" xfId="2814"/>
    <cellStyle name="Normal 2" xfId="2815"/>
    <cellStyle name="Normal 2 10" xfId="2816"/>
    <cellStyle name="Normal 2 11" xfId="2817"/>
    <cellStyle name="Normal 2 11 2" xfId="2818"/>
    <cellStyle name="Normal 2 11 2 2" xfId="3922"/>
    <cellStyle name="Normal 2 11 2 2 2" xfId="3928"/>
    <cellStyle name="Normal 2 11 2 3" xfId="3926"/>
    <cellStyle name="Normal 2 11 2 4" xfId="3927"/>
    <cellStyle name="Normal 2 11 3" xfId="2819"/>
    <cellStyle name="Normal 2 11 3 2" xfId="3917"/>
    <cellStyle name="Normal 2 11 3 2 2" xfId="3919"/>
    <cellStyle name="Normal 2 12" xfId="2820"/>
    <cellStyle name="Normal 2 13" xfId="2821"/>
    <cellStyle name="Normal 2 14" xfId="2822"/>
    <cellStyle name="Normal 2 15" xfId="2823"/>
    <cellStyle name="Normal 2 15 2" xfId="3103"/>
    <cellStyle name="Normal 2 16" xfId="2824"/>
    <cellStyle name="Normal 2 16 2" xfId="3104"/>
    <cellStyle name="Normal 2 17" xfId="2825"/>
    <cellStyle name="Normal 2 17 2" xfId="3107"/>
    <cellStyle name="Normal 2 18" xfId="2826"/>
    <cellStyle name="Normal 2 19" xfId="2827"/>
    <cellStyle name="Normal 2 19 2" xfId="3105"/>
    <cellStyle name="Normal 2 2" xfId="2828"/>
    <cellStyle name="Normal 2 2 2" xfId="2829"/>
    <cellStyle name="Normal 2 2 3" xfId="2830"/>
    <cellStyle name="Normal 2 2 3 2" xfId="2831"/>
    <cellStyle name="Normal 2 2_draft transactions report_052009_rvsd" xfId="2832"/>
    <cellStyle name="Normal 2 20" xfId="2833"/>
    <cellStyle name="Normal 2 20 2" xfId="3106"/>
    <cellStyle name="Normal 2 21" xfId="2834"/>
    <cellStyle name="Normal 2 22" xfId="2835"/>
    <cellStyle name="Normal 2 23" xfId="2836"/>
    <cellStyle name="Normal 2 24" xfId="2837"/>
    <cellStyle name="Normal 2 25" xfId="3186"/>
    <cellStyle name="Normal 2 26" xfId="3230"/>
    <cellStyle name="Normal 2 27" xfId="3272"/>
    <cellStyle name="Normal 2 28" xfId="3314"/>
    <cellStyle name="Normal 2 29" xfId="3351"/>
    <cellStyle name="Normal 2 3" xfId="2838"/>
    <cellStyle name="Normal 2 30" xfId="3500"/>
    <cellStyle name="Normal 2 31" xfId="3544"/>
    <cellStyle name="Normal 2 32" xfId="3581"/>
    <cellStyle name="Normal 2 33" xfId="3743"/>
    <cellStyle name="Normal 2 34" xfId="3787"/>
    <cellStyle name="Normal 2 35" xfId="3824"/>
    <cellStyle name="Normal 2 36" xfId="3867"/>
    <cellStyle name="Normal 2 37" xfId="3908"/>
    <cellStyle name="Normal 2 4" xfId="2839"/>
    <cellStyle name="Normal 2 5" xfId="2840"/>
    <cellStyle name="Normal 2 5 2" xfId="2841"/>
    <cellStyle name="Normal 2 5 2 2" xfId="2842"/>
    <cellStyle name="Normal 2 5 2 2 2" xfId="2843"/>
    <cellStyle name="Normal 2 5 2 2 2 2" xfId="2844"/>
    <cellStyle name="Normal 2 5 2 2 2 2 2" xfId="2845"/>
    <cellStyle name="Normal 2 5 2 2 2 2 2 2" xfId="2846"/>
    <cellStyle name="Normal 2 5 2 2 2 2 2 2 2" xfId="3914"/>
    <cellStyle name="Normal 2 5 2 2 2 2 2 2 2 2" xfId="3920"/>
    <cellStyle name="Normal 2 5 2 2_draft transactions report_052009_rvsd" xfId="2847"/>
    <cellStyle name="Normal 2 5 2_draft transactions report_052009_rvsd" xfId="2848"/>
    <cellStyle name="Normal 2 5_draft transactions report_052009_rvsd" xfId="2849"/>
    <cellStyle name="Normal 2 6" xfId="2850"/>
    <cellStyle name="Normal 2 6 2" xfId="2851"/>
    <cellStyle name="Normal 2 6 2 2" xfId="3102"/>
    <cellStyle name="Normal 2 6 2 2 2" xfId="3918"/>
    <cellStyle name="Normal 2 6 2 2 2 2" xfId="3923"/>
    <cellStyle name="Normal 2 6 2 2 2 2 2" xfId="3924"/>
    <cellStyle name="Normal 2 6 2 2 2 3" xfId="3925"/>
    <cellStyle name="Normal 2 6_draft transactions report_052009_rvsd" xfId="2852"/>
    <cellStyle name="Normal 2 7" xfId="2853"/>
    <cellStyle name="Normal 2 8" xfId="2854"/>
    <cellStyle name="Normal 2 9" xfId="2855"/>
    <cellStyle name="Normal 2_draft transactions report_052009_rvsd" xfId="2856"/>
    <cellStyle name="Normal 3" xfId="2857"/>
    <cellStyle name="Normal 3 2" xfId="2858"/>
    <cellStyle name="Normal 3 3" xfId="2859"/>
    <cellStyle name="Normal 3_draft transactions report_052009_rvsd" xfId="2860"/>
    <cellStyle name="Normal 5" xfId="2861"/>
    <cellStyle name="Normal 5 2" xfId="2862"/>
    <cellStyle name="Normal 5 2 2" xfId="2863"/>
    <cellStyle name="Normal 5 2_draft transactions report_052009_rvsd" xfId="2864"/>
    <cellStyle name="Normal 5 3" xfId="2865"/>
    <cellStyle name="Normal 5 4" xfId="2866"/>
    <cellStyle name="Normal 5 4 2" xfId="2867"/>
    <cellStyle name="Normal 5 4 2 2" xfId="3929"/>
    <cellStyle name="Normal 5_draft transactions report_052009_rvsd" xfId="2868"/>
    <cellStyle name="Normal 6" xfId="2869"/>
    <cellStyle name="Normal 6 2" xfId="2870"/>
    <cellStyle name="Normal 6 2 2" xfId="2871"/>
    <cellStyle name="Normal 6 2_draft transactions report_052009_rvsd" xfId="2872"/>
    <cellStyle name="Normal 6 3" xfId="2873"/>
    <cellStyle name="Normal 6 4" xfId="2874"/>
    <cellStyle name="Normal 6 4 2" xfId="2875"/>
    <cellStyle name="Normal 6_draft transactions report_052009_rvsd" xfId="2876"/>
    <cellStyle name="Normal 7" xfId="2877"/>
    <cellStyle name="Normal 7 2" xfId="2878"/>
    <cellStyle name="Normal 7 2 2" xfId="2879"/>
    <cellStyle name="Normal 7 2 3" xfId="2880"/>
    <cellStyle name="Normal 7 2 3 2" xfId="2881"/>
    <cellStyle name="Normal 7 2_draft transactions report_052009_rvsd" xfId="2882"/>
    <cellStyle name="Normal 7 3" xfId="2883"/>
    <cellStyle name="Normal 7 4" xfId="2884"/>
    <cellStyle name="Normal 7 4 2" xfId="2885"/>
    <cellStyle name="Normal 7_draft transactions report_052009_rvsd" xfId="2886"/>
    <cellStyle name="Normal 8" xfId="2887"/>
    <cellStyle name="Normal 8 2" xfId="2888"/>
    <cellStyle name="Normal 8 2 2" xfId="2889"/>
    <cellStyle name="Normal 8 2_draft transactions report_052009_rvsd" xfId="2890"/>
    <cellStyle name="Normal 8 3" xfId="2891"/>
    <cellStyle name="Normal 8 4" xfId="2892"/>
    <cellStyle name="Normal 8 4 2" xfId="2893"/>
    <cellStyle name="Normal 8_draft transactions report_052009_rvsd" xfId="2894"/>
    <cellStyle name="Normal 9" xfId="2895"/>
    <cellStyle name="Normal 9 2" xfId="2896"/>
    <cellStyle name="Normal 9 2 2" xfId="2897"/>
    <cellStyle name="Normal 9 2_draft transactions report_052009_rvsd" xfId="2898"/>
    <cellStyle name="Normal 9 3" xfId="2899"/>
    <cellStyle name="Normal 9 4" xfId="2900"/>
    <cellStyle name="Normal 9 4 2" xfId="2901"/>
    <cellStyle name="Normal 9_draft transactions report_052009_rvsd" xfId="2902"/>
    <cellStyle name="Note 10" xfId="2903"/>
    <cellStyle name="Note 10 2" xfId="2904"/>
    <cellStyle name="Note 100" xfId="2905"/>
    <cellStyle name="Note 101" xfId="2906"/>
    <cellStyle name="Note 102" xfId="2907"/>
    <cellStyle name="Note 103" xfId="2908"/>
    <cellStyle name="Note 104" xfId="2909"/>
    <cellStyle name="Note 105" xfId="2910"/>
    <cellStyle name="Note 106" xfId="2911"/>
    <cellStyle name="Note 107" xfId="2912"/>
    <cellStyle name="Note 108" xfId="2913"/>
    <cellStyle name="Note 109" xfId="2914"/>
    <cellStyle name="Note 11" xfId="2915"/>
    <cellStyle name="Note 11 2" xfId="2916"/>
    <cellStyle name="Note 110" xfId="2917"/>
    <cellStyle name="Note 111" xfId="2918"/>
    <cellStyle name="Note 112" xfId="2919"/>
    <cellStyle name="Note 113" xfId="2920"/>
    <cellStyle name="Note 114" xfId="2921"/>
    <cellStyle name="Note 115" xfId="2922"/>
    <cellStyle name="Note 116" xfId="2923"/>
    <cellStyle name="Note 117" xfId="2924"/>
    <cellStyle name="Note 118" xfId="2925"/>
    <cellStyle name="Note 119" xfId="3129"/>
    <cellStyle name="Note 12" xfId="2926"/>
    <cellStyle name="Note 12 2" xfId="2927"/>
    <cellStyle name="Note 120" xfId="3142"/>
    <cellStyle name="Note 121" xfId="3146"/>
    <cellStyle name="Note 122" xfId="3187"/>
    <cellStyle name="Note 123" xfId="3233"/>
    <cellStyle name="Note 124" xfId="3275"/>
    <cellStyle name="Note 125" xfId="3316"/>
    <cellStyle name="Note 126" xfId="3352"/>
    <cellStyle name="Note 127" xfId="3378"/>
    <cellStyle name="Note 128" xfId="3391"/>
    <cellStyle name="Note 129" xfId="3395"/>
    <cellStyle name="Note 13" xfId="2928"/>
    <cellStyle name="Note 13 2" xfId="2929"/>
    <cellStyle name="Note 130" xfId="3417"/>
    <cellStyle name="Note 131" xfId="3430"/>
    <cellStyle name="Note 132" xfId="3443"/>
    <cellStyle name="Note 133" xfId="3456"/>
    <cellStyle name="Note 134" xfId="3460"/>
    <cellStyle name="Note 135" xfId="3501"/>
    <cellStyle name="Note 136" xfId="3546"/>
    <cellStyle name="Note 137" xfId="3582"/>
    <cellStyle name="Note 138" xfId="3622"/>
    <cellStyle name="Note 139" xfId="3635"/>
    <cellStyle name="Note 14" xfId="2930"/>
    <cellStyle name="Note 14 2" xfId="2931"/>
    <cellStyle name="Note 140" xfId="3648"/>
    <cellStyle name="Note 141" xfId="3661"/>
    <cellStyle name="Note 142" xfId="3674"/>
    <cellStyle name="Note 143" xfId="3687"/>
    <cellStyle name="Note 144" xfId="3700"/>
    <cellStyle name="Note 145" xfId="3714"/>
    <cellStyle name="Note 146" xfId="3718"/>
    <cellStyle name="Note 147" xfId="3744"/>
    <cellStyle name="Note 148" xfId="3789"/>
    <cellStyle name="Note 149" xfId="3825"/>
    <cellStyle name="Note 15" xfId="2932"/>
    <cellStyle name="Note 15 2" xfId="2933"/>
    <cellStyle name="Note 150" xfId="3868"/>
    <cellStyle name="Note 151" xfId="3909"/>
    <cellStyle name="Note 16" xfId="2934"/>
    <cellStyle name="Note 16 2" xfId="2935"/>
    <cellStyle name="Note 17" xfId="2936"/>
    <cellStyle name="Note 17 2" xfId="2937"/>
    <cellStyle name="Note 18" xfId="2938"/>
    <cellStyle name="Note 18 2" xfId="2939"/>
    <cellStyle name="Note 19" xfId="2940"/>
    <cellStyle name="Note 19 2" xfId="2941"/>
    <cellStyle name="Note 2" xfId="2942"/>
    <cellStyle name="Note 2 2" xfId="2943"/>
    <cellStyle name="Note 2 3" xfId="2944"/>
    <cellStyle name="Note 20" xfId="2945"/>
    <cellStyle name="Note 20 2" xfId="2946"/>
    <cellStyle name="Note 21" xfId="2947"/>
    <cellStyle name="Note 21 2" xfId="2948"/>
    <cellStyle name="Note 22" xfId="2949"/>
    <cellStyle name="Note 22 2" xfId="2950"/>
    <cellStyle name="Note 23" xfId="2951"/>
    <cellStyle name="Note 23 2" xfId="2952"/>
    <cellStyle name="Note 24" xfId="2953"/>
    <cellStyle name="Note 24 2" xfId="2954"/>
    <cellStyle name="Note 25" xfId="2955"/>
    <cellStyle name="Note 25 2" xfId="2956"/>
    <cellStyle name="Note 26" xfId="2957"/>
    <cellStyle name="Note 26 2" xfId="2958"/>
    <cellStyle name="Note 27" xfId="2959"/>
    <cellStyle name="Note 27 2" xfId="2960"/>
    <cellStyle name="Note 28" xfId="2961"/>
    <cellStyle name="Note 28 2" xfId="2962"/>
    <cellStyle name="Note 29" xfId="2963"/>
    <cellStyle name="Note 29 2" xfId="2964"/>
    <cellStyle name="Note 3" xfId="2965"/>
    <cellStyle name="Note 30" xfId="2966"/>
    <cellStyle name="Note 30 2" xfId="2967"/>
    <cellStyle name="Note 31" xfId="2968"/>
    <cellStyle name="Note 31 2" xfId="2969"/>
    <cellStyle name="Note 32" xfId="2970"/>
    <cellStyle name="Note 32 2" xfId="2971"/>
    <cellStyle name="Note 33" xfId="2972"/>
    <cellStyle name="Note 33 2" xfId="2973"/>
    <cellStyle name="Note 34" xfId="2974"/>
    <cellStyle name="Note 35" xfId="2975"/>
    <cellStyle name="Note 36" xfId="2976"/>
    <cellStyle name="Note 37" xfId="2977"/>
    <cellStyle name="Note 38" xfId="2978"/>
    <cellStyle name="Note 39" xfId="2979"/>
    <cellStyle name="Note 4" xfId="2980"/>
    <cellStyle name="Note 40" xfId="2981"/>
    <cellStyle name="Note 41" xfId="2982"/>
    <cellStyle name="Note 42" xfId="2983"/>
    <cellStyle name="Note 43" xfId="2984"/>
    <cellStyle name="Note 44" xfId="2985"/>
    <cellStyle name="Note 45" xfId="2986"/>
    <cellStyle name="Note 46" xfId="2987"/>
    <cellStyle name="Note 47" xfId="2988"/>
    <cellStyle name="Note 48" xfId="2989"/>
    <cellStyle name="Note 49" xfId="2990"/>
    <cellStyle name="Note 5" xfId="2991"/>
    <cellStyle name="Note 50" xfId="2992"/>
    <cellStyle name="Note 51" xfId="2993"/>
    <cellStyle name="Note 52" xfId="2994"/>
    <cellStyle name="Note 53" xfId="2995"/>
    <cellStyle name="Note 54" xfId="2996"/>
    <cellStyle name="Note 55" xfId="2997"/>
    <cellStyle name="Note 56" xfId="2998"/>
    <cellStyle name="Note 57" xfId="2999"/>
    <cellStyle name="Note 58" xfId="3000"/>
    <cellStyle name="Note 59" xfId="3001"/>
    <cellStyle name="Note 6" xfId="3002"/>
    <cellStyle name="Note 60" xfId="3003"/>
    <cellStyle name="Note 61" xfId="3004"/>
    <cellStyle name="Note 62" xfId="3005"/>
    <cellStyle name="Note 63" xfId="3006"/>
    <cellStyle name="Note 64" xfId="3007"/>
    <cellStyle name="Note 65" xfId="3008"/>
    <cellStyle name="Note 66" xfId="3009"/>
    <cellStyle name="Note 67" xfId="3010"/>
    <cellStyle name="Note 68" xfId="3011"/>
    <cellStyle name="Note 69" xfId="3012"/>
    <cellStyle name="Note 7" xfId="3013"/>
    <cellStyle name="Note 70" xfId="3014"/>
    <cellStyle name="Note 71" xfId="3015"/>
    <cellStyle name="Note 72" xfId="3016"/>
    <cellStyle name="Note 73" xfId="3017"/>
    <cellStyle name="Note 74" xfId="3018"/>
    <cellStyle name="Note 75" xfId="3019"/>
    <cellStyle name="Note 76" xfId="3020"/>
    <cellStyle name="Note 77" xfId="3021"/>
    <cellStyle name="Note 78" xfId="3022"/>
    <cellStyle name="Note 79" xfId="3023"/>
    <cellStyle name="Note 8" xfId="3024"/>
    <cellStyle name="Note 80" xfId="3025"/>
    <cellStyle name="Note 81" xfId="3026"/>
    <cellStyle name="Note 82" xfId="3027"/>
    <cellStyle name="Note 83" xfId="3028"/>
    <cellStyle name="Note 84" xfId="3029"/>
    <cellStyle name="Note 85" xfId="3030"/>
    <cellStyle name="Note 86" xfId="3031"/>
    <cellStyle name="Note 87" xfId="3032"/>
    <cellStyle name="Note 88" xfId="3033"/>
    <cellStyle name="Note 89" xfId="3034"/>
    <cellStyle name="Note 9" xfId="3035"/>
    <cellStyle name="Note 90" xfId="3036"/>
    <cellStyle name="Note 91" xfId="3037"/>
    <cellStyle name="Note 92" xfId="3038"/>
    <cellStyle name="Note 93" xfId="3039"/>
    <cellStyle name="Note 94" xfId="3040"/>
    <cellStyle name="Note 95" xfId="3041"/>
    <cellStyle name="Note 96" xfId="3042"/>
    <cellStyle name="Note 97" xfId="3043"/>
    <cellStyle name="Note 98" xfId="3044"/>
    <cellStyle name="Note 99" xfId="3045"/>
    <cellStyle name="Output" xfId="3046" builtinId="21" customBuiltin="1"/>
    <cellStyle name="Output 10" xfId="3047"/>
    <cellStyle name="Output 11" xfId="3048"/>
    <cellStyle name="Output 12" xfId="3049"/>
    <cellStyle name="Output 13" xfId="3050"/>
    <cellStyle name="Output 14" xfId="3051"/>
    <cellStyle name="Output 15" xfId="3188"/>
    <cellStyle name="Output 16" xfId="3234"/>
    <cellStyle name="Output 17" xfId="3276"/>
    <cellStyle name="Output 18" xfId="3317"/>
    <cellStyle name="Output 19" xfId="3353"/>
    <cellStyle name="Output 2" xfId="3052"/>
    <cellStyle name="Output 20" xfId="3502"/>
    <cellStyle name="Output 21" xfId="3547"/>
    <cellStyle name="Output 22" xfId="3583"/>
    <cellStyle name="Output 23" xfId="3745"/>
    <cellStyle name="Output 24" xfId="3790"/>
    <cellStyle name="Output 25" xfId="3826"/>
    <cellStyle name="Output 26" xfId="3869"/>
    <cellStyle name="Output 27" xfId="3910"/>
    <cellStyle name="Output 3" xfId="3053"/>
    <cellStyle name="Output 4" xfId="3054"/>
    <cellStyle name="Output 5" xfId="3055"/>
    <cellStyle name="Output 6" xfId="3056"/>
    <cellStyle name="Output 7" xfId="3057"/>
    <cellStyle name="Output 8" xfId="3058"/>
    <cellStyle name="Output 9" xfId="3059"/>
    <cellStyle name="Title" xfId="3060" builtinId="15" customBuiltin="1"/>
    <cellStyle name="Title 10" xfId="3061"/>
    <cellStyle name="Title 11" xfId="3062"/>
    <cellStyle name="Title 12" xfId="3063"/>
    <cellStyle name="Title 13" xfId="3064"/>
    <cellStyle name="Title 14" xfId="3065"/>
    <cellStyle name="Title 15" xfId="3189"/>
    <cellStyle name="Title 16" xfId="3235"/>
    <cellStyle name="Title 17" xfId="3277"/>
    <cellStyle name="Title 18" xfId="3318"/>
    <cellStyle name="Title 19" xfId="3354"/>
    <cellStyle name="Title 2" xfId="3066"/>
    <cellStyle name="Title 20" xfId="3503"/>
    <cellStyle name="Title 21" xfId="3548"/>
    <cellStyle name="Title 22" xfId="3584"/>
    <cellStyle name="Title 23" xfId="3746"/>
    <cellStyle name="Title 24" xfId="3791"/>
    <cellStyle name="Title 25" xfId="3827"/>
    <cellStyle name="Title 26" xfId="3870"/>
    <cellStyle name="Title 27" xfId="3911"/>
    <cellStyle name="Title 3" xfId="3067"/>
    <cellStyle name="Title 4" xfId="3068"/>
    <cellStyle name="Title 5" xfId="3069"/>
    <cellStyle name="Title 6" xfId="3070"/>
    <cellStyle name="Title 7" xfId="3071"/>
    <cellStyle name="Title 8" xfId="3072"/>
    <cellStyle name="Title 9" xfId="3073"/>
    <cellStyle name="Total" xfId="3074" builtinId="25" customBuiltin="1"/>
    <cellStyle name="Total 10" xfId="3075"/>
    <cellStyle name="Total 11" xfId="3076"/>
    <cellStyle name="Total 12" xfId="3077"/>
    <cellStyle name="Total 13" xfId="3078"/>
    <cellStyle name="Total 14" xfId="3079"/>
    <cellStyle name="Total 15" xfId="3190"/>
    <cellStyle name="Total 16" xfId="3236"/>
    <cellStyle name="Total 17" xfId="3278"/>
    <cellStyle name="Total 18" xfId="3319"/>
    <cellStyle name="Total 19" xfId="3355"/>
    <cellStyle name="Total 2" xfId="3080"/>
    <cellStyle name="Total 20" xfId="3504"/>
    <cellStyle name="Total 21" xfId="3549"/>
    <cellStyle name="Total 22" xfId="3585"/>
    <cellStyle name="Total 23" xfId="3747"/>
    <cellStyle name="Total 24" xfId="3792"/>
    <cellStyle name="Total 25" xfId="3828"/>
    <cellStyle name="Total 26" xfId="3871"/>
    <cellStyle name="Total 27" xfId="3912"/>
    <cellStyle name="Total 3" xfId="3081"/>
    <cellStyle name="Total 4" xfId="3082"/>
    <cellStyle name="Total 5" xfId="3083"/>
    <cellStyle name="Total 6" xfId="3084"/>
    <cellStyle name="Total 7" xfId="3085"/>
    <cellStyle name="Total 8" xfId="3086"/>
    <cellStyle name="Total 9" xfId="3087"/>
    <cellStyle name="Warning Text" xfId="3088" builtinId="11" customBuiltin="1"/>
    <cellStyle name="Warning Text 10" xfId="3089"/>
    <cellStyle name="Warning Text 11" xfId="3090"/>
    <cellStyle name="Warning Text 12" xfId="3091"/>
    <cellStyle name="Warning Text 13" xfId="3092"/>
    <cellStyle name="Warning Text 14" xfId="3093"/>
    <cellStyle name="Warning Text 15" xfId="3191"/>
    <cellStyle name="Warning Text 16" xfId="3237"/>
    <cellStyle name="Warning Text 17" xfId="3279"/>
    <cellStyle name="Warning Text 18" xfId="3320"/>
    <cellStyle name="Warning Text 19" xfId="3356"/>
    <cellStyle name="Warning Text 2" xfId="3094"/>
    <cellStyle name="Warning Text 20" xfId="3505"/>
    <cellStyle name="Warning Text 21" xfId="3550"/>
    <cellStyle name="Warning Text 22" xfId="3586"/>
    <cellStyle name="Warning Text 23" xfId="3748"/>
    <cellStyle name="Warning Text 24" xfId="3793"/>
    <cellStyle name="Warning Text 25" xfId="3829"/>
    <cellStyle name="Warning Text 26" xfId="3872"/>
    <cellStyle name="Warning Text 27" xfId="3913"/>
    <cellStyle name="Warning Text 3" xfId="3095"/>
    <cellStyle name="Warning Text 4" xfId="3096"/>
    <cellStyle name="Warning Text 5" xfId="3097"/>
    <cellStyle name="Warning Text 6" xfId="3098"/>
    <cellStyle name="Warning Text 7" xfId="3099"/>
    <cellStyle name="Warning Text 8" xfId="3100"/>
    <cellStyle name="Warning Text 9" xfId="3101"/>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328278</xdr:colOff>
      <xdr:row>11</xdr:row>
      <xdr:rowOff>352406</xdr:rowOff>
    </xdr:from>
    <xdr:to>
      <xdr:col>23</xdr:col>
      <xdr:colOff>21248</xdr:colOff>
      <xdr:row>24</xdr:row>
      <xdr:rowOff>11867</xdr:rowOff>
    </xdr:to>
    <xdr:grpSp>
      <xdr:nvGrpSpPr>
        <xdr:cNvPr id="2" name="Group 1"/>
        <xdr:cNvGrpSpPr/>
      </xdr:nvGrpSpPr>
      <xdr:grpSpPr>
        <a:xfrm>
          <a:off x="9043653" y="2962256"/>
          <a:ext cx="14999645" cy="4364811"/>
          <a:chOff x="8655991" y="2360271"/>
          <a:chExt cx="14642101" cy="2516104"/>
        </a:xfrm>
      </xdr:grpSpPr>
      <xdr:cxnSp macro="">
        <xdr:nvCxnSpPr>
          <xdr:cNvPr id="3" name="Straight Connector 2"/>
          <xdr:cNvCxnSpPr/>
        </xdr:nvCxnSpPr>
        <xdr:spPr>
          <a:xfrm>
            <a:off x="8655991" y="2988040"/>
            <a:ext cx="5044835" cy="600"/>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4" name="Straight Connector 3"/>
          <xdr:cNvCxnSpPr/>
        </xdr:nvCxnSpPr>
        <xdr:spPr>
          <a:xfrm flipV="1">
            <a:off x="13679571" y="2360851"/>
            <a:ext cx="9618521" cy="8764"/>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5" name="Straight Connector 4"/>
          <xdr:cNvCxnSpPr/>
        </xdr:nvCxnSpPr>
        <xdr:spPr>
          <a:xfrm rot="5400000">
            <a:off x="13343928" y="2707875"/>
            <a:ext cx="699485" cy="4278"/>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6" name="Straight Connector 5"/>
          <xdr:cNvCxnSpPr/>
        </xdr:nvCxnSpPr>
        <xdr:spPr>
          <a:xfrm flipV="1">
            <a:off x="8655991" y="3002640"/>
            <a:ext cx="5054128" cy="1064"/>
          </a:xfrm>
          <a:prstGeom prst="line">
            <a:avLst/>
          </a:prstGeom>
          <a:ln w="28575"/>
          <a:effectLst/>
        </xdr:spPr>
        <xdr:style>
          <a:lnRef idx="2">
            <a:schemeClr val="accent3"/>
          </a:lnRef>
          <a:fillRef idx="0">
            <a:schemeClr val="accent3"/>
          </a:fillRef>
          <a:effectRef idx="1">
            <a:schemeClr val="accent3"/>
          </a:effectRef>
          <a:fontRef idx="minor">
            <a:schemeClr val="tx1"/>
          </a:fontRef>
        </xdr:style>
      </xdr:cxnSp>
      <xdr:cxnSp macro="">
        <xdr:nvCxnSpPr>
          <xdr:cNvPr id="7" name="Straight Connector 6"/>
          <xdr:cNvCxnSpPr/>
        </xdr:nvCxnSpPr>
        <xdr:spPr>
          <a:xfrm flipV="1">
            <a:off x="13674888" y="3190516"/>
            <a:ext cx="9617399" cy="9796"/>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8" name="Straight Connector 7"/>
          <xdr:cNvCxnSpPr/>
        </xdr:nvCxnSpPr>
        <xdr:spPr>
          <a:xfrm rot="5400000">
            <a:off x="13588236" y="3107650"/>
            <a:ext cx="205824" cy="771"/>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9" name="Straight Connector 8"/>
          <xdr:cNvCxnSpPr/>
        </xdr:nvCxnSpPr>
        <xdr:spPr>
          <a:xfrm flipV="1">
            <a:off x="8660967" y="4865899"/>
            <a:ext cx="5037167" cy="8980"/>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10" name="Straight Connector 9"/>
          <xdr:cNvCxnSpPr/>
        </xdr:nvCxnSpPr>
        <xdr:spPr>
          <a:xfrm flipV="1">
            <a:off x="13662654" y="4446149"/>
            <a:ext cx="9617021" cy="3632"/>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11" name="Straight Connector 10"/>
          <xdr:cNvCxnSpPr/>
        </xdr:nvCxnSpPr>
        <xdr:spPr>
          <a:xfrm rot="5400000">
            <a:off x="13463910" y="4657969"/>
            <a:ext cx="436358" cy="453"/>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IW794"/>
  <sheetViews>
    <sheetView tabSelected="1" zoomScale="75" zoomScaleNormal="75" zoomScaleSheetLayoutView="100" zoomScalePageLayoutView="40" workbookViewId="0">
      <selection activeCell="A5" sqref="A5:R5"/>
    </sheetView>
  </sheetViews>
  <sheetFormatPr defaultRowHeight="16.5"/>
  <cols>
    <col min="1" max="1" width="11.5703125" style="1054" bestFit="1" customWidth="1"/>
    <col min="2" max="2" width="14.85546875" style="553" customWidth="1"/>
    <col min="3" max="3" width="46.42578125" style="1071" customWidth="1"/>
    <col min="4" max="4" width="19.85546875" style="1069" bestFit="1" customWidth="1"/>
    <col min="5" max="5" width="6.85546875" style="1049" bestFit="1" customWidth="1"/>
    <col min="6" max="6" width="39.42578125" style="1071" customWidth="1"/>
    <col min="7" max="7" width="26.42578125" style="555" bestFit="1" customWidth="1"/>
    <col min="8" max="8" width="13.7109375" style="1049" customWidth="1"/>
    <col min="9" max="9" width="14.140625" style="1049" customWidth="1"/>
    <col min="10" max="10" width="2.42578125" style="556" customWidth="1"/>
    <col min="11" max="11" width="20.140625" style="557" customWidth="1"/>
    <col min="12" max="12" width="20.85546875" style="557" bestFit="1" customWidth="1"/>
    <col min="13" max="13" width="19.7109375" style="11" customWidth="1"/>
    <col min="14" max="14" width="13.5703125" style="1049" customWidth="1"/>
    <col min="15" max="15" width="17" style="11" customWidth="1"/>
    <col min="16" max="16" width="4.140625" style="556" customWidth="1"/>
    <col min="17" max="17" width="2.42578125" style="556" customWidth="1"/>
    <col min="18" max="18" width="18.7109375" style="558" customWidth="1"/>
    <col min="19" max="16384" width="9.140625" style="1071"/>
  </cols>
  <sheetData>
    <row r="1" spans="1:22" ht="15">
      <c r="A1" s="1538" t="s">
        <v>1894</v>
      </c>
      <c r="B1" s="1538"/>
      <c r="C1" s="1538"/>
      <c r="D1" s="1538"/>
      <c r="E1" s="1538"/>
      <c r="F1" s="1538"/>
      <c r="G1" s="1538"/>
      <c r="H1" s="1538"/>
      <c r="I1" s="1538"/>
      <c r="J1" s="1538"/>
      <c r="K1" s="1538"/>
      <c r="L1" s="1538"/>
      <c r="M1" s="1538"/>
      <c r="N1" s="1538"/>
      <c r="O1" s="1538"/>
      <c r="P1" s="1538"/>
      <c r="Q1" s="1538"/>
      <c r="R1" s="1538"/>
    </row>
    <row r="2" spans="1:22" ht="15">
      <c r="A2" s="1133"/>
      <c r="B2" s="1133"/>
      <c r="C2" s="1133"/>
      <c r="D2" s="1133"/>
      <c r="E2" s="1133"/>
      <c r="F2" s="1133"/>
      <c r="G2" s="1133"/>
      <c r="H2" s="1133"/>
      <c r="I2" s="1133"/>
      <c r="J2" s="1133"/>
      <c r="K2" s="1133"/>
      <c r="L2" s="1133"/>
      <c r="M2" s="1133"/>
      <c r="N2" s="1133"/>
      <c r="O2" s="1133"/>
      <c r="P2" s="1133"/>
      <c r="Q2" s="1133"/>
      <c r="R2" s="1133"/>
    </row>
    <row r="3" spans="1:22" ht="15">
      <c r="A3" s="1133" t="s">
        <v>1</v>
      </c>
      <c r="B3" s="1133"/>
      <c r="C3" s="1133"/>
      <c r="D3" s="1133"/>
      <c r="E3" s="1133"/>
      <c r="F3" s="1133"/>
      <c r="G3" s="1133"/>
      <c r="H3" s="1133"/>
      <c r="I3" s="1133"/>
      <c r="J3" s="1133"/>
      <c r="K3" s="1133"/>
      <c r="L3" s="1133"/>
      <c r="M3" s="1133"/>
      <c r="N3" s="1133"/>
      <c r="O3" s="1133"/>
      <c r="P3" s="1133"/>
      <c r="Q3" s="1133"/>
      <c r="R3" s="1133"/>
    </row>
    <row r="4" spans="1:22" ht="15">
      <c r="A4" s="1133"/>
      <c r="B4" s="1133"/>
      <c r="C4" s="1133"/>
      <c r="D4" s="1133"/>
      <c r="E4" s="1133"/>
      <c r="F4" s="1133"/>
      <c r="G4" s="1133"/>
      <c r="H4" s="1133"/>
      <c r="I4" s="1133"/>
      <c r="J4" s="1133"/>
      <c r="K4" s="1133"/>
      <c r="L4" s="1133"/>
      <c r="M4" s="1133"/>
      <c r="N4" s="1133"/>
      <c r="O4" s="1133"/>
      <c r="P4" s="1133"/>
      <c r="Q4" s="1133"/>
      <c r="R4" s="1133"/>
    </row>
    <row r="5" spans="1:22" ht="15">
      <c r="A5" s="1133" t="s">
        <v>595</v>
      </c>
      <c r="B5" s="1133"/>
      <c r="C5" s="1133"/>
      <c r="D5" s="1133"/>
      <c r="E5" s="1133"/>
      <c r="F5" s="1133"/>
      <c r="G5" s="1133"/>
      <c r="H5" s="1133"/>
      <c r="I5" s="1133"/>
      <c r="J5" s="1133"/>
      <c r="K5" s="1133"/>
      <c r="L5" s="1133"/>
      <c r="M5" s="1133"/>
      <c r="N5" s="1133"/>
      <c r="O5" s="1133"/>
      <c r="P5" s="1133"/>
      <c r="Q5" s="1133"/>
      <c r="R5" s="1133"/>
    </row>
    <row r="6" spans="1:22" ht="14.25">
      <c r="A6" s="1141"/>
      <c r="B6" s="1141"/>
      <c r="C6" s="1141"/>
      <c r="D6" s="1141"/>
      <c r="E6" s="1141"/>
      <c r="F6" s="1141"/>
      <c r="G6" s="1141"/>
      <c r="H6" s="1141"/>
      <c r="I6" s="1141"/>
      <c r="J6" s="1141"/>
      <c r="K6" s="1141"/>
      <c r="L6" s="1141"/>
      <c r="M6" s="1141"/>
      <c r="N6" s="1141"/>
      <c r="O6" s="1141"/>
      <c r="P6" s="1141"/>
      <c r="Q6" s="1141"/>
      <c r="R6" s="1141"/>
    </row>
    <row r="7" spans="1:22" ht="15">
      <c r="A7" s="1142" t="s">
        <v>1893</v>
      </c>
      <c r="B7" s="1142"/>
      <c r="C7" s="1142"/>
      <c r="D7" s="1142"/>
      <c r="E7" s="1142"/>
      <c r="F7" s="1142"/>
      <c r="G7" s="1142"/>
      <c r="H7" s="1142"/>
      <c r="I7" s="1142"/>
      <c r="J7" s="1142"/>
      <c r="K7" s="1142"/>
      <c r="L7" s="1142"/>
      <c r="M7" s="1142"/>
      <c r="N7" s="1142"/>
      <c r="O7" s="1142"/>
      <c r="P7" s="1142"/>
      <c r="Q7" s="1142"/>
      <c r="R7" s="1142"/>
    </row>
    <row r="8" spans="1:22" ht="15">
      <c r="A8" s="1133"/>
      <c r="B8" s="1133"/>
      <c r="C8" s="1133"/>
      <c r="D8" s="1133"/>
      <c r="E8" s="1133"/>
      <c r="F8" s="1133"/>
      <c r="G8" s="1133"/>
      <c r="H8" s="1133"/>
      <c r="I8" s="1133"/>
      <c r="J8" s="1133"/>
      <c r="K8" s="1133"/>
      <c r="L8" s="1133"/>
      <c r="M8" s="1133"/>
      <c r="N8" s="1133"/>
      <c r="O8" s="1133"/>
      <c r="P8" s="1133"/>
      <c r="Q8" s="1133"/>
      <c r="R8" s="1133"/>
    </row>
    <row r="9" spans="1:22" ht="15">
      <c r="A9" s="1147" t="s">
        <v>3</v>
      </c>
      <c r="B9" s="1147"/>
      <c r="C9" s="1147"/>
      <c r="D9" s="1147"/>
      <c r="E9" s="1147"/>
      <c r="F9" s="1147"/>
      <c r="G9" s="1147"/>
      <c r="H9" s="1147"/>
      <c r="I9" s="1147"/>
      <c r="J9" s="1147"/>
      <c r="K9" s="1147"/>
      <c r="L9" s="1147"/>
      <c r="M9" s="1147"/>
      <c r="N9" s="1147"/>
      <c r="O9" s="1147"/>
      <c r="P9" s="1147"/>
      <c r="Q9" s="1147"/>
      <c r="R9" s="1147"/>
    </row>
    <row r="10" spans="1:22" ht="15.75" thickBot="1">
      <c r="A10" s="1147"/>
      <c r="B10" s="1147"/>
      <c r="C10" s="1147"/>
      <c r="D10" s="1147"/>
      <c r="E10" s="1147"/>
      <c r="F10" s="1147"/>
      <c r="G10" s="1147"/>
      <c r="H10" s="1147"/>
      <c r="I10" s="1147"/>
      <c r="J10" s="1147"/>
      <c r="K10" s="1147"/>
      <c r="L10" s="1147"/>
      <c r="M10" s="1147"/>
      <c r="N10" s="1147"/>
      <c r="O10" s="1147"/>
      <c r="P10" s="1147"/>
      <c r="Q10" s="1147"/>
      <c r="R10" s="1147"/>
    </row>
    <row r="11" spans="1:22" s="1069" customFormat="1" ht="30.75" customHeight="1">
      <c r="A11" s="1148" t="s">
        <v>944</v>
      </c>
      <c r="B11" s="1152" t="s">
        <v>1271</v>
      </c>
      <c r="C11" s="1154" t="s">
        <v>4</v>
      </c>
      <c r="D11" s="1154"/>
      <c r="E11" s="1155"/>
      <c r="F11" s="1143" t="s">
        <v>1272</v>
      </c>
      <c r="G11" s="1144"/>
      <c r="H11" s="1146"/>
      <c r="I11" s="1143" t="s">
        <v>1278</v>
      </c>
      <c r="J11" s="1156"/>
      <c r="K11" s="1146"/>
      <c r="L11" s="1150" t="s">
        <v>1285</v>
      </c>
      <c r="M11" s="1151"/>
      <c r="N11" s="1143" t="s">
        <v>1281</v>
      </c>
      <c r="O11" s="1144"/>
      <c r="P11" s="1145"/>
      <c r="Q11" s="1145"/>
      <c r="R11" s="1146"/>
    </row>
    <row r="12" spans="1:22" s="227" customFormat="1" ht="48.75" customHeight="1" thickBot="1">
      <c r="A12" s="1149"/>
      <c r="B12" s="1153"/>
      <c r="C12" s="221" t="s">
        <v>6</v>
      </c>
      <c r="D12" s="221" t="s">
        <v>7</v>
      </c>
      <c r="E12" s="222" t="s">
        <v>8</v>
      </c>
      <c r="F12" s="223" t="s">
        <v>1273</v>
      </c>
      <c r="G12" s="224" t="s">
        <v>1276</v>
      </c>
      <c r="H12" s="222" t="s">
        <v>1274</v>
      </c>
      <c r="I12" s="1129" t="s">
        <v>1279</v>
      </c>
      <c r="J12" s="1130"/>
      <c r="K12" s="596" t="s">
        <v>1820</v>
      </c>
      <c r="L12" s="223" t="s">
        <v>1280</v>
      </c>
      <c r="M12" s="222" t="s">
        <v>1275</v>
      </c>
      <c r="N12" s="223" t="s">
        <v>1282</v>
      </c>
      <c r="O12" s="1131" t="s">
        <v>1283</v>
      </c>
      <c r="P12" s="1132"/>
      <c r="Q12" s="225">
        <v>15</v>
      </c>
      <c r="R12" s="226" t="s">
        <v>1330</v>
      </c>
    </row>
    <row r="13" spans="1:22">
      <c r="A13" s="1" t="s">
        <v>1826</v>
      </c>
      <c r="B13" s="228">
        <v>39749</v>
      </c>
      <c r="C13" s="229" t="s">
        <v>11</v>
      </c>
      <c r="D13" s="230" t="s">
        <v>12</v>
      </c>
      <c r="E13" s="231" t="s">
        <v>13</v>
      </c>
      <c r="F13" s="232" t="s">
        <v>499</v>
      </c>
      <c r="G13" s="233">
        <v>15000000000</v>
      </c>
      <c r="H13" s="234" t="s">
        <v>14</v>
      </c>
      <c r="I13" s="235">
        <v>40156</v>
      </c>
      <c r="J13" s="236">
        <v>4</v>
      </c>
      <c r="K13" s="237">
        <v>15000000000</v>
      </c>
      <c r="L13" s="238">
        <f t="shared" ref="L13:L80" si="0">IF($K13&lt;&gt;0,$G13-$K13,"")</f>
        <v>0</v>
      </c>
      <c r="M13" s="239" t="s">
        <v>1284</v>
      </c>
      <c r="N13" s="616">
        <v>40240</v>
      </c>
      <c r="O13" s="617" t="s">
        <v>1284</v>
      </c>
      <c r="P13" s="618" t="s">
        <v>1826</v>
      </c>
      <c r="Q13" s="619" t="s">
        <v>1669</v>
      </c>
      <c r="R13" s="620">
        <v>186342968.69999999</v>
      </c>
      <c r="U13" s="227"/>
      <c r="V13" s="227"/>
    </row>
    <row r="14" spans="1:22">
      <c r="A14" s="240"/>
      <c r="B14" s="241">
        <v>39749</v>
      </c>
      <c r="C14" s="242" t="s">
        <v>310</v>
      </c>
      <c r="D14" s="243" t="s">
        <v>15</v>
      </c>
      <c r="E14" s="244" t="s">
        <v>16</v>
      </c>
      <c r="F14" s="245" t="s">
        <v>499</v>
      </c>
      <c r="G14" s="246">
        <v>3000000000</v>
      </c>
      <c r="H14" s="244" t="s">
        <v>14</v>
      </c>
      <c r="I14" s="247">
        <v>39981</v>
      </c>
      <c r="J14" s="248">
        <v>4</v>
      </c>
      <c r="K14" s="237">
        <v>3000000000</v>
      </c>
      <c r="L14" s="238">
        <f t="shared" si="0"/>
        <v>0</v>
      </c>
      <c r="M14" s="249" t="s">
        <v>1284</v>
      </c>
      <c r="N14" s="250">
        <v>40030</v>
      </c>
      <c r="O14" s="251" t="s">
        <v>1284</v>
      </c>
      <c r="P14" s="252"/>
      <c r="Q14" s="253" t="s">
        <v>1668</v>
      </c>
      <c r="R14" s="254">
        <v>136000000</v>
      </c>
      <c r="U14" s="227"/>
      <c r="V14" s="227"/>
    </row>
    <row r="15" spans="1:22">
      <c r="A15" s="255">
        <v>11</v>
      </c>
      <c r="B15" s="256">
        <v>39749</v>
      </c>
      <c r="C15" s="257" t="s">
        <v>17</v>
      </c>
      <c r="D15" s="258" t="s">
        <v>15</v>
      </c>
      <c r="E15" s="259" t="s">
        <v>16</v>
      </c>
      <c r="F15" s="260" t="s">
        <v>1544</v>
      </c>
      <c r="G15" s="246">
        <v>25000000000</v>
      </c>
      <c r="H15" s="244" t="s">
        <v>14</v>
      </c>
      <c r="I15" s="261"/>
      <c r="J15" s="262"/>
      <c r="K15" s="263"/>
      <c r="L15" s="238" t="str">
        <f t="shared" si="0"/>
        <v/>
      </c>
      <c r="M15" s="249"/>
      <c r="N15" s="250"/>
      <c r="O15" s="264"/>
      <c r="P15" s="265"/>
      <c r="Q15" s="253"/>
      <c r="R15" s="254"/>
      <c r="U15" s="227"/>
      <c r="V15" s="227"/>
    </row>
    <row r="16" spans="1:22">
      <c r="A16" s="240"/>
      <c r="B16" s="241">
        <v>39749</v>
      </c>
      <c r="C16" s="242" t="s">
        <v>1466</v>
      </c>
      <c r="D16" s="243" t="s">
        <v>15</v>
      </c>
      <c r="E16" s="244" t="s">
        <v>16</v>
      </c>
      <c r="F16" s="245" t="s">
        <v>499</v>
      </c>
      <c r="G16" s="246">
        <v>10000000000</v>
      </c>
      <c r="H16" s="244" t="s">
        <v>14</v>
      </c>
      <c r="I16" s="247">
        <v>39981</v>
      </c>
      <c r="J16" s="248">
        <v>4</v>
      </c>
      <c r="K16" s="237">
        <v>10000000000</v>
      </c>
      <c r="L16" s="238">
        <f t="shared" si="0"/>
        <v>0</v>
      </c>
      <c r="M16" s="249" t="s">
        <v>1284</v>
      </c>
      <c r="N16" s="250">
        <v>40016</v>
      </c>
      <c r="O16" s="251" t="s">
        <v>1284</v>
      </c>
      <c r="P16" s="252"/>
      <c r="Q16" s="253" t="s">
        <v>1668</v>
      </c>
      <c r="R16" s="254">
        <v>1100000000</v>
      </c>
      <c r="U16" s="227"/>
      <c r="V16" s="227"/>
    </row>
    <row r="17" spans="1:22">
      <c r="A17" s="240"/>
      <c r="B17" s="241">
        <v>39749</v>
      </c>
      <c r="C17" s="242" t="s">
        <v>18</v>
      </c>
      <c r="D17" s="243" t="s">
        <v>15</v>
      </c>
      <c r="E17" s="244" t="s">
        <v>16</v>
      </c>
      <c r="F17" s="245" t="s">
        <v>499</v>
      </c>
      <c r="G17" s="246">
        <v>25000000000</v>
      </c>
      <c r="H17" s="244" t="s">
        <v>14</v>
      </c>
      <c r="I17" s="247">
        <v>39981</v>
      </c>
      <c r="J17" s="248">
        <v>4</v>
      </c>
      <c r="K17" s="237">
        <v>25000000000</v>
      </c>
      <c r="L17" s="238">
        <f t="shared" si="0"/>
        <v>0</v>
      </c>
      <c r="M17" s="249" t="s">
        <v>1284</v>
      </c>
      <c r="N17" s="250">
        <v>40157</v>
      </c>
      <c r="O17" s="264" t="s">
        <v>1284</v>
      </c>
      <c r="P17" s="252"/>
      <c r="Q17" s="1071" t="s">
        <v>1669</v>
      </c>
      <c r="R17" s="254">
        <v>950318242.75</v>
      </c>
      <c r="U17" s="227"/>
      <c r="V17" s="227"/>
    </row>
    <row r="18" spans="1:22">
      <c r="A18" s="240"/>
      <c r="B18" s="241">
        <v>39749</v>
      </c>
      <c r="C18" s="242" t="s">
        <v>19</v>
      </c>
      <c r="D18" s="243" t="s">
        <v>15</v>
      </c>
      <c r="E18" s="244" t="s">
        <v>16</v>
      </c>
      <c r="F18" s="245" t="s">
        <v>499</v>
      </c>
      <c r="G18" s="246">
        <v>10000000000</v>
      </c>
      <c r="H18" s="244" t="s">
        <v>14</v>
      </c>
      <c r="I18" s="247">
        <v>39981</v>
      </c>
      <c r="J18" s="248">
        <v>4</v>
      </c>
      <c r="K18" s="237">
        <v>10000000000</v>
      </c>
      <c r="L18" s="238">
        <f t="shared" si="0"/>
        <v>0</v>
      </c>
      <c r="M18" s="249" t="s">
        <v>1284</v>
      </c>
      <c r="N18" s="250">
        <v>40037</v>
      </c>
      <c r="O18" s="251" t="s">
        <v>1284</v>
      </c>
      <c r="P18" s="252"/>
      <c r="Q18" s="253" t="s">
        <v>1668</v>
      </c>
      <c r="R18" s="254">
        <v>950000000</v>
      </c>
    </row>
    <row r="19" spans="1:22">
      <c r="A19" s="240"/>
      <c r="B19" s="241">
        <v>39749</v>
      </c>
      <c r="C19" s="242" t="s">
        <v>20</v>
      </c>
      <c r="D19" s="243" t="s">
        <v>21</v>
      </c>
      <c r="E19" s="244" t="s">
        <v>22</v>
      </c>
      <c r="F19" s="245" t="s">
        <v>499</v>
      </c>
      <c r="G19" s="246">
        <v>2000000000</v>
      </c>
      <c r="H19" s="244" t="s">
        <v>14</v>
      </c>
      <c r="I19" s="247">
        <v>39981</v>
      </c>
      <c r="J19" s="248">
        <v>5</v>
      </c>
      <c r="K19" s="237">
        <v>2000000000</v>
      </c>
      <c r="L19" s="238">
        <f t="shared" si="0"/>
        <v>0</v>
      </c>
      <c r="M19" s="249" t="s">
        <v>1284</v>
      </c>
      <c r="N19" s="250">
        <v>40002</v>
      </c>
      <c r="O19" s="251" t="s">
        <v>1284</v>
      </c>
      <c r="P19" s="252">
        <v>9</v>
      </c>
      <c r="Q19" s="253" t="s">
        <v>1668</v>
      </c>
      <c r="R19" s="254">
        <v>60000000</v>
      </c>
    </row>
    <row r="20" spans="1:22">
      <c r="A20" s="240"/>
      <c r="B20" s="241">
        <v>39749</v>
      </c>
      <c r="C20" s="242" t="s">
        <v>23</v>
      </c>
      <c r="D20" s="243" t="s">
        <v>24</v>
      </c>
      <c r="E20" s="244" t="s">
        <v>25</v>
      </c>
      <c r="F20" s="245" t="s">
        <v>499</v>
      </c>
      <c r="G20" s="246">
        <v>25000000000</v>
      </c>
      <c r="H20" s="244" t="s">
        <v>14</v>
      </c>
      <c r="I20" s="247">
        <v>40170</v>
      </c>
      <c r="J20" s="262">
        <v>4</v>
      </c>
      <c r="K20" s="263">
        <v>25000000000</v>
      </c>
      <c r="L20" s="238">
        <f t="shared" si="0"/>
        <v>0</v>
      </c>
      <c r="M20" s="249" t="s">
        <v>1284</v>
      </c>
      <c r="N20" s="250"/>
      <c r="O20" s="264"/>
      <c r="P20" s="265"/>
      <c r="Q20" s="253"/>
      <c r="R20" s="254"/>
    </row>
    <row r="21" spans="1:22">
      <c r="A21" s="240"/>
      <c r="B21" s="241">
        <v>39766</v>
      </c>
      <c r="C21" s="242" t="s">
        <v>26</v>
      </c>
      <c r="D21" s="243" t="s">
        <v>27</v>
      </c>
      <c r="E21" s="244" t="s">
        <v>25</v>
      </c>
      <c r="F21" s="245" t="s">
        <v>499</v>
      </c>
      <c r="G21" s="246">
        <v>17000000</v>
      </c>
      <c r="H21" s="244" t="s">
        <v>14</v>
      </c>
      <c r="I21" s="247"/>
      <c r="J21" s="262"/>
      <c r="K21" s="263"/>
      <c r="L21" s="238" t="str">
        <f t="shared" si="0"/>
        <v/>
      </c>
      <c r="M21" s="249"/>
      <c r="N21" s="250"/>
      <c r="O21" s="264"/>
      <c r="P21" s="265"/>
      <c r="Q21" s="253"/>
      <c r="R21" s="254"/>
    </row>
    <row r="22" spans="1:22">
      <c r="A22" s="240"/>
      <c r="B22" s="241">
        <v>39766</v>
      </c>
      <c r="C22" s="242" t="s">
        <v>28</v>
      </c>
      <c r="D22" s="243" t="s">
        <v>29</v>
      </c>
      <c r="E22" s="244" t="s">
        <v>13</v>
      </c>
      <c r="F22" s="245" t="s">
        <v>499</v>
      </c>
      <c r="G22" s="246">
        <v>16369000</v>
      </c>
      <c r="H22" s="244" t="s">
        <v>14</v>
      </c>
      <c r="I22" s="247"/>
      <c r="J22" s="262"/>
      <c r="K22" s="263"/>
      <c r="L22" s="238" t="str">
        <f t="shared" si="0"/>
        <v/>
      </c>
      <c r="M22" s="249"/>
      <c r="N22" s="250"/>
      <c r="O22" s="264"/>
      <c r="P22" s="265"/>
      <c r="Q22" s="253"/>
      <c r="R22" s="254"/>
    </row>
    <row r="23" spans="1:22">
      <c r="A23" s="240">
        <v>14</v>
      </c>
      <c r="B23" s="241">
        <v>39766</v>
      </c>
      <c r="C23" s="242" t="s">
        <v>30</v>
      </c>
      <c r="D23" s="243" t="s">
        <v>24</v>
      </c>
      <c r="E23" s="244" t="s">
        <v>25</v>
      </c>
      <c r="F23" s="245" t="s">
        <v>499</v>
      </c>
      <c r="G23" s="246">
        <v>298737000</v>
      </c>
      <c r="H23" s="244" t="s">
        <v>14</v>
      </c>
      <c r="I23" s="247"/>
      <c r="J23" s="262"/>
      <c r="K23" s="263"/>
      <c r="L23" s="238" t="str">
        <f t="shared" si="0"/>
        <v/>
      </c>
      <c r="M23" s="249"/>
      <c r="N23" s="250"/>
      <c r="O23" s="264"/>
      <c r="P23" s="265"/>
      <c r="Q23" s="253"/>
      <c r="R23" s="254"/>
    </row>
    <row r="24" spans="1:22">
      <c r="A24" s="240"/>
      <c r="B24" s="241">
        <v>39766</v>
      </c>
      <c r="C24" s="242" t="s">
        <v>31</v>
      </c>
      <c r="D24" s="243" t="s">
        <v>32</v>
      </c>
      <c r="E24" s="244" t="s">
        <v>33</v>
      </c>
      <c r="F24" s="245" t="s">
        <v>499</v>
      </c>
      <c r="G24" s="246">
        <v>1576000000</v>
      </c>
      <c r="H24" s="244" t="s">
        <v>14</v>
      </c>
      <c r="I24" s="247">
        <v>39981</v>
      </c>
      <c r="J24" s="248">
        <v>4</v>
      </c>
      <c r="K24" s="237">
        <v>1576000000</v>
      </c>
      <c r="L24" s="238">
        <f t="shared" si="0"/>
        <v>0</v>
      </c>
      <c r="M24" s="249" t="s">
        <v>1284</v>
      </c>
      <c r="N24" s="250">
        <v>40051</v>
      </c>
      <c r="O24" s="264" t="s">
        <v>1284</v>
      </c>
      <c r="P24" s="252"/>
      <c r="Q24" s="253" t="s">
        <v>1668</v>
      </c>
      <c r="R24" s="254">
        <v>87000000</v>
      </c>
    </row>
    <row r="25" spans="1:22">
      <c r="A25" s="240"/>
      <c r="B25" s="241">
        <v>39766</v>
      </c>
      <c r="C25" s="242" t="s">
        <v>34</v>
      </c>
      <c r="D25" s="243" t="s">
        <v>35</v>
      </c>
      <c r="E25" s="244" t="s">
        <v>36</v>
      </c>
      <c r="F25" s="245" t="s">
        <v>499</v>
      </c>
      <c r="G25" s="246">
        <v>3500000000</v>
      </c>
      <c r="H25" s="244" t="s">
        <v>14</v>
      </c>
      <c r="I25" s="247"/>
      <c r="J25" s="262"/>
      <c r="K25" s="263"/>
      <c r="L25" s="238" t="str">
        <f t="shared" si="0"/>
        <v/>
      </c>
      <c r="M25" s="249"/>
      <c r="N25" s="250"/>
      <c r="O25" s="264"/>
      <c r="P25" s="265"/>
      <c r="Q25" s="253"/>
      <c r="R25" s="254"/>
    </row>
    <row r="26" spans="1:22" ht="28.5">
      <c r="A26" s="266" t="s">
        <v>1661</v>
      </c>
      <c r="B26" s="267">
        <v>39766</v>
      </c>
      <c r="C26" s="268" t="s">
        <v>37</v>
      </c>
      <c r="D26" s="269" t="s">
        <v>38</v>
      </c>
      <c r="E26" s="270" t="s">
        <v>25</v>
      </c>
      <c r="F26" s="271" t="s">
        <v>655</v>
      </c>
      <c r="G26" s="272">
        <v>9000000</v>
      </c>
      <c r="H26" s="270" t="s">
        <v>14</v>
      </c>
      <c r="I26" s="247"/>
      <c r="J26" s="262"/>
      <c r="K26" s="263"/>
      <c r="L26" s="238" t="str">
        <f t="shared" si="0"/>
        <v/>
      </c>
      <c r="M26" s="249"/>
      <c r="N26" s="250"/>
      <c r="O26" s="264"/>
      <c r="P26" s="265"/>
      <c r="Q26" s="253"/>
      <c r="R26" s="254"/>
    </row>
    <row r="27" spans="1:22">
      <c r="A27" s="240"/>
      <c r="B27" s="241">
        <v>39766</v>
      </c>
      <c r="C27" s="242" t="s">
        <v>1674</v>
      </c>
      <c r="D27" s="243" t="s">
        <v>39</v>
      </c>
      <c r="E27" s="244" t="s">
        <v>40</v>
      </c>
      <c r="F27" s="245" t="s">
        <v>499</v>
      </c>
      <c r="G27" s="246">
        <v>200000000</v>
      </c>
      <c r="H27" s="244" t="s">
        <v>14</v>
      </c>
      <c r="I27" s="247">
        <v>39960</v>
      </c>
      <c r="J27" s="248">
        <v>4</v>
      </c>
      <c r="K27" s="263">
        <v>200000000</v>
      </c>
      <c r="L27" s="238">
        <f t="shared" si="0"/>
        <v>0</v>
      </c>
      <c r="M27" s="249" t="s">
        <v>1284</v>
      </c>
      <c r="N27" s="250">
        <v>40246</v>
      </c>
      <c r="O27" s="264" t="s">
        <v>1284</v>
      </c>
      <c r="P27" s="252"/>
      <c r="Q27" s="253" t="s">
        <v>1669</v>
      </c>
      <c r="R27" s="254">
        <v>15623222.4</v>
      </c>
    </row>
    <row r="28" spans="1:22">
      <c r="A28" s="240"/>
      <c r="B28" s="241">
        <v>39766</v>
      </c>
      <c r="C28" s="242" t="s">
        <v>41</v>
      </c>
      <c r="D28" s="243" t="s">
        <v>42</v>
      </c>
      <c r="E28" s="244" t="s">
        <v>13</v>
      </c>
      <c r="F28" s="245" t="s">
        <v>499</v>
      </c>
      <c r="G28" s="246">
        <v>3133640000</v>
      </c>
      <c r="H28" s="244" t="s">
        <v>14</v>
      </c>
      <c r="I28" s="247">
        <v>39981</v>
      </c>
      <c r="J28" s="248">
        <v>4</v>
      </c>
      <c r="K28" s="237">
        <v>3133640000</v>
      </c>
      <c r="L28" s="238">
        <f t="shared" si="0"/>
        <v>0</v>
      </c>
      <c r="M28" s="249" t="s">
        <v>1284</v>
      </c>
      <c r="N28" s="250">
        <v>40016</v>
      </c>
      <c r="O28" s="251" t="s">
        <v>1284</v>
      </c>
      <c r="P28" s="252"/>
      <c r="Q28" s="253" t="s">
        <v>1668</v>
      </c>
      <c r="R28" s="254">
        <v>67010401.859999999</v>
      </c>
    </row>
    <row r="29" spans="1:22" ht="28.5">
      <c r="A29" s="240"/>
      <c r="B29" s="241">
        <v>39766</v>
      </c>
      <c r="C29" s="243" t="s">
        <v>1870</v>
      </c>
      <c r="D29" s="243" t="s">
        <v>43</v>
      </c>
      <c r="E29" s="244" t="s">
        <v>44</v>
      </c>
      <c r="F29" s="245" t="s">
        <v>499</v>
      </c>
      <c r="G29" s="246">
        <v>151500000</v>
      </c>
      <c r="H29" s="244" t="s">
        <v>14</v>
      </c>
      <c r="I29" s="247"/>
      <c r="J29" s="262"/>
      <c r="K29" s="263"/>
      <c r="L29" s="238" t="str">
        <f t="shared" si="0"/>
        <v/>
      </c>
      <c r="M29" s="249"/>
      <c r="N29" s="250"/>
      <c r="O29" s="264"/>
      <c r="P29" s="265"/>
      <c r="Q29" s="253"/>
      <c r="R29" s="254"/>
    </row>
    <row r="30" spans="1:22">
      <c r="A30" s="240"/>
      <c r="B30" s="241">
        <v>39766</v>
      </c>
      <c r="C30" s="242" t="s">
        <v>45</v>
      </c>
      <c r="D30" s="243" t="s">
        <v>46</v>
      </c>
      <c r="E30" s="244" t="s">
        <v>47</v>
      </c>
      <c r="F30" s="245" t="s">
        <v>499</v>
      </c>
      <c r="G30" s="246">
        <v>214181000</v>
      </c>
      <c r="H30" s="244" t="s">
        <v>14</v>
      </c>
      <c r="I30" s="247">
        <v>40226</v>
      </c>
      <c r="J30" s="262">
        <v>5</v>
      </c>
      <c r="K30" s="263">
        <v>214181000</v>
      </c>
      <c r="L30" s="238">
        <f t="shared" si="0"/>
        <v>0</v>
      </c>
      <c r="M30" s="249" t="s">
        <v>1284</v>
      </c>
      <c r="N30" s="250">
        <v>40268</v>
      </c>
      <c r="O30" s="264" t="s">
        <v>1284</v>
      </c>
      <c r="P30" s="265">
        <v>9</v>
      </c>
      <c r="Q30" s="253" t="s">
        <v>1668</v>
      </c>
      <c r="R30" s="254">
        <v>4500000</v>
      </c>
    </row>
    <row r="31" spans="1:22">
      <c r="A31" s="240"/>
      <c r="B31" s="241">
        <v>39766</v>
      </c>
      <c r="C31" s="242" t="s">
        <v>48</v>
      </c>
      <c r="D31" s="243" t="s">
        <v>49</v>
      </c>
      <c r="E31" s="244" t="s">
        <v>50</v>
      </c>
      <c r="F31" s="245" t="s">
        <v>499</v>
      </c>
      <c r="G31" s="246">
        <v>2250000000</v>
      </c>
      <c r="H31" s="244" t="s">
        <v>14</v>
      </c>
      <c r="I31" s="247">
        <v>40254</v>
      </c>
      <c r="J31" s="262">
        <v>4</v>
      </c>
      <c r="K31" s="263">
        <v>2250000000</v>
      </c>
      <c r="L31" s="238">
        <f t="shared" si="0"/>
        <v>0</v>
      </c>
      <c r="M31" s="249" t="s">
        <v>1284</v>
      </c>
      <c r="N31" s="250"/>
      <c r="O31" s="264"/>
      <c r="P31" s="265"/>
      <c r="Q31" s="253"/>
      <c r="R31" s="254"/>
    </row>
    <row r="32" spans="1:22">
      <c r="A32" s="240"/>
      <c r="B32" s="241">
        <v>39766</v>
      </c>
      <c r="C32" s="242" t="s">
        <v>1672</v>
      </c>
      <c r="D32" s="243" t="s">
        <v>51</v>
      </c>
      <c r="E32" s="244" t="s">
        <v>52</v>
      </c>
      <c r="F32" s="245" t="s">
        <v>499</v>
      </c>
      <c r="G32" s="246">
        <v>3500000000</v>
      </c>
      <c r="H32" s="244" t="s">
        <v>14</v>
      </c>
      <c r="I32" s="247"/>
      <c r="J32" s="262"/>
      <c r="K32" s="263"/>
      <c r="L32" s="238" t="str">
        <f t="shared" si="0"/>
        <v/>
      </c>
      <c r="M32" s="249"/>
      <c r="N32" s="250"/>
      <c r="O32" s="264"/>
      <c r="P32" s="265"/>
      <c r="Q32" s="253"/>
      <c r="R32" s="254"/>
    </row>
    <row r="33" spans="1:18">
      <c r="A33" s="240"/>
      <c r="B33" s="241">
        <v>39766</v>
      </c>
      <c r="C33" s="242" t="s">
        <v>53</v>
      </c>
      <c r="D33" s="243" t="s">
        <v>54</v>
      </c>
      <c r="E33" s="244" t="s">
        <v>55</v>
      </c>
      <c r="F33" s="245" t="s">
        <v>499</v>
      </c>
      <c r="G33" s="246">
        <v>3555199000</v>
      </c>
      <c r="H33" s="244" t="s">
        <v>14</v>
      </c>
      <c r="I33" s="247">
        <v>39981</v>
      </c>
      <c r="J33" s="248">
        <v>4</v>
      </c>
      <c r="K33" s="237">
        <v>3555199000</v>
      </c>
      <c r="L33" s="238">
        <f t="shared" si="0"/>
        <v>0</v>
      </c>
      <c r="M33" s="249" t="s">
        <v>1284</v>
      </c>
      <c r="N33" s="250">
        <v>40150</v>
      </c>
      <c r="O33" s="264" t="s">
        <v>1284</v>
      </c>
      <c r="P33" s="252"/>
      <c r="Q33" s="253" t="s">
        <v>1669</v>
      </c>
      <c r="R33" s="273">
        <v>148731030</v>
      </c>
    </row>
    <row r="34" spans="1:18">
      <c r="A34" s="240"/>
      <c r="B34" s="241">
        <v>39766</v>
      </c>
      <c r="C34" s="242" t="s">
        <v>56</v>
      </c>
      <c r="D34" s="243" t="s">
        <v>57</v>
      </c>
      <c r="E34" s="244" t="s">
        <v>58</v>
      </c>
      <c r="F34" s="245" t="s">
        <v>499</v>
      </c>
      <c r="G34" s="246">
        <v>866540000</v>
      </c>
      <c r="H34" s="244" t="s">
        <v>14</v>
      </c>
      <c r="I34" s="261"/>
      <c r="J34" s="262"/>
      <c r="K34" s="263"/>
      <c r="L34" s="238" t="str">
        <f t="shared" si="0"/>
        <v/>
      </c>
      <c r="M34" s="249"/>
      <c r="N34" s="250"/>
      <c r="O34" s="264"/>
      <c r="P34" s="265"/>
      <c r="Q34" s="253"/>
      <c r="R34" s="254"/>
    </row>
    <row r="35" spans="1:18">
      <c r="A35" s="240"/>
      <c r="B35" s="241">
        <v>39766</v>
      </c>
      <c r="C35" s="242" t="s">
        <v>59</v>
      </c>
      <c r="D35" s="243" t="s">
        <v>60</v>
      </c>
      <c r="E35" s="244" t="s">
        <v>61</v>
      </c>
      <c r="F35" s="245" t="s">
        <v>499</v>
      </c>
      <c r="G35" s="246">
        <v>1398071000</v>
      </c>
      <c r="H35" s="244" t="s">
        <v>14</v>
      </c>
      <c r="I35" s="261"/>
      <c r="J35" s="262"/>
      <c r="K35" s="263"/>
      <c r="L35" s="238" t="str">
        <f t="shared" si="0"/>
        <v/>
      </c>
      <c r="M35" s="249"/>
      <c r="N35" s="250"/>
      <c r="O35" s="264"/>
      <c r="P35" s="265"/>
      <c r="Q35" s="253"/>
      <c r="R35" s="254"/>
    </row>
    <row r="36" spans="1:18">
      <c r="A36" s="240"/>
      <c r="B36" s="241">
        <v>39766</v>
      </c>
      <c r="C36" s="242" t="s">
        <v>62</v>
      </c>
      <c r="D36" s="243" t="s">
        <v>63</v>
      </c>
      <c r="E36" s="244" t="s">
        <v>61</v>
      </c>
      <c r="F36" s="245" t="s">
        <v>499</v>
      </c>
      <c r="G36" s="246">
        <v>2500000000</v>
      </c>
      <c r="H36" s="244" t="s">
        <v>14</v>
      </c>
      <c r="I36" s="261"/>
      <c r="J36" s="262"/>
      <c r="K36" s="263"/>
      <c r="L36" s="238" t="str">
        <f t="shared" si="0"/>
        <v/>
      </c>
      <c r="M36" s="249"/>
      <c r="N36" s="250"/>
      <c r="O36" s="264"/>
      <c r="P36" s="265"/>
      <c r="Q36" s="253"/>
      <c r="R36" s="254"/>
    </row>
    <row r="37" spans="1:18" ht="28.5">
      <c r="A37" s="1111"/>
      <c r="B37" s="1161">
        <v>39766</v>
      </c>
      <c r="C37" s="1158" t="s">
        <v>64</v>
      </c>
      <c r="D37" s="1138" t="s">
        <v>65</v>
      </c>
      <c r="E37" s="1102" t="s">
        <v>66</v>
      </c>
      <c r="F37" s="1134" t="s">
        <v>499</v>
      </c>
      <c r="G37" s="1177">
        <v>300000000</v>
      </c>
      <c r="H37" s="1102" t="s">
        <v>14</v>
      </c>
      <c r="I37" s="274">
        <v>39967</v>
      </c>
      <c r="J37" s="275">
        <v>4</v>
      </c>
      <c r="K37" s="276">
        <v>75000000</v>
      </c>
      <c r="L37" s="277">
        <f t="shared" si="0"/>
        <v>225000000</v>
      </c>
      <c r="M37" s="278" t="s">
        <v>499</v>
      </c>
      <c r="N37" s="279"/>
      <c r="O37" s="1072"/>
      <c r="P37" s="280"/>
      <c r="Q37" s="253"/>
      <c r="R37" s="281"/>
    </row>
    <row r="38" spans="1:18" ht="28.5">
      <c r="A38" s="1164"/>
      <c r="B38" s="1162"/>
      <c r="C38" s="1159"/>
      <c r="D38" s="1139"/>
      <c r="E38" s="1137"/>
      <c r="F38" s="1135"/>
      <c r="G38" s="1178"/>
      <c r="H38" s="1137"/>
      <c r="I38" s="274">
        <v>40079</v>
      </c>
      <c r="J38" s="275">
        <v>4</v>
      </c>
      <c r="K38" s="276">
        <v>125000000</v>
      </c>
      <c r="L38" s="277">
        <v>100000000</v>
      </c>
      <c r="M38" s="278" t="s">
        <v>499</v>
      </c>
      <c r="N38" s="279"/>
      <c r="O38" s="1072"/>
      <c r="P38" s="280"/>
      <c r="Q38" s="253"/>
      <c r="R38" s="281"/>
    </row>
    <row r="39" spans="1:18">
      <c r="A39" s="1112"/>
      <c r="B39" s="1163"/>
      <c r="C39" s="1160"/>
      <c r="D39" s="1140"/>
      <c r="E39" s="1103"/>
      <c r="F39" s="1136"/>
      <c r="G39" s="1179"/>
      <c r="H39" s="1103"/>
      <c r="I39" s="274">
        <v>40170</v>
      </c>
      <c r="J39" s="275">
        <v>4</v>
      </c>
      <c r="K39" s="276">
        <v>100000000</v>
      </c>
      <c r="L39" s="277">
        <v>0</v>
      </c>
      <c r="M39" s="278" t="s">
        <v>1284</v>
      </c>
      <c r="N39" s="279"/>
      <c r="O39" s="1072"/>
      <c r="P39" s="280"/>
      <c r="Q39" s="253"/>
      <c r="R39" s="281"/>
    </row>
    <row r="40" spans="1:18">
      <c r="A40" s="240"/>
      <c r="B40" s="241">
        <v>39766</v>
      </c>
      <c r="C40" s="242" t="s">
        <v>67</v>
      </c>
      <c r="D40" s="243" t="s">
        <v>68</v>
      </c>
      <c r="E40" s="244" t="s">
        <v>69</v>
      </c>
      <c r="F40" s="245" t="s">
        <v>499</v>
      </c>
      <c r="G40" s="246">
        <v>1400000000</v>
      </c>
      <c r="H40" s="244" t="s">
        <v>14</v>
      </c>
      <c r="I40" s="247"/>
      <c r="J40" s="262"/>
      <c r="K40" s="263"/>
      <c r="L40" s="238" t="str">
        <f t="shared" si="0"/>
        <v/>
      </c>
      <c r="M40" s="249"/>
      <c r="N40" s="250"/>
      <c r="O40" s="264"/>
      <c r="P40" s="265"/>
      <c r="Q40" s="253"/>
      <c r="R40" s="254"/>
    </row>
    <row r="41" spans="1:18">
      <c r="A41" s="240"/>
      <c r="B41" s="241">
        <v>39766</v>
      </c>
      <c r="C41" s="242" t="s">
        <v>70</v>
      </c>
      <c r="D41" s="243" t="s">
        <v>71</v>
      </c>
      <c r="E41" s="244" t="s">
        <v>72</v>
      </c>
      <c r="F41" s="245" t="s">
        <v>499</v>
      </c>
      <c r="G41" s="246">
        <v>1715000000</v>
      </c>
      <c r="H41" s="244" t="s">
        <v>14</v>
      </c>
      <c r="I41" s="247"/>
      <c r="J41" s="262"/>
      <c r="K41" s="263"/>
      <c r="L41" s="238" t="str">
        <f t="shared" si="0"/>
        <v/>
      </c>
      <c r="M41" s="249"/>
      <c r="N41" s="250"/>
      <c r="O41" s="264"/>
      <c r="P41" s="265"/>
      <c r="Q41" s="253"/>
      <c r="R41" s="254"/>
    </row>
    <row r="42" spans="1:18">
      <c r="A42" s="240"/>
      <c r="B42" s="241">
        <v>39766</v>
      </c>
      <c r="C42" s="242" t="s">
        <v>73</v>
      </c>
      <c r="D42" s="243" t="s">
        <v>74</v>
      </c>
      <c r="E42" s="244" t="s">
        <v>75</v>
      </c>
      <c r="F42" s="245" t="s">
        <v>499</v>
      </c>
      <c r="G42" s="246">
        <v>6599000000</v>
      </c>
      <c r="H42" s="244" t="s">
        <v>14</v>
      </c>
      <c r="I42" s="247">
        <v>39981</v>
      </c>
      <c r="J42" s="248">
        <v>4</v>
      </c>
      <c r="K42" s="237">
        <v>6599000000</v>
      </c>
      <c r="L42" s="238">
        <f t="shared" si="0"/>
        <v>0</v>
      </c>
      <c r="M42" s="249" t="s">
        <v>1284</v>
      </c>
      <c r="N42" s="250">
        <v>40009</v>
      </c>
      <c r="O42" s="264" t="s">
        <v>1284</v>
      </c>
      <c r="P42" s="252"/>
      <c r="Q42" s="253" t="s">
        <v>1668</v>
      </c>
      <c r="R42" s="254">
        <v>139000000</v>
      </c>
    </row>
    <row r="43" spans="1:18">
      <c r="A43" s="240"/>
      <c r="B43" s="241">
        <v>39766</v>
      </c>
      <c r="C43" s="242" t="s">
        <v>76</v>
      </c>
      <c r="D43" s="243" t="s">
        <v>77</v>
      </c>
      <c r="E43" s="244" t="s">
        <v>75</v>
      </c>
      <c r="F43" s="245" t="s">
        <v>499</v>
      </c>
      <c r="G43" s="246">
        <v>361172000</v>
      </c>
      <c r="H43" s="244" t="s">
        <v>14</v>
      </c>
      <c r="I43" s="247">
        <v>39925</v>
      </c>
      <c r="J43" s="248">
        <v>4</v>
      </c>
      <c r="K43" s="263">
        <v>361172000</v>
      </c>
      <c r="L43" s="238">
        <f t="shared" si="0"/>
        <v>0</v>
      </c>
      <c r="M43" s="249" t="s">
        <v>1284</v>
      </c>
      <c r="N43" s="250">
        <v>40162</v>
      </c>
      <c r="O43" s="264" t="s">
        <v>1284</v>
      </c>
      <c r="P43" s="252"/>
      <c r="Q43" s="253" t="s">
        <v>1669</v>
      </c>
      <c r="R43" s="254">
        <v>9599964</v>
      </c>
    </row>
    <row r="44" spans="1:18">
      <c r="A44" s="240"/>
      <c r="B44" s="241">
        <v>39773</v>
      </c>
      <c r="C44" s="242" t="s">
        <v>78</v>
      </c>
      <c r="D44" s="243" t="s">
        <v>79</v>
      </c>
      <c r="E44" s="244" t="s">
        <v>16</v>
      </c>
      <c r="F44" s="245" t="s">
        <v>499</v>
      </c>
      <c r="G44" s="246">
        <v>184011000</v>
      </c>
      <c r="H44" s="244" t="s">
        <v>14</v>
      </c>
      <c r="I44" s="247">
        <v>39960</v>
      </c>
      <c r="J44" s="248">
        <v>5</v>
      </c>
      <c r="K44" s="263">
        <v>184011000</v>
      </c>
      <c r="L44" s="238">
        <f t="shared" si="0"/>
        <v>0</v>
      </c>
      <c r="M44" s="249" t="s">
        <v>1284</v>
      </c>
      <c r="N44" s="250">
        <v>39988</v>
      </c>
      <c r="O44" s="264" t="s">
        <v>1284</v>
      </c>
      <c r="P44" s="252">
        <v>9</v>
      </c>
      <c r="Q44" s="253" t="s">
        <v>1668</v>
      </c>
      <c r="R44" s="254">
        <v>2700000</v>
      </c>
    </row>
    <row r="45" spans="1:18">
      <c r="A45" s="240"/>
      <c r="B45" s="241">
        <v>39773</v>
      </c>
      <c r="C45" s="242" t="s">
        <v>80</v>
      </c>
      <c r="D45" s="243" t="s">
        <v>81</v>
      </c>
      <c r="E45" s="244" t="s">
        <v>82</v>
      </c>
      <c r="F45" s="245" t="s">
        <v>499</v>
      </c>
      <c r="G45" s="246">
        <v>25000000</v>
      </c>
      <c r="H45" s="244" t="s">
        <v>14</v>
      </c>
      <c r="I45" s="247">
        <v>39967</v>
      </c>
      <c r="J45" s="248">
        <v>4</v>
      </c>
      <c r="K45" s="237">
        <v>25000000</v>
      </c>
      <c r="L45" s="238">
        <f t="shared" si="0"/>
        <v>0</v>
      </c>
      <c r="M45" s="249" t="s">
        <v>1284</v>
      </c>
      <c r="N45" s="250">
        <v>39994</v>
      </c>
      <c r="O45" s="264" t="s">
        <v>1284</v>
      </c>
      <c r="P45" s="252"/>
      <c r="Q45" s="253" t="s">
        <v>1668</v>
      </c>
      <c r="R45" s="254">
        <v>650000</v>
      </c>
    </row>
    <row r="46" spans="1:18">
      <c r="A46" s="240"/>
      <c r="B46" s="241">
        <v>39773</v>
      </c>
      <c r="C46" s="242" t="s">
        <v>83</v>
      </c>
      <c r="D46" s="243" t="s">
        <v>84</v>
      </c>
      <c r="E46" s="244" t="s">
        <v>85</v>
      </c>
      <c r="F46" s="245" t="s">
        <v>499</v>
      </c>
      <c r="G46" s="246">
        <v>27875000</v>
      </c>
      <c r="H46" s="244" t="s">
        <v>14</v>
      </c>
      <c r="I46" s="247">
        <v>40086</v>
      </c>
      <c r="J46" s="262">
        <v>5</v>
      </c>
      <c r="K46" s="263">
        <v>27875000</v>
      </c>
      <c r="L46" s="238">
        <f t="shared" si="0"/>
        <v>0</v>
      </c>
      <c r="M46" s="249" t="s">
        <v>1284</v>
      </c>
      <c r="N46" s="250">
        <v>40114</v>
      </c>
      <c r="O46" s="264" t="s">
        <v>1284</v>
      </c>
      <c r="P46" s="265">
        <v>9</v>
      </c>
      <c r="Q46" s="253" t="s">
        <v>1668</v>
      </c>
      <c r="R46" s="254">
        <v>212000</v>
      </c>
    </row>
    <row r="47" spans="1:18" ht="28.5">
      <c r="A47" s="1111"/>
      <c r="B47" s="1161">
        <v>39773</v>
      </c>
      <c r="C47" s="1158" t="s">
        <v>86</v>
      </c>
      <c r="D47" s="1138" t="s">
        <v>87</v>
      </c>
      <c r="E47" s="1102" t="s">
        <v>25</v>
      </c>
      <c r="F47" s="1134" t="s">
        <v>499</v>
      </c>
      <c r="G47" s="1177">
        <v>400000000</v>
      </c>
      <c r="H47" s="1102" t="s">
        <v>14</v>
      </c>
      <c r="I47" s="274">
        <v>40177</v>
      </c>
      <c r="J47" s="283">
        <v>4</v>
      </c>
      <c r="K47" s="276">
        <v>200000000</v>
      </c>
      <c r="L47" s="284">
        <f t="shared" si="0"/>
        <v>200000000</v>
      </c>
      <c r="M47" s="249" t="s">
        <v>316</v>
      </c>
      <c r="N47" s="250"/>
      <c r="O47" s="264"/>
      <c r="P47" s="265"/>
      <c r="Q47" s="253"/>
      <c r="R47" s="254"/>
    </row>
    <row r="48" spans="1:18">
      <c r="A48" s="1112"/>
      <c r="B48" s="1163"/>
      <c r="C48" s="1160"/>
      <c r="D48" s="1140"/>
      <c r="E48" s="1103"/>
      <c r="F48" s="1136"/>
      <c r="G48" s="1179"/>
      <c r="H48" s="1103"/>
      <c r="I48" s="274">
        <v>40240</v>
      </c>
      <c r="J48" s="283">
        <v>4</v>
      </c>
      <c r="K48" s="276">
        <v>200000000</v>
      </c>
      <c r="L48" s="284">
        <v>0</v>
      </c>
      <c r="M48" s="249" t="s">
        <v>1284</v>
      </c>
      <c r="N48" s="250">
        <v>40275</v>
      </c>
      <c r="O48" s="264" t="s">
        <v>1284</v>
      </c>
      <c r="P48" s="265"/>
      <c r="Q48" s="253" t="s">
        <v>1668</v>
      </c>
      <c r="R48" s="254">
        <v>18500000</v>
      </c>
    </row>
    <row r="49" spans="1:18">
      <c r="A49" s="240"/>
      <c r="B49" s="241">
        <v>39773</v>
      </c>
      <c r="C49" s="242" t="s">
        <v>88</v>
      </c>
      <c r="D49" s="243" t="s">
        <v>89</v>
      </c>
      <c r="E49" s="244" t="s">
        <v>55</v>
      </c>
      <c r="F49" s="245" t="s">
        <v>499</v>
      </c>
      <c r="G49" s="246">
        <v>41500000</v>
      </c>
      <c r="H49" s="244" t="s">
        <v>14</v>
      </c>
      <c r="I49" s="247">
        <v>40002</v>
      </c>
      <c r="J49" s="248">
        <v>5</v>
      </c>
      <c r="K49" s="263">
        <v>41500000</v>
      </c>
      <c r="L49" s="238">
        <v>0</v>
      </c>
      <c r="M49" s="249" t="s">
        <v>1284</v>
      </c>
      <c r="N49" s="250"/>
      <c r="O49" s="264"/>
      <c r="P49" s="252"/>
      <c r="Q49" s="253"/>
      <c r="R49" s="254"/>
    </row>
    <row r="50" spans="1:18">
      <c r="A50" s="240"/>
      <c r="B50" s="241">
        <v>39773</v>
      </c>
      <c r="C50" s="242" t="s">
        <v>90</v>
      </c>
      <c r="D50" s="243" t="s">
        <v>91</v>
      </c>
      <c r="E50" s="244" t="s">
        <v>92</v>
      </c>
      <c r="F50" s="245" t="s">
        <v>499</v>
      </c>
      <c r="G50" s="246">
        <v>140000000</v>
      </c>
      <c r="H50" s="244" t="s">
        <v>14</v>
      </c>
      <c r="I50" s="247"/>
      <c r="J50" s="262"/>
      <c r="K50" s="263"/>
      <c r="L50" s="238" t="str">
        <f t="shared" si="0"/>
        <v/>
      </c>
      <c r="M50" s="249"/>
      <c r="N50" s="250"/>
      <c r="O50" s="264"/>
      <c r="P50" s="265"/>
      <c r="Q50" s="253"/>
      <c r="R50" s="254"/>
    </row>
    <row r="51" spans="1:18" s="395" customFormat="1" ht="28.5">
      <c r="A51" s="282"/>
      <c r="B51" s="267">
        <v>39773</v>
      </c>
      <c r="C51" s="268" t="s">
        <v>93</v>
      </c>
      <c r="D51" s="269" t="s">
        <v>94</v>
      </c>
      <c r="E51" s="270" t="s">
        <v>95</v>
      </c>
      <c r="F51" s="271" t="s">
        <v>499</v>
      </c>
      <c r="G51" s="272">
        <v>400000000</v>
      </c>
      <c r="H51" s="270" t="s">
        <v>14</v>
      </c>
      <c r="I51" s="274">
        <v>40240</v>
      </c>
      <c r="J51" s="285">
        <v>4</v>
      </c>
      <c r="K51" s="276">
        <v>100000000</v>
      </c>
      <c r="L51" s="284">
        <f t="shared" si="0"/>
        <v>300000000</v>
      </c>
      <c r="M51" s="328" t="s">
        <v>316</v>
      </c>
      <c r="N51" s="279"/>
      <c r="O51" s="1072"/>
      <c r="P51" s="601"/>
      <c r="Q51" s="331"/>
      <c r="R51" s="281"/>
    </row>
    <row r="52" spans="1:18">
      <c r="A52" s="240"/>
      <c r="B52" s="241">
        <v>39773</v>
      </c>
      <c r="C52" s="242" t="s">
        <v>96</v>
      </c>
      <c r="D52" s="243" t="s">
        <v>97</v>
      </c>
      <c r="E52" s="244" t="s">
        <v>25</v>
      </c>
      <c r="F52" s="245" t="s">
        <v>499</v>
      </c>
      <c r="G52" s="246">
        <v>180634000</v>
      </c>
      <c r="H52" s="244" t="s">
        <v>14</v>
      </c>
      <c r="I52" s="247"/>
      <c r="J52" s="262"/>
      <c r="K52" s="263"/>
      <c r="L52" s="238" t="str">
        <f t="shared" si="0"/>
        <v/>
      </c>
      <c r="M52" s="249"/>
      <c r="N52" s="250"/>
      <c r="O52" s="264"/>
      <c r="P52" s="265"/>
      <c r="Q52" s="253"/>
      <c r="R52" s="254"/>
    </row>
    <row r="53" spans="1:18">
      <c r="A53" s="240"/>
      <c r="B53" s="241">
        <v>39773</v>
      </c>
      <c r="C53" s="242" t="s">
        <v>98</v>
      </c>
      <c r="D53" s="243" t="s">
        <v>99</v>
      </c>
      <c r="E53" s="244" t="s">
        <v>25</v>
      </c>
      <c r="F53" s="245" t="s">
        <v>499</v>
      </c>
      <c r="G53" s="246">
        <v>40000000</v>
      </c>
      <c r="H53" s="244" t="s">
        <v>14</v>
      </c>
      <c r="I53" s="247"/>
      <c r="J53" s="262"/>
      <c r="K53" s="263"/>
      <c r="L53" s="238" t="str">
        <f t="shared" si="0"/>
        <v/>
      </c>
      <c r="M53" s="249"/>
      <c r="N53" s="250"/>
      <c r="O53" s="264"/>
      <c r="P53" s="265"/>
      <c r="Q53" s="253"/>
      <c r="R53" s="254"/>
    </row>
    <row r="54" spans="1:18">
      <c r="A54" s="240"/>
      <c r="B54" s="241">
        <v>39773</v>
      </c>
      <c r="C54" s="242" t="s">
        <v>100</v>
      </c>
      <c r="D54" s="243" t="s">
        <v>101</v>
      </c>
      <c r="E54" s="244" t="s">
        <v>36</v>
      </c>
      <c r="F54" s="245" t="s">
        <v>499</v>
      </c>
      <c r="G54" s="246">
        <v>52000000</v>
      </c>
      <c r="H54" s="244" t="s">
        <v>14</v>
      </c>
      <c r="I54" s="247"/>
      <c r="J54" s="262"/>
      <c r="K54" s="263"/>
      <c r="L54" s="238" t="str">
        <f t="shared" si="0"/>
        <v/>
      </c>
      <c r="M54" s="249"/>
      <c r="N54" s="250"/>
      <c r="O54" s="264"/>
      <c r="P54" s="265"/>
      <c r="Q54" s="253"/>
      <c r="R54" s="254"/>
    </row>
    <row r="55" spans="1:18">
      <c r="A55" s="240"/>
      <c r="B55" s="241">
        <v>39773</v>
      </c>
      <c r="C55" s="242" t="s">
        <v>102</v>
      </c>
      <c r="D55" s="243" t="s">
        <v>103</v>
      </c>
      <c r="E55" s="244" t="s">
        <v>104</v>
      </c>
      <c r="F55" s="245" t="s">
        <v>499</v>
      </c>
      <c r="G55" s="246">
        <v>35000000</v>
      </c>
      <c r="H55" s="244" t="s">
        <v>14</v>
      </c>
      <c r="I55" s="247"/>
      <c r="J55" s="262"/>
      <c r="K55" s="263"/>
      <c r="L55" s="238" t="str">
        <f t="shared" si="0"/>
        <v/>
      </c>
      <c r="M55" s="249"/>
      <c r="N55" s="250"/>
      <c r="O55" s="264"/>
      <c r="P55" s="265"/>
      <c r="Q55" s="253"/>
      <c r="R55" s="254"/>
    </row>
    <row r="56" spans="1:18">
      <c r="A56" s="240"/>
      <c r="B56" s="241">
        <v>39773</v>
      </c>
      <c r="C56" s="242" t="s">
        <v>105</v>
      </c>
      <c r="D56" s="243" t="s">
        <v>106</v>
      </c>
      <c r="E56" s="244" t="s">
        <v>40</v>
      </c>
      <c r="F56" s="245" t="s">
        <v>499</v>
      </c>
      <c r="G56" s="246">
        <v>124000000</v>
      </c>
      <c r="H56" s="244" t="s">
        <v>14</v>
      </c>
      <c r="I56" s="247"/>
      <c r="J56" s="262"/>
      <c r="K56" s="263"/>
      <c r="L56" s="238" t="str">
        <f t="shared" si="0"/>
        <v/>
      </c>
      <c r="M56" s="249"/>
      <c r="N56" s="250"/>
      <c r="O56" s="264"/>
      <c r="P56" s="265"/>
      <c r="Q56" s="253"/>
      <c r="R56" s="254"/>
    </row>
    <row r="57" spans="1:18">
      <c r="A57" s="240"/>
      <c r="B57" s="241">
        <v>39773</v>
      </c>
      <c r="C57" s="242" t="s">
        <v>107</v>
      </c>
      <c r="D57" s="243" t="s">
        <v>108</v>
      </c>
      <c r="E57" s="244" t="s">
        <v>40</v>
      </c>
      <c r="F57" s="245" t="s">
        <v>499</v>
      </c>
      <c r="G57" s="246">
        <v>38970000</v>
      </c>
      <c r="H57" s="244" t="s">
        <v>14</v>
      </c>
      <c r="I57" s="247"/>
      <c r="J57" s="262"/>
      <c r="K57" s="263"/>
      <c r="L57" s="238" t="str">
        <f t="shared" si="0"/>
        <v/>
      </c>
      <c r="M57" s="249"/>
      <c r="N57" s="250"/>
      <c r="O57" s="264"/>
      <c r="P57" s="265"/>
      <c r="Q57" s="253"/>
      <c r="R57" s="254"/>
    </row>
    <row r="58" spans="1:18">
      <c r="A58" s="240"/>
      <c r="B58" s="241">
        <v>39773</v>
      </c>
      <c r="C58" s="242" t="s">
        <v>109</v>
      </c>
      <c r="D58" s="243" t="s">
        <v>110</v>
      </c>
      <c r="E58" s="244" t="s">
        <v>40</v>
      </c>
      <c r="F58" s="245" t="s">
        <v>499</v>
      </c>
      <c r="G58" s="246">
        <v>76898000</v>
      </c>
      <c r="H58" s="244" t="s">
        <v>14</v>
      </c>
      <c r="I58" s="247"/>
      <c r="J58" s="262"/>
      <c r="K58" s="263"/>
      <c r="L58" s="238" t="str">
        <f t="shared" si="0"/>
        <v/>
      </c>
      <c r="M58" s="249"/>
      <c r="N58" s="250"/>
      <c r="O58" s="264"/>
      <c r="P58" s="265"/>
      <c r="Q58" s="253"/>
      <c r="R58" s="254"/>
    </row>
    <row r="59" spans="1:18">
      <c r="A59" s="240"/>
      <c r="B59" s="241">
        <v>39773</v>
      </c>
      <c r="C59" s="242" t="s">
        <v>111</v>
      </c>
      <c r="D59" s="243" t="s">
        <v>112</v>
      </c>
      <c r="E59" s="244" t="s">
        <v>40</v>
      </c>
      <c r="F59" s="245" t="s">
        <v>499</v>
      </c>
      <c r="G59" s="246">
        <v>24000000</v>
      </c>
      <c r="H59" s="244" t="s">
        <v>14</v>
      </c>
      <c r="I59" s="247"/>
      <c r="J59" s="262"/>
      <c r="K59" s="263"/>
      <c r="L59" s="238" t="str">
        <f t="shared" si="0"/>
        <v/>
      </c>
      <c r="M59" s="249"/>
      <c r="N59" s="250"/>
      <c r="O59" s="264"/>
      <c r="P59" s="265"/>
      <c r="Q59" s="253"/>
      <c r="R59" s="254"/>
    </row>
    <row r="60" spans="1:18">
      <c r="A60" s="240"/>
      <c r="B60" s="241">
        <v>39773</v>
      </c>
      <c r="C60" s="242" t="s">
        <v>113</v>
      </c>
      <c r="D60" s="243" t="s">
        <v>114</v>
      </c>
      <c r="E60" s="244" t="s">
        <v>25</v>
      </c>
      <c r="F60" s="245" t="s">
        <v>499</v>
      </c>
      <c r="G60" s="246">
        <v>19300000</v>
      </c>
      <c r="H60" s="244" t="s">
        <v>14</v>
      </c>
      <c r="I60" s="247"/>
      <c r="J60" s="262"/>
      <c r="K60" s="263"/>
      <c r="L60" s="238" t="str">
        <f t="shared" si="0"/>
        <v/>
      </c>
      <c r="M60" s="249"/>
      <c r="N60" s="250"/>
      <c r="O60" s="264"/>
      <c r="P60" s="265"/>
      <c r="Q60" s="253"/>
      <c r="R60" s="254"/>
    </row>
    <row r="61" spans="1:18">
      <c r="A61" s="240"/>
      <c r="B61" s="241">
        <v>39773</v>
      </c>
      <c r="C61" s="242" t="s">
        <v>115</v>
      </c>
      <c r="D61" s="243" t="s">
        <v>116</v>
      </c>
      <c r="E61" s="244" t="s">
        <v>44</v>
      </c>
      <c r="F61" s="245" t="s">
        <v>499</v>
      </c>
      <c r="G61" s="246">
        <v>23393000</v>
      </c>
      <c r="H61" s="244" t="s">
        <v>14</v>
      </c>
      <c r="I61" s="247"/>
      <c r="J61" s="262"/>
      <c r="K61" s="263"/>
      <c r="L61" s="238" t="str">
        <f t="shared" si="0"/>
        <v/>
      </c>
      <c r="M61" s="249"/>
      <c r="N61" s="250"/>
      <c r="O61" s="264"/>
      <c r="P61" s="265"/>
      <c r="Q61" s="253"/>
      <c r="R61" s="254"/>
    </row>
    <row r="62" spans="1:18" ht="28.5">
      <c r="A62" s="282"/>
      <c r="B62" s="267">
        <v>39773</v>
      </c>
      <c r="C62" s="268" t="s">
        <v>117</v>
      </c>
      <c r="D62" s="269" t="s">
        <v>21</v>
      </c>
      <c r="E62" s="270" t="s">
        <v>22</v>
      </c>
      <c r="F62" s="271" t="s">
        <v>499</v>
      </c>
      <c r="G62" s="272">
        <v>154000000</v>
      </c>
      <c r="H62" s="270" t="s">
        <v>14</v>
      </c>
      <c r="I62" s="274">
        <v>40191</v>
      </c>
      <c r="J62" s="285">
        <v>4</v>
      </c>
      <c r="K62" s="276">
        <v>50000000</v>
      </c>
      <c r="L62" s="284">
        <f t="shared" si="0"/>
        <v>104000000</v>
      </c>
      <c r="M62" s="249" t="s">
        <v>316</v>
      </c>
      <c r="N62" s="250"/>
      <c r="O62" s="264"/>
      <c r="P62" s="265"/>
      <c r="Q62" s="253"/>
      <c r="R62" s="254"/>
    </row>
    <row r="63" spans="1:18">
      <c r="A63" s="240"/>
      <c r="B63" s="241">
        <v>39773</v>
      </c>
      <c r="C63" s="242" t="s">
        <v>118</v>
      </c>
      <c r="D63" s="243" t="s">
        <v>119</v>
      </c>
      <c r="E63" s="244" t="s">
        <v>72</v>
      </c>
      <c r="F63" s="245" t="s">
        <v>499</v>
      </c>
      <c r="G63" s="246">
        <v>525000000</v>
      </c>
      <c r="H63" s="244" t="s">
        <v>14</v>
      </c>
      <c r="I63" s="247"/>
      <c r="J63" s="262"/>
      <c r="K63" s="263"/>
      <c r="L63" s="238" t="str">
        <f t="shared" si="0"/>
        <v/>
      </c>
      <c r="M63" s="249"/>
      <c r="N63" s="250"/>
      <c r="O63" s="264"/>
      <c r="P63" s="265"/>
      <c r="Q63" s="253"/>
      <c r="R63" s="254"/>
    </row>
    <row r="64" spans="1:18">
      <c r="A64" s="240"/>
      <c r="B64" s="241">
        <v>39773</v>
      </c>
      <c r="C64" s="242" t="s">
        <v>120</v>
      </c>
      <c r="D64" s="243" t="s">
        <v>121</v>
      </c>
      <c r="E64" s="244" t="s">
        <v>122</v>
      </c>
      <c r="F64" s="245" t="s">
        <v>499</v>
      </c>
      <c r="G64" s="246">
        <v>215000000</v>
      </c>
      <c r="H64" s="244" t="s">
        <v>14</v>
      </c>
      <c r="I64" s="247">
        <v>40156</v>
      </c>
      <c r="J64" s="262">
        <v>4</v>
      </c>
      <c r="K64" s="263">
        <v>215000000</v>
      </c>
      <c r="L64" s="238">
        <f t="shared" si="0"/>
        <v>0</v>
      </c>
      <c r="M64" s="249" t="s">
        <v>1284</v>
      </c>
      <c r="N64" s="250">
        <v>40177</v>
      </c>
      <c r="O64" s="264" t="s">
        <v>1284</v>
      </c>
      <c r="P64" s="265"/>
      <c r="Q64" s="253" t="s">
        <v>1668</v>
      </c>
      <c r="R64" s="254">
        <v>10000000</v>
      </c>
    </row>
    <row r="65" spans="1:18">
      <c r="A65" s="240"/>
      <c r="B65" s="241">
        <v>39773</v>
      </c>
      <c r="C65" s="242" t="s">
        <v>123</v>
      </c>
      <c r="D65" s="243" t="s">
        <v>124</v>
      </c>
      <c r="E65" s="244" t="s">
        <v>125</v>
      </c>
      <c r="F65" s="245" t="s">
        <v>499</v>
      </c>
      <c r="G65" s="246">
        <v>11350000</v>
      </c>
      <c r="H65" s="244" t="s">
        <v>14</v>
      </c>
      <c r="I65" s="247"/>
      <c r="J65" s="262"/>
      <c r="K65" s="263"/>
      <c r="L65" s="238" t="str">
        <f t="shared" si="0"/>
        <v/>
      </c>
      <c r="M65" s="249"/>
      <c r="N65" s="250"/>
      <c r="O65" s="264"/>
      <c r="P65" s="265"/>
      <c r="Q65" s="253"/>
      <c r="R65" s="254"/>
    </row>
    <row r="66" spans="1:18">
      <c r="A66" s="240"/>
      <c r="B66" s="241">
        <v>39773</v>
      </c>
      <c r="C66" s="242" t="s">
        <v>126</v>
      </c>
      <c r="D66" s="243" t="s">
        <v>127</v>
      </c>
      <c r="E66" s="244" t="s">
        <v>33</v>
      </c>
      <c r="F66" s="245" t="s">
        <v>499</v>
      </c>
      <c r="G66" s="246">
        <v>104823000</v>
      </c>
      <c r="H66" s="244" t="s">
        <v>14</v>
      </c>
      <c r="I66" s="247"/>
      <c r="J66" s="262"/>
      <c r="K66" s="263"/>
      <c r="L66" s="238" t="str">
        <f t="shared" si="0"/>
        <v/>
      </c>
      <c r="M66" s="249"/>
      <c r="N66" s="250"/>
      <c r="O66" s="264"/>
      <c r="P66" s="265"/>
      <c r="Q66" s="253"/>
      <c r="R66" s="254"/>
    </row>
    <row r="67" spans="1:18">
      <c r="A67" s="240"/>
      <c r="B67" s="241">
        <v>39773</v>
      </c>
      <c r="C67" s="242" t="s">
        <v>128</v>
      </c>
      <c r="D67" s="243" t="s">
        <v>38</v>
      </c>
      <c r="E67" s="244" t="s">
        <v>25</v>
      </c>
      <c r="F67" s="245" t="s">
        <v>499</v>
      </c>
      <c r="G67" s="246">
        <v>67000000</v>
      </c>
      <c r="H67" s="244" t="s">
        <v>14</v>
      </c>
      <c r="I67" s="247"/>
      <c r="J67" s="262"/>
      <c r="K67" s="263"/>
      <c r="L67" s="238" t="str">
        <f t="shared" si="0"/>
        <v/>
      </c>
      <c r="M67" s="249"/>
      <c r="N67" s="250"/>
      <c r="O67" s="264"/>
      <c r="P67" s="265"/>
      <c r="Q67" s="253"/>
      <c r="R67" s="254"/>
    </row>
    <row r="68" spans="1:18" s="395" customFormat="1" ht="28.5">
      <c r="A68" s="282">
        <v>20</v>
      </c>
      <c r="B68" s="292">
        <v>39787</v>
      </c>
      <c r="C68" s="293" t="s">
        <v>134</v>
      </c>
      <c r="D68" s="294" t="s">
        <v>135</v>
      </c>
      <c r="E68" s="270" t="s">
        <v>33</v>
      </c>
      <c r="F68" s="770" t="s">
        <v>1832</v>
      </c>
      <c r="G68" s="272">
        <v>89388000</v>
      </c>
      <c r="H68" s="296" t="s">
        <v>14</v>
      </c>
      <c r="I68" s="274"/>
      <c r="J68" s="275"/>
      <c r="K68" s="276"/>
      <c r="L68" s="284" t="str">
        <f t="shared" si="0"/>
        <v/>
      </c>
      <c r="M68" s="328"/>
      <c r="N68" s="771"/>
      <c r="O68" s="1072"/>
      <c r="P68" s="280"/>
      <c r="Q68" s="331"/>
      <c r="R68" s="281"/>
    </row>
    <row r="69" spans="1:18">
      <c r="A69" s="240"/>
      <c r="B69" s="286">
        <v>39787</v>
      </c>
      <c r="C69" s="287" t="s">
        <v>136</v>
      </c>
      <c r="D69" s="288" t="s">
        <v>32</v>
      </c>
      <c r="E69" s="244" t="s">
        <v>33</v>
      </c>
      <c r="F69" s="289" t="s">
        <v>499</v>
      </c>
      <c r="G69" s="246">
        <v>196000000</v>
      </c>
      <c r="H69" s="290" t="s">
        <v>14</v>
      </c>
      <c r="I69" s="247"/>
      <c r="J69" s="248"/>
      <c r="K69" s="263"/>
      <c r="L69" s="238" t="str">
        <f t="shared" si="0"/>
        <v/>
      </c>
      <c r="M69" s="249"/>
      <c r="N69" s="291"/>
      <c r="O69" s="264"/>
      <c r="P69" s="252"/>
      <c r="Q69" s="253"/>
      <c r="R69" s="254"/>
    </row>
    <row r="70" spans="1:18">
      <c r="A70" s="240"/>
      <c r="B70" s="286">
        <v>39787</v>
      </c>
      <c r="C70" s="287" t="s">
        <v>137</v>
      </c>
      <c r="D70" s="288" t="s">
        <v>138</v>
      </c>
      <c r="E70" s="244" t="s">
        <v>33</v>
      </c>
      <c r="F70" s="289" t="s">
        <v>499</v>
      </c>
      <c r="G70" s="246">
        <v>193000000</v>
      </c>
      <c r="H70" s="290" t="s">
        <v>14</v>
      </c>
      <c r="I70" s="247"/>
      <c r="J70" s="248"/>
      <c r="K70" s="263"/>
      <c r="L70" s="238" t="str">
        <f t="shared" si="0"/>
        <v/>
      </c>
      <c r="M70" s="249"/>
      <c r="N70" s="291"/>
      <c r="O70" s="264"/>
      <c r="P70" s="252"/>
      <c r="Q70" s="253"/>
      <c r="R70" s="254"/>
    </row>
    <row r="71" spans="1:18">
      <c r="A71" s="240"/>
      <c r="B71" s="286">
        <v>39787</v>
      </c>
      <c r="C71" s="287" t="s">
        <v>139</v>
      </c>
      <c r="D71" s="288" t="s">
        <v>140</v>
      </c>
      <c r="E71" s="244" t="s">
        <v>36</v>
      </c>
      <c r="F71" s="289" t="s">
        <v>499</v>
      </c>
      <c r="G71" s="246">
        <v>180000000</v>
      </c>
      <c r="H71" s="290" t="s">
        <v>14</v>
      </c>
      <c r="I71" s="247"/>
      <c r="J71" s="248"/>
      <c r="K71" s="263"/>
      <c r="L71" s="238" t="str">
        <f t="shared" si="0"/>
        <v/>
      </c>
      <c r="M71" s="249"/>
      <c r="N71" s="291"/>
      <c r="O71" s="264"/>
      <c r="P71" s="252"/>
      <c r="Q71" s="253"/>
      <c r="R71" s="254"/>
    </row>
    <row r="72" spans="1:18">
      <c r="A72" s="240"/>
      <c r="B72" s="286">
        <v>39787</v>
      </c>
      <c r="C72" s="287" t="s">
        <v>1673</v>
      </c>
      <c r="D72" s="288" t="s">
        <v>141</v>
      </c>
      <c r="E72" s="290" t="s">
        <v>142</v>
      </c>
      <c r="F72" s="289" t="s">
        <v>499</v>
      </c>
      <c r="G72" s="246">
        <v>75000000</v>
      </c>
      <c r="H72" s="290" t="s">
        <v>14</v>
      </c>
      <c r="I72" s="247">
        <v>40065</v>
      </c>
      <c r="J72" s="248">
        <v>4</v>
      </c>
      <c r="K72" s="263">
        <v>75000000</v>
      </c>
      <c r="L72" s="238">
        <f t="shared" si="0"/>
        <v>0</v>
      </c>
      <c r="M72" s="249" t="s">
        <v>1284</v>
      </c>
      <c r="N72" s="291">
        <v>40170</v>
      </c>
      <c r="O72" s="264" t="s">
        <v>1284</v>
      </c>
      <c r="P72" s="252"/>
      <c r="Q72" s="253" t="s">
        <v>1668</v>
      </c>
      <c r="R72" s="254">
        <v>950000</v>
      </c>
    </row>
    <row r="73" spans="1:18">
      <c r="A73" s="240"/>
      <c r="B73" s="286">
        <v>39787</v>
      </c>
      <c r="C73" s="287" t="s">
        <v>143</v>
      </c>
      <c r="D73" s="288" t="s">
        <v>144</v>
      </c>
      <c r="E73" s="244" t="s">
        <v>50</v>
      </c>
      <c r="F73" s="289" t="s">
        <v>499</v>
      </c>
      <c r="G73" s="246">
        <v>34000000</v>
      </c>
      <c r="H73" s="290" t="s">
        <v>14</v>
      </c>
      <c r="I73" s="247"/>
      <c r="J73" s="248"/>
      <c r="K73" s="263"/>
      <c r="L73" s="238" t="str">
        <f t="shared" si="0"/>
        <v/>
      </c>
      <c r="M73" s="249"/>
      <c r="N73" s="291"/>
      <c r="O73" s="264"/>
      <c r="P73" s="252"/>
      <c r="Q73" s="253"/>
      <c r="R73" s="254"/>
    </row>
    <row r="74" spans="1:18">
      <c r="A74" s="240"/>
      <c r="B74" s="286">
        <v>39787</v>
      </c>
      <c r="C74" s="287" t="s">
        <v>145</v>
      </c>
      <c r="D74" s="288" t="s">
        <v>146</v>
      </c>
      <c r="E74" s="244" t="s">
        <v>25</v>
      </c>
      <c r="F74" s="289" t="s">
        <v>499</v>
      </c>
      <c r="G74" s="246">
        <v>1700000</v>
      </c>
      <c r="H74" s="290" t="s">
        <v>14</v>
      </c>
      <c r="I74" s="247">
        <v>40072</v>
      </c>
      <c r="J74" s="248">
        <v>4</v>
      </c>
      <c r="K74" s="263">
        <v>1700000</v>
      </c>
      <c r="L74" s="238">
        <f t="shared" si="0"/>
        <v>0</v>
      </c>
      <c r="M74" s="249" t="s">
        <v>1284</v>
      </c>
      <c r="N74" s="291">
        <v>40100</v>
      </c>
      <c r="O74" s="264" t="s">
        <v>1284</v>
      </c>
      <c r="P74" s="252"/>
      <c r="Q74" s="253" t="s">
        <v>1668</v>
      </c>
      <c r="R74" s="254">
        <v>63363.9</v>
      </c>
    </row>
    <row r="75" spans="1:18">
      <c r="A75" s="240"/>
      <c r="B75" s="286">
        <v>39787</v>
      </c>
      <c r="C75" s="287" t="s">
        <v>147</v>
      </c>
      <c r="D75" s="288" t="s">
        <v>148</v>
      </c>
      <c r="E75" s="290" t="s">
        <v>149</v>
      </c>
      <c r="F75" s="289" t="s">
        <v>499</v>
      </c>
      <c r="G75" s="246">
        <v>90000000</v>
      </c>
      <c r="H75" s="290" t="s">
        <v>14</v>
      </c>
      <c r="I75" s="247">
        <v>39903</v>
      </c>
      <c r="J75" s="248">
        <v>5</v>
      </c>
      <c r="K75" s="263">
        <v>90000000</v>
      </c>
      <c r="L75" s="238">
        <f t="shared" si="0"/>
        <v>0</v>
      </c>
      <c r="M75" s="249" t="s">
        <v>1284</v>
      </c>
      <c r="N75" s="291">
        <v>39953</v>
      </c>
      <c r="O75" s="251" t="s">
        <v>1284</v>
      </c>
      <c r="P75" s="252">
        <v>9</v>
      </c>
      <c r="Q75" s="253" t="s">
        <v>1668</v>
      </c>
      <c r="R75" s="254">
        <v>1200000</v>
      </c>
    </row>
    <row r="76" spans="1:18" ht="28.5">
      <c r="A76" s="240"/>
      <c r="B76" s="292">
        <v>39787</v>
      </c>
      <c r="C76" s="293" t="s">
        <v>150</v>
      </c>
      <c r="D76" s="294" t="s">
        <v>151</v>
      </c>
      <c r="E76" s="270" t="s">
        <v>44</v>
      </c>
      <c r="F76" s="295" t="s">
        <v>499</v>
      </c>
      <c r="G76" s="272">
        <v>38235000</v>
      </c>
      <c r="H76" s="296" t="s">
        <v>14</v>
      </c>
      <c r="I76" s="274">
        <v>40170</v>
      </c>
      <c r="J76" s="248">
        <v>5</v>
      </c>
      <c r="K76" s="276">
        <v>15000000</v>
      </c>
      <c r="L76" s="284">
        <f t="shared" si="0"/>
        <v>23235000</v>
      </c>
      <c r="M76" s="249" t="s">
        <v>316</v>
      </c>
      <c r="N76" s="291"/>
      <c r="O76" s="264"/>
      <c r="P76" s="252"/>
      <c r="Q76" s="253"/>
      <c r="R76" s="254"/>
    </row>
    <row r="77" spans="1:18">
      <c r="A77" s="240"/>
      <c r="B77" s="286">
        <v>39787</v>
      </c>
      <c r="C77" s="287" t="s">
        <v>152</v>
      </c>
      <c r="D77" s="288" t="s">
        <v>153</v>
      </c>
      <c r="E77" s="244" t="s">
        <v>44</v>
      </c>
      <c r="F77" s="289" t="s">
        <v>499</v>
      </c>
      <c r="G77" s="246">
        <v>83094000</v>
      </c>
      <c r="H77" s="290" t="s">
        <v>14</v>
      </c>
      <c r="I77" s="247"/>
      <c r="J77" s="248"/>
      <c r="K77" s="263"/>
      <c r="L77" s="238" t="str">
        <f t="shared" si="0"/>
        <v/>
      </c>
      <c r="M77" s="249"/>
      <c r="N77" s="291"/>
      <c r="O77" s="264"/>
      <c r="P77" s="252"/>
      <c r="Q77" s="253"/>
      <c r="R77" s="254"/>
    </row>
    <row r="78" spans="1:18">
      <c r="A78" s="240"/>
      <c r="B78" s="286">
        <v>39787</v>
      </c>
      <c r="C78" s="287" t="s">
        <v>154</v>
      </c>
      <c r="D78" s="288" t="s">
        <v>155</v>
      </c>
      <c r="E78" s="244" t="s">
        <v>85</v>
      </c>
      <c r="F78" s="289" t="s">
        <v>499</v>
      </c>
      <c r="G78" s="246">
        <v>9950000</v>
      </c>
      <c r="H78" s="290" t="s">
        <v>14</v>
      </c>
      <c r="I78" s="247"/>
      <c r="J78" s="248"/>
      <c r="K78" s="263"/>
      <c r="L78" s="238" t="str">
        <f t="shared" si="0"/>
        <v/>
      </c>
      <c r="M78" s="249"/>
      <c r="N78" s="291"/>
      <c r="O78" s="264"/>
      <c r="P78" s="252"/>
      <c r="Q78" s="253"/>
      <c r="R78" s="254"/>
    </row>
    <row r="79" spans="1:18">
      <c r="A79" s="240"/>
      <c r="B79" s="286">
        <v>39787</v>
      </c>
      <c r="C79" s="287" t="s">
        <v>156</v>
      </c>
      <c r="D79" s="288" t="s">
        <v>157</v>
      </c>
      <c r="E79" s="244" t="s">
        <v>25</v>
      </c>
      <c r="F79" s="289" t="s">
        <v>499</v>
      </c>
      <c r="G79" s="246">
        <v>306546000</v>
      </c>
      <c r="H79" s="290" t="s">
        <v>14</v>
      </c>
      <c r="I79" s="247"/>
      <c r="J79" s="248"/>
      <c r="K79" s="263"/>
      <c r="L79" s="238" t="str">
        <f t="shared" si="0"/>
        <v/>
      </c>
      <c r="M79" s="249"/>
      <c r="N79" s="291"/>
      <c r="O79" s="264"/>
      <c r="P79" s="252"/>
      <c r="Q79" s="253"/>
      <c r="R79" s="254"/>
    </row>
    <row r="80" spans="1:18">
      <c r="A80" s="240"/>
      <c r="B80" s="286">
        <v>39787</v>
      </c>
      <c r="C80" s="287" t="s">
        <v>158</v>
      </c>
      <c r="D80" s="288" t="s">
        <v>159</v>
      </c>
      <c r="E80" s="244" t="s">
        <v>125</v>
      </c>
      <c r="F80" s="289" t="s">
        <v>499</v>
      </c>
      <c r="G80" s="246">
        <v>347000000</v>
      </c>
      <c r="H80" s="290" t="s">
        <v>14</v>
      </c>
      <c r="I80" s="247"/>
      <c r="J80" s="248"/>
      <c r="K80" s="263"/>
      <c r="L80" s="238" t="str">
        <f t="shared" si="0"/>
        <v/>
      </c>
      <c r="M80" s="249"/>
      <c r="N80" s="291"/>
      <c r="O80" s="264"/>
      <c r="P80" s="252"/>
      <c r="Q80" s="253"/>
      <c r="R80" s="254"/>
    </row>
    <row r="81" spans="1:18">
      <c r="A81" s="240"/>
      <c r="B81" s="286">
        <v>39787</v>
      </c>
      <c r="C81" s="287" t="s">
        <v>160</v>
      </c>
      <c r="D81" s="288" t="s">
        <v>161</v>
      </c>
      <c r="E81" s="290" t="s">
        <v>162</v>
      </c>
      <c r="F81" s="289" t="s">
        <v>499</v>
      </c>
      <c r="G81" s="246">
        <v>58000000</v>
      </c>
      <c r="H81" s="290" t="s">
        <v>14</v>
      </c>
      <c r="I81" s="247"/>
      <c r="J81" s="248"/>
      <c r="K81" s="263"/>
      <c r="L81" s="238" t="str">
        <f t="shared" ref="L81:L145" si="1">IF($K81&lt;&gt;0,$G81-$K81,"")</f>
        <v/>
      </c>
      <c r="M81" s="249"/>
      <c r="N81" s="291"/>
      <c r="O81" s="264"/>
      <c r="P81" s="252"/>
      <c r="Q81" s="253"/>
      <c r="R81" s="254"/>
    </row>
    <row r="82" spans="1:18">
      <c r="A82" s="240"/>
      <c r="B82" s="286">
        <v>39787</v>
      </c>
      <c r="C82" s="287" t="s">
        <v>163</v>
      </c>
      <c r="D82" s="288" t="s">
        <v>38</v>
      </c>
      <c r="E82" s="244" t="s">
        <v>25</v>
      </c>
      <c r="F82" s="289" t="s">
        <v>499</v>
      </c>
      <c r="G82" s="246">
        <v>258000000</v>
      </c>
      <c r="H82" s="290" t="s">
        <v>14</v>
      </c>
      <c r="I82" s="297"/>
      <c r="J82" s="298"/>
      <c r="K82" s="263"/>
      <c r="L82" s="238" t="str">
        <f t="shared" si="1"/>
        <v/>
      </c>
      <c r="M82" s="249"/>
      <c r="N82" s="291"/>
      <c r="O82" s="264"/>
      <c r="P82" s="252"/>
      <c r="Q82" s="253"/>
      <c r="R82" s="254"/>
    </row>
    <row r="83" spans="1:18">
      <c r="A83" s="240"/>
      <c r="B83" s="286">
        <v>39787</v>
      </c>
      <c r="C83" s="287" t="s">
        <v>164</v>
      </c>
      <c r="D83" s="288" t="s">
        <v>42</v>
      </c>
      <c r="E83" s="244" t="s">
        <v>13</v>
      </c>
      <c r="F83" s="289" t="s">
        <v>499</v>
      </c>
      <c r="G83" s="246">
        <v>42750000</v>
      </c>
      <c r="H83" s="299" t="s">
        <v>14</v>
      </c>
      <c r="I83" s="247"/>
      <c r="J83" s="248"/>
      <c r="K83" s="263"/>
      <c r="L83" s="238" t="str">
        <f t="shared" si="1"/>
        <v/>
      </c>
      <c r="M83" s="249"/>
      <c r="N83" s="291"/>
      <c r="O83" s="264"/>
      <c r="P83" s="252"/>
      <c r="Q83" s="253"/>
      <c r="R83" s="254"/>
    </row>
    <row r="84" spans="1:18" ht="28.5">
      <c r="A84" s="1111"/>
      <c r="B84" s="1125">
        <v>39787</v>
      </c>
      <c r="C84" s="1121" t="s">
        <v>165</v>
      </c>
      <c r="D84" s="1123" t="s">
        <v>166</v>
      </c>
      <c r="E84" s="1102" t="s">
        <v>25</v>
      </c>
      <c r="F84" s="1104" t="s">
        <v>499</v>
      </c>
      <c r="G84" s="1113">
        <v>130000000</v>
      </c>
      <c r="H84" s="1107" t="s">
        <v>14</v>
      </c>
      <c r="I84" s="274">
        <v>40051</v>
      </c>
      <c r="J84" s="300">
        <v>4</v>
      </c>
      <c r="K84" s="276">
        <v>97500000</v>
      </c>
      <c r="L84" s="284">
        <f t="shared" si="1"/>
        <v>32500000</v>
      </c>
      <c r="M84" s="301" t="s">
        <v>499</v>
      </c>
      <c r="N84" s="1117">
        <v>40114</v>
      </c>
      <c r="O84" s="1119" t="s">
        <v>1284</v>
      </c>
      <c r="P84" s="1181">
        <v>9</v>
      </c>
      <c r="Q84" s="1115" t="s">
        <v>1668</v>
      </c>
      <c r="R84" s="1109">
        <v>1307000</v>
      </c>
    </row>
    <row r="85" spans="1:18">
      <c r="A85" s="1112"/>
      <c r="B85" s="1126"/>
      <c r="C85" s="1122"/>
      <c r="D85" s="1124"/>
      <c r="E85" s="1103"/>
      <c r="F85" s="1105"/>
      <c r="G85" s="1114"/>
      <c r="H85" s="1108"/>
      <c r="I85" s="247">
        <v>40058</v>
      </c>
      <c r="J85" s="248">
        <v>4</v>
      </c>
      <c r="K85" s="302">
        <v>32500000</v>
      </c>
      <c r="L85" s="238">
        <v>0</v>
      </c>
      <c r="M85" s="301" t="s">
        <v>1284</v>
      </c>
      <c r="N85" s="1118"/>
      <c r="O85" s="1120"/>
      <c r="P85" s="1182"/>
      <c r="Q85" s="1116"/>
      <c r="R85" s="1110"/>
    </row>
    <row r="86" spans="1:18">
      <c r="A86" s="240"/>
      <c r="B86" s="286">
        <v>39787</v>
      </c>
      <c r="C86" s="287" t="s">
        <v>167</v>
      </c>
      <c r="D86" s="288" t="s">
        <v>168</v>
      </c>
      <c r="E86" s="244" t="s">
        <v>61</v>
      </c>
      <c r="F86" s="289" t="s">
        <v>499</v>
      </c>
      <c r="G86" s="246">
        <v>37000000</v>
      </c>
      <c r="H86" s="299" t="s">
        <v>14</v>
      </c>
      <c r="I86" s="247"/>
      <c r="J86" s="248"/>
      <c r="K86" s="263"/>
      <c r="L86" s="238" t="str">
        <f t="shared" si="1"/>
        <v/>
      </c>
      <c r="M86" s="249"/>
      <c r="N86" s="291"/>
      <c r="O86" s="264"/>
      <c r="P86" s="252"/>
      <c r="Q86" s="253"/>
      <c r="R86" s="254"/>
    </row>
    <row r="87" spans="1:18">
      <c r="A87" s="240"/>
      <c r="B87" s="286">
        <v>39787</v>
      </c>
      <c r="C87" s="287" t="s">
        <v>169</v>
      </c>
      <c r="D87" s="288" t="s">
        <v>170</v>
      </c>
      <c r="E87" s="244" t="s">
        <v>125</v>
      </c>
      <c r="F87" s="289" t="s">
        <v>499</v>
      </c>
      <c r="G87" s="246">
        <v>65000000</v>
      </c>
      <c r="H87" s="290" t="s">
        <v>14</v>
      </c>
      <c r="I87" s="303"/>
      <c r="J87" s="304"/>
      <c r="K87" s="263"/>
      <c r="L87" s="238" t="str">
        <f t="shared" si="1"/>
        <v/>
      </c>
      <c r="M87" s="249"/>
      <c r="N87" s="291"/>
      <c r="O87" s="264"/>
      <c r="P87" s="252"/>
      <c r="Q87" s="253"/>
      <c r="R87" s="254"/>
    </row>
    <row r="88" spans="1:18">
      <c r="A88" s="240">
        <v>17</v>
      </c>
      <c r="B88" s="286">
        <v>39787</v>
      </c>
      <c r="C88" s="287" t="s">
        <v>171</v>
      </c>
      <c r="D88" s="288" t="s">
        <v>51</v>
      </c>
      <c r="E88" s="244" t="s">
        <v>52</v>
      </c>
      <c r="F88" s="289" t="s">
        <v>1545</v>
      </c>
      <c r="G88" s="246">
        <v>69000000</v>
      </c>
      <c r="H88" s="290" t="s">
        <v>14</v>
      </c>
      <c r="I88" s="247"/>
      <c r="J88" s="248"/>
      <c r="K88" s="263"/>
      <c r="L88" s="238" t="str">
        <f t="shared" si="1"/>
        <v/>
      </c>
      <c r="M88" s="249"/>
      <c r="N88" s="291"/>
      <c r="O88" s="264"/>
      <c r="P88" s="252"/>
      <c r="Q88" s="253"/>
      <c r="R88" s="254"/>
    </row>
    <row r="89" spans="1:18">
      <c r="A89" s="240"/>
      <c r="B89" s="286">
        <v>39787</v>
      </c>
      <c r="C89" s="287" t="s">
        <v>172</v>
      </c>
      <c r="D89" s="288" t="s">
        <v>173</v>
      </c>
      <c r="E89" s="290" t="s">
        <v>174</v>
      </c>
      <c r="F89" s="289" t="s">
        <v>499</v>
      </c>
      <c r="G89" s="246">
        <v>70000000</v>
      </c>
      <c r="H89" s="290" t="s">
        <v>14</v>
      </c>
      <c r="I89" s="247"/>
      <c r="J89" s="248"/>
      <c r="K89" s="263"/>
      <c r="L89" s="238" t="str">
        <f t="shared" si="1"/>
        <v/>
      </c>
      <c r="M89" s="249"/>
      <c r="N89" s="291"/>
      <c r="O89" s="264"/>
      <c r="P89" s="252"/>
      <c r="Q89" s="253"/>
      <c r="R89" s="254"/>
    </row>
    <row r="90" spans="1:18">
      <c r="A90" s="240">
        <v>12</v>
      </c>
      <c r="B90" s="286">
        <v>39787</v>
      </c>
      <c r="C90" s="287" t="s">
        <v>175</v>
      </c>
      <c r="D90" s="288" t="s">
        <v>176</v>
      </c>
      <c r="E90" s="290" t="s">
        <v>177</v>
      </c>
      <c r="F90" s="289" t="s">
        <v>1545</v>
      </c>
      <c r="G90" s="246">
        <v>935000000</v>
      </c>
      <c r="H90" s="290" t="s">
        <v>14</v>
      </c>
      <c r="I90" s="247"/>
      <c r="J90" s="248"/>
      <c r="K90" s="263"/>
      <c r="L90" s="238" t="str">
        <f t="shared" si="1"/>
        <v/>
      </c>
      <c r="M90" s="249"/>
      <c r="N90" s="291"/>
      <c r="O90" s="264"/>
      <c r="P90" s="252"/>
      <c r="Q90" s="253"/>
      <c r="R90" s="254"/>
    </row>
    <row r="91" spans="1:18">
      <c r="A91" s="240"/>
      <c r="B91" s="286">
        <v>39787</v>
      </c>
      <c r="C91" s="287" t="s">
        <v>178</v>
      </c>
      <c r="D91" s="288" t="s">
        <v>179</v>
      </c>
      <c r="E91" s="290" t="s">
        <v>180</v>
      </c>
      <c r="F91" s="289" t="s">
        <v>499</v>
      </c>
      <c r="G91" s="246">
        <v>21750000</v>
      </c>
      <c r="H91" s="290" t="s">
        <v>14</v>
      </c>
      <c r="I91" s="247"/>
      <c r="J91" s="248"/>
      <c r="K91" s="263"/>
      <c r="L91" s="238" t="str">
        <f t="shared" si="1"/>
        <v/>
      </c>
      <c r="M91" s="249"/>
      <c r="N91" s="291"/>
      <c r="O91" s="264"/>
      <c r="P91" s="252"/>
      <c r="Q91" s="253"/>
      <c r="R91" s="254"/>
    </row>
    <row r="92" spans="1:18">
      <c r="A92" s="240"/>
      <c r="B92" s="286">
        <v>39787</v>
      </c>
      <c r="C92" s="287" t="s">
        <v>181</v>
      </c>
      <c r="D92" s="288" t="s">
        <v>182</v>
      </c>
      <c r="E92" s="244" t="s">
        <v>61</v>
      </c>
      <c r="F92" s="289" t="s">
        <v>499</v>
      </c>
      <c r="G92" s="246">
        <v>7225000</v>
      </c>
      <c r="H92" s="290" t="s">
        <v>14</v>
      </c>
      <c r="I92" s="247"/>
      <c r="J92" s="248"/>
      <c r="K92" s="263"/>
      <c r="L92" s="238" t="str">
        <f t="shared" si="1"/>
        <v/>
      </c>
      <c r="M92" s="249"/>
      <c r="N92" s="291"/>
      <c r="O92" s="264"/>
      <c r="P92" s="252"/>
      <c r="Q92" s="253"/>
      <c r="R92" s="254"/>
    </row>
    <row r="93" spans="1:18">
      <c r="A93" s="240"/>
      <c r="B93" s="286">
        <v>39787</v>
      </c>
      <c r="C93" s="287" t="s">
        <v>183</v>
      </c>
      <c r="D93" s="288" t="s">
        <v>184</v>
      </c>
      <c r="E93" s="244" t="s">
        <v>25</v>
      </c>
      <c r="F93" s="289" t="s">
        <v>499</v>
      </c>
      <c r="G93" s="246">
        <v>28000000</v>
      </c>
      <c r="H93" s="290" t="s">
        <v>14</v>
      </c>
      <c r="I93" s="247">
        <v>39903</v>
      </c>
      <c r="J93" s="248">
        <v>4</v>
      </c>
      <c r="K93" s="263">
        <v>28000000</v>
      </c>
      <c r="L93" s="238">
        <f t="shared" si="1"/>
        <v>0</v>
      </c>
      <c r="M93" s="249" t="s">
        <v>1284</v>
      </c>
      <c r="N93" s="291"/>
      <c r="O93" s="264"/>
      <c r="P93" s="252"/>
      <c r="Q93" s="253"/>
      <c r="R93" s="254"/>
    </row>
    <row r="94" spans="1:18">
      <c r="A94" s="240"/>
      <c r="B94" s="286">
        <v>39787</v>
      </c>
      <c r="C94" s="287" t="s">
        <v>1671</v>
      </c>
      <c r="D94" s="288" t="s">
        <v>185</v>
      </c>
      <c r="E94" s="244" t="s">
        <v>13</v>
      </c>
      <c r="F94" s="289" t="s">
        <v>499</v>
      </c>
      <c r="G94" s="246">
        <v>31260000</v>
      </c>
      <c r="H94" s="290" t="s">
        <v>14</v>
      </c>
      <c r="I94" s="247"/>
      <c r="J94" s="248"/>
      <c r="K94" s="263"/>
      <c r="L94" s="238" t="str">
        <f t="shared" si="1"/>
        <v/>
      </c>
      <c r="M94" s="249"/>
      <c r="N94" s="291"/>
      <c r="O94" s="264"/>
      <c r="P94" s="252"/>
      <c r="Q94" s="253"/>
      <c r="R94" s="254"/>
    </row>
    <row r="95" spans="1:18">
      <c r="A95" s="240"/>
      <c r="B95" s="286">
        <v>39787</v>
      </c>
      <c r="C95" s="287" t="s">
        <v>186</v>
      </c>
      <c r="D95" s="288" t="s">
        <v>187</v>
      </c>
      <c r="E95" s="244" t="s">
        <v>22</v>
      </c>
      <c r="F95" s="289" t="s">
        <v>499</v>
      </c>
      <c r="G95" s="246">
        <v>10000000</v>
      </c>
      <c r="H95" s="290" t="s">
        <v>14</v>
      </c>
      <c r="I95" s="247"/>
      <c r="J95" s="248"/>
      <c r="K95" s="263"/>
      <c r="L95" s="238" t="str">
        <f t="shared" si="1"/>
        <v/>
      </c>
      <c r="M95" s="249"/>
      <c r="N95" s="291"/>
      <c r="O95" s="264"/>
      <c r="P95" s="252"/>
      <c r="Q95" s="253"/>
      <c r="R95" s="254"/>
    </row>
    <row r="96" spans="1:18">
      <c r="A96" s="240"/>
      <c r="B96" s="286">
        <v>39787</v>
      </c>
      <c r="C96" s="287" t="s">
        <v>188</v>
      </c>
      <c r="D96" s="288" t="s">
        <v>189</v>
      </c>
      <c r="E96" s="290" t="s">
        <v>162</v>
      </c>
      <c r="F96" s="289" t="s">
        <v>499</v>
      </c>
      <c r="G96" s="246">
        <v>9550000</v>
      </c>
      <c r="H96" s="290" t="s">
        <v>14</v>
      </c>
      <c r="I96" s="247"/>
      <c r="J96" s="248"/>
      <c r="K96" s="263"/>
      <c r="L96" s="238" t="str">
        <f t="shared" si="1"/>
        <v/>
      </c>
      <c r="M96" s="249"/>
      <c r="N96" s="291"/>
      <c r="O96" s="264"/>
      <c r="P96" s="252"/>
      <c r="Q96" s="253"/>
      <c r="R96" s="254"/>
    </row>
    <row r="97" spans="1:18">
      <c r="A97" s="240"/>
      <c r="B97" s="286">
        <v>39787</v>
      </c>
      <c r="C97" s="287" t="s">
        <v>190</v>
      </c>
      <c r="D97" s="288" t="s">
        <v>191</v>
      </c>
      <c r="E97" s="244" t="s">
        <v>16</v>
      </c>
      <c r="F97" s="289" t="s">
        <v>499</v>
      </c>
      <c r="G97" s="246">
        <v>36842000</v>
      </c>
      <c r="H97" s="290" t="s">
        <v>14</v>
      </c>
      <c r="I97" s="247"/>
      <c r="J97" s="248"/>
      <c r="K97" s="263"/>
      <c r="L97" s="238" t="str">
        <f t="shared" si="1"/>
        <v/>
      </c>
      <c r="M97" s="249"/>
      <c r="N97" s="291"/>
      <c r="O97" s="264"/>
      <c r="P97" s="252"/>
      <c r="Q97" s="253"/>
      <c r="R97" s="254"/>
    </row>
    <row r="98" spans="1:18">
      <c r="A98" s="240"/>
      <c r="B98" s="286">
        <v>39787</v>
      </c>
      <c r="C98" s="287" t="s">
        <v>192</v>
      </c>
      <c r="D98" s="288" t="s">
        <v>193</v>
      </c>
      <c r="E98" s="244" t="s">
        <v>85</v>
      </c>
      <c r="F98" s="289" t="s">
        <v>499</v>
      </c>
      <c r="G98" s="246">
        <v>37000000</v>
      </c>
      <c r="H98" s="290" t="s">
        <v>14</v>
      </c>
      <c r="I98" s="247"/>
      <c r="J98" s="248"/>
      <c r="K98" s="263"/>
      <c r="L98" s="238" t="str">
        <f t="shared" si="1"/>
        <v/>
      </c>
      <c r="M98" s="249"/>
      <c r="N98" s="291"/>
      <c r="O98" s="264"/>
      <c r="P98" s="252"/>
      <c r="Q98" s="253"/>
      <c r="R98" s="254"/>
    </row>
    <row r="99" spans="1:18">
      <c r="A99" s="240"/>
      <c r="B99" s="286">
        <v>39787</v>
      </c>
      <c r="C99" s="287" t="s">
        <v>194</v>
      </c>
      <c r="D99" s="288" t="s">
        <v>195</v>
      </c>
      <c r="E99" s="244" t="s">
        <v>66</v>
      </c>
      <c r="F99" s="289" t="s">
        <v>499</v>
      </c>
      <c r="G99" s="246">
        <v>20649000</v>
      </c>
      <c r="H99" s="290" t="s">
        <v>14</v>
      </c>
      <c r="I99" s="247"/>
      <c r="J99" s="248"/>
      <c r="K99" s="263"/>
      <c r="L99" s="238" t="str">
        <f t="shared" si="1"/>
        <v/>
      </c>
      <c r="M99" s="249"/>
      <c r="N99" s="291"/>
      <c r="O99" s="264"/>
      <c r="P99" s="252"/>
      <c r="Q99" s="253"/>
      <c r="R99" s="254"/>
    </row>
    <row r="100" spans="1:18">
      <c r="A100" s="240"/>
      <c r="B100" s="286">
        <v>39787</v>
      </c>
      <c r="C100" s="287" t="s">
        <v>196</v>
      </c>
      <c r="D100" s="288" t="s">
        <v>197</v>
      </c>
      <c r="E100" s="244" t="s">
        <v>44</v>
      </c>
      <c r="F100" s="289" t="s">
        <v>499</v>
      </c>
      <c r="G100" s="246">
        <v>7000000</v>
      </c>
      <c r="H100" s="290" t="s">
        <v>14</v>
      </c>
      <c r="I100" s="247">
        <v>40009</v>
      </c>
      <c r="J100" s="248">
        <v>4</v>
      </c>
      <c r="K100" s="263">
        <v>7000000</v>
      </c>
      <c r="L100" s="238">
        <v>0</v>
      </c>
      <c r="M100" s="249" t="s">
        <v>1284</v>
      </c>
      <c r="N100" s="291">
        <v>40058</v>
      </c>
      <c r="O100" s="264" t="s">
        <v>1284</v>
      </c>
      <c r="P100" s="252"/>
      <c r="Q100" s="253" t="s">
        <v>1668</v>
      </c>
      <c r="R100" s="254">
        <v>225000</v>
      </c>
    </row>
    <row r="101" spans="1:18">
      <c r="A101" s="240"/>
      <c r="B101" s="286">
        <v>39787</v>
      </c>
      <c r="C101" s="287" t="s">
        <v>198</v>
      </c>
      <c r="D101" s="288" t="s">
        <v>199</v>
      </c>
      <c r="E101" s="244" t="s">
        <v>85</v>
      </c>
      <c r="F101" s="289" t="s">
        <v>499</v>
      </c>
      <c r="G101" s="246">
        <v>5800000</v>
      </c>
      <c r="H101" s="290" t="s">
        <v>14</v>
      </c>
      <c r="I101" s="247"/>
      <c r="J101" s="248"/>
      <c r="K101" s="263"/>
      <c r="L101" s="238" t="str">
        <f t="shared" si="1"/>
        <v/>
      </c>
      <c r="M101" s="249"/>
      <c r="N101" s="291"/>
      <c r="O101" s="264"/>
      <c r="P101" s="252"/>
      <c r="Q101" s="253"/>
      <c r="R101" s="254"/>
    </row>
    <row r="102" spans="1:18">
      <c r="A102" s="240"/>
      <c r="B102" s="286">
        <v>39787</v>
      </c>
      <c r="C102" s="287" t="s">
        <v>200</v>
      </c>
      <c r="D102" s="288" t="s">
        <v>201</v>
      </c>
      <c r="E102" s="244" t="s">
        <v>40</v>
      </c>
      <c r="F102" s="289" t="s">
        <v>499</v>
      </c>
      <c r="G102" s="246">
        <v>303000000</v>
      </c>
      <c r="H102" s="290" t="s">
        <v>14</v>
      </c>
      <c r="I102" s="247"/>
      <c r="J102" s="248"/>
      <c r="K102" s="263"/>
      <c r="L102" s="238" t="str">
        <f t="shared" si="1"/>
        <v/>
      </c>
      <c r="M102" s="249"/>
      <c r="N102" s="291"/>
      <c r="O102" s="264"/>
      <c r="P102" s="252"/>
      <c r="Q102" s="253"/>
      <c r="R102" s="254"/>
    </row>
    <row r="103" spans="1:18">
      <c r="A103" s="240"/>
      <c r="B103" s="286">
        <v>39787</v>
      </c>
      <c r="C103" s="287" t="s">
        <v>202</v>
      </c>
      <c r="D103" s="288" t="s">
        <v>203</v>
      </c>
      <c r="E103" s="244" t="s">
        <v>25</v>
      </c>
      <c r="F103" s="289" t="s">
        <v>499</v>
      </c>
      <c r="G103" s="246">
        <v>13500000</v>
      </c>
      <c r="H103" s="290" t="s">
        <v>14</v>
      </c>
      <c r="I103" s="247"/>
      <c r="J103" s="248"/>
      <c r="K103" s="263"/>
      <c r="L103" s="238" t="str">
        <f t="shared" si="1"/>
        <v/>
      </c>
      <c r="M103" s="249"/>
      <c r="N103" s="291"/>
      <c r="O103" s="264"/>
      <c r="P103" s="252"/>
      <c r="Q103" s="253"/>
      <c r="R103" s="254"/>
    </row>
    <row r="104" spans="1:18">
      <c r="A104" s="240"/>
      <c r="B104" s="305">
        <v>39794</v>
      </c>
      <c r="C104" s="306" t="s">
        <v>204</v>
      </c>
      <c r="D104" s="307" t="s">
        <v>205</v>
      </c>
      <c r="E104" s="308" t="s">
        <v>206</v>
      </c>
      <c r="F104" s="309" t="s">
        <v>499</v>
      </c>
      <c r="G104" s="246">
        <v>100000000</v>
      </c>
      <c r="H104" s="308" t="s">
        <v>14</v>
      </c>
      <c r="I104" s="247">
        <v>39903</v>
      </c>
      <c r="J104" s="248">
        <v>4</v>
      </c>
      <c r="K104" s="263">
        <v>100000000</v>
      </c>
      <c r="L104" s="238">
        <f t="shared" si="1"/>
        <v>0</v>
      </c>
      <c r="M104" s="249" t="s">
        <v>1284</v>
      </c>
      <c r="N104" s="310">
        <v>39941</v>
      </c>
      <c r="O104" s="311" t="s">
        <v>1284</v>
      </c>
      <c r="P104" s="252"/>
      <c r="Q104" s="253" t="s">
        <v>1668</v>
      </c>
      <c r="R104" s="254">
        <v>1200000</v>
      </c>
    </row>
    <row r="105" spans="1:18">
      <c r="A105" s="240"/>
      <c r="B105" s="305">
        <v>39794</v>
      </c>
      <c r="C105" s="306" t="s">
        <v>207</v>
      </c>
      <c r="D105" s="307" t="s">
        <v>1307</v>
      </c>
      <c r="E105" s="244" t="s">
        <v>13</v>
      </c>
      <c r="F105" s="309" t="s">
        <v>499</v>
      </c>
      <c r="G105" s="246">
        <v>41279000</v>
      </c>
      <c r="H105" s="308" t="s">
        <v>14</v>
      </c>
      <c r="I105" s="247"/>
      <c r="J105" s="312"/>
      <c r="K105" s="263"/>
      <c r="L105" s="238" t="str">
        <f t="shared" si="1"/>
        <v/>
      </c>
      <c r="M105" s="249"/>
      <c r="N105" s="313"/>
      <c r="O105" s="264"/>
      <c r="P105" s="314"/>
      <c r="Q105" s="253"/>
      <c r="R105" s="254"/>
    </row>
    <row r="106" spans="1:18">
      <c r="A106" s="240"/>
      <c r="B106" s="305">
        <v>39794</v>
      </c>
      <c r="C106" s="306" t="s">
        <v>208</v>
      </c>
      <c r="D106" s="307" t="s">
        <v>39</v>
      </c>
      <c r="E106" s="244" t="s">
        <v>40</v>
      </c>
      <c r="F106" s="309" t="s">
        <v>499</v>
      </c>
      <c r="G106" s="246">
        <v>6500000</v>
      </c>
      <c r="H106" s="308" t="s">
        <v>14</v>
      </c>
      <c r="I106" s="247"/>
      <c r="J106" s="312"/>
      <c r="K106" s="263"/>
      <c r="L106" s="238" t="str">
        <f t="shared" si="1"/>
        <v/>
      </c>
      <c r="M106" s="249"/>
      <c r="N106" s="313"/>
      <c r="O106" s="264"/>
      <c r="P106" s="314"/>
      <c r="Q106" s="253"/>
      <c r="R106" s="254"/>
    </row>
    <row r="107" spans="1:18">
      <c r="A107" s="240"/>
      <c r="B107" s="305">
        <v>39794</v>
      </c>
      <c r="C107" s="306" t="s">
        <v>209</v>
      </c>
      <c r="D107" s="307" t="s">
        <v>210</v>
      </c>
      <c r="E107" s="244" t="s">
        <v>25</v>
      </c>
      <c r="F107" s="309" t="s">
        <v>499</v>
      </c>
      <c r="G107" s="246">
        <v>235000000</v>
      </c>
      <c r="H107" s="308" t="s">
        <v>14</v>
      </c>
      <c r="I107" s="247">
        <v>40170</v>
      </c>
      <c r="J107" s="312">
        <v>5</v>
      </c>
      <c r="K107" s="263">
        <v>235000000</v>
      </c>
      <c r="L107" s="238">
        <f t="shared" si="1"/>
        <v>0</v>
      </c>
      <c r="M107" s="249" t="s">
        <v>1284</v>
      </c>
      <c r="N107" s="313"/>
      <c r="O107" s="264"/>
      <c r="P107" s="314"/>
      <c r="Q107" s="253"/>
      <c r="R107" s="254"/>
    </row>
    <row r="108" spans="1:18">
      <c r="A108" s="240"/>
      <c r="B108" s="305">
        <v>39794</v>
      </c>
      <c r="C108" s="306" t="s">
        <v>211</v>
      </c>
      <c r="D108" s="307" t="s">
        <v>212</v>
      </c>
      <c r="E108" s="244" t="s">
        <v>61</v>
      </c>
      <c r="F108" s="309" t="s">
        <v>499</v>
      </c>
      <c r="G108" s="246">
        <v>25223000</v>
      </c>
      <c r="H108" s="308" t="s">
        <v>14</v>
      </c>
      <c r="I108" s="247"/>
      <c r="J108" s="312"/>
      <c r="K108" s="263"/>
      <c r="L108" s="238" t="str">
        <f t="shared" si="1"/>
        <v/>
      </c>
      <c r="M108" s="249"/>
      <c r="N108" s="313"/>
      <c r="O108" s="264"/>
      <c r="P108" s="314"/>
      <c r="Q108" s="253"/>
      <c r="R108" s="254"/>
    </row>
    <row r="109" spans="1:18">
      <c r="A109" s="240"/>
      <c r="B109" s="305">
        <v>39794</v>
      </c>
      <c r="C109" s="306" t="s">
        <v>213</v>
      </c>
      <c r="D109" s="307" t="s">
        <v>214</v>
      </c>
      <c r="E109" s="308" t="s">
        <v>215</v>
      </c>
      <c r="F109" s="309" t="s">
        <v>499</v>
      </c>
      <c r="G109" s="246">
        <v>330000000</v>
      </c>
      <c r="H109" s="308" t="s">
        <v>14</v>
      </c>
      <c r="I109" s="247"/>
      <c r="J109" s="312"/>
      <c r="K109" s="263"/>
      <c r="L109" s="238" t="str">
        <f t="shared" si="1"/>
        <v/>
      </c>
      <c r="M109" s="249"/>
      <c r="N109" s="313"/>
      <c r="O109" s="264"/>
      <c r="P109" s="314"/>
      <c r="Q109" s="253"/>
      <c r="R109" s="254"/>
    </row>
    <row r="110" spans="1:18">
      <c r="A110" s="240"/>
      <c r="B110" s="305">
        <v>39794</v>
      </c>
      <c r="C110" s="306" t="s">
        <v>216</v>
      </c>
      <c r="D110" s="307" t="s">
        <v>217</v>
      </c>
      <c r="E110" s="308" t="s">
        <v>218</v>
      </c>
      <c r="F110" s="309" t="s">
        <v>499</v>
      </c>
      <c r="G110" s="246">
        <v>300000000</v>
      </c>
      <c r="H110" s="308" t="s">
        <v>14</v>
      </c>
      <c r="I110" s="247"/>
      <c r="J110" s="312"/>
      <c r="K110" s="263"/>
      <c r="L110" s="238" t="str">
        <f t="shared" si="1"/>
        <v/>
      </c>
      <c r="M110" s="249"/>
      <c r="N110" s="313"/>
      <c r="O110" s="264"/>
      <c r="P110" s="314"/>
      <c r="Q110" s="253"/>
      <c r="R110" s="254"/>
    </row>
    <row r="111" spans="1:18">
      <c r="A111" s="240"/>
      <c r="B111" s="305">
        <v>39794</v>
      </c>
      <c r="C111" s="306" t="s">
        <v>219</v>
      </c>
      <c r="D111" s="307" t="s">
        <v>15</v>
      </c>
      <c r="E111" s="244" t="s">
        <v>16</v>
      </c>
      <c r="F111" s="309" t="s">
        <v>499</v>
      </c>
      <c r="G111" s="246">
        <v>120000000</v>
      </c>
      <c r="H111" s="308" t="s">
        <v>14</v>
      </c>
      <c r="I111" s="247">
        <v>39903</v>
      </c>
      <c r="J111" s="248">
        <v>4</v>
      </c>
      <c r="K111" s="263">
        <v>120000000</v>
      </c>
      <c r="L111" s="238">
        <f t="shared" si="1"/>
        <v>0</v>
      </c>
      <c r="M111" s="249" t="s">
        <v>1284</v>
      </c>
      <c r="N111" s="313">
        <v>40247</v>
      </c>
      <c r="O111" s="264" t="s">
        <v>1284</v>
      </c>
      <c r="P111" s="252"/>
      <c r="Q111" s="253" t="s">
        <v>1669</v>
      </c>
      <c r="R111" s="254">
        <v>11320751</v>
      </c>
    </row>
    <row r="112" spans="1:18">
      <c r="A112" s="240"/>
      <c r="B112" s="305">
        <v>39794</v>
      </c>
      <c r="C112" s="306" t="s">
        <v>220</v>
      </c>
      <c r="D112" s="307" t="s">
        <v>221</v>
      </c>
      <c r="E112" s="244" t="s">
        <v>104</v>
      </c>
      <c r="F112" s="309" t="s">
        <v>499</v>
      </c>
      <c r="G112" s="246">
        <v>18400000</v>
      </c>
      <c r="H112" s="308" t="s">
        <v>14</v>
      </c>
      <c r="I112" s="247"/>
      <c r="J112" s="312"/>
      <c r="K112" s="263"/>
      <c r="L112" s="238" t="str">
        <f t="shared" si="1"/>
        <v/>
      </c>
      <c r="M112" s="249"/>
      <c r="N112" s="313"/>
      <c r="O112" s="264"/>
      <c r="P112" s="314"/>
      <c r="Q112" s="253"/>
      <c r="R112" s="254"/>
    </row>
    <row r="113" spans="1:18">
      <c r="A113" s="240"/>
      <c r="B113" s="305">
        <v>39794</v>
      </c>
      <c r="C113" s="306" t="s">
        <v>222</v>
      </c>
      <c r="D113" s="307" t="s">
        <v>223</v>
      </c>
      <c r="E113" s="308" t="s">
        <v>224</v>
      </c>
      <c r="F113" s="309" t="s">
        <v>499</v>
      </c>
      <c r="G113" s="246">
        <v>300000000</v>
      </c>
      <c r="H113" s="308" t="s">
        <v>14</v>
      </c>
      <c r="I113" s="247"/>
      <c r="J113" s="312"/>
      <c r="K113" s="263"/>
      <c r="L113" s="238" t="str">
        <f t="shared" si="1"/>
        <v/>
      </c>
      <c r="M113" s="249"/>
      <c r="N113" s="313"/>
      <c r="O113" s="264"/>
      <c r="P113" s="314"/>
      <c r="Q113" s="253"/>
      <c r="R113" s="254"/>
    </row>
    <row r="114" spans="1:18">
      <c r="A114" s="240"/>
      <c r="B114" s="305">
        <v>39794</v>
      </c>
      <c r="C114" s="306" t="s">
        <v>225</v>
      </c>
      <c r="D114" s="307" t="s">
        <v>60</v>
      </c>
      <c r="E114" s="308" t="s">
        <v>206</v>
      </c>
      <c r="F114" s="309" t="s">
        <v>499</v>
      </c>
      <c r="G114" s="246">
        <v>21500000</v>
      </c>
      <c r="H114" s="308" t="s">
        <v>14</v>
      </c>
      <c r="I114" s="247"/>
      <c r="J114" s="312"/>
      <c r="K114" s="263"/>
      <c r="L114" s="238" t="str">
        <f t="shared" si="1"/>
        <v/>
      </c>
      <c r="M114" s="249"/>
      <c r="N114" s="313"/>
      <c r="O114" s="264"/>
      <c r="P114" s="314"/>
      <c r="Q114" s="253"/>
      <c r="R114" s="254"/>
    </row>
    <row r="115" spans="1:18">
      <c r="A115" s="240"/>
      <c r="B115" s="305">
        <v>39794</v>
      </c>
      <c r="C115" s="306" t="s">
        <v>226</v>
      </c>
      <c r="D115" s="307" t="s">
        <v>227</v>
      </c>
      <c r="E115" s="308" t="s">
        <v>228</v>
      </c>
      <c r="F115" s="309" t="s">
        <v>499</v>
      </c>
      <c r="G115" s="246">
        <v>75000000</v>
      </c>
      <c r="H115" s="308" t="s">
        <v>14</v>
      </c>
      <c r="I115" s="247">
        <v>40121</v>
      </c>
      <c r="J115" s="312">
        <v>4</v>
      </c>
      <c r="K115" s="263">
        <v>75000000</v>
      </c>
      <c r="L115" s="238">
        <f t="shared" si="1"/>
        <v>0</v>
      </c>
      <c r="M115" s="249" t="s">
        <v>1284</v>
      </c>
      <c r="N115" s="313">
        <v>40141</v>
      </c>
      <c r="O115" s="264" t="s">
        <v>1284</v>
      </c>
      <c r="P115" s="314"/>
      <c r="Q115" s="253" t="s">
        <v>1668</v>
      </c>
      <c r="R115" s="254">
        <v>2650000</v>
      </c>
    </row>
    <row r="116" spans="1:18">
      <c r="A116" s="240"/>
      <c r="B116" s="305">
        <v>39794</v>
      </c>
      <c r="C116" s="306" t="s">
        <v>229</v>
      </c>
      <c r="D116" s="307" t="s">
        <v>38</v>
      </c>
      <c r="E116" s="244" t="s">
        <v>25</v>
      </c>
      <c r="F116" s="309" t="s">
        <v>499</v>
      </c>
      <c r="G116" s="246">
        <v>55000000</v>
      </c>
      <c r="H116" s="308" t="s">
        <v>14</v>
      </c>
      <c r="I116" s="247"/>
      <c r="J116" s="312"/>
      <c r="K116" s="263"/>
      <c r="L116" s="238" t="str">
        <f t="shared" si="1"/>
        <v/>
      </c>
      <c r="M116" s="249"/>
      <c r="N116" s="313"/>
      <c r="O116" s="264"/>
      <c r="P116" s="314"/>
      <c r="Q116" s="253"/>
      <c r="R116" s="254"/>
    </row>
    <row r="117" spans="1:18">
      <c r="A117" s="240"/>
      <c r="B117" s="305">
        <v>39794</v>
      </c>
      <c r="C117" s="306" t="s">
        <v>230</v>
      </c>
      <c r="D117" s="307" t="s">
        <v>231</v>
      </c>
      <c r="E117" s="244" t="s">
        <v>13</v>
      </c>
      <c r="F117" s="309" t="s">
        <v>499</v>
      </c>
      <c r="G117" s="246">
        <v>52372000</v>
      </c>
      <c r="H117" s="308" t="s">
        <v>14</v>
      </c>
      <c r="I117" s="247"/>
      <c r="J117" s="312"/>
      <c r="K117" s="263"/>
      <c r="L117" s="238" t="str">
        <f t="shared" si="1"/>
        <v/>
      </c>
      <c r="M117" s="249"/>
      <c r="N117" s="313"/>
      <c r="O117" s="264"/>
      <c r="P117" s="314"/>
      <c r="Q117" s="253"/>
      <c r="R117" s="254"/>
    </row>
    <row r="118" spans="1:18">
      <c r="A118" s="240"/>
      <c r="B118" s="305">
        <v>39794</v>
      </c>
      <c r="C118" s="306" t="s">
        <v>232</v>
      </c>
      <c r="D118" s="307" t="s">
        <v>144</v>
      </c>
      <c r="E118" s="244" t="s">
        <v>50</v>
      </c>
      <c r="F118" s="309" t="s">
        <v>499</v>
      </c>
      <c r="G118" s="246">
        <v>125198000</v>
      </c>
      <c r="H118" s="308" t="s">
        <v>14</v>
      </c>
      <c r="I118" s="247">
        <v>39938</v>
      </c>
      <c r="J118" s="248">
        <v>4</v>
      </c>
      <c r="K118" s="263">
        <v>125198000</v>
      </c>
      <c r="L118" s="238">
        <f t="shared" si="1"/>
        <v>0</v>
      </c>
      <c r="M118" s="249" t="s">
        <v>1284</v>
      </c>
      <c r="N118" s="313"/>
      <c r="O118" s="264"/>
      <c r="P118" s="252"/>
      <c r="Q118" s="253"/>
      <c r="R118" s="254"/>
    </row>
    <row r="119" spans="1:18">
      <c r="A119" s="240"/>
      <c r="B119" s="305">
        <v>39794</v>
      </c>
      <c r="C119" s="306" t="s">
        <v>233</v>
      </c>
      <c r="D119" s="307" t="s">
        <v>214</v>
      </c>
      <c r="E119" s="308" t="s">
        <v>215</v>
      </c>
      <c r="F119" s="309" t="s">
        <v>499</v>
      </c>
      <c r="G119" s="246">
        <v>45220000</v>
      </c>
      <c r="H119" s="308" t="s">
        <v>14</v>
      </c>
      <c r="I119" s="247">
        <v>40247</v>
      </c>
      <c r="J119" s="312">
        <v>5</v>
      </c>
      <c r="K119" s="263">
        <v>45220000</v>
      </c>
      <c r="L119" s="238">
        <f t="shared" si="1"/>
        <v>0</v>
      </c>
      <c r="M119" s="249" t="s">
        <v>1284</v>
      </c>
      <c r="N119" s="313"/>
      <c r="O119" s="264"/>
      <c r="P119" s="314"/>
      <c r="Q119" s="253"/>
      <c r="R119" s="254"/>
    </row>
    <row r="120" spans="1:18">
      <c r="A120" s="240"/>
      <c r="B120" s="305">
        <v>39794</v>
      </c>
      <c r="C120" s="306" t="s">
        <v>234</v>
      </c>
      <c r="D120" s="307" t="s">
        <v>235</v>
      </c>
      <c r="E120" s="244" t="s">
        <v>55</v>
      </c>
      <c r="F120" s="309" t="s">
        <v>499</v>
      </c>
      <c r="G120" s="246">
        <v>76458000</v>
      </c>
      <c r="H120" s="308" t="s">
        <v>14</v>
      </c>
      <c r="I120" s="247"/>
      <c r="J120" s="312"/>
      <c r="K120" s="263"/>
      <c r="L120" s="238" t="str">
        <f t="shared" si="1"/>
        <v/>
      </c>
      <c r="M120" s="249"/>
      <c r="N120" s="313"/>
      <c r="O120" s="264"/>
      <c r="P120" s="314"/>
      <c r="Q120" s="253"/>
      <c r="R120" s="254"/>
    </row>
    <row r="121" spans="1:18">
      <c r="A121" s="240"/>
      <c r="B121" s="305">
        <v>39794</v>
      </c>
      <c r="C121" s="306" t="s">
        <v>236</v>
      </c>
      <c r="D121" s="307" t="s">
        <v>38</v>
      </c>
      <c r="E121" s="244" t="s">
        <v>25</v>
      </c>
      <c r="F121" s="309" t="s">
        <v>499</v>
      </c>
      <c r="G121" s="246">
        <v>62158000</v>
      </c>
      <c r="H121" s="308" t="s">
        <v>14</v>
      </c>
      <c r="I121" s="247"/>
      <c r="J121" s="312"/>
      <c r="K121" s="263"/>
      <c r="L121" s="238" t="str">
        <f t="shared" si="1"/>
        <v/>
      </c>
      <c r="M121" s="249"/>
      <c r="N121" s="313"/>
      <c r="O121" s="264"/>
      <c r="P121" s="314"/>
      <c r="Q121" s="253"/>
      <c r="R121" s="254"/>
    </row>
    <row r="122" spans="1:18">
      <c r="A122" s="240"/>
      <c r="B122" s="305">
        <v>39794</v>
      </c>
      <c r="C122" s="306" t="s">
        <v>237</v>
      </c>
      <c r="D122" s="307" t="s">
        <v>238</v>
      </c>
      <c r="E122" s="244" t="s">
        <v>55</v>
      </c>
      <c r="F122" s="309" t="s">
        <v>499</v>
      </c>
      <c r="G122" s="246">
        <v>16019000</v>
      </c>
      <c r="H122" s="308" t="s">
        <v>14</v>
      </c>
      <c r="I122" s="247"/>
      <c r="J122" s="312"/>
      <c r="K122" s="263"/>
      <c r="L122" s="238" t="str">
        <f t="shared" si="1"/>
        <v/>
      </c>
      <c r="M122" s="249"/>
      <c r="N122" s="313"/>
      <c r="O122" s="264"/>
      <c r="P122" s="314"/>
      <c r="Q122" s="253"/>
      <c r="R122" s="254"/>
    </row>
    <row r="123" spans="1:18">
      <c r="A123" s="240">
        <v>22</v>
      </c>
      <c r="B123" s="305">
        <v>39794</v>
      </c>
      <c r="C123" s="306" t="s">
        <v>239</v>
      </c>
      <c r="D123" s="307" t="s">
        <v>240</v>
      </c>
      <c r="E123" s="308" t="s">
        <v>224</v>
      </c>
      <c r="F123" s="940" t="s">
        <v>499</v>
      </c>
      <c r="G123" s="246">
        <v>72000000</v>
      </c>
      <c r="H123" s="308" t="s">
        <v>14</v>
      </c>
      <c r="I123" s="247"/>
      <c r="J123" s="312"/>
      <c r="K123" s="263"/>
      <c r="L123" s="238" t="str">
        <f t="shared" si="1"/>
        <v/>
      </c>
      <c r="M123" s="249"/>
      <c r="N123" s="313"/>
      <c r="O123" s="264"/>
      <c r="P123" s="314"/>
      <c r="Q123" s="253"/>
      <c r="R123" s="254"/>
    </row>
    <row r="124" spans="1:18">
      <c r="A124" s="240"/>
      <c r="B124" s="305">
        <v>39794</v>
      </c>
      <c r="C124" s="306" t="s">
        <v>241</v>
      </c>
      <c r="D124" s="307" t="s">
        <v>242</v>
      </c>
      <c r="E124" s="244" t="s">
        <v>58</v>
      </c>
      <c r="F124" s="309" t="s">
        <v>499</v>
      </c>
      <c r="G124" s="246">
        <v>95000000</v>
      </c>
      <c r="H124" s="308" t="s">
        <v>14</v>
      </c>
      <c r="I124" s="247"/>
      <c r="J124" s="312"/>
      <c r="K124" s="263"/>
      <c r="L124" s="238" t="str">
        <f t="shared" si="1"/>
        <v/>
      </c>
      <c r="M124" s="249"/>
      <c r="N124" s="313"/>
      <c r="O124" s="264"/>
      <c r="P124" s="314"/>
      <c r="Q124" s="253"/>
      <c r="R124" s="254"/>
    </row>
    <row r="125" spans="1:18">
      <c r="A125" s="240"/>
      <c r="B125" s="305">
        <v>39794</v>
      </c>
      <c r="C125" s="306" t="s">
        <v>243</v>
      </c>
      <c r="D125" s="307" t="s">
        <v>244</v>
      </c>
      <c r="E125" s="244" t="s">
        <v>95</v>
      </c>
      <c r="F125" s="309" t="s">
        <v>499</v>
      </c>
      <c r="G125" s="246">
        <v>10000000</v>
      </c>
      <c r="H125" s="308" t="s">
        <v>14</v>
      </c>
      <c r="I125" s="247">
        <v>40275</v>
      </c>
      <c r="J125" s="312">
        <v>4</v>
      </c>
      <c r="K125" s="263">
        <v>10000000</v>
      </c>
      <c r="L125" s="238">
        <f t="shared" si="1"/>
        <v>0</v>
      </c>
      <c r="M125" s="249" t="s">
        <v>1284</v>
      </c>
      <c r="N125" s="313">
        <v>40275</v>
      </c>
      <c r="O125" s="264" t="s">
        <v>1284</v>
      </c>
      <c r="P125" s="314"/>
      <c r="Q125" s="253" t="s">
        <v>1668</v>
      </c>
      <c r="R125" s="254">
        <v>1488046.41</v>
      </c>
    </row>
    <row r="126" spans="1:18">
      <c r="A126" s="240"/>
      <c r="B126" s="305">
        <v>39794</v>
      </c>
      <c r="C126" s="306" t="s">
        <v>245</v>
      </c>
      <c r="D126" s="307" t="s">
        <v>246</v>
      </c>
      <c r="E126" s="308" t="s">
        <v>218</v>
      </c>
      <c r="F126" s="309" t="s">
        <v>499</v>
      </c>
      <c r="G126" s="246">
        <v>150000000</v>
      </c>
      <c r="H126" s="308" t="s">
        <v>14</v>
      </c>
      <c r="I126" s="247"/>
      <c r="J126" s="312"/>
      <c r="K126" s="263"/>
      <c r="L126" s="238" t="str">
        <f t="shared" si="1"/>
        <v/>
      </c>
      <c r="M126" s="249"/>
      <c r="N126" s="313"/>
      <c r="O126" s="264"/>
      <c r="P126" s="314"/>
      <c r="Q126" s="253"/>
      <c r="R126" s="254"/>
    </row>
    <row r="127" spans="1:18">
      <c r="A127" s="240"/>
      <c r="B127" s="305">
        <v>39794</v>
      </c>
      <c r="C127" s="306" t="s">
        <v>247</v>
      </c>
      <c r="D127" s="307" t="s">
        <v>248</v>
      </c>
      <c r="E127" s="308" t="s">
        <v>249</v>
      </c>
      <c r="F127" s="309" t="s">
        <v>499</v>
      </c>
      <c r="G127" s="246">
        <v>4227000</v>
      </c>
      <c r="H127" s="308" t="s">
        <v>14</v>
      </c>
      <c r="I127" s="247"/>
      <c r="J127" s="312"/>
      <c r="K127" s="263"/>
      <c r="L127" s="238" t="str">
        <f t="shared" si="1"/>
        <v/>
      </c>
      <c r="M127" s="249"/>
      <c r="N127" s="313"/>
      <c r="O127" s="264"/>
      <c r="P127" s="314"/>
      <c r="Q127" s="253"/>
      <c r="R127" s="254"/>
    </row>
    <row r="128" spans="1:18">
      <c r="A128" s="240"/>
      <c r="B128" s="305">
        <v>39794</v>
      </c>
      <c r="C128" s="306" t="s">
        <v>250</v>
      </c>
      <c r="D128" s="307" t="s">
        <v>251</v>
      </c>
      <c r="E128" s="244" t="s">
        <v>13</v>
      </c>
      <c r="F128" s="309" t="s">
        <v>499</v>
      </c>
      <c r="G128" s="246">
        <v>20500000</v>
      </c>
      <c r="H128" s="308" t="s">
        <v>14</v>
      </c>
      <c r="I128" s="247"/>
      <c r="J128" s="312"/>
      <c r="K128" s="263"/>
      <c r="L128" s="238" t="str">
        <f t="shared" si="1"/>
        <v/>
      </c>
      <c r="M128" s="249"/>
      <c r="N128" s="313"/>
      <c r="O128" s="264"/>
      <c r="P128" s="314"/>
      <c r="Q128" s="253"/>
      <c r="R128" s="254"/>
    </row>
    <row r="129" spans="1:18">
      <c r="A129" s="240"/>
      <c r="B129" s="305">
        <v>39794</v>
      </c>
      <c r="C129" s="306" t="s">
        <v>252</v>
      </c>
      <c r="D129" s="307" t="s">
        <v>253</v>
      </c>
      <c r="E129" s="244" t="s">
        <v>55</v>
      </c>
      <c r="F129" s="309" t="s">
        <v>499</v>
      </c>
      <c r="G129" s="246">
        <v>71000000</v>
      </c>
      <c r="H129" s="308" t="s">
        <v>14</v>
      </c>
      <c r="I129" s="247"/>
      <c r="J129" s="312"/>
      <c r="K129" s="263"/>
      <c r="L129" s="238" t="str">
        <f t="shared" si="1"/>
        <v/>
      </c>
      <c r="M129" s="249"/>
      <c r="N129" s="313"/>
      <c r="O129" s="264"/>
      <c r="P129" s="314"/>
      <c r="Q129" s="253"/>
      <c r="R129" s="254"/>
    </row>
    <row r="130" spans="1:18">
      <c r="A130" s="240"/>
      <c r="B130" s="305">
        <v>39794</v>
      </c>
      <c r="C130" s="306" t="s">
        <v>254</v>
      </c>
      <c r="D130" s="307" t="s">
        <v>255</v>
      </c>
      <c r="E130" s="308" t="s">
        <v>218</v>
      </c>
      <c r="F130" s="309" t="s">
        <v>499</v>
      </c>
      <c r="G130" s="246">
        <v>7000000</v>
      </c>
      <c r="H130" s="308" t="s">
        <v>14</v>
      </c>
      <c r="I130" s="247"/>
      <c r="J130" s="312"/>
      <c r="K130" s="263"/>
      <c r="L130" s="238" t="str">
        <f t="shared" si="1"/>
        <v/>
      </c>
      <c r="M130" s="249"/>
      <c r="N130" s="313"/>
      <c r="O130" s="264"/>
      <c r="P130" s="314"/>
      <c r="Q130" s="253"/>
      <c r="R130" s="254"/>
    </row>
    <row r="131" spans="1:18">
      <c r="A131" s="240"/>
      <c r="B131" s="305">
        <v>39794</v>
      </c>
      <c r="C131" s="306" t="s">
        <v>256</v>
      </c>
      <c r="D131" s="307" t="s">
        <v>257</v>
      </c>
      <c r="E131" s="244" t="s">
        <v>22</v>
      </c>
      <c r="F131" s="309" t="s">
        <v>499</v>
      </c>
      <c r="G131" s="246">
        <v>15000000</v>
      </c>
      <c r="H131" s="308" t="s">
        <v>14</v>
      </c>
      <c r="I131" s="247">
        <v>40135</v>
      </c>
      <c r="J131" s="312">
        <v>4</v>
      </c>
      <c r="K131" s="263">
        <v>15000000</v>
      </c>
      <c r="L131" s="238">
        <f t="shared" si="1"/>
        <v>0</v>
      </c>
      <c r="M131" s="249" t="s">
        <v>1284</v>
      </c>
      <c r="N131" s="313">
        <v>40163</v>
      </c>
      <c r="O131" s="264" t="s">
        <v>1284</v>
      </c>
      <c r="P131" s="314"/>
      <c r="Q131" s="253" t="s">
        <v>1668</v>
      </c>
      <c r="R131" s="254">
        <v>560000</v>
      </c>
    </row>
    <row r="132" spans="1:18">
      <c r="A132" s="240"/>
      <c r="B132" s="315">
        <v>39801</v>
      </c>
      <c r="C132" s="316" t="s">
        <v>258</v>
      </c>
      <c r="D132" s="317" t="s">
        <v>259</v>
      </c>
      <c r="E132" s="318" t="s">
        <v>260</v>
      </c>
      <c r="F132" s="319" t="s">
        <v>499</v>
      </c>
      <c r="G132" s="246">
        <v>27000000</v>
      </c>
      <c r="H132" s="318" t="s">
        <v>14</v>
      </c>
      <c r="I132" s="247"/>
      <c r="J132" s="320"/>
      <c r="K132" s="263"/>
      <c r="L132" s="238" t="str">
        <f t="shared" si="1"/>
        <v/>
      </c>
      <c r="M132" s="249"/>
      <c r="N132" s="321"/>
      <c r="O132" s="264"/>
      <c r="P132" s="322"/>
      <c r="Q132" s="253"/>
      <c r="R132" s="254"/>
    </row>
    <row r="133" spans="1:18">
      <c r="A133" s="240"/>
      <c r="B133" s="315">
        <v>39801</v>
      </c>
      <c r="C133" s="316" t="s">
        <v>261</v>
      </c>
      <c r="D133" s="317" t="s">
        <v>262</v>
      </c>
      <c r="E133" s="244" t="s">
        <v>25</v>
      </c>
      <c r="F133" s="319" t="s">
        <v>499</v>
      </c>
      <c r="G133" s="246">
        <v>15600000</v>
      </c>
      <c r="H133" s="318" t="s">
        <v>14</v>
      </c>
      <c r="I133" s="247"/>
      <c r="J133" s="320"/>
      <c r="K133" s="263"/>
      <c r="L133" s="238" t="str">
        <f t="shared" si="1"/>
        <v/>
      </c>
      <c r="M133" s="249"/>
      <c r="N133" s="321"/>
      <c r="O133" s="264"/>
      <c r="P133" s="322"/>
      <c r="Q133" s="253"/>
      <c r="R133" s="254"/>
    </row>
    <row r="134" spans="1:18">
      <c r="A134" s="240"/>
      <c r="B134" s="315">
        <v>39801</v>
      </c>
      <c r="C134" s="316" t="s">
        <v>263</v>
      </c>
      <c r="D134" s="317" t="s">
        <v>60</v>
      </c>
      <c r="E134" s="244" t="s">
        <v>36</v>
      </c>
      <c r="F134" s="319" t="s">
        <v>499</v>
      </c>
      <c r="G134" s="246">
        <v>967870000</v>
      </c>
      <c r="H134" s="318" t="s">
        <v>14</v>
      </c>
      <c r="I134" s="247"/>
      <c r="J134" s="320"/>
      <c r="K134" s="263"/>
      <c r="L134" s="238" t="str">
        <f t="shared" si="1"/>
        <v/>
      </c>
      <c r="M134" s="249"/>
      <c r="N134" s="321"/>
      <c r="O134" s="264"/>
      <c r="P134" s="322"/>
      <c r="Q134" s="253"/>
      <c r="R134" s="254"/>
    </row>
    <row r="135" spans="1:18">
      <c r="A135" s="240"/>
      <c r="B135" s="315">
        <v>39801</v>
      </c>
      <c r="C135" s="316" t="s">
        <v>264</v>
      </c>
      <c r="D135" s="317" t="s">
        <v>265</v>
      </c>
      <c r="E135" s="244" t="s">
        <v>58</v>
      </c>
      <c r="F135" s="319" t="s">
        <v>499</v>
      </c>
      <c r="G135" s="246">
        <v>30000000</v>
      </c>
      <c r="H135" s="318" t="s">
        <v>14</v>
      </c>
      <c r="I135" s="247"/>
      <c r="J135" s="320"/>
      <c r="K135" s="263"/>
      <c r="L135" s="238" t="str">
        <f t="shared" si="1"/>
        <v/>
      </c>
      <c r="M135" s="249"/>
      <c r="N135" s="321"/>
      <c r="O135" s="264"/>
      <c r="P135" s="322"/>
      <c r="Q135" s="253"/>
      <c r="R135" s="254"/>
    </row>
    <row r="136" spans="1:18">
      <c r="A136" s="240"/>
      <c r="B136" s="315">
        <v>39801</v>
      </c>
      <c r="C136" s="316" t="s">
        <v>266</v>
      </c>
      <c r="D136" s="317" t="s">
        <v>267</v>
      </c>
      <c r="E136" s="244" t="s">
        <v>55</v>
      </c>
      <c r="F136" s="319" t="s">
        <v>499</v>
      </c>
      <c r="G136" s="246">
        <v>17680000</v>
      </c>
      <c r="H136" s="318" t="s">
        <v>14</v>
      </c>
      <c r="I136" s="247"/>
      <c r="J136" s="320"/>
      <c r="K136" s="263"/>
      <c r="L136" s="238" t="str">
        <f t="shared" si="1"/>
        <v/>
      </c>
      <c r="M136" s="249"/>
      <c r="N136" s="321"/>
      <c r="O136" s="264"/>
      <c r="P136" s="322"/>
      <c r="Q136" s="253"/>
      <c r="R136" s="254"/>
    </row>
    <row r="137" spans="1:18">
      <c r="A137" s="240"/>
      <c r="B137" s="315">
        <v>39801</v>
      </c>
      <c r="C137" s="316" t="s">
        <v>360</v>
      </c>
      <c r="D137" s="317" t="s">
        <v>361</v>
      </c>
      <c r="E137" s="244" t="s">
        <v>52</v>
      </c>
      <c r="F137" s="319" t="s">
        <v>499</v>
      </c>
      <c r="G137" s="246">
        <v>50000000</v>
      </c>
      <c r="H137" s="318" t="s">
        <v>14</v>
      </c>
      <c r="I137" s="247"/>
      <c r="J137" s="320"/>
      <c r="K137" s="263"/>
      <c r="L137" s="238" t="str">
        <f t="shared" si="1"/>
        <v/>
      </c>
      <c r="M137" s="249"/>
      <c r="N137" s="321"/>
      <c r="O137" s="264"/>
      <c r="P137" s="322"/>
      <c r="Q137" s="253"/>
      <c r="R137" s="254"/>
    </row>
    <row r="138" spans="1:18">
      <c r="A138" s="240"/>
      <c r="B138" s="315">
        <v>39801</v>
      </c>
      <c r="C138" s="316" t="s">
        <v>362</v>
      </c>
      <c r="D138" s="317" t="s">
        <v>363</v>
      </c>
      <c r="E138" s="290" t="s">
        <v>162</v>
      </c>
      <c r="F138" s="319" t="s">
        <v>499</v>
      </c>
      <c r="G138" s="246">
        <v>35000000</v>
      </c>
      <c r="H138" s="318" t="s">
        <v>14</v>
      </c>
      <c r="I138" s="247"/>
      <c r="J138" s="320"/>
      <c r="K138" s="263"/>
      <c r="L138" s="238" t="str">
        <f t="shared" si="1"/>
        <v/>
      </c>
      <c r="M138" s="249"/>
      <c r="N138" s="321"/>
      <c r="O138" s="264"/>
      <c r="P138" s="322"/>
      <c r="Q138" s="253"/>
      <c r="R138" s="254"/>
    </row>
    <row r="139" spans="1:18">
      <c r="A139" s="240"/>
      <c r="B139" s="315">
        <v>39801</v>
      </c>
      <c r="C139" s="316" t="s">
        <v>364</v>
      </c>
      <c r="D139" s="317" t="s">
        <v>365</v>
      </c>
      <c r="E139" s="308" t="s">
        <v>218</v>
      </c>
      <c r="F139" s="319" t="s">
        <v>499</v>
      </c>
      <c r="G139" s="246">
        <v>10000000</v>
      </c>
      <c r="H139" s="318" t="s">
        <v>14</v>
      </c>
      <c r="I139" s="247"/>
      <c r="J139" s="320"/>
      <c r="K139" s="263"/>
      <c r="L139" s="238" t="str">
        <f t="shared" si="1"/>
        <v/>
      </c>
      <c r="M139" s="249"/>
      <c r="N139" s="321"/>
      <c r="O139" s="264"/>
      <c r="P139" s="322"/>
      <c r="Q139" s="253"/>
      <c r="R139" s="254"/>
    </row>
    <row r="140" spans="1:18">
      <c r="A140" s="240"/>
      <c r="B140" s="315">
        <v>39801</v>
      </c>
      <c r="C140" s="316" t="s">
        <v>366</v>
      </c>
      <c r="D140" s="317" t="s">
        <v>367</v>
      </c>
      <c r="E140" s="244" t="s">
        <v>25</v>
      </c>
      <c r="F140" s="319" t="s">
        <v>499</v>
      </c>
      <c r="G140" s="246">
        <v>8500000</v>
      </c>
      <c r="H140" s="318" t="s">
        <v>14</v>
      </c>
      <c r="I140" s="247"/>
      <c r="J140" s="320"/>
      <c r="K140" s="263"/>
      <c r="L140" s="238" t="str">
        <f t="shared" si="1"/>
        <v/>
      </c>
      <c r="M140" s="249"/>
      <c r="N140" s="321"/>
      <c r="O140" s="264"/>
      <c r="P140" s="322"/>
      <c r="Q140" s="253"/>
      <c r="R140" s="254"/>
    </row>
    <row r="141" spans="1:18">
      <c r="A141" s="240"/>
      <c r="B141" s="315">
        <v>39801</v>
      </c>
      <c r="C141" s="316" t="s">
        <v>368</v>
      </c>
      <c r="D141" s="317" t="s">
        <v>369</v>
      </c>
      <c r="E141" s="308" t="s">
        <v>218</v>
      </c>
      <c r="F141" s="319" t="s">
        <v>499</v>
      </c>
      <c r="G141" s="246">
        <v>25000000</v>
      </c>
      <c r="H141" s="318" t="s">
        <v>14</v>
      </c>
      <c r="I141" s="247"/>
      <c r="J141" s="320"/>
      <c r="K141" s="263"/>
      <c r="L141" s="238" t="str">
        <f t="shared" si="1"/>
        <v/>
      </c>
      <c r="M141" s="249"/>
      <c r="N141" s="321"/>
      <c r="O141" s="264"/>
      <c r="P141" s="322"/>
      <c r="Q141" s="253"/>
      <c r="R141" s="254"/>
    </row>
    <row r="142" spans="1:18">
      <c r="A142" s="240"/>
      <c r="B142" s="315">
        <v>39801</v>
      </c>
      <c r="C142" s="316" t="s">
        <v>370</v>
      </c>
      <c r="D142" s="317" t="s">
        <v>21</v>
      </c>
      <c r="E142" s="244" t="s">
        <v>22</v>
      </c>
      <c r="F142" s="319" t="s">
        <v>499</v>
      </c>
      <c r="G142" s="246">
        <v>22000000</v>
      </c>
      <c r="H142" s="318" t="s">
        <v>14</v>
      </c>
      <c r="I142" s="247">
        <v>40141</v>
      </c>
      <c r="J142" s="320">
        <v>4</v>
      </c>
      <c r="K142" s="263">
        <v>22000000</v>
      </c>
      <c r="L142" s="238">
        <f t="shared" si="1"/>
        <v>0</v>
      </c>
      <c r="M142" s="249" t="s">
        <v>1284</v>
      </c>
      <c r="N142" s="321">
        <v>40163</v>
      </c>
      <c r="O142" s="264" t="s">
        <v>1284</v>
      </c>
      <c r="P142" s="322"/>
      <c r="Q142" s="253" t="s">
        <v>1668</v>
      </c>
      <c r="R142" s="254">
        <v>568700</v>
      </c>
    </row>
    <row r="143" spans="1:18">
      <c r="A143" s="240"/>
      <c r="B143" s="315">
        <v>39801</v>
      </c>
      <c r="C143" s="316" t="s">
        <v>371</v>
      </c>
      <c r="D143" s="317" t="s">
        <v>372</v>
      </c>
      <c r="E143" s="290" t="s">
        <v>149</v>
      </c>
      <c r="F143" s="319" t="s">
        <v>499</v>
      </c>
      <c r="G143" s="246">
        <v>300000000</v>
      </c>
      <c r="H143" s="318" t="s">
        <v>14</v>
      </c>
      <c r="I143" s="247"/>
      <c r="J143" s="320"/>
      <c r="K143" s="263"/>
      <c r="L143" s="238" t="str">
        <f t="shared" si="1"/>
        <v/>
      </c>
      <c r="M143" s="249"/>
      <c r="N143" s="321"/>
      <c r="O143" s="264"/>
      <c r="P143" s="322"/>
      <c r="Q143" s="253"/>
      <c r="R143" s="254"/>
    </row>
    <row r="144" spans="1:18">
      <c r="A144" s="240"/>
      <c r="B144" s="315">
        <v>39801</v>
      </c>
      <c r="C144" s="316" t="s">
        <v>373</v>
      </c>
      <c r="D144" s="317" t="s">
        <v>374</v>
      </c>
      <c r="E144" s="244" t="s">
        <v>95</v>
      </c>
      <c r="F144" s="319" t="s">
        <v>499</v>
      </c>
      <c r="G144" s="246">
        <v>5448000</v>
      </c>
      <c r="H144" s="318" t="s">
        <v>14</v>
      </c>
      <c r="I144" s="247"/>
      <c r="J144" s="320"/>
      <c r="K144" s="263"/>
      <c r="L144" s="238" t="str">
        <f t="shared" si="1"/>
        <v/>
      </c>
      <c r="M144" s="249"/>
      <c r="N144" s="321"/>
      <c r="O144" s="264"/>
      <c r="P144" s="322"/>
      <c r="Q144" s="253"/>
      <c r="R144" s="254"/>
    </row>
    <row r="145" spans="1:18">
      <c r="A145" s="240"/>
      <c r="B145" s="315">
        <v>39801</v>
      </c>
      <c r="C145" s="316" t="s">
        <v>375</v>
      </c>
      <c r="D145" s="317" t="s">
        <v>376</v>
      </c>
      <c r="E145" s="318" t="s">
        <v>377</v>
      </c>
      <c r="F145" s="319" t="s">
        <v>499</v>
      </c>
      <c r="G145" s="246">
        <v>64450000</v>
      </c>
      <c r="H145" s="318" t="s">
        <v>14</v>
      </c>
      <c r="I145" s="247"/>
      <c r="J145" s="320"/>
      <c r="K145" s="263"/>
      <c r="L145" s="238" t="str">
        <f t="shared" si="1"/>
        <v/>
      </c>
      <c r="M145" s="249"/>
      <c r="N145" s="321"/>
      <c r="O145" s="264"/>
      <c r="P145" s="322"/>
      <c r="Q145" s="253"/>
      <c r="R145" s="254"/>
    </row>
    <row r="146" spans="1:18">
      <c r="A146" s="240"/>
      <c r="B146" s="315">
        <v>39801</v>
      </c>
      <c r="C146" s="316" t="s">
        <v>378</v>
      </c>
      <c r="D146" s="317" t="s">
        <v>379</v>
      </c>
      <c r="E146" s="244" t="s">
        <v>25</v>
      </c>
      <c r="F146" s="319" t="s">
        <v>499</v>
      </c>
      <c r="G146" s="246">
        <v>4000000</v>
      </c>
      <c r="H146" s="318" t="s">
        <v>14</v>
      </c>
      <c r="I146" s="247"/>
      <c r="J146" s="320"/>
      <c r="K146" s="263"/>
      <c r="L146" s="238" t="str">
        <f t="shared" ref="L146:L209" si="2">IF($K146&lt;&gt;0,$G146-$K146,"")</f>
        <v/>
      </c>
      <c r="M146" s="249"/>
      <c r="N146" s="321"/>
      <c r="O146" s="264"/>
      <c r="P146" s="322"/>
      <c r="Q146" s="253"/>
      <c r="R146" s="254"/>
    </row>
    <row r="147" spans="1:18">
      <c r="A147" s="240"/>
      <c r="B147" s="315">
        <v>39801</v>
      </c>
      <c r="C147" s="316" t="s">
        <v>380</v>
      </c>
      <c r="D147" s="317" t="s">
        <v>381</v>
      </c>
      <c r="E147" s="244" t="s">
        <v>85</v>
      </c>
      <c r="F147" s="319" t="s">
        <v>499</v>
      </c>
      <c r="G147" s="246">
        <v>50000000</v>
      </c>
      <c r="H147" s="318" t="s">
        <v>14</v>
      </c>
      <c r="I147" s="247"/>
      <c r="J147" s="320"/>
      <c r="K147" s="263"/>
      <c r="L147" s="238" t="str">
        <f t="shared" si="2"/>
        <v/>
      </c>
      <c r="M147" s="249"/>
      <c r="N147" s="321"/>
      <c r="O147" s="264"/>
      <c r="P147" s="322"/>
      <c r="Q147" s="253"/>
      <c r="R147" s="254"/>
    </row>
    <row r="148" spans="1:18">
      <c r="A148" s="240"/>
      <c r="B148" s="315">
        <v>39801</v>
      </c>
      <c r="C148" s="316" t="s">
        <v>382</v>
      </c>
      <c r="D148" s="317" t="s">
        <v>383</v>
      </c>
      <c r="E148" s="308" t="s">
        <v>206</v>
      </c>
      <c r="F148" s="319" t="s">
        <v>499</v>
      </c>
      <c r="G148" s="246">
        <v>25000000</v>
      </c>
      <c r="H148" s="318" t="s">
        <v>14</v>
      </c>
      <c r="I148" s="247"/>
      <c r="J148" s="320"/>
      <c r="K148" s="263"/>
      <c r="L148" s="238" t="str">
        <f t="shared" si="2"/>
        <v/>
      </c>
      <c r="M148" s="249"/>
      <c r="N148" s="321"/>
      <c r="O148" s="264"/>
      <c r="P148" s="322"/>
      <c r="Q148" s="253"/>
      <c r="R148" s="254"/>
    </row>
    <row r="149" spans="1:18">
      <c r="A149" s="240"/>
      <c r="B149" s="315">
        <v>39801</v>
      </c>
      <c r="C149" s="316" t="s">
        <v>384</v>
      </c>
      <c r="D149" s="317" t="s">
        <v>35</v>
      </c>
      <c r="E149" s="244" t="s">
        <v>36</v>
      </c>
      <c r="F149" s="319" t="s">
        <v>499</v>
      </c>
      <c r="G149" s="246">
        <v>48200000</v>
      </c>
      <c r="H149" s="318" t="s">
        <v>14</v>
      </c>
      <c r="I149" s="247"/>
      <c r="J149" s="320"/>
      <c r="K149" s="263"/>
      <c r="L149" s="238" t="str">
        <f t="shared" si="2"/>
        <v/>
      </c>
      <c r="M149" s="249"/>
      <c r="N149" s="321"/>
      <c r="O149" s="264"/>
      <c r="P149" s="322"/>
      <c r="Q149" s="253"/>
      <c r="R149" s="254"/>
    </row>
    <row r="150" spans="1:18">
      <c r="A150" s="240"/>
      <c r="B150" s="315">
        <v>39801</v>
      </c>
      <c r="C150" s="316" t="s">
        <v>385</v>
      </c>
      <c r="D150" s="317" t="s">
        <v>386</v>
      </c>
      <c r="E150" s="244" t="s">
        <v>55</v>
      </c>
      <c r="F150" s="319" t="s">
        <v>499</v>
      </c>
      <c r="G150" s="246">
        <v>12643000</v>
      </c>
      <c r="H150" s="318" t="s">
        <v>14</v>
      </c>
      <c r="I150" s="247"/>
      <c r="J150" s="320"/>
      <c r="K150" s="263"/>
      <c r="L150" s="238" t="str">
        <f t="shared" si="2"/>
        <v/>
      </c>
      <c r="M150" s="249"/>
      <c r="N150" s="321"/>
      <c r="O150" s="264"/>
      <c r="P150" s="322"/>
      <c r="Q150" s="253"/>
      <c r="R150" s="254"/>
    </row>
    <row r="151" spans="1:18">
      <c r="A151" s="240"/>
      <c r="B151" s="315">
        <v>39801</v>
      </c>
      <c r="C151" s="316" t="s">
        <v>387</v>
      </c>
      <c r="D151" s="317" t="s">
        <v>388</v>
      </c>
      <c r="E151" s="244" t="s">
        <v>22</v>
      </c>
      <c r="F151" s="319" t="s">
        <v>499</v>
      </c>
      <c r="G151" s="246">
        <v>40000000</v>
      </c>
      <c r="H151" s="318" t="s">
        <v>14</v>
      </c>
      <c r="I151" s="247">
        <v>39960</v>
      </c>
      <c r="J151" s="248">
        <v>4</v>
      </c>
      <c r="K151" s="263">
        <v>40000000</v>
      </c>
      <c r="L151" s="238">
        <f t="shared" si="2"/>
        <v>0</v>
      </c>
      <c r="M151" s="249" t="s">
        <v>1284</v>
      </c>
      <c r="N151" s="321">
        <v>39988</v>
      </c>
      <c r="O151" s="264" t="s">
        <v>1284</v>
      </c>
      <c r="P151" s="252"/>
      <c r="Q151" s="253" t="s">
        <v>1668</v>
      </c>
      <c r="R151" s="254">
        <v>1040000</v>
      </c>
    </row>
    <row r="152" spans="1:18">
      <c r="A152" s="240"/>
      <c r="B152" s="315">
        <v>39801</v>
      </c>
      <c r="C152" s="316" t="s">
        <v>389</v>
      </c>
      <c r="D152" s="317" t="s">
        <v>390</v>
      </c>
      <c r="E152" s="244" t="s">
        <v>25</v>
      </c>
      <c r="F152" s="319" t="s">
        <v>499</v>
      </c>
      <c r="G152" s="246">
        <v>25000000</v>
      </c>
      <c r="H152" s="318" t="s">
        <v>14</v>
      </c>
      <c r="I152" s="247"/>
      <c r="J152" s="320"/>
      <c r="K152" s="263"/>
      <c r="L152" s="238" t="str">
        <f t="shared" si="2"/>
        <v/>
      </c>
      <c r="M152" s="249"/>
      <c r="N152" s="321"/>
      <c r="O152" s="264"/>
      <c r="P152" s="322"/>
      <c r="Q152" s="253"/>
      <c r="R152" s="254"/>
    </row>
    <row r="153" spans="1:18">
      <c r="A153" s="240"/>
      <c r="B153" s="315">
        <v>39801</v>
      </c>
      <c r="C153" s="316" t="s">
        <v>391</v>
      </c>
      <c r="D153" s="317" t="s">
        <v>392</v>
      </c>
      <c r="E153" s="308" t="s">
        <v>218</v>
      </c>
      <c r="F153" s="319" t="s">
        <v>499</v>
      </c>
      <c r="G153" s="246">
        <v>21000000</v>
      </c>
      <c r="H153" s="318" t="s">
        <v>14</v>
      </c>
      <c r="I153" s="247"/>
      <c r="J153" s="320"/>
      <c r="K153" s="263"/>
      <c r="L153" s="238" t="str">
        <f t="shared" si="2"/>
        <v/>
      </c>
      <c r="M153" s="249"/>
      <c r="N153" s="321"/>
      <c r="O153" s="264"/>
      <c r="P153" s="322"/>
      <c r="Q153" s="253"/>
      <c r="R153" s="254"/>
    </row>
    <row r="154" spans="1:18">
      <c r="A154" s="240"/>
      <c r="B154" s="315">
        <v>39801</v>
      </c>
      <c r="C154" s="316" t="s">
        <v>393</v>
      </c>
      <c r="D154" s="317" t="s">
        <v>394</v>
      </c>
      <c r="E154" s="244" t="s">
        <v>125</v>
      </c>
      <c r="F154" s="319" t="s">
        <v>499</v>
      </c>
      <c r="G154" s="246">
        <v>18000000</v>
      </c>
      <c r="H154" s="318" t="s">
        <v>14</v>
      </c>
      <c r="I154" s="247"/>
      <c r="J154" s="320"/>
      <c r="K154" s="263"/>
      <c r="L154" s="238" t="str">
        <f t="shared" si="2"/>
        <v/>
      </c>
      <c r="M154" s="249"/>
      <c r="N154" s="321"/>
      <c r="O154" s="264"/>
      <c r="P154" s="322"/>
      <c r="Q154" s="253"/>
      <c r="R154" s="254"/>
    </row>
    <row r="155" spans="1:18">
      <c r="A155" s="240"/>
      <c r="B155" s="315">
        <v>39801</v>
      </c>
      <c r="C155" s="316" t="s">
        <v>395</v>
      </c>
      <c r="D155" s="317" t="s">
        <v>396</v>
      </c>
      <c r="E155" s="244" t="s">
        <v>33</v>
      </c>
      <c r="F155" s="319" t="s">
        <v>499</v>
      </c>
      <c r="G155" s="246">
        <v>250000000</v>
      </c>
      <c r="H155" s="318" t="s">
        <v>14</v>
      </c>
      <c r="I155" s="247"/>
      <c r="J155" s="320"/>
      <c r="K155" s="263"/>
      <c r="L155" s="238" t="str">
        <f t="shared" si="2"/>
        <v/>
      </c>
      <c r="M155" s="249"/>
      <c r="N155" s="321"/>
      <c r="O155" s="264"/>
      <c r="P155" s="322"/>
      <c r="Q155" s="253"/>
      <c r="R155" s="254"/>
    </row>
    <row r="156" spans="1:18">
      <c r="A156" s="240"/>
      <c r="B156" s="315">
        <v>39801</v>
      </c>
      <c r="C156" s="316" t="s">
        <v>397</v>
      </c>
      <c r="D156" s="317" t="s">
        <v>398</v>
      </c>
      <c r="E156" s="244" t="s">
        <v>16</v>
      </c>
      <c r="F156" s="319" t="s">
        <v>499</v>
      </c>
      <c r="G156" s="246">
        <v>70000000</v>
      </c>
      <c r="H156" s="318" t="s">
        <v>14</v>
      </c>
      <c r="I156" s="247">
        <v>40114</v>
      </c>
      <c r="J156" s="320">
        <v>5</v>
      </c>
      <c r="K156" s="263">
        <v>70000000</v>
      </c>
      <c r="L156" s="238">
        <f t="shared" si="2"/>
        <v>0</v>
      </c>
      <c r="M156" s="249" t="s">
        <v>1284</v>
      </c>
      <c r="N156" s="321">
        <v>40177</v>
      </c>
      <c r="O156" s="264" t="s">
        <v>1284</v>
      </c>
      <c r="P156" s="322">
        <v>9</v>
      </c>
      <c r="Q156" s="253" t="s">
        <v>1668</v>
      </c>
      <c r="R156" s="254">
        <v>900000</v>
      </c>
    </row>
    <row r="157" spans="1:18">
      <c r="A157" s="240"/>
      <c r="B157" s="315">
        <v>39801</v>
      </c>
      <c r="C157" s="316" t="s">
        <v>399</v>
      </c>
      <c r="D157" s="317" t="s">
        <v>400</v>
      </c>
      <c r="E157" s="244" t="s">
        <v>55</v>
      </c>
      <c r="F157" s="319" t="s">
        <v>499</v>
      </c>
      <c r="G157" s="246">
        <v>14700000</v>
      </c>
      <c r="H157" s="318" t="s">
        <v>14</v>
      </c>
      <c r="I157" s="247">
        <v>40170</v>
      </c>
      <c r="J157" s="320">
        <v>5</v>
      </c>
      <c r="K157" s="263">
        <v>14700000</v>
      </c>
      <c r="L157" s="238">
        <f t="shared" si="2"/>
        <v>0</v>
      </c>
      <c r="M157" s="249" t="s">
        <v>1284</v>
      </c>
      <c r="N157" s="321">
        <v>40219</v>
      </c>
      <c r="O157" s="264" t="s">
        <v>1284</v>
      </c>
      <c r="P157" s="322">
        <v>9</v>
      </c>
      <c r="Q157" s="253" t="s">
        <v>1668</v>
      </c>
      <c r="R157" s="254">
        <v>260000</v>
      </c>
    </row>
    <row r="158" spans="1:18">
      <c r="A158" s="240"/>
      <c r="B158" s="315">
        <v>39801</v>
      </c>
      <c r="C158" s="316" t="s">
        <v>401</v>
      </c>
      <c r="D158" s="317" t="s">
        <v>402</v>
      </c>
      <c r="E158" s="244" t="s">
        <v>55</v>
      </c>
      <c r="F158" s="319" t="s">
        <v>499</v>
      </c>
      <c r="G158" s="246">
        <v>30000000</v>
      </c>
      <c r="H158" s="318" t="s">
        <v>14</v>
      </c>
      <c r="I158" s="247"/>
      <c r="J158" s="320"/>
      <c r="K158" s="263"/>
      <c r="L158" s="238" t="str">
        <f t="shared" si="2"/>
        <v/>
      </c>
      <c r="M158" s="249"/>
      <c r="N158" s="321"/>
      <c r="O158" s="264"/>
      <c r="P158" s="322"/>
      <c r="Q158" s="253"/>
      <c r="R158" s="254"/>
    </row>
    <row r="159" spans="1:18" ht="28.5">
      <c r="A159" s="282">
        <v>18</v>
      </c>
      <c r="B159" s="323">
        <v>39801</v>
      </c>
      <c r="C159" s="324" t="s">
        <v>1813</v>
      </c>
      <c r="D159" s="324" t="s">
        <v>1812</v>
      </c>
      <c r="E159" s="270" t="s">
        <v>55</v>
      </c>
      <c r="F159" s="325" t="s">
        <v>499</v>
      </c>
      <c r="G159" s="272">
        <v>59000000</v>
      </c>
      <c r="H159" s="326" t="s">
        <v>14</v>
      </c>
      <c r="I159" s="274">
        <v>40135</v>
      </c>
      <c r="J159" s="327">
        <v>5</v>
      </c>
      <c r="K159" s="276">
        <v>59000000</v>
      </c>
      <c r="L159" s="284">
        <f t="shared" si="2"/>
        <v>0</v>
      </c>
      <c r="M159" s="328" t="s">
        <v>1284</v>
      </c>
      <c r="N159" s="329">
        <v>40170</v>
      </c>
      <c r="O159" s="1072" t="s">
        <v>1284</v>
      </c>
      <c r="P159" s="330">
        <v>9</v>
      </c>
      <c r="Q159" s="331" t="s">
        <v>1668</v>
      </c>
      <c r="R159" s="281">
        <v>450000</v>
      </c>
    </row>
    <row r="160" spans="1:18">
      <c r="A160" s="240"/>
      <c r="B160" s="315">
        <v>39801</v>
      </c>
      <c r="C160" s="316" t="s">
        <v>404</v>
      </c>
      <c r="D160" s="317" t="s">
        <v>405</v>
      </c>
      <c r="E160" s="244" t="s">
        <v>125</v>
      </c>
      <c r="F160" s="319" t="s">
        <v>499</v>
      </c>
      <c r="G160" s="246">
        <v>14448000</v>
      </c>
      <c r="H160" s="318" t="s">
        <v>14</v>
      </c>
      <c r="I160" s="247"/>
      <c r="J160" s="320"/>
      <c r="K160" s="263"/>
      <c r="L160" s="238" t="str">
        <f t="shared" si="2"/>
        <v/>
      </c>
      <c r="M160" s="249"/>
      <c r="N160" s="321"/>
      <c r="O160" s="264"/>
      <c r="P160" s="322"/>
      <c r="Q160" s="253"/>
      <c r="R160" s="254"/>
    </row>
    <row r="161" spans="1:18">
      <c r="A161" s="240"/>
      <c r="B161" s="315">
        <v>39801</v>
      </c>
      <c r="C161" s="316" t="s">
        <v>406</v>
      </c>
      <c r="D161" s="317" t="s">
        <v>407</v>
      </c>
      <c r="E161" s="318" t="s">
        <v>408</v>
      </c>
      <c r="F161" s="319" t="s">
        <v>499</v>
      </c>
      <c r="G161" s="246">
        <v>30000000</v>
      </c>
      <c r="H161" s="318" t="s">
        <v>14</v>
      </c>
      <c r="I161" s="247">
        <v>40030</v>
      </c>
      <c r="J161" s="248">
        <v>4</v>
      </c>
      <c r="K161" s="263">
        <v>30000000</v>
      </c>
      <c r="L161" s="238">
        <f t="shared" si="2"/>
        <v>0</v>
      </c>
      <c r="M161" s="249" t="s">
        <v>1284</v>
      </c>
      <c r="N161" s="321">
        <v>40086</v>
      </c>
      <c r="O161" s="264" t="s">
        <v>1284</v>
      </c>
      <c r="P161" s="322"/>
      <c r="Q161" s="253" t="s">
        <v>1668</v>
      </c>
      <c r="R161" s="254">
        <v>1400000</v>
      </c>
    </row>
    <row r="162" spans="1:18">
      <c r="A162" s="240"/>
      <c r="B162" s="315">
        <v>39801</v>
      </c>
      <c r="C162" s="316" t="s">
        <v>409</v>
      </c>
      <c r="D162" s="317" t="s">
        <v>410</v>
      </c>
      <c r="E162" s="290" t="s">
        <v>162</v>
      </c>
      <c r="F162" s="319" t="s">
        <v>499</v>
      </c>
      <c r="G162" s="246">
        <v>30255000</v>
      </c>
      <c r="H162" s="318" t="s">
        <v>14</v>
      </c>
      <c r="I162" s="247"/>
      <c r="J162" s="320"/>
      <c r="K162" s="263"/>
      <c r="L162" s="238" t="str">
        <f t="shared" si="2"/>
        <v/>
      </c>
      <c r="M162" s="249"/>
      <c r="N162" s="321"/>
      <c r="O162" s="264"/>
      <c r="P162" s="322"/>
      <c r="Q162" s="253"/>
      <c r="R162" s="254"/>
    </row>
    <row r="163" spans="1:18">
      <c r="A163" s="240"/>
      <c r="B163" s="315">
        <v>39801</v>
      </c>
      <c r="C163" s="316" t="s">
        <v>411</v>
      </c>
      <c r="D163" s="317" t="s">
        <v>412</v>
      </c>
      <c r="E163" s="244" t="s">
        <v>16</v>
      </c>
      <c r="F163" s="319" t="s">
        <v>499</v>
      </c>
      <c r="G163" s="246">
        <v>9090000</v>
      </c>
      <c r="H163" s="318" t="s">
        <v>14</v>
      </c>
      <c r="I163" s="247"/>
      <c r="J163" s="320"/>
      <c r="K163" s="263"/>
      <c r="L163" s="238" t="str">
        <f t="shared" si="2"/>
        <v/>
      </c>
      <c r="M163" s="249"/>
      <c r="N163" s="321"/>
      <c r="O163" s="264"/>
      <c r="P163" s="322"/>
      <c r="Q163" s="253"/>
      <c r="R163" s="254"/>
    </row>
    <row r="164" spans="1:18">
      <c r="A164" s="240"/>
      <c r="B164" s="315">
        <v>39801</v>
      </c>
      <c r="C164" s="316" t="s">
        <v>413</v>
      </c>
      <c r="D164" s="317" t="s">
        <v>414</v>
      </c>
      <c r="E164" s="244" t="s">
        <v>16</v>
      </c>
      <c r="F164" s="319" t="s">
        <v>499</v>
      </c>
      <c r="G164" s="246">
        <v>26918000</v>
      </c>
      <c r="H164" s="318" t="s">
        <v>14</v>
      </c>
      <c r="I164" s="247">
        <v>39946</v>
      </c>
      <c r="J164" s="248">
        <v>4</v>
      </c>
      <c r="K164" s="263">
        <v>26918000</v>
      </c>
      <c r="L164" s="238">
        <f t="shared" si="2"/>
        <v>0</v>
      </c>
      <c r="M164" s="249" t="s">
        <v>1284</v>
      </c>
      <c r="N164" s="321">
        <v>39981</v>
      </c>
      <c r="O164" s="311" t="s">
        <v>1284</v>
      </c>
      <c r="P164" s="252"/>
      <c r="Q164" s="253" t="s">
        <v>1668</v>
      </c>
      <c r="R164" s="254">
        <v>900000</v>
      </c>
    </row>
    <row r="165" spans="1:18">
      <c r="A165" s="240"/>
      <c r="B165" s="315">
        <v>39801</v>
      </c>
      <c r="C165" s="316" t="s">
        <v>415</v>
      </c>
      <c r="D165" s="317" t="s">
        <v>416</v>
      </c>
      <c r="E165" s="318" t="s">
        <v>417</v>
      </c>
      <c r="F165" s="319" t="s">
        <v>499</v>
      </c>
      <c r="G165" s="246">
        <v>81698000</v>
      </c>
      <c r="H165" s="318" t="s">
        <v>14</v>
      </c>
      <c r="I165" s="247"/>
      <c r="J165" s="320"/>
      <c r="K165" s="263"/>
      <c r="L165" s="238" t="str">
        <f t="shared" si="2"/>
        <v/>
      </c>
      <c r="M165" s="249"/>
      <c r="N165" s="321"/>
      <c r="O165" s="264"/>
      <c r="P165" s="322"/>
      <c r="Q165" s="253"/>
      <c r="R165" s="254"/>
    </row>
    <row r="166" spans="1:18">
      <c r="A166" s="240"/>
      <c r="B166" s="315">
        <v>39801</v>
      </c>
      <c r="C166" s="316" t="s">
        <v>418</v>
      </c>
      <c r="D166" s="317" t="s">
        <v>403</v>
      </c>
      <c r="E166" s="244" t="s">
        <v>104</v>
      </c>
      <c r="F166" s="319" t="s">
        <v>499</v>
      </c>
      <c r="G166" s="246">
        <v>8779000</v>
      </c>
      <c r="H166" s="318" t="s">
        <v>14</v>
      </c>
      <c r="I166" s="247"/>
      <c r="J166" s="320"/>
      <c r="K166" s="263"/>
      <c r="L166" s="238" t="str">
        <f t="shared" si="2"/>
        <v/>
      </c>
      <c r="M166" s="249"/>
      <c r="N166" s="321"/>
      <c r="O166" s="264"/>
      <c r="P166" s="322"/>
      <c r="Q166" s="253"/>
      <c r="R166" s="254"/>
    </row>
    <row r="167" spans="1:18">
      <c r="A167" s="240">
        <v>2</v>
      </c>
      <c r="B167" s="315">
        <v>39801</v>
      </c>
      <c r="C167" s="316" t="s">
        <v>419</v>
      </c>
      <c r="D167" s="317" t="s">
        <v>420</v>
      </c>
      <c r="E167" s="308" t="s">
        <v>206</v>
      </c>
      <c r="F167" s="319" t="s">
        <v>421</v>
      </c>
      <c r="G167" s="246">
        <v>7289000</v>
      </c>
      <c r="H167" s="318" t="s">
        <v>14</v>
      </c>
      <c r="I167" s="247"/>
      <c r="J167" s="320"/>
      <c r="K167" s="263"/>
      <c r="L167" s="238" t="str">
        <f t="shared" si="2"/>
        <v/>
      </c>
      <c r="M167" s="249"/>
      <c r="N167" s="321"/>
      <c r="O167" s="264"/>
      <c r="P167" s="322"/>
      <c r="Q167" s="253"/>
      <c r="R167" s="254"/>
    </row>
    <row r="168" spans="1:18">
      <c r="A168" s="240">
        <v>2</v>
      </c>
      <c r="B168" s="315">
        <v>39801</v>
      </c>
      <c r="C168" s="316" t="s">
        <v>422</v>
      </c>
      <c r="D168" s="317" t="s">
        <v>49</v>
      </c>
      <c r="E168" s="244" t="s">
        <v>50</v>
      </c>
      <c r="F168" s="319" t="s">
        <v>421</v>
      </c>
      <c r="G168" s="246">
        <v>87631000</v>
      </c>
      <c r="H168" s="318" t="s">
        <v>14</v>
      </c>
      <c r="I168" s="247"/>
      <c r="J168" s="320"/>
      <c r="K168" s="263"/>
      <c r="L168" s="238" t="str">
        <f t="shared" si="2"/>
        <v/>
      </c>
      <c r="M168" s="249"/>
      <c r="N168" s="321"/>
      <c r="O168" s="264"/>
      <c r="P168" s="322"/>
      <c r="Q168" s="253"/>
      <c r="R168" s="254"/>
    </row>
    <row r="169" spans="1:18">
      <c r="A169" s="240">
        <v>2</v>
      </c>
      <c r="B169" s="315">
        <v>39801</v>
      </c>
      <c r="C169" s="316" t="s">
        <v>423</v>
      </c>
      <c r="D169" s="317" t="s">
        <v>424</v>
      </c>
      <c r="E169" s="244" t="s">
        <v>44</v>
      </c>
      <c r="F169" s="319" t="s">
        <v>421</v>
      </c>
      <c r="G169" s="246">
        <v>15540000</v>
      </c>
      <c r="H169" s="318" t="s">
        <v>14</v>
      </c>
      <c r="I169" s="247"/>
      <c r="J169" s="320"/>
      <c r="K169" s="263"/>
      <c r="L169" s="238" t="str">
        <f t="shared" si="2"/>
        <v/>
      </c>
      <c r="M169" s="249"/>
      <c r="N169" s="321"/>
      <c r="O169" s="264"/>
      <c r="P169" s="322"/>
      <c r="Q169" s="253"/>
      <c r="R169" s="254"/>
    </row>
    <row r="170" spans="1:18" s="333" customFormat="1">
      <c r="A170" s="240">
        <v>3</v>
      </c>
      <c r="B170" s="315">
        <v>39801</v>
      </c>
      <c r="C170" s="316" t="s">
        <v>425</v>
      </c>
      <c r="D170" s="317" t="s">
        <v>21</v>
      </c>
      <c r="E170" s="244" t="s">
        <v>22</v>
      </c>
      <c r="F170" s="319" t="s">
        <v>426</v>
      </c>
      <c r="G170" s="246">
        <v>12063000</v>
      </c>
      <c r="H170" s="318" t="s">
        <v>14</v>
      </c>
      <c r="I170" s="247"/>
      <c r="J170" s="320"/>
      <c r="K170" s="263"/>
      <c r="L170" s="238" t="str">
        <f t="shared" si="2"/>
        <v/>
      </c>
      <c r="M170" s="249"/>
      <c r="N170" s="321"/>
      <c r="O170" s="264"/>
      <c r="P170" s="322"/>
      <c r="Q170" s="332"/>
      <c r="R170" s="254"/>
    </row>
    <row r="171" spans="1:18">
      <c r="A171" s="240">
        <v>2</v>
      </c>
      <c r="B171" s="315">
        <v>39801</v>
      </c>
      <c r="C171" s="316" t="s">
        <v>427</v>
      </c>
      <c r="D171" s="317" t="s">
        <v>144</v>
      </c>
      <c r="E171" s="244" t="s">
        <v>50</v>
      </c>
      <c r="F171" s="319" t="s">
        <v>421</v>
      </c>
      <c r="G171" s="246">
        <v>26038000</v>
      </c>
      <c r="H171" s="318" t="s">
        <v>14</v>
      </c>
      <c r="I171" s="247"/>
      <c r="J171" s="320"/>
      <c r="K171" s="263"/>
      <c r="L171" s="238" t="str">
        <f t="shared" si="2"/>
        <v/>
      </c>
      <c r="M171" s="249"/>
      <c r="N171" s="321"/>
      <c r="O171" s="264"/>
      <c r="P171" s="322"/>
      <c r="Q171" s="253"/>
      <c r="R171" s="254"/>
    </row>
    <row r="172" spans="1:18">
      <c r="A172" s="240">
        <v>2</v>
      </c>
      <c r="B172" s="315">
        <v>39801</v>
      </c>
      <c r="C172" s="316" t="s">
        <v>1308</v>
      </c>
      <c r="D172" s="317" t="s">
        <v>38</v>
      </c>
      <c r="E172" s="244" t="s">
        <v>25</v>
      </c>
      <c r="F172" s="319" t="s">
        <v>421</v>
      </c>
      <c r="G172" s="246">
        <v>16200000</v>
      </c>
      <c r="H172" s="318" t="s">
        <v>14</v>
      </c>
      <c r="I172" s="247"/>
      <c r="J172" s="320"/>
      <c r="K172" s="263"/>
      <c r="L172" s="238" t="str">
        <f t="shared" si="2"/>
        <v/>
      </c>
      <c r="M172" s="249"/>
      <c r="N172" s="321"/>
      <c r="O172" s="264"/>
      <c r="P172" s="322"/>
      <c r="Q172" s="253"/>
      <c r="R172" s="254"/>
    </row>
    <row r="173" spans="1:18">
      <c r="A173" s="240">
        <v>2</v>
      </c>
      <c r="B173" s="315">
        <v>39801</v>
      </c>
      <c r="C173" s="316" t="s">
        <v>428</v>
      </c>
      <c r="D173" s="317" t="s">
        <v>32</v>
      </c>
      <c r="E173" s="244" t="s">
        <v>33</v>
      </c>
      <c r="F173" s="319" t="s">
        <v>421</v>
      </c>
      <c r="G173" s="246">
        <v>35500000</v>
      </c>
      <c r="H173" s="318" t="s">
        <v>14</v>
      </c>
      <c r="I173" s="247"/>
      <c r="J173" s="320"/>
      <c r="K173" s="263"/>
      <c r="L173" s="238" t="str">
        <f t="shared" si="2"/>
        <v/>
      </c>
      <c r="M173" s="249"/>
      <c r="N173" s="321"/>
      <c r="O173" s="264"/>
      <c r="P173" s="322"/>
      <c r="Q173" s="253"/>
      <c r="R173" s="254"/>
    </row>
    <row r="174" spans="1:18">
      <c r="A174" s="240">
        <v>2</v>
      </c>
      <c r="B174" s="315">
        <v>39801</v>
      </c>
      <c r="C174" s="316" t="s">
        <v>429</v>
      </c>
      <c r="D174" s="317" t="s">
        <v>367</v>
      </c>
      <c r="E174" s="244" t="s">
        <v>25</v>
      </c>
      <c r="F174" s="319" t="s">
        <v>421</v>
      </c>
      <c r="G174" s="246">
        <v>43000000</v>
      </c>
      <c r="H174" s="318" t="s">
        <v>14</v>
      </c>
      <c r="I174" s="247"/>
      <c r="J174" s="320"/>
      <c r="K174" s="263"/>
      <c r="L174" s="238" t="str">
        <f t="shared" si="2"/>
        <v/>
      </c>
      <c r="M174" s="249"/>
      <c r="N174" s="321"/>
      <c r="O174" s="264"/>
      <c r="P174" s="322"/>
      <c r="Q174" s="253"/>
      <c r="R174" s="254"/>
    </row>
    <row r="175" spans="1:18">
      <c r="A175" s="240">
        <v>2</v>
      </c>
      <c r="B175" s="315">
        <v>39801</v>
      </c>
      <c r="C175" s="316" t="s">
        <v>486</v>
      </c>
      <c r="D175" s="317" t="s">
        <v>487</v>
      </c>
      <c r="E175" s="318" t="s">
        <v>488</v>
      </c>
      <c r="F175" s="319" t="s">
        <v>421</v>
      </c>
      <c r="G175" s="246">
        <v>1834000</v>
      </c>
      <c r="H175" s="318" t="s">
        <v>14</v>
      </c>
      <c r="I175" s="247"/>
      <c r="J175" s="320"/>
      <c r="K175" s="263"/>
      <c r="L175" s="238" t="str">
        <f t="shared" si="2"/>
        <v/>
      </c>
      <c r="M175" s="249"/>
      <c r="N175" s="321"/>
      <c r="O175" s="264"/>
      <c r="P175" s="322"/>
      <c r="Q175" s="253"/>
      <c r="R175" s="254"/>
    </row>
    <row r="176" spans="1:18">
      <c r="A176" s="240">
        <v>2</v>
      </c>
      <c r="B176" s="315">
        <v>39801</v>
      </c>
      <c r="C176" s="316" t="s">
        <v>489</v>
      </c>
      <c r="D176" s="317" t="s">
        <v>490</v>
      </c>
      <c r="E176" s="244" t="s">
        <v>33</v>
      </c>
      <c r="F176" s="319" t="s">
        <v>421</v>
      </c>
      <c r="G176" s="246">
        <v>38000000</v>
      </c>
      <c r="H176" s="318" t="s">
        <v>14</v>
      </c>
      <c r="I176" s="247"/>
      <c r="J176" s="320"/>
      <c r="K176" s="263"/>
      <c r="L176" s="238" t="str">
        <f t="shared" si="2"/>
        <v/>
      </c>
      <c r="M176" s="249"/>
      <c r="N176" s="321"/>
      <c r="O176" s="264"/>
      <c r="P176" s="322"/>
      <c r="Q176" s="253"/>
      <c r="R176" s="254"/>
    </row>
    <row r="177" spans="1:18">
      <c r="A177" s="240">
        <v>2</v>
      </c>
      <c r="B177" s="315">
        <v>39801</v>
      </c>
      <c r="C177" s="316" t="s">
        <v>491</v>
      </c>
      <c r="D177" s="317" t="s">
        <v>492</v>
      </c>
      <c r="E177" s="290" t="s">
        <v>180</v>
      </c>
      <c r="F177" s="319" t="s">
        <v>421</v>
      </c>
      <c r="G177" s="246">
        <v>36282000</v>
      </c>
      <c r="H177" s="318" t="s">
        <v>14</v>
      </c>
      <c r="I177" s="247"/>
      <c r="J177" s="320"/>
      <c r="K177" s="263"/>
      <c r="L177" s="238" t="str">
        <f t="shared" si="2"/>
        <v/>
      </c>
      <c r="M177" s="249"/>
      <c r="N177" s="321"/>
      <c r="O177" s="264"/>
      <c r="P177" s="322"/>
      <c r="Q177" s="253"/>
      <c r="R177" s="254"/>
    </row>
    <row r="178" spans="1:18">
      <c r="A178" s="240">
        <v>2</v>
      </c>
      <c r="B178" s="315">
        <v>39801</v>
      </c>
      <c r="C178" s="316" t="s">
        <v>493</v>
      </c>
      <c r="D178" s="317" t="s">
        <v>494</v>
      </c>
      <c r="E178" s="244" t="s">
        <v>44</v>
      </c>
      <c r="F178" s="319" t="s">
        <v>421</v>
      </c>
      <c r="G178" s="246">
        <v>6000000</v>
      </c>
      <c r="H178" s="318" t="s">
        <v>14</v>
      </c>
      <c r="I178" s="247"/>
      <c r="J178" s="320"/>
      <c r="K178" s="263"/>
      <c r="L178" s="238" t="str">
        <f t="shared" si="2"/>
        <v/>
      </c>
      <c r="M178" s="249"/>
      <c r="N178" s="321"/>
      <c r="O178" s="264"/>
      <c r="P178" s="322"/>
      <c r="Q178" s="253"/>
      <c r="R178" s="254"/>
    </row>
    <row r="179" spans="1:18">
      <c r="A179" s="240">
        <v>2</v>
      </c>
      <c r="B179" s="315">
        <v>39801</v>
      </c>
      <c r="C179" s="316" t="s">
        <v>495</v>
      </c>
      <c r="D179" s="317" t="s">
        <v>38</v>
      </c>
      <c r="E179" s="244" t="s">
        <v>25</v>
      </c>
      <c r="F179" s="319" t="s">
        <v>421</v>
      </c>
      <c r="G179" s="246">
        <v>10000000</v>
      </c>
      <c r="H179" s="318" t="s">
        <v>14</v>
      </c>
      <c r="I179" s="247"/>
      <c r="J179" s="320"/>
      <c r="K179" s="263"/>
      <c r="L179" s="238" t="str">
        <f t="shared" si="2"/>
        <v/>
      </c>
      <c r="M179" s="249"/>
      <c r="N179" s="321"/>
      <c r="O179" s="264"/>
      <c r="P179" s="322"/>
      <c r="Q179" s="253"/>
      <c r="R179" s="254"/>
    </row>
    <row r="180" spans="1:18">
      <c r="A180" s="240">
        <v>2</v>
      </c>
      <c r="B180" s="315">
        <v>39801</v>
      </c>
      <c r="C180" s="316" t="s">
        <v>496</v>
      </c>
      <c r="D180" s="317" t="s">
        <v>103</v>
      </c>
      <c r="E180" s="244" t="s">
        <v>104</v>
      </c>
      <c r="F180" s="319" t="s">
        <v>421</v>
      </c>
      <c r="G180" s="246">
        <v>9294000</v>
      </c>
      <c r="H180" s="318" t="s">
        <v>14</v>
      </c>
      <c r="I180" s="247"/>
      <c r="J180" s="320"/>
      <c r="K180" s="263"/>
      <c r="L180" s="238" t="str">
        <f t="shared" si="2"/>
        <v/>
      </c>
      <c r="M180" s="249"/>
      <c r="N180" s="321"/>
      <c r="O180" s="264"/>
      <c r="P180" s="322"/>
      <c r="Q180" s="253"/>
      <c r="R180" s="254"/>
    </row>
    <row r="181" spans="1:18">
      <c r="A181" s="240"/>
      <c r="B181" s="334">
        <v>39805</v>
      </c>
      <c r="C181" s="335" t="s">
        <v>497</v>
      </c>
      <c r="D181" s="336" t="s">
        <v>498</v>
      </c>
      <c r="E181" s="244" t="s">
        <v>61</v>
      </c>
      <c r="F181" s="337" t="s">
        <v>499</v>
      </c>
      <c r="G181" s="246">
        <v>80000000</v>
      </c>
      <c r="H181" s="338" t="s">
        <v>14</v>
      </c>
      <c r="I181" s="247">
        <v>40233</v>
      </c>
      <c r="J181" s="339">
        <v>5</v>
      </c>
      <c r="K181" s="263">
        <v>80000000</v>
      </c>
      <c r="L181" s="238">
        <f t="shared" si="2"/>
        <v>0</v>
      </c>
      <c r="M181" s="249" t="s">
        <v>1284</v>
      </c>
      <c r="N181" s="310"/>
      <c r="O181" s="264"/>
      <c r="P181" s="340"/>
      <c r="Q181" s="253"/>
      <c r="R181" s="254"/>
    </row>
    <row r="182" spans="1:18">
      <c r="A182" s="240"/>
      <c r="B182" s="334">
        <v>39805</v>
      </c>
      <c r="C182" s="335" t="s">
        <v>500</v>
      </c>
      <c r="D182" s="336" t="s">
        <v>99</v>
      </c>
      <c r="E182" s="244" t="s">
        <v>25</v>
      </c>
      <c r="F182" s="337" t="s">
        <v>499</v>
      </c>
      <c r="G182" s="246">
        <v>23864000</v>
      </c>
      <c r="H182" s="338" t="s">
        <v>14</v>
      </c>
      <c r="I182" s="247"/>
      <c r="J182" s="339"/>
      <c r="K182" s="263"/>
      <c r="L182" s="238" t="str">
        <f t="shared" si="2"/>
        <v/>
      </c>
      <c r="M182" s="249"/>
      <c r="N182" s="310"/>
      <c r="O182" s="264"/>
      <c r="P182" s="340"/>
      <c r="Q182" s="253"/>
      <c r="R182" s="254"/>
    </row>
    <row r="183" spans="1:18">
      <c r="A183" s="240"/>
      <c r="B183" s="334">
        <v>39805</v>
      </c>
      <c r="C183" s="335" t="s">
        <v>501</v>
      </c>
      <c r="D183" s="336" t="s">
        <v>502</v>
      </c>
      <c r="E183" s="244" t="s">
        <v>50</v>
      </c>
      <c r="F183" s="337" t="s">
        <v>499</v>
      </c>
      <c r="G183" s="246">
        <v>216000000</v>
      </c>
      <c r="H183" s="338" t="s">
        <v>14</v>
      </c>
      <c r="I183" s="247"/>
      <c r="J183" s="339"/>
      <c r="K183" s="263"/>
      <c r="L183" s="238" t="str">
        <f t="shared" si="2"/>
        <v/>
      </c>
      <c r="M183" s="249"/>
      <c r="N183" s="310"/>
      <c r="O183" s="264"/>
      <c r="P183" s="340"/>
      <c r="Q183" s="253"/>
      <c r="R183" s="254"/>
    </row>
    <row r="184" spans="1:18">
      <c r="A184" s="240"/>
      <c r="B184" s="334">
        <v>39805</v>
      </c>
      <c r="C184" s="335" t="s">
        <v>503</v>
      </c>
      <c r="D184" s="336" t="s">
        <v>39</v>
      </c>
      <c r="E184" s="244" t="s">
        <v>40</v>
      </c>
      <c r="F184" s="337" t="s">
        <v>499</v>
      </c>
      <c r="G184" s="246">
        <v>7400000</v>
      </c>
      <c r="H184" s="338" t="s">
        <v>14</v>
      </c>
      <c r="I184" s="247"/>
      <c r="J184" s="339"/>
      <c r="K184" s="263"/>
      <c r="L184" s="238" t="str">
        <f t="shared" si="2"/>
        <v/>
      </c>
      <c r="M184" s="249"/>
      <c r="N184" s="310"/>
      <c r="O184" s="264"/>
      <c r="P184" s="340"/>
      <c r="Q184" s="253"/>
      <c r="R184" s="254"/>
    </row>
    <row r="185" spans="1:18">
      <c r="A185" s="240"/>
      <c r="B185" s="334">
        <v>39805</v>
      </c>
      <c r="C185" s="335" t="s">
        <v>504</v>
      </c>
      <c r="D185" s="336" t="s">
        <v>505</v>
      </c>
      <c r="E185" s="244" t="s">
        <v>16</v>
      </c>
      <c r="F185" s="337" t="s">
        <v>499</v>
      </c>
      <c r="G185" s="246">
        <v>600000000</v>
      </c>
      <c r="H185" s="338" t="s">
        <v>14</v>
      </c>
      <c r="I185" s="247"/>
      <c r="J185" s="339"/>
      <c r="K185" s="263"/>
      <c r="L185" s="238" t="str">
        <f t="shared" si="2"/>
        <v/>
      </c>
      <c r="M185" s="249"/>
      <c r="N185" s="310"/>
      <c r="O185" s="264"/>
      <c r="P185" s="340"/>
      <c r="Q185" s="253"/>
      <c r="R185" s="254"/>
    </row>
    <row r="186" spans="1:18">
      <c r="A186" s="240"/>
      <c r="B186" s="334">
        <v>39805</v>
      </c>
      <c r="C186" s="335" t="s">
        <v>506</v>
      </c>
      <c r="D186" s="336" t="s">
        <v>507</v>
      </c>
      <c r="E186" s="308" t="s">
        <v>218</v>
      </c>
      <c r="F186" s="337" t="s">
        <v>499</v>
      </c>
      <c r="G186" s="246">
        <v>7500000</v>
      </c>
      <c r="H186" s="338" t="s">
        <v>14</v>
      </c>
      <c r="I186" s="247"/>
      <c r="J186" s="339"/>
      <c r="K186" s="263"/>
      <c r="L186" s="238" t="str">
        <f t="shared" si="2"/>
        <v/>
      </c>
      <c r="M186" s="249"/>
      <c r="N186" s="310"/>
      <c r="O186" s="264"/>
      <c r="P186" s="340"/>
      <c r="Q186" s="253"/>
      <c r="R186" s="254"/>
    </row>
    <row r="187" spans="1:18">
      <c r="A187" s="240"/>
      <c r="B187" s="334">
        <v>39805</v>
      </c>
      <c r="C187" s="335" t="s">
        <v>508</v>
      </c>
      <c r="D187" s="336" t="s">
        <v>509</v>
      </c>
      <c r="E187" s="244" t="s">
        <v>61</v>
      </c>
      <c r="F187" s="337" t="s">
        <v>499</v>
      </c>
      <c r="G187" s="246">
        <v>100000000</v>
      </c>
      <c r="H187" s="338" t="s">
        <v>14</v>
      </c>
      <c r="I187" s="247"/>
      <c r="J187" s="339"/>
      <c r="K187" s="263"/>
      <c r="L187" s="238" t="str">
        <f t="shared" si="2"/>
        <v/>
      </c>
      <c r="M187" s="249"/>
      <c r="N187" s="310"/>
      <c r="O187" s="264"/>
      <c r="P187" s="340"/>
      <c r="Q187" s="253"/>
      <c r="R187" s="254"/>
    </row>
    <row r="188" spans="1:18">
      <c r="A188" s="240"/>
      <c r="B188" s="334">
        <v>39805</v>
      </c>
      <c r="C188" s="335" t="s">
        <v>510</v>
      </c>
      <c r="D188" s="336" t="s">
        <v>511</v>
      </c>
      <c r="E188" s="244" t="s">
        <v>58</v>
      </c>
      <c r="F188" s="337" t="s">
        <v>499</v>
      </c>
      <c r="G188" s="246">
        <v>72278000</v>
      </c>
      <c r="H188" s="338" t="s">
        <v>14</v>
      </c>
      <c r="I188" s="247"/>
      <c r="J188" s="339"/>
      <c r="K188" s="263"/>
      <c r="L188" s="238" t="str">
        <f t="shared" si="2"/>
        <v/>
      </c>
      <c r="M188" s="249"/>
      <c r="N188" s="310"/>
      <c r="O188" s="264"/>
      <c r="P188" s="340"/>
      <c r="Q188" s="253"/>
      <c r="R188" s="254"/>
    </row>
    <row r="189" spans="1:18">
      <c r="A189" s="240"/>
      <c r="B189" s="334">
        <v>39805</v>
      </c>
      <c r="C189" s="335" t="s">
        <v>512</v>
      </c>
      <c r="D189" s="336" t="s">
        <v>513</v>
      </c>
      <c r="E189" s="244" t="s">
        <v>44</v>
      </c>
      <c r="F189" s="337" t="s">
        <v>499</v>
      </c>
      <c r="G189" s="246">
        <v>11560000</v>
      </c>
      <c r="H189" s="338" t="s">
        <v>14</v>
      </c>
      <c r="I189" s="247"/>
      <c r="J189" s="339"/>
      <c r="K189" s="263"/>
      <c r="L189" s="238" t="str">
        <f t="shared" si="2"/>
        <v/>
      </c>
      <c r="M189" s="249"/>
      <c r="N189" s="310"/>
      <c r="O189" s="264"/>
      <c r="P189" s="340"/>
      <c r="Q189" s="253"/>
      <c r="R189" s="254"/>
    </row>
    <row r="190" spans="1:18">
      <c r="A190" s="240"/>
      <c r="B190" s="334">
        <v>39805</v>
      </c>
      <c r="C190" s="335" t="s">
        <v>514</v>
      </c>
      <c r="D190" s="336" t="s">
        <v>515</v>
      </c>
      <c r="E190" s="244" t="s">
        <v>16</v>
      </c>
      <c r="F190" s="337" t="s">
        <v>499</v>
      </c>
      <c r="G190" s="246">
        <v>37515000</v>
      </c>
      <c r="H190" s="338" t="s">
        <v>14</v>
      </c>
      <c r="I190" s="247"/>
      <c r="J190" s="339"/>
      <c r="K190" s="263"/>
      <c r="L190" s="238" t="str">
        <f t="shared" si="2"/>
        <v/>
      </c>
      <c r="M190" s="249"/>
      <c r="N190" s="310"/>
      <c r="O190" s="264"/>
      <c r="P190" s="340"/>
      <c r="Q190" s="253"/>
      <c r="R190" s="254"/>
    </row>
    <row r="191" spans="1:18">
      <c r="A191" s="240"/>
      <c r="B191" s="334">
        <v>39805</v>
      </c>
      <c r="C191" s="335" t="s">
        <v>516</v>
      </c>
      <c r="D191" s="336" t="s">
        <v>517</v>
      </c>
      <c r="E191" s="308" t="s">
        <v>218</v>
      </c>
      <c r="F191" s="337" t="s">
        <v>499</v>
      </c>
      <c r="G191" s="246">
        <v>376500000</v>
      </c>
      <c r="H191" s="338" t="s">
        <v>14</v>
      </c>
      <c r="I191" s="247"/>
      <c r="J191" s="339"/>
      <c r="K191" s="263"/>
      <c r="L191" s="238" t="str">
        <f t="shared" si="2"/>
        <v/>
      </c>
      <c r="M191" s="249"/>
      <c r="N191" s="310"/>
      <c r="O191" s="264"/>
      <c r="P191" s="340"/>
      <c r="Q191" s="253"/>
      <c r="R191" s="254"/>
    </row>
    <row r="192" spans="1:18">
      <c r="A192" s="240"/>
      <c r="B192" s="334">
        <v>39805</v>
      </c>
      <c r="C192" s="335" t="s">
        <v>518</v>
      </c>
      <c r="D192" s="336" t="s">
        <v>519</v>
      </c>
      <c r="E192" s="244" t="s">
        <v>52</v>
      </c>
      <c r="F192" s="337" t="s">
        <v>499</v>
      </c>
      <c r="G192" s="246">
        <v>10300000</v>
      </c>
      <c r="H192" s="338" t="s">
        <v>14</v>
      </c>
      <c r="I192" s="247"/>
      <c r="J192" s="339"/>
      <c r="K192" s="263"/>
      <c r="L192" s="238" t="str">
        <f t="shared" si="2"/>
        <v/>
      </c>
      <c r="M192" s="249"/>
      <c r="N192" s="310"/>
      <c r="O192" s="264"/>
      <c r="P192" s="340"/>
      <c r="Q192" s="253"/>
      <c r="R192" s="254"/>
    </row>
    <row r="193" spans="1:18">
      <c r="A193" s="240"/>
      <c r="B193" s="334">
        <v>39805</v>
      </c>
      <c r="C193" s="335" t="s">
        <v>520</v>
      </c>
      <c r="D193" s="336" t="s">
        <v>521</v>
      </c>
      <c r="E193" s="308" t="s">
        <v>206</v>
      </c>
      <c r="F193" s="337" t="s">
        <v>499</v>
      </c>
      <c r="G193" s="246">
        <v>32382000</v>
      </c>
      <c r="H193" s="338" t="s">
        <v>14</v>
      </c>
      <c r="I193" s="247"/>
      <c r="J193" s="339"/>
      <c r="K193" s="263"/>
      <c r="L193" s="238" t="str">
        <f t="shared" si="2"/>
        <v/>
      </c>
      <c r="M193" s="249"/>
      <c r="N193" s="310"/>
      <c r="O193" s="264"/>
      <c r="P193" s="340"/>
      <c r="Q193" s="253"/>
      <c r="R193" s="254"/>
    </row>
    <row r="194" spans="1:18">
      <c r="A194" s="240"/>
      <c r="B194" s="334">
        <v>39805</v>
      </c>
      <c r="C194" s="335" t="s">
        <v>522</v>
      </c>
      <c r="D194" s="336" t="s">
        <v>43</v>
      </c>
      <c r="E194" s="244" t="s">
        <v>44</v>
      </c>
      <c r="F194" s="337" t="s">
        <v>499</v>
      </c>
      <c r="G194" s="246">
        <v>10800000</v>
      </c>
      <c r="H194" s="338" t="s">
        <v>14</v>
      </c>
      <c r="I194" s="247"/>
      <c r="J194" s="339"/>
      <c r="K194" s="263"/>
      <c r="L194" s="238" t="str">
        <f t="shared" si="2"/>
        <v/>
      </c>
      <c r="M194" s="249"/>
      <c r="N194" s="310"/>
      <c r="O194" s="264"/>
      <c r="P194" s="340"/>
      <c r="Q194" s="253"/>
      <c r="R194" s="254"/>
    </row>
    <row r="195" spans="1:18">
      <c r="A195" s="240"/>
      <c r="B195" s="334">
        <v>39805</v>
      </c>
      <c r="C195" s="335" t="s">
        <v>523</v>
      </c>
      <c r="D195" s="336" t="s">
        <v>524</v>
      </c>
      <c r="E195" s="244" t="s">
        <v>75</v>
      </c>
      <c r="F195" s="337" t="s">
        <v>499</v>
      </c>
      <c r="G195" s="246">
        <v>26000000</v>
      </c>
      <c r="H195" s="338" t="s">
        <v>14</v>
      </c>
      <c r="I195" s="247"/>
      <c r="J195" s="339"/>
      <c r="K195" s="263"/>
      <c r="L195" s="238" t="str">
        <f t="shared" si="2"/>
        <v/>
      </c>
      <c r="M195" s="249"/>
      <c r="N195" s="310"/>
      <c r="O195" s="264"/>
      <c r="P195" s="340"/>
      <c r="Q195" s="253"/>
      <c r="R195" s="254"/>
    </row>
    <row r="196" spans="1:18">
      <c r="A196" s="240"/>
      <c r="B196" s="334">
        <v>39805</v>
      </c>
      <c r="C196" s="335" t="s">
        <v>525</v>
      </c>
      <c r="D196" s="336" t="s">
        <v>526</v>
      </c>
      <c r="E196" s="244" t="s">
        <v>85</v>
      </c>
      <c r="F196" s="337" t="s">
        <v>499</v>
      </c>
      <c r="G196" s="246">
        <v>10685000</v>
      </c>
      <c r="H196" s="338" t="s">
        <v>14</v>
      </c>
      <c r="I196" s="247"/>
      <c r="J196" s="339"/>
      <c r="K196" s="263"/>
      <c r="L196" s="238" t="str">
        <f t="shared" si="2"/>
        <v/>
      </c>
      <c r="M196" s="249"/>
      <c r="N196" s="310"/>
      <c r="O196" s="264"/>
      <c r="P196" s="340"/>
      <c r="Q196" s="253"/>
      <c r="R196" s="254"/>
    </row>
    <row r="197" spans="1:18">
      <c r="A197" s="240"/>
      <c r="B197" s="334">
        <v>39805</v>
      </c>
      <c r="C197" s="335" t="s">
        <v>527</v>
      </c>
      <c r="D197" s="336" t="s">
        <v>15</v>
      </c>
      <c r="E197" s="244" t="s">
        <v>16</v>
      </c>
      <c r="F197" s="337" t="s">
        <v>499</v>
      </c>
      <c r="G197" s="246">
        <v>42000000</v>
      </c>
      <c r="H197" s="338" t="s">
        <v>14</v>
      </c>
      <c r="I197" s="247"/>
      <c r="J197" s="339"/>
      <c r="K197" s="263"/>
      <c r="L197" s="238" t="str">
        <f t="shared" si="2"/>
        <v/>
      </c>
      <c r="M197" s="249"/>
      <c r="N197" s="310"/>
      <c r="O197" s="264"/>
      <c r="P197" s="340"/>
      <c r="Q197" s="253"/>
      <c r="R197" s="254"/>
    </row>
    <row r="198" spans="1:18">
      <c r="A198" s="240"/>
      <c r="B198" s="334">
        <v>39805</v>
      </c>
      <c r="C198" s="335" t="s">
        <v>528</v>
      </c>
      <c r="D198" s="336" t="s">
        <v>15</v>
      </c>
      <c r="E198" s="244" t="s">
        <v>16</v>
      </c>
      <c r="F198" s="337" t="s">
        <v>499</v>
      </c>
      <c r="G198" s="246">
        <v>25000000</v>
      </c>
      <c r="H198" s="338" t="s">
        <v>14</v>
      </c>
      <c r="I198" s="247"/>
      <c r="J198" s="339"/>
      <c r="K198" s="263"/>
      <c r="L198" s="238" t="str">
        <f t="shared" si="2"/>
        <v/>
      </c>
      <c r="M198" s="249"/>
      <c r="N198" s="310"/>
      <c r="O198" s="264"/>
      <c r="P198" s="340"/>
      <c r="Q198" s="253"/>
      <c r="R198" s="254"/>
    </row>
    <row r="199" spans="1:18">
      <c r="A199" s="240"/>
      <c r="B199" s="334">
        <v>39805</v>
      </c>
      <c r="C199" s="335" t="s">
        <v>529</v>
      </c>
      <c r="D199" s="336" t="s">
        <v>530</v>
      </c>
      <c r="E199" s="244" t="s">
        <v>13</v>
      </c>
      <c r="F199" s="337" t="s">
        <v>499</v>
      </c>
      <c r="G199" s="246">
        <v>25054000</v>
      </c>
      <c r="H199" s="338" t="s">
        <v>14</v>
      </c>
      <c r="I199" s="247"/>
      <c r="J199" s="339"/>
      <c r="K199" s="263"/>
      <c r="L199" s="238" t="str">
        <f t="shared" si="2"/>
        <v/>
      </c>
      <c r="M199" s="249"/>
      <c r="N199" s="310"/>
      <c r="O199" s="264"/>
      <c r="P199" s="340"/>
      <c r="Q199" s="253"/>
      <c r="R199" s="254"/>
    </row>
    <row r="200" spans="1:18">
      <c r="A200" s="240"/>
      <c r="B200" s="334">
        <v>39805</v>
      </c>
      <c r="C200" s="335" t="s">
        <v>531</v>
      </c>
      <c r="D200" s="336" t="s">
        <v>532</v>
      </c>
      <c r="E200" s="308" t="s">
        <v>218</v>
      </c>
      <c r="F200" s="337" t="s">
        <v>499</v>
      </c>
      <c r="G200" s="246">
        <v>31762000</v>
      </c>
      <c r="H200" s="338" t="s">
        <v>14</v>
      </c>
      <c r="I200" s="247"/>
      <c r="J200" s="339"/>
      <c r="K200" s="263"/>
      <c r="L200" s="238" t="str">
        <f t="shared" si="2"/>
        <v/>
      </c>
      <c r="M200" s="249"/>
      <c r="N200" s="310"/>
      <c r="O200" s="264"/>
      <c r="P200" s="340"/>
      <c r="Q200" s="253"/>
      <c r="R200" s="254"/>
    </row>
    <row r="201" spans="1:18">
      <c r="A201" s="240"/>
      <c r="B201" s="334">
        <v>39805</v>
      </c>
      <c r="C201" s="335" t="s">
        <v>533</v>
      </c>
      <c r="D201" s="336" t="s">
        <v>534</v>
      </c>
      <c r="E201" s="244" t="s">
        <v>40</v>
      </c>
      <c r="F201" s="337" t="s">
        <v>499</v>
      </c>
      <c r="G201" s="246">
        <v>16641000</v>
      </c>
      <c r="H201" s="338" t="s">
        <v>14</v>
      </c>
      <c r="I201" s="247"/>
      <c r="J201" s="339"/>
      <c r="K201" s="263"/>
      <c r="L201" s="238" t="str">
        <f t="shared" si="2"/>
        <v/>
      </c>
      <c r="M201" s="249"/>
      <c r="N201" s="310"/>
      <c r="O201" s="264"/>
      <c r="P201" s="340"/>
      <c r="Q201" s="253"/>
      <c r="R201" s="254"/>
    </row>
    <row r="202" spans="1:18">
      <c r="A202" s="240"/>
      <c r="B202" s="334">
        <v>39805</v>
      </c>
      <c r="C202" s="335" t="s">
        <v>535</v>
      </c>
      <c r="D202" s="336" t="s">
        <v>536</v>
      </c>
      <c r="E202" s="244" t="s">
        <v>66</v>
      </c>
      <c r="F202" s="337" t="s">
        <v>499</v>
      </c>
      <c r="G202" s="246">
        <v>12000000</v>
      </c>
      <c r="H202" s="338" t="s">
        <v>14</v>
      </c>
      <c r="I202" s="247"/>
      <c r="J202" s="339"/>
      <c r="K202" s="263"/>
      <c r="L202" s="238" t="str">
        <f t="shared" si="2"/>
        <v/>
      </c>
      <c r="M202" s="249"/>
      <c r="N202" s="310"/>
      <c r="O202" s="264"/>
      <c r="P202" s="340"/>
      <c r="Q202" s="253"/>
      <c r="R202" s="254"/>
    </row>
    <row r="203" spans="1:18">
      <c r="A203" s="240"/>
      <c r="B203" s="334">
        <v>39805</v>
      </c>
      <c r="C203" s="335" t="s">
        <v>537</v>
      </c>
      <c r="D203" s="336" t="s">
        <v>538</v>
      </c>
      <c r="E203" s="244" t="s">
        <v>66</v>
      </c>
      <c r="F203" s="337" t="s">
        <v>499</v>
      </c>
      <c r="G203" s="246">
        <v>11300000</v>
      </c>
      <c r="H203" s="338" t="s">
        <v>14</v>
      </c>
      <c r="I203" s="247"/>
      <c r="J203" s="339"/>
      <c r="K203" s="263"/>
      <c r="L203" s="238" t="str">
        <f t="shared" si="2"/>
        <v/>
      </c>
      <c r="M203" s="249"/>
      <c r="N203" s="310"/>
      <c r="O203" s="264"/>
      <c r="P203" s="340"/>
      <c r="Q203" s="253"/>
      <c r="R203" s="254"/>
    </row>
    <row r="204" spans="1:18">
      <c r="A204" s="240">
        <v>2</v>
      </c>
      <c r="B204" s="334">
        <v>39805</v>
      </c>
      <c r="C204" s="335" t="s">
        <v>539</v>
      </c>
      <c r="D204" s="336" t="s">
        <v>540</v>
      </c>
      <c r="E204" s="244" t="s">
        <v>33</v>
      </c>
      <c r="F204" s="337" t="s">
        <v>421</v>
      </c>
      <c r="G204" s="246">
        <v>6855000</v>
      </c>
      <c r="H204" s="338" t="s">
        <v>14</v>
      </c>
      <c r="I204" s="247"/>
      <c r="J204" s="339"/>
      <c r="K204" s="263"/>
      <c r="L204" s="238" t="str">
        <f t="shared" si="2"/>
        <v/>
      </c>
      <c r="M204" s="249"/>
      <c r="N204" s="310"/>
      <c r="O204" s="264"/>
      <c r="P204" s="340"/>
      <c r="Q204" s="253"/>
      <c r="R204" s="254"/>
    </row>
    <row r="205" spans="1:18">
      <c r="A205" s="240">
        <v>2</v>
      </c>
      <c r="B205" s="334">
        <v>39805</v>
      </c>
      <c r="C205" s="335" t="s">
        <v>541</v>
      </c>
      <c r="D205" s="336" t="s">
        <v>542</v>
      </c>
      <c r="E205" s="244" t="s">
        <v>25</v>
      </c>
      <c r="F205" s="337" t="s">
        <v>421</v>
      </c>
      <c r="G205" s="246">
        <v>1549000</v>
      </c>
      <c r="H205" s="338" t="s">
        <v>14</v>
      </c>
      <c r="I205" s="247"/>
      <c r="J205" s="339"/>
      <c r="K205" s="263"/>
      <c r="L205" s="238" t="str">
        <f t="shared" si="2"/>
        <v/>
      </c>
      <c r="M205" s="249"/>
      <c r="N205" s="310"/>
      <c r="O205" s="264"/>
      <c r="P205" s="340"/>
      <c r="Q205" s="253"/>
      <c r="R205" s="254"/>
    </row>
    <row r="206" spans="1:18">
      <c r="A206" s="240">
        <v>2</v>
      </c>
      <c r="B206" s="334">
        <v>39805</v>
      </c>
      <c r="C206" s="335" t="s">
        <v>543</v>
      </c>
      <c r="D206" s="336" t="s">
        <v>46</v>
      </c>
      <c r="E206" s="244" t="s">
        <v>47</v>
      </c>
      <c r="F206" s="337" t="s">
        <v>421</v>
      </c>
      <c r="G206" s="246">
        <v>4000000</v>
      </c>
      <c r="H206" s="338" t="s">
        <v>14</v>
      </c>
      <c r="I206" s="247"/>
      <c r="J206" s="339"/>
      <c r="K206" s="263"/>
      <c r="L206" s="238" t="str">
        <f t="shared" si="2"/>
        <v/>
      </c>
      <c r="M206" s="249"/>
      <c r="N206" s="310"/>
      <c r="O206" s="264"/>
      <c r="P206" s="340"/>
      <c r="Q206" s="253"/>
      <c r="R206" s="254"/>
    </row>
    <row r="207" spans="1:18">
      <c r="A207" s="240">
        <v>2</v>
      </c>
      <c r="B207" s="334">
        <v>39805</v>
      </c>
      <c r="C207" s="335" t="s">
        <v>544</v>
      </c>
      <c r="D207" s="336" t="s">
        <v>545</v>
      </c>
      <c r="E207" s="244" t="s">
        <v>13</v>
      </c>
      <c r="F207" s="337" t="s">
        <v>421</v>
      </c>
      <c r="G207" s="246">
        <v>10000000</v>
      </c>
      <c r="H207" s="338" t="s">
        <v>14</v>
      </c>
      <c r="I207" s="247"/>
      <c r="J207" s="339"/>
      <c r="K207" s="263"/>
      <c r="L207" s="238" t="str">
        <f t="shared" si="2"/>
        <v/>
      </c>
      <c r="M207" s="249"/>
      <c r="N207" s="310"/>
      <c r="O207" s="264"/>
      <c r="P207" s="340"/>
      <c r="Q207" s="253"/>
      <c r="R207" s="254"/>
    </row>
    <row r="208" spans="1:18" s="333" customFormat="1">
      <c r="A208" s="240">
        <v>3</v>
      </c>
      <c r="B208" s="334">
        <v>39805</v>
      </c>
      <c r="C208" s="335" t="s">
        <v>546</v>
      </c>
      <c r="D208" s="336" t="s">
        <v>547</v>
      </c>
      <c r="E208" s="244" t="s">
        <v>25</v>
      </c>
      <c r="F208" s="337" t="s">
        <v>426</v>
      </c>
      <c r="G208" s="246">
        <v>5500000</v>
      </c>
      <c r="H208" s="338" t="s">
        <v>14</v>
      </c>
      <c r="I208" s="247"/>
      <c r="J208" s="339"/>
      <c r="K208" s="263"/>
      <c r="L208" s="238" t="str">
        <f t="shared" si="2"/>
        <v/>
      </c>
      <c r="M208" s="249"/>
      <c r="N208" s="310"/>
      <c r="O208" s="264"/>
      <c r="P208" s="340"/>
      <c r="Q208" s="332"/>
      <c r="R208" s="254"/>
    </row>
    <row r="209" spans="1:18">
      <c r="A209" s="240">
        <v>2</v>
      </c>
      <c r="B209" s="334">
        <v>39805</v>
      </c>
      <c r="C209" s="335" t="s">
        <v>548</v>
      </c>
      <c r="D209" s="336" t="s">
        <v>549</v>
      </c>
      <c r="E209" s="244" t="s">
        <v>13</v>
      </c>
      <c r="F209" s="337" t="s">
        <v>421</v>
      </c>
      <c r="G209" s="246">
        <v>7500000</v>
      </c>
      <c r="H209" s="338" t="s">
        <v>14</v>
      </c>
      <c r="I209" s="247"/>
      <c r="J209" s="339"/>
      <c r="K209" s="263"/>
      <c r="L209" s="238" t="str">
        <f t="shared" si="2"/>
        <v/>
      </c>
      <c r="M209" s="249"/>
      <c r="N209" s="310"/>
      <c r="O209" s="264"/>
      <c r="P209" s="340"/>
      <c r="Q209" s="253"/>
      <c r="R209" s="254"/>
    </row>
    <row r="210" spans="1:18">
      <c r="A210" s="240">
        <v>2</v>
      </c>
      <c r="B210" s="334">
        <v>39805</v>
      </c>
      <c r="C210" s="335" t="s">
        <v>550</v>
      </c>
      <c r="D210" s="336" t="s">
        <v>38</v>
      </c>
      <c r="E210" s="244" t="s">
        <v>25</v>
      </c>
      <c r="F210" s="337" t="s">
        <v>421</v>
      </c>
      <c r="G210" s="246">
        <v>4060000</v>
      </c>
      <c r="H210" s="338" t="s">
        <v>14</v>
      </c>
      <c r="I210" s="247"/>
      <c r="J210" s="339"/>
      <c r="K210" s="263"/>
      <c r="L210" s="238" t="str">
        <f t="shared" ref="L210:L273" si="3">IF($K210&lt;&gt;0,$G210-$K210,"")</f>
        <v/>
      </c>
      <c r="M210" s="249"/>
      <c r="N210" s="310"/>
      <c r="O210" s="264"/>
      <c r="P210" s="340"/>
      <c r="Q210" s="253"/>
      <c r="R210" s="254"/>
    </row>
    <row r="211" spans="1:18">
      <c r="A211" s="240">
        <v>2</v>
      </c>
      <c r="B211" s="334">
        <v>39805</v>
      </c>
      <c r="C211" s="335" t="s">
        <v>551</v>
      </c>
      <c r="D211" s="336" t="s">
        <v>552</v>
      </c>
      <c r="E211" s="244" t="s">
        <v>55</v>
      </c>
      <c r="F211" s="337" t="s">
        <v>421</v>
      </c>
      <c r="G211" s="246">
        <v>3000000</v>
      </c>
      <c r="H211" s="338" t="s">
        <v>14</v>
      </c>
      <c r="I211" s="247"/>
      <c r="J211" s="339"/>
      <c r="K211" s="263"/>
      <c r="L211" s="238" t="str">
        <f t="shared" si="3"/>
        <v/>
      </c>
      <c r="M211" s="249"/>
      <c r="N211" s="310"/>
      <c r="O211" s="264"/>
      <c r="P211" s="340"/>
      <c r="Q211" s="253"/>
      <c r="R211" s="254"/>
    </row>
    <row r="212" spans="1:18">
      <c r="A212" s="240">
        <v>2</v>
      </c>
      <c r="B212" s="334">
        <v>39805</v>
      </c>
      <c r="C212" s="335" t="s">
        <v>553</v>
      </c>
      <c r="D212" s="336" t="s">
        <v>114</v>
      </c>
      <c r="E212" s="244" t="s">
        <v>25</v>
      </c>
      <c r="F212" s="337" t="s">
        <v>421</v>
      </c>
      <c r="G212" s="246">
        <v>1800000</v>
      </c>
      <c r="H212" s="338" t="s">
        <v>14</v>
      </c>
      <c r="I212" s="247"/>
      <c r="J212" s="339"/>
      <c r="K212" s="263"/>
      <c r="L212" s="238" t="str">
        <f t="shared" si="3"/>
        <v/>
      </c>
      <c r="M212" s="249"/>
      <c r="N212" s="310"/>
      <c r="O212" s="264"/>
      <c r="P212" s="340"/>
      <c r="Q212" s="253"/>
      <c r="R212" s="254"/>
    </row>
    <row r="213" spans="1:18">
      <c r="A213" s="240">
        <v>2</v>
      </c>
      <c r="B213" s="334">
        <v>39805</v>
      </c>
      <c r="C213" s="335" t="s">
        <v>554</v>
      </c>
      <c r="D213" s="336" t="s">
        <v>555</v>
      </c>
      <c r="E213" s="244" t="s">
        <v>61</v>
      </c>
      <c r="F213" s="337" t="s">
        <v>421</v>
      </c>
      <c r="G213" s="246">
        <v>2000000</v>
      </c>
      <c r="H213" s="338" t="s">
        <v>14</v>
      </c>
      <c r="I213" s="247"/>
      <c r="J213" s="339"/>
      <c r="K213" s="263"/>
      <c r="L213" s="238" t="str">
        <f t="shared" si="3"/>
        <v/>
      </c>
      <c r="M213" s="249"/>
      <c r="N213" s="310"/>
      <c r="O213" s="264"/>
      <c r="P213" s="340"/>
      <c r="Q213" s="253"/>
      <c r="R213" s="254"/>
    </row>
    <row r="214" spans="1:18">
      <c r="A214" s="240">
        <v>2</v>
      </c>
      <c r="B214" s="334">
        <v>39805</v>
      </c>
      <c r="C214" s="335" t="s">
        <v>556</v>
      </c>
      <c r="D214" s="336" t="s">
        <v>253</v>
      </c>
      <c r="E214" s="244" t="s">
        <v>22</v>
      </c>
      <c r="F214" s="337" t="s">
        <v>421</v>
      </c>
      <c r="G214" s="246">
        <v>5830000</v>
      </c>
      <c r="H214" s="338" t="s">
        <v>14</v>
      </c>
      <c r="I214" s="247"/>
      <c r="J214" s="339"/>
      <c r="K214" s="263"/>
      <c r="L214" s="238" t="str">
        <f t="shared" si="3"/>
        <v/>
      </c>
      <c r="M214" s="249"/>
      <c r="N214" s="310"/>
      <c r="O214" s="264"/>
      <c r="P214" s="340"/>
      <c r="Q214" s="253"/>
      <c r="R214" s="254"/>
    </row>
    <row r="215" spans="1:18">
      <c r="A215" s="240">
        <v>2</v>
      </c>
      <c r="B215" s="334">
        <v>39805</v>
      </c>
      <c r="C215" s="335" t="s">
        <v>557</v>
      </c>
      <c r="D215" s="336" t="s">
        <v>119</v>
      </c>
      <c r="E215" s="244" t="s">
        <v>72</v>
      </c>
      <c r="F215" s="337" t="s">
        <v>421</v>
      </c>
      <c r="G215" s="246">
        <v>14964000</v>
      </c>
      <c r="H215" s="338" t="s">
        <v>14</v>
      </c>
      <c r="I215" s="247"/>
      <c r="J215" s="339"/>
      <c r="K215" s="263"/>
      <c r="L215" s="238" t="str">
        <f t="shared" si="3"/>
        <v/>
      </c>
      <c r="M215" s="249"/>
      <c r="N215" s="310"/>
      <c r="O215" s="264"/>
      <c r="P215" s="340"/>
      <c r="Q215" s="253"/>
      <c r="R215" s="254"/>
    </row>
    <row r="216" spans="1:18">
      <c r="A216" s="240">
        <v>2</v>
      </c>
      <c r="B216" s="334">
        <v>39805</v>
      </c>
      <c r="C216" s="335" t="s">
        <v>558</v>
      </c>
      <c r="D216" s="336" t="s">
        <v>57</v>
      </c>
      <c r="E216" s="244" t="s">
        <v>58</v>
      </c>
      <c r="F216" s="337" t="s">
        <v>421</v>
      </c>
      <c r="G216" s="246">
        <v>13795000</v>
      </c>
      <c r="H216" s="338" t="s">
        <v>14</v>
      </c>
      <c r="I216" s="247">
        <v>40141</v>
      </c>
      <c r="J216" s="339">
        <v>4</v>
      </c>
      <c r="K216" s="263">
        <v>3455000</v>
      </c>
      <c r="L216" s="238">
        <f t="shared" si="3"/>
        <v>10340000</v>
      </c>
      <c r="M216" s="341" t="s">
        <v>309</v>
      </c>
      <c r="N216" s="310"/>
      <c r="O216" s="264"/>
      <c r="P216" s="340"/>
      <c r="Q216" s="253"/>
      <c r="R216" s="254"/>
    </row>
    <row r="217" spans="1:18">
      <c r="A217" s="240">
        <v>2</v>
      </c>
      <c r="B217" s="334">
        <v>39805</v>
      </c>
      <c r="C217" s="335" t="s">
        <v>559</v>
      </c>
      <c r="D217" s="336" t="s">
        <v>560</v>
      </c>
      <c r="E217" s="244" t="s">
        <v>25</v>
      </c>
      <c r="F217" s="337" t="s">
        <v>421</v>
      </c>
      <c r="G217" s="246">
        <v>7290000</v>
      </c>
      <c r="H217" s="338" t="s">
        <v>14</v>
      </c>
      <c r="I217" s="247"/>
      <c r="J217" s="339"/>
      <c r="K217" s="263"/>
      <c r="L217" s="238" t="str">
        <f t="shared" si="3"/>
        <v/>
      </c>
      <c r="M217" s="249"/>
      <c r="N217" s="310"/>
      <c r="O217" s="264"/>
      <c r="P217" s="340"/>
      <c r="Q217" s="253"/>
      <c r="R217" s="254"/>
    </row>
    <row r="218" spans="1:18">
      <c r="A218" s="240">
        <v>2</v>
      </c>
      <c r="B218" s="334">
        <v>39805</v>
      </c>
      <c r="C218" s="335" t="s">
        <v>561</v>
      </c>
      <c r="D218" s="336" t="s">
        <v>562</v>
      </c>
      <c r="E218" s="244" t="s">
        <v>61</v>
      </c>
      <c r="F218" s="337" t="s">
        <v>421</v>
      </c>
      <c r="G218" s="246">
        <v>2600000</v>
      </c>
      <c r="H218" s="338" t="s">
        <v>14</v>
      </c>
      <c r="I218" s="247"/>
      <c r="J218" s="339"/>
      <c r="K218" s="263"/>
      <c r="L218" s="238" t="str">
        <f t="shared" si="3"/>
        <v/>
      </c>
      <c r="M218" s="249"/>
      <c r="N218" s="310"/>
      <c r="O218" s="264"/>
      <c r="P218" s="340"/>
      <c r="Q218" s="253"/>
      <c r="R218" s="254"/>
    </row>
    <row r="219" spans="1:18">
      <c r="A219" s="240">
        <v>2</v>
      </c>
      <c r="B219" s="334">
        <v>39805</v>
      </c>
      <c r="C219" s="335" t="s">
        <v>563</v>
      </c>
      <c r="D219" s="336" t="s">
        <v>564</v>
      </c>
      <c r="E219" s="244" t="s">
        <v>44</v>
      </c>
      <c r="F219" s="337" t="s">
        <v>421</v>
      </c>
      <c r="G219" s="246">
        <v>4700000</v>
      </c>
      <c r="H219" s="338" t="s">
        <v>14</v>
      </c>
      <c r="I219" s="247"/>
      <c r="J219" s="339"/>
      <c r="K219" s="263"/>
      <c r="L219" s="238" t="str">
        <f t="shared" si="3"/>
        <v/>
      </c>
      <c r="M219" s="249"/>
      <c r="N219" s="310"/>
      <c r="O219" s="264"/>
      <c r="P219" s="340"/>
      <c r="Q219" s="253"/>
      <c r="R219" s="254"/>
    </row>
    <row r="220" spans="1:18">
      <c r="A220" s="240">
        <v>2</v>
      </c>
      <c r="B220" s="334">
        <v>39805</v>
      </c>
      <c r="C220" s="335" t="s">
        <v>565</v>
      </c>
      <c r="D220" s="336" t="s">
        <v>566</v>
      </c>
      <c r="E220" s="244" t="s">
        <v>69</v>
      </c>
      <c r="F220" s="337" t="s">
        <v>421</v>
      </c>
      <c r="G220" s="246">
        <v>4767000</v>
      </c>
      <c r="H220" s="338" t="s">
        <v>14</v>
      </c>
      <c r="I220" s="247"/>
      <c r="J220" s="339"/>
      <c r="K220" s="263"/>
      <c r="L220" s="238" t="str">
        <f t="shared" si="3"/>
        <v/>
      </c>
      <c r="M220" s="249"/>
      <c r="N220" s="310"/>
      <c r="O220" s="264"/>
      <c r="P220" s="340"/>
      <c r="Q220" s="253"/>
      <c r="R220" s="254"/>
    </row>
    <row r="221" spans="1:18">
      <c r="A221" s="240">
        <v>2</v>
      </c>
      <c r="B221" s="334">
        <v>39805</v>
      </c>
      <c r="C221" s="335" t="s">
        <v>567</v>
      </c>
      <c r="D221" s="336" t="s">
        <v>568</v>
      </c>
      <c r="E221" s="244" t="s">
        <v>25</v>
      </c>
      <c r="F221" s="337" t="s">
        <v>421</v>
      </c>
      <c r="G221" s="246">
        <v>10400000</v>
      </c>
      <c r="H221" s="338" t="s">
        <v>14</v>
      </c>
      <c r="I221" s="247"/>
      <c r="J221" s="339"/>
      <c r="K221" s="263"/>
      <c r="L221" s="238" t="str">
        <f t="shared" si="3"/>
        <v/>
      </c>
      <c r="M221" s="249"/>
      <c r="N221" s="310"/>
      <c r="O221" s="264"/>
      <c r="P221" s="340"/>
      <c r="Q221" s="253"/>
      <c r="R221" s="254"/>
    </row>
    <row r="222" spans="1:18">
      <c r="A222" s="240">
        <v>2</v>
      </c>
      <c r="B222" s="334">
        <v>39805</v>
      </c>
      <c r="C222" s="335" t="s">
        <v>569</v>
      </c>
      <c r="D222" s="336" t="s">
        <v>570</v>
      </c>
      <c r="E222" s="244" t="s">
        <v>58</v>
      </c>
      <c r="F222" s="337" t="s">
        <v>421</v>
      </c>
      <c r="G222" s="246">
        <v>3000000</v>
      </c>
      <c r="H222" s="338" t="s">
        <v>14</v>
      </c>
      <c r="I222" s="247"/>
      <c r="J222" s="339"/>
      <c r="K222" s="263"/>
      <c r="L222" s="238" t="str">
        <f t="shared" si="3"/>
        <v/>
      </c>
      <c r="M222" s="249"/>
      <c r="N222" s="310"/>
      <c r="O222" s="264"/>
      <c r="P222" s="340"/>
      <c r="Q222" s="253"/>
      <c r="R222" s="254"/>
    </row>
    <row r="223" spans="1:18">
      <c r="A223" s="240">
        <v>2</v>
      </c>
      <c r="B223" s="334">
        <v>39805</v>
      </c>
      <c r="C223" s="335" t="s">
        <v>571</v>
      </c>
      <c r="D223" s="336" t="s">
        <v>24</v>
      </c>
      <c r="E223" s="244" t="s">
        <v>25</v>
      </c>
      <c r="F223" s="337" t="s">
        <v>421</v>
      </c>
      <c r="G223" s="246">
        <v>11600000</v>
      </c>
      <c r="H223" s="338" t="s">
        <v>14</v>
      </c>
      <c r="I223" s="247"/>
      <c r="J223" s="339"/>
      <c r="K223" s="263"/>
      <c r="L223" s="238" t="str">
        <f t="shared" si="3"/>
        <v/>
      </c>
      <c r="M223" s="249"/>
      <c r="N223" s="310"/>
      <c r="O223" s="264"/>
      <c r="P223" s="340"/>
      <c r="Q223" s="253"/>
      <c r="R223" s="254"/>
    </row>
    <row r="224" spans="1:18">
      <c r="A224" s="240"/>
      <c r="B224" s="334">
        <v>39813</v>
      </c>
      <c r="C224" s="342" t="s">
        <v>34</v>
      </c>
      <c r="D224" s="343" t="s">
        <v>35</v>
      </c>
      <c r="E224" s="244" t="s">
        <v>36</v>
      </c>
      <c r="F224" s="337" t="s">
        <v>499</v>
      </c>
      <c r="G224" s="246">
        <v>1350000000</v>
      </c>
      <c r="H224" s="338" t="s">
        <v>14</v>
      </c>
      <c r="I224" s="247"/>
      <c r="J224" s="339"/>
      <c r="K224" s="263"/>
      <c r="L224" s="238" t="str">
        <f t="shared" si="3"/>
        <v/>
      </c>
      <c r="M224" s="249"/>
      <c r="N224" s="310"/>
      <c r="O224" s="264"/>
      <c r="P224" s="340"/>
      <c r="Q224" s="253"/>
      <c r="R224" s="254"/>
    </row>
    <row r="225" spans="1:18">
      <c r="A225" s="240"/>
      <c r="B225" s="334">
        <v>39813</v>
      </c>
      <c r="C225" s="342" t="s">
        <v>593</v>
      </c>
      <c r="D225" s="343" t="s">
        <v>255</v>
      </c>
      <c r="E225" s="308" t="s">
        <v>218</v>
      </c>
      <c r="F225" s="337" t="s">
        <v>499</v>
      </c>
      <c r="G225" s="246">
        <v>7579200000</v>
      </c>
      <c r="H225" s="338" t="s">
        <v>14</v>
      </c>
      <c r="I225" s="247">
        <v>40219</v>
      </c>
      <c r="J225" s="339">
        <v>4</v>
      </c>
      <c r="K225" s="263">
        <v>7579200000</v>
      </c>
      <c r="L225" s="238">
        <f t="shared" si="3"/>
        <v>0</v>
      </c>
      <c r="M225" s="249" t="s">
        <v>1284</v>
      </c>
      <c r="N225" s="310"/>
      <c r="O225" s="264"/>
      <c r="P225" s="340"/>
      <c r="Q225" s="253"/>
      <c r="R225" s="254"/>
    </row>
    <row r="226" spans="1:18">
      <c r="A226" s="240"/>
      <c r="B226" s="334">
        <v>39813</v>
      </c>
      <c r="C226" s="342" t="s">
        <v>572</v>
      </c>
      <c r="D226" s="343" t="s">
        <v>498</v>
      </c>
      <c r="E226" s="244" t="s">
        <v>61</v>
      </c>
      <c r="F226" s="337" t="s">
        <v>499</v>
      </c>
      <c r="G226" s="246">
        <v>3408000000</v>
      </c>
      <c r="H226" s="338" t="s">
        <v>14</v>
      </c>
      <c r="I226" s="247"/>
      <c r="J226" s="339"/>
      <c r="K226" s="263"/>
      <c r="L226" s="238" t="str">
        <f t="shared" si="3"/>
        <v/>
      </c>
      <c r="M226" s="249"/>
      <c r="N226" s="310"/>
      <c r="O226" s="264"/>
      <c r="P226" s="340"/>
      <c r="Q226" s="253"/>
      <c r="R226" s="254"/>
    </row>
    <row r="227" spans="1:18">
      <c r="A227" s="240"/>
      <c r="B227" s="334">
        <v>39813</v>
      </c>
      <c r="C227" s="342" t="s">
        <v>573</v>
      </c>
      <c r="D227" s="343" t="s">
        <v>574</v>
      </c>
      <c r="E227" s="244" t="s">
        <v>55</v>
      </c>
      <c r="F227" s="337" t="s">
        <v>499</v>
      </c>
      <c r="G227" s="246">
        <v>80347000</v>
      </c>
      <c r="H227" s="338" t="s">
        <v>14</v>
      </c>
      <c r="I227" s="247"/>
      <c r="J227" s="339"/>
      <c r="K227" s="263"/>
      <c r="L227" s="238" t="str">
        <f t="shared" si="3"/>
        <v/>
      </c>
      <c r="M227" s="249"/>
      <c r="N227" s="310"/>
      <c r="O227" s="264"/>
      <c r="P227" s="340"/>
      <c r="Q227" s="253"/>
      <c r="R227" s="254"/>
    </row>
    <row r="228" spans="1:18">
      <c r="A228" s="240">
        <v>16</v>
      </c>
      <c r="B228" s="334">
        <v>39813</v>
      </c>
      <c r="C228" s="342" t="s">
        <v>575</v>
      </c>
      <c r="D228" s="343" t="s">
        <v>15</v>
      </c>
      <c r="E228" s="244" t="s">
        <v>16</v>
      </c>
      <c r="F228" s="337" t="s">
        <v>1700</v>
      </c>
      <c r="G228" s="246">
        <v>2330000000</v>
      </c>
      <c r="H228" s="338" t="s">
        <v>14</v>
      </c>
      <c r="I228" s="247">
        <v>40217</v>
      </c>
      <c r="J228" s="339">
        <v>16</v>
      </c>
      <c r="K228" s="238">
        <v>-2330000000</v>
      </c>
      <c r="L228" s="238">
        <v>0</v>
      </c>
      <c r="M228" s="249" t="s">
        <v>592</v>
      </c>
      <c r="N228" s="310" t="s">
        <v>592</v>
      </c>
      <c r="O228" s="264" t="s">
        <v>592</v>
      </c>
      <c r="P228" s="340"/>
      <c r="Q228" s="253"/>
      <c r="R228" s="254" t="s">
        <v>592</v>
      </c>
    </row>
    <row r="229" spans="1:18">
      <c r="A229" s="240"/>
      <c r="B229" s="334">
        <v>39813</v>
      </c>
      <c r="C229" s="342" t="s">
        <v>576</v>
      </c>
      <c r="D229" s="343" t="s">
        <v>577</v>
      </c>
      <c r="E229" s="318" t="s">
        <v>417</v>
      </c>
      <c r="F229" s="337" t="s">
        <v>499</v>
      </c>
      <c r="G229" s="246">
        <v>36000000</v>
      </c>
      <c r="H229" s="338" t="s">
        <v>14</v>
      </c>
      <c r="I229" s="247"/>
      <c r="J229" s="339"/>
      <c r="K229" s="263"/>
      <c r="L229" s="238" t="str">
        <f t="shared" si="3"/>
        <v/>
      </c>
      <c r="M229" s="249"/>
      <c r="N229" s="310"/>
      <c r="O229" s="264"/>
      <c r="P229" s="340"/>
      <c r="Q229" s="253"/>
      <c r="R229" s="254"/>
    </row>
    <row r="230" spans="1:18">
      <c r="A230" s="240">
        <v>2</v>
      </c>
      <c r="B230" s="334">
        <v>39813</v>
      </c>
      <c r="C230" s="3" t="s">
        <v>578</v>
      </c>
      <c r="D230" s="344" t="s">
        <v>579</v>
      </c>
      <c r="E230" s="290" t="s">
        <v>162</v>
      </c>
      <c r="F230" s="319" t="s">
        <v>421</v>
      </c>
      <c r="G230" s="345">
        <v>295400000</v>
      </c>
      <c r="H230" s="338" t="s">
        <v>14</v>
      </c>
      <c r="I230" s="247"/>
      <c r="J230" s="339"/>
      <c r="K230" s="263"/>
      <c r="L230" s="238" t="str">
        <f t="shared" si="3"/>
        <v/>
      </c>
      <c r="M230" s="249"/>
      <c r="N230" s="310"/>
      <c r="O230" s="264"/>
      <c r="P230" s="340"/>
      <c r="Q230" s="253"/>
      <c r="R230" s="254"/>
    </row>
    <row r="231" spans="1:18">
      <c r="A231" s="240" t="s">
        <v>1827</v>
      </c>
      <c r="B231" s="334">
        <v>39822</v>
      </c>
      <c r="C231" s="342" t="s">
        <v>11</v>
      </c>
      <c r="D231" s="343" t="s">
        <v>679</v>
      </c>
      <c r="E231" s="244" t="s">
        <v>13</v>
      </c>
      <c r="F231" s="319" t="s">
        <v>499</v>
      </c>
      <c r="G231" s="246">
        <v>10000000000</v>
      </c>
      <c r="H231" s="338" t="s">
        <v>14</v>
      </c>
      <c r="I231" s="247">
        <v>40156</v>
      </c>
      <c r="J231" s="339">
        <v>4</v>
      </c>
      <c r="K231" s="263">
        <v>10000000000</v>
      </c>
      <c r="L231" s="238">
        <f t="shared" si="3"/>
        <v>0</v>
      </c>
      <c r="M231" s="249" t="s">
        <v>1284</v>
      </c>
      <c r="N231" s="310">
        <v>40240</v>
      </c>
      <c r="O231" s="264" t="s">
        <v>1284</v>
      </c>
      <c r="P231" s="340" t="s">
        <v>1826</v>
      </c>
      <c r="Q231" s="253" t="s">
        <v>1669</v>
      </c>
      <c r="R231" s="254">
        <v>124228645.8</v>
      </c>
    </row>
    <row r="232" spans="1:18">
      <c r="A232" s="240"/>
      <c r="B232" s="334">
        <v>39822</v>
      </c>
      <c r="C232" s="342" t="s">
        <v>598</v>
      </c>
      <c r="D232" s="343" t="s">
        <v>597</v>
      </c>
      <c r="E232" s="244" t="s">
        <v>61</v>
      </c>
      <c r="F232" s="319" t="s">
        <v>499</v>
      </c>
      <c r="G232" s="345">
        <v>125000000</v>
      </c>
      <c r="H232" s="338" t="s">
        <v>14</v>
      </c>
      <c r="I232" s="247">
        <v>39925</v>
      </c>
      <c r="J232" s="248">
        <v>4</v>
      </c>
      <c r="K232" s="263">
        <v>125000000</v>
      </c>
      <c r="L232" s="238">
        <f t="shared" si="3"/>
        <v>0</v>
      </c>
      <c r="M232" s="249" t="s">
        <v>1284</v>
      </c>
      <c r="N232" s="310">
        <v>39960</v>
      </c>
      <c r="O232" s="264" t="s">
        <v>1284</v>
      </c>
      <c r="P232" s="252"/>
      <c r="Q232" s="253" t="s">
        <v>1668</v>
      </c>
      <c r="R232" s="254">
        <v>5025000</v>
      </c>
    </row>
    <row r="233" spans="1:18">
      <c r="A233" s="240"/>
      <c r="B233" s="334">
        <v>39822</v>
      </c>
      <c r="C233" s="342" t="s">
        <v>599</v>
      </c>
      <c r="D233" s="343" t="s">
        <v>600</v>
      </c>
      <c r="E233" s="244" t="s">
        <v>104</v>
      </c>
      <c r="F233" s="319" t="s">
        <v>499</v>
      </c>
      <c r="G233" s="345">
        <v>30000000</v>
      </c>
      <c r="H233" s="338" t="s">
        <v>14</v>
      </c>
      <c r="I233" s="247"/>
      <c r="J233" s="339"/>
      <c r="K233" s="263"/>
      <c r="L233" s="238" t="str">
        <f t="shared" si="3"/>
        <v/>
      </c>
      <c r="M233" s="249"/>
      <c r="N233" s="310"/>
      <c r="O233" s="264"/>
      <c r="P233" s="340"/>
      <c r="Q233" s="253"/>
      <c r="R233" s="254"/>
    </row>
    <row r="234" spans="1:18" ht="28.5">
      <c r="A234" s="282"/>
      <c r="B234" s="346">
        <v>39822</v>
      </c>
      <c r="C234" s="347" t="s">
        <v>601</v>
      </c>
      <c r="D234" s="348" t="s">
        <v>680</v>
      </c>
      <c r="E234" s="270" t="s">
        <v>66</v>
      </c>
      <c r="F234" s="325" t="s">
        <v>499</v>
      </c>
      <c r="G234" s="349">
        <v>28685000</v>
      </c>
      <c r="H234" s="350" t="s">
        <v>14</v>
      </c>
      <c r="I234" s="274">
        <v>40184</v>
      </c>
      <c r="J234" s="351">
        <v>4</v>
      </c>
      <c r="K234" s="276">
        <v>7172000</v>
      </c>
      <c r="L234" s="284">
        <f t="shared" si="3"/>
        <v>21513000</v>
      </c>
      <c r="M234" s="249" t="s">
        <v>316</v>
      </c>
      <c r="N234" s="310"/>
      <c r="O234" s="264"/>
      <c r="P234" s="340"/>
      <c r="Q234" s="253"/>
      <c r="R234" s="254"/>
    </row>
    <row r="235" spans="1:18">
      <c r="A235" s="240"/>
      <c r="B235" s="334">
        <v>39822</v>
      </c>
      <c r="C235" s="342" t="s">
        <v>602</v>
      </c>
      <c r="D235" s="343" t="s">
        <v>603</v>
      </c>
      <c r="E235" s="244" t="s">
        <v>25</v>
      </c>
      <c r="F235" s="319" t="s">
        <v>499</v>
      </c>
      <c r="G235" s="345">
        <v>5000000</v>
      </c>
      <c r="H235" s="338" t="s">
        <v>14</v>
      </c>
      <c r="I235" s="247">
        <v>40093</v>
      </c>
      <c r="J235" s="339">
        <v>4</v>
      </c>
      <c r="K235" s="263">
        <v>5000000</v>
      </c>
      <c r="L235" s="238">
        <f t="shared" si="3"/>
        <v>0</v>
      </c>
      <c r="M235" s="249" t="s">
        <v>1284</v>
      </c>
      <c r="N235" s="310"/>
      <c r="O235" s="264"/>
      <c r="P235" s="340"/>
      <c r="Q235" s="253"/>
      <c r="R235" s="254"/>
    </row>
    <row r="236" spans="1:18">
      <c r="A236" s="240"/>
      <c r="B236" s="334">
        <v>39822</v>
      </c>
      <c r="C236" s="342" t="s">
        <v>604</v>
      </c>
      <c r="D236" s="343" t="s">
        <v>605</v>
      </c>
      <c r="E236" s="308" t="s">
        <v>249</v>
      </c>
      <c r="F236" s="319" t="s">
        <v>499</v>
      </c>
      <c r="G236" s="345">
        <v>25000000</v>
      </c>
      <c r="H236" s="338" t="s">
        <v>14</v>
      </c>
      <c r="I236" s="247"/>
      <c r="J236" s="339"/>
      <c r="K236" s="263"/>
      <c r="L236" s="238" t="str">
        <f t="shared" si="3"/>
        <v/>
      </c>
      <c r="M236" s="249"/>
      <c r="N236" s="310"/>
      <c r="O236" s="264"/>
      <c r="P236" s="340"/>
      <c r="Q236" s="253"/>
      <c r="R236" s="254"/>
    </row>
    <row r="237" spans="1:18">
      <c r="A237" s="240"/>
      <c r="B237" s="334">
        <v>39822</v>
      </c>
      <c r="C237" s="342" t="s">
        <v>606</v>
      </c>
      <c r="D237" s="343" t="s">
        <v>607</v>
      </c>
      <c r="E237" s="244" t="s">
        <v>66</v>
      </c>
      <c r="F237" s="319" t="s">
        <v>499</v>
      </c>
      <c r="G237" s="345">
        <v>89310000</v>
      </c>
      <c r="H237" s="338" t="s">
        <v>14</v>
      </c>
      <c r="I237" s="247">
        <v>39911</v>
      </c>
      <c r="J237" s="248">
        <v>4</v>
      </c>
      <c r="K237" s="263">
        <v>89310000</v>
      </c>
      <c r="L237" s="238">
        <v>0</v>
      </c>
      <c r="M237" s="249" t="s">
        <v>1284</v>
      </c>
      <c r="N237" s="352">
        <v>39960</v>
      </c>
      <c r="O237" s="264" t="s">
        <v>1284</v>
      </c>
      <c r="P237" s="252"/>
      <c r="Q237" s="253" t="s">
        <v>1668</v>
      </c>
      <c r="R237" s="254">
        <v>2100000</v>
      </c>
    </row>
    <row r="238" spans="1:18">
      <c r="A238" s="240"/>
      <c r="B238" s="334">
        <v>39822</v>
      </c>
      <c r="C238" s="342" t="s">
        <v>1549</v>
      </c>
      <c r="D238" s="343" t="s">
        <v>608</v>
      </c>
      <c r="E238" s="244" t="s">
        <v>13</v>
      </c>
      <c r="F238" s="319" t="s">
        <v>499</v>
      </c>
      <c r="G238" s="345">
        <v>24900000</v>
      </c>
      <c r="H238" s="338" t="s">
        <v>14</v>
      </c>
      <c r="I238" s="247"/>
      <c r="J238" s="339"/>
      <c r="K238" s="263"/>
      <c r="L238" s="238" t="str">
        <f t="shared" si="3"/>
        <v/>
      </c>
      <c r="M238" s="249"/>
      <c r="N238" s="310"/>
      <c r="O238" s="264"/>
      <c r="P238" s="340"/>
      <c r="Q238" s="253"/>
      <c r="R238" s="254"/>
    </row>
    <row r="239" spans="1:18">
      <c r="A239" s="240"/>
      <c r="B239" s="334">
        <v>39822</v>
      </c>
      <c r="C239" s="342" t="s">
        <v>609</v>
      </c>
      <c r="D239" s="343" t="s">
        <v>15</v>
      </c>
      <c r="E239" s="244" t="s">
        <v>16</v>
      </c>
      <c r="F239" s="319" t="s">
        <v>499</v>
      </c>
      <c r="G239" s="345">
        <v>3388890000</v>
      </c>
      <c r="H239" s="338" t="s">
        <v>14</v>
      </c>
      <c r="I239" s="247">
        <v>39981</v>
      </c>
      <c r="J239" s="248">
        <v>4</v>
      </c>
      <c r="K239" s="353">
        <v>3388890000</v>
      </c>
      <c r="L239" s="238">
        <f t="shared" si="3"/>
        <v>0</v>
      </c>
      <c r="M239" s="249" t="s">
        <v>1284</v>
      </c>
      <c r="N239" s="310">
        <v>40023</v>
      </c>
      <c r="O239" s="264" t="s">
        <v>1284</v>
      </c>
      <c r="P239" s="252"/>
      <c r="Q239" s="253" t="s">
        <v>1668</v>
      </c>
      <c r="R239" s="254">
        <v>340000000</v>
      </c>
    </row>
    <row r="240" spans="1:18">
      <c r="A240" s="240"/>
      <c r="B240" s="334">
        <v>39822</v>
      </c>
      <c r="C240" s="342" t="s">
        <v>610</v>
      </c>
      <c r="D240" s="343" t="s">
        <v>611</v>
      </c>
      <c r="E240" s="354" t="s">
        <v>612</v>
      </c>
      <c r="F240" s="319" t="s">
        <v>499</v>
      </c>
      <c r="G240" s="345">
        <v>135000000</v>
      </c>
      <c r="H240" s="338" t="s">
        <v>14</v>
      </c>
      <c r="I240" s="247"/>
      <c r="J240" s="339"/>
      <c r="K240" s="263"/>
      <c r="L240" s="238" t="str">
        <f t="shared" si="3"/>
        <v/>
      </c>
      <c r="M240" s="249"/>
      <c r="N240" s="310"/>
      <c r="O240" s="264"/>
      <c r="P240" s="340"/>
      <c r="Q240" s="253"/>
      <c r="R240" s="254"/>
    </row>
    <row r="241" spans="1:18">
      <c r="A241" s="240"/>
      <c r="B241" s="334">
        <v>39822</v>
      </c>
      <c r="C241" s="342" t="s">
        <v>613</v>
      </c>
      <c r="D241" s="343" t="s">
        <v>363</v>
      </c>
      <c r="E241" s="290" t="s">
        <v>162</v>
      </c>
      <c r="F241" s="319" t="s">
        <v>499</v>
      </c>
      <c r="G241" s="345">
        <v>32668000</v>
      </c>
      <c r="H241" s="338" t="s">
        <v>14</v>
      </c>
      <c r="I241" s="247"/>
      <c r="J241" s="339"/>
      <c r="K241" s="263"/>
      <c r="L241" s="238" t="str">
        <f t="shared" si="3"/>
        <v/>
      </c>
      <c r="M241" s="249"/>
      <c r="N241" s="310"/>
      <c r="O241" s="264"/>
      <c r="P241" s="340"/>
      <c r="Q241" s="253"/>
      <c r="R241" s="254"/>
    </row>
    <row r="242" spans="1:18">
      <c r="A242" s="240"/>
      <c r="B242" s="334">
        <v>39822</v>
      </c>
      <c r="C242" s="342" t="s">
        <v>614</v>
      </c>
      <c r="D242" s="343" t="s">
        <v>615</v>
      </c>
      <c r="E242" s="244" t="s">
        <v>55</v>
      </c>
      <c r="F242" s="319" t="s">
        <v>499</v>
      </c>
      <c r="G242" s="345">
        <v>24000000</v>
      </c>
      <c r="H242" s="338" t="s">
        <v>14</v>
      </c>
      <c r="I242" s="247"/>
      <c r="J242" s="339"/>
      <c r="K242" s="263"/>
      <c r="L242" s="238" t="str">
        <f t="shared" si="3"/>
        <v/>
      </c>
      <c r="M242" s="249"/>
      <c r="N242" s="310"/>
      <c r="O242" s="264"/>
      <c r="P242" s="340"/>
      <c r="Q242" s="253"/>
      <c r="R242" s="254"/>
    </row>
    <row r="243" spans="1:18">
      <c r="A243" s="240"/>
      <c r="B243" s="334">
        <v>39822</v>
      </c>
      <c r="C243" s="342" t="s">
        <v>616</v>
      </c>
      <c r="D243" s="343" t="s">
        <v>617</v>
      </c>
      <c r="E243" s="244" t="s">
        <v>36</v>
      </c>
      <c r="F243" s="319" t="s">
        <v>499</v>
      </c>
      <c r="G243" s="345">
        <v>28000000</v>
      </c>
      <c r="H243" s="338" t="s">
        <v>14</v>
      </c>
      <c r="I243" s="247"/>
      <c r="J243" s="339"/>
      <c r="K243" s="263"/>
      <c r="L243" s="238" t="str">
        <f t="shared" si="3"/>
        <v/>
      </c>
      <c r="M243" s="249"/>
      <c r="N243" s="310"/>
      <c r="O243" s="264"/>
      <c r="P243" s="340"/>
      <c r="Q243" s="253"/>
      <c r="R243" s="254"/>
    </row>
    <row r="244" spans="1:18">
      <c r="A244" s="240"/>
      <c r="B244" s="334">
        <v>39822</v>
      </c>
      <c r="C244" s="342" t="s">
        <v>618</v>
      </c>
      <c r="D244" s="343" t="s">
        <v>619</v>
      </c>
      <c r="E244" s="244" t="s">
        <v>22</v>
      </c>
      <c r="F244" s="319" t="s">
        <v>499</v>
      </c>
      <c r="G244" s="345">
        <v>78158000</v>
      </c>
      <c r="H244" s="338" t="s">
        <v>14</v>
      </c>
      <c r="I244" s="247">
        <v>39925</v>
      </c>
      <c r="J244" s="248">
        <v>4</v>
      </c>
      <c r="K244" s="263">
        <v>78158000</v>
      </c>
      <c r="L244" s="238">
        <f t="shared" si="3"/>
        <v>0</v>
      </c>
      <c r="M244" s="249" t="s">
        <v>1284</v>
      </c>
      <c r="N244" s="310">
        <v>39960</v>
      </c>
      <c r="O244" s="264" t="s">
        <v>1284</v>
      </c>
      <c r="P244" s="252"/>
      <c r="Q244" s="253" t="s">
        <v>1668</v>
      </c>
      <c r="R244" s="254">
        <v>2200000</v>
      </c>
    </row>
    <row r="245" spans="1:18">
      <c r="A245" s="240"/>
      <c r="B245" s="334">
        <v>39822</v>
      </c>
      <c r="C245" s="342" t="s">
        <v>620</v>
      </c>
      <c r="D245" s="343" t="s">
        <v>621</v>
      </c>
      <c r="E245" s="244" t="s">
        <v>122</v>
      </c>
      <c r="F245" s="319" t="s">
        <v>499</v>
      </c>
      <c r="G245" s="345">
        <v>44000000</v>
      </c>
      <c r="H245" s="338" t="s">
        <v>14</v>
      </c>
      <c r="I245" s="247"/>
      <c r="J245" s="339"/>
      <c r="K245" s="263"/>
      <c r="L245" s="238" t="str">
        <f t="shared" si="3"/>
        <v/>
      </c>
      <c r="M245" s="249"/>
      <c r="N245" s="310"/>
      <c r="O245" s="264"/>
      <c r="P245" s="340"/>
      <c r="Q245" s="253"/>
      <c r="R245" s="254"/>
    </row>
    <row r="246" spans="1:18">
      <c r="A246" s="240"/>
      <c r="B246" s="334">
        <v>39822</v>
      </c>
      <c r="C246" s="342" t="s">
        <v>622</v>
      </c>
      <c r="D246" s="343" t="s">
        <v>623</v>
      </c>
      <c r="E246" s="244" t="s">
        <v>61</v>
      </c>
      <c r="F246" s="319" t="s">
        <v>499</v>
      </c>
      <c r="G246" s="345">
        <v>13400000</v>
      </c>
      <c r="H246" s="338" t="s">
        <v>14</v>
      </c>
      <c r="I246" s="247">
        <v>40107</v>
      </c>
      <c r="J246" s="339">
        <v>4</v>
      </c>
      <c r="K246" s="263">
        <v>13400000</v>
      </c>
      <c r="L246" s="238">
        <f t="shared" si="3"/>
        <v>0</v>
      </c>
      <c r="M246" s="249" t="s">
        <v>1284</v>
      </c>
      <c r="N246" s="310"/>
      <c r="O246" s="264"/>
      <c r="P246" s="340"/>
      <c r="Q246" s="253"/>
      <c r="R246" s="254"/>
    </row>
    <row r="247" spans="1:18">
      <c r="A247" s="240"/>
      <c r="B247" s="334">
        <v>39822</v>
      </c>
      <c r="C247" s="342" t="s">
        <v>624</v>
      </c>
      <c r="D247" s="343" t="s">
        <v>625</v>
      </c>
      <c r="E247" s="244" t="s">
        <v>66</v>
      </c>
      <c r="F247" s="319" t="s">
        <v>499</v>
      </c>
      <c r="G247" s="345">
        <v>10000000</v>
      </c>
      <c r="H247" s="338" t="s">
        <v>14</v>
      </c>
      <c r="I247" s="247"/>
      <c r="J247" s="339"/>
      <c r="K247" s="263"/>
      <c r="L247" s="238" t="str">
        <f t="shared" si="3"/>
        <v/>
      </c>
      <c r="M247" s="249"/>
      <c r="N247" s="310"/>
      <c r="O247" s="264"/>
      <c r="P247" s="340"/>
      <c r="Q247" s="253"/>
      <c r="R247" s="254"/>
    </row>
    <row r="248" spans="1:18">
      <c r="A248" s="240"/>
      <c r="B248" s="334">
        <v>39822</v>
      </c>
      <c r="C248" s="342" t="s">
        <v>626</v>
      </c>
      <c r="D248" s="343" t="s">
        <v>627</v>
      </c>
      <c r="E248" s="308" t="s">
        <v>218</v>
      </c>
      <c r="F248" s="319" t="s">
        <v>499</v>
      </c>
      <c r="G248" s="345">
        <v>100000000</v>
      </c>
      <c r="H248" s="338" t="s">
        <v>14</v>
      </c>
      <c r="I248" s="247">
        <v>40065</v>
      </c>
      <c r="J248" s="339">
        <v>4</v>
      </c>
      <c r="K248" s="263">
        <v>100000000</v>
      </c>
      <c r="L248" s="238">
        <f t="shared" si="3"/>
        <v>0</v>
      </c>
      <c r="M248" s="249" t="s">
        <v>1284</v>
      </c>
      <c r="N248" s="310"/>
      <c r="O248" s="264"/>
      <c r="P248" s="340"/>
      <c r="Q248" s="253"/>
      <c r="R248" s="254"/>
    </row>
    <row r="249" spans="1:18">
      <c r="A249" s="240"/>
      <c r="B249" s="334">
        <v>39822</v>
      </c>
      <c r="C249" s="342" t="s">
        <v>628</v>
      </c>
      <c r="D249" s="343" t="s">
        <v>629</v>
      </c>
      <c r="E249" s="244" t="s">
        <v>55</v>
      </c>
      <c r="F249" s="319" t="s">
        <v>499</v>
      </c>
      <c r="G249" s="345">
        <v>20000000</v>
      </c>
      <c r="H249" s="338" t="s">
        <v>14</v>
      </c>
      <c r="I249" s="247"/>
      <c r="J249" s="339"/>
      <c r="K249" s="263"/>
      <c r="L249" s="238" t="str">
        <f t="shared" si="3"/>
        <v/>
      </c>
      <c r="M249" s="249"/>
      <c r="N249" s="310"/>
      <c r="O249" s="264"/>
      <c r="P249" s="340"/>
      <c r="Q249" s="253"/>
      <c r="R249" s="254"/>
    </row>
    <row r="250" spans="1:18">
      <c r="A250" s="240"/>
      <c r="B250" s="334">
        <v>39822</v>
      </c>
      <c r="C250" s="342" t="s">
        <v>630</v>
      </c>
      <c r="D250" s="343" t="s">
        <v>631</v>
      </c>
      <c r="E250" s="318" t="s">
        <v>417</v>
      </c>
      <c r="F250" s="319" t="s">
        <v>499</v>
      </c>
      <c r="G250" s="345">
        <v>10200000</v>
      </c>
      <c r="H250" s="338" t="s">
        <v>14</v>
      </c>
      <c r="I250" s="247"/>
      <c r="J250" s="339"/>
      <c r="K250" s="263"/>
      <c r="L250" s="238" t="str">
        <f t="shared" si="3"/>
        <v/>
      </c>
      <c r="M250" s="249"/>
      <c r="N250" s="310"/>
      <c r="O250" s="264"/>
      <c r="P250" s="340"/>
      <c r="Q250" s="253"/>
      <c r="R250" s="254"/>
    </row>
    <row r="251" spans="1:18">
      <c r="A251" s="240"/>
      <c r="B251" s="334">
        <v>39822</v>
      </c>
      <c r="C251" s="342" t="s">
        <v>632</v>
      </c>
      <c r="D251" s="343" t="s">
        <v>231</v>
      </c>
      <c r="E251" s="244" t="s">
        <v>13</v>
      </c>
      <c r="F251" s="319" t="s">
        <v>499</v>
      </c>
      <c r="G251" s="345">
        <v>16000000</v>
      </c>
      <c r="H251" s="338" t="s">
        <v>14</v>
      </c>
      <c r="I251" s="247"/>
      <c r="J251" s="339"/>
      <c r="K251" s="263"/>
      <c r="L251" s="238" t="str">
        <f t="shared" si="3"/>
        <v/>
      </c>
      <c r="M251" s="249"/>
      <c r="N251" s="310"/>
      <c r="O251" s="264"/>
      <c r="P251" s="340"/>
      <c r="Q251" s="253"/>
      <c r="R251" s="254"/>
    </row>
    <row r="252" spans="1:18">
      <c r="A252" s="240"/>
      <c r="B252" s="334">
        <v>39822</v>
      </c>
      <c r="C252" s="342" t="s">
        <v>633</v>
      </c>
      <c r="D252" s="343" t="s">
        <v>634</v>
      </c>
      <c r="E252" s="244" t="s">
        <v>13</v>
      </c>
      <c r="F252" s="319" t="s">
        <v>499</v>
      </c>
      <c r="G252" s="345">
        <v>65000000</v>
      </c>
      <c r="H252" s="338" t="s">
        <v>14</v>
      </c>
      <c r="I252" s="247"/>
      <c r="J252" s="339"/>
      <c r="K252" s="263"/>
      <c r="L252" s="238" t="str">
        <f t="shared" si="3"/>
        <v/>
      </c>
      <c r="M252" s="249"/>
      <c r="N252" s="310"/>
      <c r="O252" s="264"/>
      <c r="P252" s="340"/>
      <c r="Q252" s="253"/>
      <c r="R252" s="254"/>
    </row>
    <row r="253" spans="1:18">
      <c r="A253" s="240"/>
      <c r="B253" s="334">
        <v>39822</v>
      </c>
      <c r="C253" s="342" t="s">
        <v>635</v>
      </c>
      <c r="D253" s="343" t="s">
        <v>636</v>
      </c>
      <c r="E253" s="244" t="s">
        <v>104</v>
      </c>
      <c r="F253" s="319" t="s">
        <v>499</v>
      </c>
      <c r="G253" s="345">
        <v>20000000</v>
      </c>
      <c r="H253" s="338" t="s">
        <v>14</v>
      </c>
      <c r="I253" s="247"/>
      <c r="J253" s="339"/>
      <c r="K253" s="263"/>
      <c r="L253" s="238" t="str">
        <f t="shared" si="3"/>
        <v/>
      </c>
      <c r="M253" s="249"/>
      <c r="N253" s="310"/>
      <c r="O253" s="264"/>
      <c r="P253" s="340"/>
      <c r="Q253" s="253"/>
      <c r="R253" s="254"/>
    </row>
    <row r="254" spans="1:18">
      <c r="A254" s="240"/>
      <c r="B254" s="334">
        <v>39822</v>
      </c>
      <c r="C254" s="342" t="s">
        <v>637</v>
      </c>
      <c r="D254" s="343" t="s">
        <v>638</v>
      </c>
      <c r="E254" s="308" t="s">
        <v>218</v>
      </c>
      <c r="F254" s="319" t="s">
        <v>499</v>
      </c>
      <c r="G254" s="345">
        <v>16500000</v>
      </c>
      <c r="H254" s="338" t="s">
        <v>14</v>
      </c>
      <c r="I254" s="247"/>
      <c r="J254" s="339"/>
      <c r="K254" s="263"/>
      <c r="L254" s="238" t="str">
        <f t="shared" si="3"/>
        <v/>
      </c>
      <c r="M254" s="249"/>
      <c r="N254" s="310"/>
      <c r="O254" s="264"/>
      <c r="P254" s="340"/>
      <c r="Q254" s="253"/>
      <c r="R254" s="254"/>
    </row>
    <row r="255" spans="1:18">
      <c r="A255" s="240"/>
      <c r="B255" s="334">
        <v>39822</v>
      </c>
      <c r="C255" s="342" t="s">
        <v>639</v>
      </c>
      <c r="D255" s="343" t="s">
        <v>148</v>
      </c>
      <c r="E255" s="290" t="s">
        <v>149</v>
      </c>
      <c r="F255" s="319" t="s">
        <v>499</v>
      </c>
      <c r="G255" s="345">
        <v>20000000</v>
      </c>
      <c r="H255" s="338" t="s">
        <v>14</v>
      </c>
      <c r="I255" s="247"/>
      <c r="J255" s="339"/>
      <c r="K255" s="263"/>
      <c r="L255" s="238" t="str">
        <f t="shared" si="3"/>
        <v/>
      </c>
      <c r="M255" s="249"/>
      <c r="N255" s="310"/>
      <c r="O255" s="264"/>
      <c r="P255" s="340"/>
      <c r="Q255" s="253"/>
      <c r="R255" s="254"/>
    </row>
    <row r="256" spans="1:18">
      <c r="A256" s="240"/>
      <c r="B256" s="334">
        <v>39822</v>
      </c>
      <c r="C256" s="342" t="s">
        <v>640</v>
      </c>
      <c r="D256" s="343" t="s">
        <v>641</v>
      </c>
      <c r="E256" s="244" t="s">
        <v>58</v>
      </c>
      <c r="F256" s="319" t="s">
        <v>499</v>
      </c>
      <c r="G256" s="345">
        <v>33000000</v>
      </c>
      <c r="H256" s="338" t="s">
        <v>14</v>
      </c>
      <c r="I256" s="247"/>
      <c r="J256" s="339"/>
      <c r="K256" s="263"/>
      <c r="L256" s="238" t="str">
        <f t="shared" si="3"/>
        <v/>
      </c>
      <c r="M256" s="249"/>
      <c r="N256" s="310"/>
      <c r="O256" s="264"/>
      <c r="P256" s="340"/>
      <c r="Q256" s="253"/>
      <c r="R256" s="254"/>
    </row>
    <row r="257" spans="1:18">
      <c r="A257" s="240"/>
      <c r="B257" s="334">
        <v>39822</v>
      </c>
      <c r="C257" s="342" t="s">
        <v>642</v>
      </c>
      <c r="D257" s="343" t="s">
        <v>643</v>
      </c>
      <c r="E257" s="244" t="s">
        <v>44</v>
      </c>
      <c r="F257" s="319" t="s">
        <v>499</v>
      </c>
      <c r="G257" s="345">
        <v>25000000</v>
      </c>
      <c r="H257" s="338" t="s">
        <v>14</v>
      </c>
      <c r="I257" s="247">
        <v>39918</v>
      </c>
      <c r="J257" s="248">
        <v>4</v>
      </c>
      <c r="K257" s="263">
        <v>25000000</v>
      </c>
      <c r="L257" s="238">
        <v>0</v>
      </c>
      <c r="M257" s="249" t="s">
        <v>1284</v>
      </c>
      <c r="N257" s="310"/>
      <c r="O257" s="264"/>
      <c r="P257" s="252"/>
      <c r="Q257" s="253"/>
      <c r="R257" s="254"/>
    </row>
    <row r="258" spans="1:18">
      <c r="A258" s="240">
        <v>2</v>
      </c>
      <c r="B258" s="334">
        <v>39822</v>
      </c>
      <c r="C258" s="342" t="s">
        <v>644</v>
      </c>
      <c r="D258" s="343" t="s">
        <v>103</v>
      </c>
      <c r="E258" s="244" t="s">
        <v>36</v>
      </c>
      <c r="F258" s="319" t="s">
        <v>421</v>
      </c>
      <c r="G258" s="345">
        <v>12000000</v>
      </c>
      <c r="H258" s="338" t="s">
        <v>14</v>
      </c>
      <c r="I258" s="247"/>
      <c r="J258" s="339"/>
      <c r="K258" s="263"/>
      <c r="L258" s="238" t="str">
        <f t="shared" si="3"/>
        <v/>
      </c>
      <c r="M258" s="249"/>
      <c r="N258" s="310"/>
      <c r="O258" s="264"/>
      <c r="P258" s="340"/>
      <c r="Q258" s="253"/>
      <c r="R258" s="254"/>
    </row>
    <row r="259" spans="1:18">
      <c r="A259" s="240">
        <v>2</v>
      </c>
      <c r="B259" s="334">
        <v>39822</v>
      </c>
      <c r="C259" s="342" t="s">
        <v>646</v>
      </c>
      <c r="D259" s="343" t="s">
        <v>645</v>
      </c>
      <c r="E259" s="290" t="s">
        <v>180</v>
      </c>
      <c r="F259" s="319" t="s">
        <v>421</v>
      </c>
      <c r="G259" s="345">
        <v>6000000</v>
      </c>
      <c r="H259" s="338" t="s">
        <v>14</v>
      </c>
      <c r="I259" s="247"/>
      <c r="J259" s="339"/>
      <c r="K259" s="263"/>
      <c r="L259" s="238" t="str">
        <f t="shared" si="3"/>
        <v/>
      </c>
      <c r="M259" s="249"/>
      <c r="N259" s="310"/>
      <c r="O259" s="264"/>
      <c r="P259" s="340"/>
      <c r="Q259" s="253"/>
      <c r="R259" s="254"/>
    </row>
    <row r="260" spans="1:18">
      <c r="A260" s="240">
        <v>2</v>
      </c>
      <c r="B260" s="334">
        <v>39822</v>
      </c>
      <c r="C260" s="342" t="s">
        <v>647</v>
      </c>
      <c r="D260" s="343" t="s">
        <v>648</v>
      </c>
      <c r="E260" s="244" t="s">
        <v>25</v>
      </c>
      <c r="F260" s="319" t="s">
        <v>421</v>
      </c>
      <c r="G260" s="345">
        <v>6815000</v>
      </c>
      <c r="H260" s="338" t="s">
        <v>14</v>
      </c>
      <c r="I260" s="247"/>
      <c r="J260" s="339"/>
      <c r="K260" s="263"/>
      <c r="L260" s="238" t="str">
        <f t="shared" si="3"/>
        <v/>
      </c>
      <c r="M260" s="249"/>
      <c r="N260" s="310"/>
      <c r="O260" s="264"/>
      <c r="P260" s="340"/>
      <c r="Q260" s="253"/>
      <c r="R260" s="254"/>
    </row>
    <row r="261" spans="1:18">
      <c r="A261" s="240">
        <v>2</v>
      </c>
      <c r="B261" s="334">
        <v>39822</v>
      </c>
      <c r="C261" s="342" t="s">
        <v>649</v>
      </c>
      <c r="D261" s="343" t="s">
        <v>650</v>
      </c>
      <c r="E261" s="244" t="s">
        <v>25</v>
      </c>
      <c r="F261" s="319" t="s">
        <v>421</v>
      </c>
      <c r="G261" s="345">
        <v>5803000</v>
      </c>
      <c r="H261" s="338" t="s">
        <v>14</v>
      </c>
      <c r="I261" s="247"/>
      <c r="J261" s="339"/>
      <c r="K261" s="263"/>
      <c r="L261" s="238" t="str">
        <f t="shared" si="3"/>
        <v/>
      </c>
      <c r="M261" s="249"/>
      <c r="N261" s="310"/>
      <c r="O261" s="264"/>
      <c r="P261" s="340"/>
      <c r="Q261" s="253"/>
      <c r="R261" s="254"/>
    </row>
    <row r="262" spans="1:18">
      <c r="A262" s="240">
        <v>2</v>
      </c>
      <c r="B262" s="334">
        <v>39822</v>
      </c>
      <c r="C262" s="342" t="s">
        <v>652</v>
      </c>
      <c r="D262" s="343" t="s">
        <v>651</v>
      </c>
      <c r="E262" s="244" t="s">
        <v>13</v>
      </c>
      <c r="F262" s="319" t="s">
        <v>421</v>
      </c>
      <c r="G262" s="345">
        <v>3070000</v>
      </c>
      <c r="H262" s="338" t="s">
        <v>14</v>
      </c>
      <c r="I262" s="247"/>
      <c r="J262" s="339"/>
      <c r="K262" s="263"/>
      <c r="L262" s="238" t="str">
        <f t="shared" si="3"/>
        <v/>
      </c>
      <c r="M262" s="249"/>
      <c r="N262" s="310"/>
      <c r="O262" s="264"/>
      <c r="P262" s="340"/>
      <c r="Q262" s="253"/>
      <c r="R262" s="254"/>
    </row>
    <row r="263" spans="1:18" s="333" customFormat="1">
      <c r="A263" s="240">
        <v>3</v>
      </c>
      <c r="B263" s="334">
        <v>39822</v>
      </c>
      <c r="C263" s="342" t="s">
        <v>653</v>
      </c>
      <c r="D263" s="343" t="s">
        <v>654</v>
      </c>
      <c r="E263" s="244" t="s">
        <v>25</v>
      </c>
      <c r="F263" s="319" t="s">
        <v>655</v>
      </c>
      <c r="G263" s="246">
        <v>5116000</v>
      </c>
      <c r="H263" s="338" t="s">
        <v>14</v>
      </c>
      <c r="I263" s="247"/>
      <c r="J263" s="339"/>
      <c r="K263" s="263"/>
      <c r="L263" s="238" t="str">
        <f t="shared" si="3"/>
        <v/>
      </c>
      <c r="M263" s="249"/>
      <c r="N263" s="310"/>
      <c r="O263" s="264"/>
      <c r="P263" s="340"/>
      <c r="Q263" s="332"/>
      <c r="R263" s="254"/>
    </row>
    <row r="264" spans="1:18">
      <c r="A264" s="240">
        <v>2</v>
      </c>
      <c r="B264" s="334">
        <v>39822</v>
      </c>
      <c r="C264" s="342" t="s">
        <v>657</v>
      </c>
      <c r="D264" s="343" t="s">
        <v>656</v>
      </c>
      <c r="E264" s="244" t="s">
        <v>75</v>
      </c>
      <c r="F264" s="319" t="s">
        <v>421</v>
      </c>
      <c r="G264" s="345">
        <v>2995000</v>
      </c>
      <c r="H264" s="338" t="s">
        <v>14</v>
      </c>
      <c r="I264" s="247"/>
      <c r="J264" s="339"/>
      <c r="K264" s="263"/>
      <c r="L264" s="238" t="str">
        <f t="shared" si="3"/>
        <v/>
      </c>
      <c r="M264" s="249"/>
      <c r="N264" s="310"/>
      <c r="O264" s="264"/>
      <c r="P264" s="340"/>
      <c r="Q264" s="253"/>
      <c r="R264" s="254"/>
    </row>
    <row r="265" spans="1:18">
      <c r="A265" s="240">
        <v>2</v>
      </c>
      <c r="B265" s="334">
        <v>39822</v>
      </c>
      <c r="C265" s="342" t="s">
        <v>658</v>
      </c>
      <c r="D265" s="343" t="s">
        <v>659</v>
      </c>
      <c r="E265" s="244" t="s">
        <v>13</v>
      </c>
      <c r="F265" s="319" t="s">
        <v>421</v>
      </c>
      <c r="G265" s="345">
        <v>2000000</v>
      </c>
      <c r="H265" s="338" t="s">
        <v>14</v>
      </c>
      <c r="I265" s="247"/>
      <c r="J265" s="339"/>
      <c r="K265" s="263"/>
      <c r="L265" s="238" t="str">
        <f t="shared" si="3"/>
        <v/>
      </c>
      <c r="M265" s="249"/>
      <c r="N265" s="310"/>
      <c r="O265" s="264"/>
      <c r="P265" s="340"/>
      <c r="Q265" s="253"/>
      <c r="R265" s="254"/>
    </row>
    <row r="266" spans="1:18">
      <c r="A266" s="240">
        <v>2</v>
      </c>
      <c r="B266" s="334">
        <v>39822</v>
      </c>
      <c r="C266" s="342" t="s">
        <v>660</v>
      </c>
      <c r="D266" s="343" t="s">
        <v>661</v>
      </c>
      <c r="E266" s="318" t="s">
        <v>408</v>
      </c>
      <c r="F266" s="319" t="s">
        <v>421</v>
      </c>
      <c r="G266" s="345">
        <v>1065000</v>
      </c>
      <c r="H266" s="338" t="s">
        <v>14</v>
      </c>
      <c r="I266" s="247"/>
      <c r="J266" s="339"/>
      <c r="K266" s="263"/>
      <c r="L266" s="238" t="str">
        <f t="shared" si="3"/>
        <v/>
      </c>
      <c r="M266" s="249"/>
      <c r="N266" s="310"/>
      <c r="O266" s="264"/>
      <c r="P266" s="340"/>
      <c r="Q266" s="253"/>
      <c r="R266" s="254"/>
    </row>
    <row r="267" spans="1:18">
      <c r="A267" s="240">
        <v>2</v>
      </c>
      <c r="B267" s="334">
        <v>39822</v>
      </c>
      <c r="C267" s="342" t="s">
        <v>662</v>
      </c>
      <c r="D267" s="343" t="s">
        <v>663</v>
      </c>
      <c r="E267" s="244" t="s">
        <v>25</v>
      </c>
      <c r="F267" s="319" t="s">
        <v>421</v>
      </c>
      <c r="G267" s="345">
        <v>5500000</v>
      </c>
      <c r="H267" s="338" t="s">
        <v>14</v>
      </c>
      <c r="I267" s="247"/>
      <c r="J267" s="339"/>
      <c r="K267" s="263"/>
      <c r="L267" s="238" t="str">
        <f t="shared" si="3"/>
        <v/>
      </c>
      <c r="M267" s="249"/>
      <c r="N267" s="310"/>
      <c r="O267" s="264"/>
      <c r="P267" s="340"/>
      <c r="Q267" s="253"/>
      <c r="R267" s="254"/>
    </row>
    <row r="268" spans="1:18">
      <c r="A268" s="240">
        <v>2</v>
      </c>
      <c r="B268" s="334">
        <v>39822</v>
      </c>
      <c r="C268" s="342" t="s">
        <v>664</v>
      </c>
      <c r="D268" s="343" t="s">
        <v>665</v>
      </c>
      <c r="E268" s="244" t="s">
        <v>44</v>
      </c>
      <c r="F268" s="319" t="s">
        <v>421</v>
      </c>
      <c r="G268" s="345">
        <v>5983000</v>
      </c>
      <c r="H268" s="338" t="s">
        <v>14</v>
      </c>
      <c r="I268" s="247"/>
      <c r="J268" s="339"/>
      <c r="K268" s="263"/>
      <c r="L268" s="238" t="str">
        <f t="shared" si="3"/>
        <v/>
      </c>
      <c r="M268" s="249"/>
      <c r="N268" s="310"/>
      <c r="O268" s="264"/>
      <c r="P268" s="340"/>
      <c r="Q268" s="253"/>
      <c r="R268" s="254"/>
    </row>
    <row r="269" spans="1:18">
      <c r="A269" s="240">
        <v>2</v>
      </c>
      <c r="B269" s="334">
        <v>39822</v>
      </c>
      <c r="C269" s="342" t="s">
        <v>666</v>
      </c>
      <c r="D269" s="343" t="s">
        <v>667</v>
      </c>
      <c r="E269" s="290" t="s">
        <v>149</v>
      </c>
      <c r="F269" s="319" t="s">
        <v>421</v>
      </c>
      <c r="G269" s="345">
        <v>24000000</v>
      </c>
      <c r="H269" s="338" t="s">
        <v>14</v>
      </c>
      <c r="I269" s="247"/>
      <c r="J269" s="339"/>
      <c r="K269" s="263"/>
      <c r="L269" s="238" t="str">
        <f t="shared" si="3"/>
        <v/>
      </c>
      <c r="M269" s="249"/>
      <c r="N269" s="310"/>
      <c r="O269" s="264"/>
      <c r="P269" s="340"/>
      <c r="Q269" s="253"/>
      <c r="R269" s="254"/>
    </row>
    <row r="270" spans="1:18">
      <c r="A270" s="240">
        <v>2</v>
      </c>
      <c r="B270" s="334">
        <v>39822</v>
      </c>
      <c r="C270" s="342" t="s">
        <v>668</v>
      </c>
      <c r="D270" s="343" t="s">
        <v>159</v>
      </c>
      <c r="E270" s="244" t="s">
        <v>125</v>
      </c>
      <c r="F270" s="319" t="s">
        <v>421</v>
      </c>
      <c r="G270" s="345">
        <v>9000000</v>
      </c>
      <c r="H270" s="338" t="s">
        <v>14</v>
      </c>
      <c r="I270" s="247"/>
      <c r="J270" s="339"/>
      <c r="K270" s="263"/>
      <c r="L270" s="238" t="str">
        <f t="shared" si="3"/>
        <v/>
      </c>
      <c r="M270" s="249"/>
      <c r="N270" s="310"/>
      <c r="O270" s="264"/>
      <c r="P270" s="340"/>
      <c r="Q270" s="253"/>
      <c r="R270" s="254"/>
    </row>
    <row r="271" spans="1:18">
      <c r="A271" s="240">
        <v>2</v>
      </c>
      <c r="B271" s="334">
        <v>39822</v>
      </c>
      <c r="C271" s="342" t="s">
        <v>669</v>
      </c>
      <c r="D271" s="343" t="s">
        <v>670</v>
      </c>
      <c r="E271" s="244" t="s">
        <v>50</v>
      </c>
      <c r="F271" s="319" t="s">
        <v>421</v>
      </c>
      <c r="G271" s="345">
        <v>3981000</v>
      </c>
      <c r="H271" s="338" t="s">
        <v>14</v>
      </c>
      <c r="I271" s="247"/>
      <c r="J271" s="339"/>
      <c r="K271" s="263"/>
      <c r="L271" s="238" t="str">
        <f t="shared" si="3"/>
        <v/>
      </c>
      <c r="M271" s="249"/>
      <c r="N271" s="310"/>
      <c r="O271" s="264"/>
      <c r="P271" s="340"/>
      <c r="Q271" s="253"/>
      <c r="R271" s="254"/>
    </row>
    <row r="272" spans="1:18">
      <c r="A272" s="240">
        <v>2</v>
      </c>
      <c r="B272" s="334">
        <v>39822</v>
      </c>
      <c r="C272" s="342" t="s">
        <v>677</v>
      </c>
      <c r="D272" s="343" t="s">
        <v>681</v>
      </c>
      <c r="E272" s="244" t="s">
        <v>125</v>
      </c>
      <c r="F272" s="319" t="s">
        <v>421</v>
      </c>
      <c r="G272" s="345">
        <v>3285000</v>
      </c>
      <c r="H272" s="338" t="s">
        <v>14</v>
      </c>
      <c r="I272" s="247"/>
      <c r="J272" s="339"/>
      <c r="K272" s="263"/>
      <c r="L272" s="238" t="str">
        <f t="shared" si="3"/>
        <v/>
      </c>
      <c r="M272" s="249"/>
      <c r="N272" s="310"/>
      <c r="O272" s="264"/>
      <c r="P272" s="340"/>
      <c r="Q272" s="253"/>
      <c r="R272" s="254"/>
    </row>
    <row r="273" spans="1:18">
      <c r="A273" s="240">
        <v>2</v>
      </c>
      <c r="B273" s="334">
        <v>39822</v>
      </c>
      <c r="C273" s="342" t="s">
        <v>678</v>
      </c>
      <c r="D273" s="343" t="s">
        <v>15</v>
      </c>
      <c r="E273" s="244" t="s">
        <v>16</v>
      </c>
      <c r="F273" s="319" t="s">
        <v>421</v>
      </c>
      <c r="G273" s="345">
        <v>267274000</v>
      </c>
      <c r="H273" s="338" t="s">
        <v>14</v>
      </c>
      <c r="I273" s="247"/>
      <c r="J273" s="339"/>
      <c r="K273" s="263"/>
      <c r="L273" s="238" t="str">
        <f t="shared" si="3"/>
        <v/>
      </c>
      <c r="M273" s="249"/>
      <c r="N273" s="310"/>
      <c r="O273" s="264"/>
      <c r="P273" s="340"/>
      <c r="Q273" s="253"/>
      <c r="R273" s="254"/>
    </row>
    <row r="274" spans="1:18">
      <c r="A274" s="240"/>
      <c r="B274" s="334">
        <v>39829</v>
      </c>
      <c r="C274" s="342" t="s">
        <v>682</v>
      </c>
      <c r="D274" s="343" t="s">
        <v>697</v>
      </c>
      <c r="E274" s="308" t="s">
        <v>228</v>
      </c>
      <c r="F274" s="319" t="s">
        <v>499</v>
      </c>
      <c r="G274" s="345">
        <v>50000000</v>
      </c>
      <c r="H274" s="338" t="s">
        <v>14</v>
      </c>
      <c r="I274" s="247"/>
      <c r="J274" s="339"/>
      <c r="K274" s="263"/>
      <c r="L274" s="238" t="str">
        <f t="shared" ref="L274:L337" si="4">IF($K274&lt;&gt;0,$G274-$K274,"")</f>
        <v/>
      </c>
      <c r="M274" s="249"/>
      <c r="N274" s="310"/>
      <c r="O274" s="264"/>
      <c r="P274" s="340"/>
      <c r="Q274" s="253"/>
      <c r="R274" s="254"/>
    </row>
    <row r="275" spans="1:18">
      <c r="A275" s="240"/>
      <c r="B275" s="334">
        <v>39829</v>
      </c>
      <c r="C275" s="342" t="s">
        <v>304</v>
      </c>
      <c r="D275" s="343" t="s">
        <v>698</v>
      </c>
      <c r="E275" s="244" t="s">
        <v>40</v>
      </c>
      <c r="F275" s="319" t="s">
        <v>499</v>
      </c>
      <c r="G275" s="345">
        <v>26380000</v>
      </c>
      <c r="H275" s="338" t="s">
        <v>14</v>
      </c>
      <c r="I275" s="247"/>
      <c r="J275" s="339"/>
      <c r="K275" s="263"/>
      <c r="L275" s="238" t="str">
        <f t="shared" si="4"/>
        <v/>
      </c>
      <c r="M275" s="249"/>
      <c r="N275" s="310"/>
      <c r="O275" s="264"/>
      <c r="P275" s="340"/>
      <c r="Q275" s="253"/>
      <c r="R275" s="254"/>
    </row>
    <row r="276" spans="1:18">
      <c r="A276" s="240"/>
      <c r="B276" s="334">
        <v>39829</v>
      </c>
      <c r="C276" s="342" t="s">
        <v>683</v>
      </c>
      <c r="D276" s="343" t="s">
        <v>699</v>
      </c>
      <c r="E276" s="318" t="s">
        <v>488</v>
      </c>
      <c r="F276" s="319" t="s">
        <v>499</v>
      </c>
      <c r="G276" s="345">
        <v>10000000</v>
      </c>
      <c r="H276" s="338" t="s">
        <v>14</v>
      </c>
      <c r="I276" s="247"/>
      <c r="J276" s="339"/>
      <c r="K276" s="263"/>
      <c r="L276" s="238" t="str">
        <f t="shared" si="4"/>
        <v/>
      </c>
      <c r="M276" s="249"/>
      <c r="N276" s="310"/>
      <c r="O276" s="264"/>
      <c r="P276" s="340"/>
      <c r="Q276" s="253"/>
      <c r="R276" s="254"/>
    </row>
    <row r="277" spans="1:18">
      <c r="A277" s="240"/>
      <c r="B277" s="334">
        <v>39829</v>
      </c>
      <c r="C277" s="342" t="s">
        <v>305</v>
      </c>
      <c r="D277" s="343" t="s">
        <v>700</v>
      </c>
      <c r="E277" s="308" t="s">
        <v>249</v>
      </c>
      <c r="F277" s="319" t="s">
        <v>499</v>
      </c>
      <c r="G277" s="345">
        <v>18751000</v>
      </c>
      <c r="H277" s="338" t="s">
        <v>14</v>
      </c>
      <c r="I277" s="247">
        <v>40233</v>
      </c>
      <c r="J277" s="339">
        <v>5</v>
      </c>
      <c r="K277" s="263">
        <v>18751000</v>
      </c>
      <c r="L277" s="238">
        <f t="shared" si="4"/>
        <v>0</v>
      </c>
      <c r="M277" s="249" t="s">
        <v>1284</v>
      </c>
      <c r="N277" s="310"/>
      <c r="O277" s="264"/>
      <c r="P277" s="340"/>
      <c r="Q277" s="253"/>
      <c r="R277" s="254"/>
    </row>
    <row r="278" spans="1:18">
      <c r="A278" s="240"/>
      <c r="B278" s="334">
        <v>39829</v>
      </c>
      <c r="C278" s="342" t="s">
        <v>684</v>
      </c>
      <c r="D278" s="343" t="s">
        <v>701</v>
      </c>
      <c r="E278" s="244" t="s">
        <v>66</v>
      </c>
      <c r="F278" s="319" t="s">
        <v>499</v>
      </c>
      <c r="G278" s="345">
        <v>7414000</v>
      </c>
      <c r="H278" s="338" t="s">
        <v>14</v>
      </c>
      <c r="I278" s="247">
        <v>39953</v>
      </c>
      <c r="J278" s="248">
        <v>4</v>
      </c>
      <c r="K278" s="263">
        <v>7414000</v>
      </c>
      <c r="L278" s="238">
        <f t="shared" si="4"/>
        <v>0</v>
      </c>
      <c r="M278" s="249" t="s">
        <v>1284</v>
      </c>
      <c r="N278" s="310">
        <v>39988</v>
      </c>
      <c r="O278" s="264" t="s">
        <v>1284</v>
      </c>
      <c r="P278" s="252"/>
      <c r="Q278" s="253" t="s">
        <v>1668</v>
      </c>
      <c r="R278" s="254">
        <v>275000</v>
      </c>
    </row>
    <row r="279" spans="1:18">
      <c r="A279" s="240"/>
      <c r="B279" s="334">
        <v>39829</v>
      </c>
      <c r="C279" s="342" t="s">
        <v>685</v>
      </c>
      <c r="D279" s="343" t="s">
        <v>702</v>
      </c>
      <c r="E279" s="244" t="s">
        <v>125</v>
      </c>
      <c r="F279" s="319" t="s">
        <v>499</v>
      </c>
      <c r="G279" s="345">
        <v>64779000</v>
      </c>
      <c r="H279" s="338" t="s">
        <v>14</v>
      </c>
      <c r="I279" s="247">
        <v>39953</v>
      </c>
      <c r="J279" s="248">
        <v>4</v>
      </c>
      <c r="K279" s="263">
        <v>64779000</v>
      </c>
      <c r="L279" s="238">
        <f t="shared" si="4"/>
        <v>0</v>
      </c>
      <c r="M279" s="249" t="s">
        <v>1284</v>
      </c>
      <c r="N279" s="310">
        <v>39988</v>
      </c>
      <c r="O279" s="264" t="s">
        <v>1284</v>
      </c>
      <c r="P279" s="252"/>
      <c r="Q279" s="253" t="s">
        <v>1668</v>
      </c>
      <c r="R279" s="254">
        <v>1400000</v>
      </c>
    </row>
    <row r="280" spans="1:18">
      <c r="A280" s="240"/>
      <c r="B280" s="334">
        <v>39829</v>
      </c>
      <c r="C280" s="342" t="s">
        <v>686</v>
      </c>
      <c r="D280" s="343" t="s">
        <v>703</v>
      </c>
      <c r="E280" s="308" t="s">
        <v>218</v>
      </c>
      <c r="F280" s="319" t="s">
        <v>499</v>
      </c>
      <c r="G280" s="345">
        <v>108676000</v>
      </c>
      <c r="H280" s="338" t="s">
        <v>14</v>
      </c>
      <c r="I280" s="247"/>
      <c r="J280" s="339"/>
      <c r="K280" s="263"/>
      <c r="L280" s="238" t="str">
        <f t="shared" si="4"/>
        <v/>
      </c>
      <c r="M280" s="249"/>
      <c r="N280" s="310"/>
      <c r="O280" s="264"/>
      <c r="P280" s="340"/>
      <c r="Q280" s="253"/>
      <c r="R280" s="254"/>
    </row>
    <row r="281" spans="1:18">
      <c r="A281" s="240"/>
      <c r="B281" s="334">
        <v>39829</v>
      </c>
      <c r="C281" s="342" t="s">
        <v>306</v>
      </c>
      <c r="D281" s="343" t="s">
        <v>704</v>
      </c>
      <c r="E281" s="244" t="s">
        <v>13</v>
      </c>
      <c r="F281" s="319" t="s">
        <v>499</v>
      </c>
      <c r="G281" s="345">
        <v>17949000</v>
      </c>
      <c r="H281" s="338" t="s">
        <v>14</v>
      </c>
      <c r="I281" s="247"/>
      <c r="J281" s="339"/>
      <c r="K281" s="263"/>
      <c r="L281" s="238" t="str">
        <f t="shared" si="4"/>
        <v/>
      </c>
      <c r="M281" s="249"/>
      <c r="N281" s="310"/>
      <c r="O281" s="264"/>
      <c r="P281" s="340"/>
      <c r="Q281" s="253"/>
      <c r="R281" s="254"/>
    </row>
    <row r="282" spans="1:18">
      <c r="A282" s="240"/>
      <c r="B282" s="334">
        <v>39829</v>
      </c>
      <c r="C282" s="342" t="s">
        <v>687</v>
      </c>
      <c r="D282" s="343" t="s">
        <v>176</v>
      </c>
      <c r="E282" s="290" t="s">
        <v>177</v>
      </c>
      <c r="F282" s="319" t="s">
        <v>499</v>
      </c>
      <c r="G282" s="345">
        <v>400000000</v>
      </c>
      <c r="H282" s="338" t="s">
        <v>14</v>
      </c>
      <c r="I282" s="247"/>
      <c r="J282" s="339"/>
      <c r="K282" s="263"/>
      <c r="L282" s="238" t="str">
        <f t="shared" si="4"/>
        <v/>
      </c>
      <c r="M282" s="249"/>
      <c r="N282" s="310"/>
      <c r="O282" s="264"/>
      <c r="P282" s="340"/>
      <c r="Q282" s="253"/>
      <c r="R282" s="254"/>
    </row>
    <row r="283" spans="1:18">
      <c r="A283" s="240"/>
      <c r="B283" s="334">
        <v>39829</v>
      </c>
      <c r="C283" s="342" t="s">
        <v>688</v>
      </c>
      <c r="D283" s="343" t="s">
        <v>706</v>
      </c>
      <c r="E283" s="244" t="s">
        <v>50</v>
      </c>
      <c r="F283" s="319" t="s">
        <v>499</v>
      </c>
      <c r="G283" s="345">
        <v>75000000</v>
      </c>
      <c r="H283" s="338" t="s">
        <v>14</v>
      </c>
      <c r="I283" s="247">
        <v>39946</v>
      </c>
      <c r="J283" s="248">
        <v>4</v>
      </c>
      <c r="K283" s="263">
        <v>75000000</v>
      </c>
      <c r="L283" s="238">
        <f t="shared" si="4"/>
        <v>0</v>
      </c>
      <c r="M283" s="249" t="s">
        <v>1284</v>
      </c>
      <c r="N283" s="310">
        <v>40248</v>
      </c>
      <c r="O283" s="264" t="s">
        <v>1284</v>
      </c>
      <c r="P283" s="252"/>
      <c r="Q283" s="253" t="s">
        <v>1669</v>
      </c>
      <c r="R283" s="254">
        <v>6709061</v>
      </c>
    </row>
    <row r="284" spans="1:18">
      <c r="A284" s="240"/>
      <c r="B284" s="334">
        <v>39829</v>
      </c>
      <c r="C284" s="342" t="s">
        <v>689</v>
      </c>
      <c r="D284" s="343" t="s">
        <v>707</v>
      </c>
      <c r="E284" s="244" t="s">
        <v>13</v>
      </c>
      <c r="F284" s="319" t="s">
        <v>499</v>
      </c>
      <c r="G284" s="345">
        <v>36000000</v>
      </c>
      <c r="H284" s="338" t="s">
        <v>14</v>
      </c>
      <c r="I284" s="247"/>
      <c r="J284" s="339"/>
      <c r="K284" s="263"/>
      <c r="L284" s="238" t="str">
        <f t="shared" si="4"/>
        <v/>
      </c>
      <c r="M284" s="249"/>
      <c r="N284" s="310"/>
      <c r="O284" s="264"/>
      <c r="P284" s="340"/>
      <c r="Q284" s="253"/>
      <c r="R284" s="254"/>
    </row>
    <row r="285" spans="1:18">
      <c r="A285" s="240">
        <v>3</v>
      </c>
      <c r="B285" s="334">
        <v>39829</v>
      </c>
      <c r="C285" s="342" t="s">
        <v>715</v>
      </c>
      <c r="D285" s="343" t="s">
        <v>131</v>
      </c>
      <c r="E285" s="244" t="s">
        <v>16</v>
      </c>
      <c r="F285" s="319" t="s">
        <v>655</v>
      </c>
      <c r="G285" s="345">
        <v>18980000</v>
      </c>
      <c r="H285" s="338" t="s">
        <v>14</v>
      </c>
      <c r="I285" s="247"/>
      <c r="J285" s="339"/>
      <c r="K285" s="263"/>
      <c r="L285" s="238" t="str">
        <f t="shared" si="4"/>
        <v/>
      </c>
      <c r="M285" s="249"/>
      <c r="N285" s="310"/>
      <c r="O285" s="264"/>
      <c r="P285" s="340"/>
      <c r="Q285" s="253"/>
      <c r="R285" s="254"/>
    </row>
    <row r="286" spans="1:18">
      <c r="A286" s="240"/>
      <c r="B286" s="334">
        <v>39829</v>
      </c>
      <c r="C286" s="342" t="s">
        <v>690</v>
      </c>
      <c r="D286" s="343" t="s">
        <v>708</v>
      </c>
      <c r="E286" s="308" t="s">
        <v>218</v>
      </c>
      <c r="F286" s="319" t="s">
        <v>499</v>
      </c>
      <c r="G286" s="345">
        <v>26440000</v>
      </c>
      <c r="H286" s="338" t="s">
        <v>14</v>
      </c>
      <c r="I286" s="247"/>
      <c r="J286" s="339"/>
      <c r="K286" s="263"/>
      <c r="L286" s="238" t="str">
        <f t="shared" si="4"/>
        <v/>
      </c>
      <c r="M286" s="249"/>
      <c r="N286" s="310"/>
      <c r="O286" s="264"/>
      <c r="P286" s="340"/>
      <c r="Q286" s="253"/>
      <c r="R286" s="254"/>
    </row>
    <row r="287" spans="1:18">
      <c r="A287" s="240"/>
      <c r="B287" s="334">
        <v>39829</v>
      </c>
      <c r="C287" s="342" t="s">
        <v>691</v>
      </c>
      <c r="D287" s="343" t="s">
        <v>709</v>
      </c>
      <c r="E287" s="308" t="s">
        <v>206</v>
      </c>
      <c r="F287" s="319" t="s">
        <v>499</v>
      </c>
      <c r="G287" s="345">
        <v>57000000</v>
      </c>
      <c r="H287" s="338" t="s">
        <v>14</v>
      </c>
      <c r="I287" s="247"/>
      <c r="J287" s="339"/>
      <c r="K287" s="263"/>
      <c r="L287" s="238" t="str">
        <f t="shared" si="4"/>
        <v/>
      </c>
      <c r="M287" s="249"/>
      <c r="N287" s="310"/>
      <c r="O287" s="264"/>
      <c r="P287" s="340"/>
      <c r="Q287" s="253"/>
      <c r="R287" s="254"/>
    </row>
    <row r="288" spans="1:18">
      <c r="A288" s="240"/>
      <c r="B288" s="334">
        <v>39829</v>
      </c>
      <c r="C288" s="342" t="s">
        <v>692</v>
      </c>
      <c r="D288" s="343" t="s">
        <v>710</v>
      </c>
      <c r="E288" s="244" t="s">
        <v>50</v>
      </c>
      <c r="F288" s="319" t="s">
        <v>499</v>
      </c>
      <c r="G288" s="345">
        <v>45000000</v>
      </c>
      <c r="H288" s="338" t="s">
        <v>14</v>
      </c>
      <c r="I288" s="247"/>
      <c r="J288" s="339"/>
      <c r="K288" s="263"/>
      <c r="L288" s="238" t="str">
        <f t="shared" si="4"/>
        <v/>
      </c>
      <c r="M288" s="249"/>
      <c r="N288" s="310"/>
      <c r="O288" s="264"/>
      <c r="P288" s="340"/>
      <c r="Q288" s="253"/>
      <c r="R288" s="254"/>
    </row>
    <row r="289" spans="1:18">
      <c r="A289" s="240"/>
      <c r="B289" s="334">
        <v>39829</v>
      </c>
      <c r="C289" s="342" t="s">
        <v>693</v>
      </c>
      <c r="D289" s="343" t="s">
        <v>711</v>
      </c>
      <c r="E289" s="308" t="s">
        <v>224</v>
      </c>
      <c r="F289" s="319" t="s">
        <v>499</v>
      </c>
      <c r="G289" s="345">
        <v>20600000</v>
      </c>
      <c r="H289" s="338" t="s">
        <v>14</v>
      </c>
      <c r="I289" s="247"/>
      <c r="J289" s="339"/>
      <c r="K289" s="263"/>
      <c r="L289" s="238" t="str">
        <f t="shared" si="4"/>
        <v/>
      </c>
      <c r="M289" s="249"/>
      <c r="N289" s="310"/>
      <c r="O289" s="264"/>
      <c r="P289" s="340"/>
      <c r="Q289" s="253"/>
      <c r="R289" s="254"/>
    </row>
    <row r="290" spans="1:18">
      <c r="A290" s="240"/>
      <c r="B290" s="334">
        <v>39829</v>
      </c>
      <c r="C290" s="342" t="s">
        <v>694</v>
      </c>
      <c r="D290" s="343" t="s">
        <v>712</v>
      </c>
      <c r="E290" s="244" t="s">
        <v>33</v>
      </c>
      <c r="F290" s="319" t="s">
        <v>499</v>
      </c>
      <c r="G290" s="345">
        <v>73000000</v>
      </c>
      <c r="H290" s="338" t="s">
        <v>14</v>
      </c>
      <c r="I290" s="247"/>
      <c r="J290" s="339"/>
      <c r="K290" s="263"/>
      <c r="L290" s="238" t="str">
        <f t="shared" si="4"/>
        <v/>
      </c>
      <c r="M290" s="249"/>
      <c r="N290" s="310"/>
      <c r="O290" s="264"/>
      <c r="P290" s="340"/>
      <c r="Q290" s="253"/>
      <c r="R290" s="254"/>
    </row>
    <row r="291" spans="1:18">
      <c r="A291" s="240"/>
      <c r="B291" s="334">
        <v>39829</v>
      </c>
      <c r="C291" s="342" t="s">
        <v>695</v>
      </c>
      <c r="D291" s="343" t="s">
        <v>713</v>
      </c>
      <c r="E291" s="290" t="s">
        <v>162</v>
      </c>
      <c r="F291" s="319" t="s">
        <v>499</v>
      </c>
      <c r="G291" s="345">
        <v>32538000</v>
      </c>
      <c r="H291" s="338" t="s">
        <v>14</v>
      </c>
      <c r="I291" s="247"/>
      <c r="J291" s="339"/>
      <c r="K291" s="263"/>
      <c r="L291" s="238" t="str">
        <f t="shared" si="4"/>
        <v/>
      </c>
      <c r="M291" s="249"/>
      <c r="N291" s="310"/>
      <c r="O291" s="264"/>
      <c r="P291" s="340"/>
      <c r="Q291" s="253"/>
      <c r="R291" s="254"/>
    </row>
    <row r="292" spans="1:18">
      <c r="A292" s="240"/>
      <c r="B292" s="334">
        <v>39829</v>
      </c>
      <c r="C292" s="342" t="s">
        <v>696</v>
      </c>
      <c r="D292" s="343" t="s">
        <v>714</v>
      </c>
      <c r="E292" s="244" t="s">
        <v>66</v>
      </c>
      <c r="F292" s="319" t="s">
        <v>499</v>
      </c>
      <c r="G292" s="345">
        <v>38263000</v>
      </c>
      <c r="H292" s="338" t="s">
        <v>14</v>
      </c>
      <c r="I292" s="247">
        <v>40177</v>
      </c>
      <c r="J292" s="339">
        <v>5</v>
      </c>
      <c r="K292" s="263">
        <v>38263000</v>
      </c>
      <c r="L292" s="238">
        <f t="shared" si="4"/>
        <v>0</v>
      </c>
      <c r="M292" s="249" t="s">
        <v>1284</v>
      </c>
      <c r="N292" s="310">
        <v>40212</v>
      </c>
      <c r="O292" s="264" t="s">
        <v>1284</v>
      </c>
      <c r="P292" s="340">
        <v>9</v>
      </c>
      <c r="Q292" s="253" t="s">
        <v>1668</v>
      </c>
      <c r="R292" s="254">
        <v>430797</v>
      </c>
    </row>
    <row r="293" spans="1:18">
      <c r="A293" s="240">
        <v>2</v>
      </c>
      <c r="B293" s="334">
        <v>39829</v>
      </c>
      <c r="C293" s="342" t="s">
        <v>716</v>
      </c>
      <c r="D293" s="343" t="s">
        <v>735</v>
      </c>
      <c r="E293" s="244" t="s">
        <v>25</v>
      </c>
      <c r="F293" s="319" t="s">
        <v>421</v>
      </c>
      <c r="G293" s="345">
        <v>2550000</v>
      </c>
      <c r="H293" s="338" t="s">
        <v>14</v>
      </c>
      <c r="I293" s="247"/>
      <c r="J293" s="339"/>
      <c r="K293" s="263"/>
      <c r="L293" s="238" t="str">
        <f t="shared" si="4"/>
        <v/>
      </c>
      <c r="M293" s="249"/>
      <c r="N293" s="310"/>
      <c r="O293" s="264"/>
      <c r="P293" s="340"/>
      <c r="Q293" s="253"/>
      <c r="R293" s="254"/>
    </row>
    <row r="294" spans="1:18">
      <c r="A294" s="240">
        <v>2</v>
      </c>
      <c r="B294" s="334">
        <v>39829</v>
      </c>
      <c r="C294" s="342" t="s">
        <v>717</v>
      </c>
      <c r="D294" s="343" t="s">
        <v>736</v>
      </c>
      <c r="E294" s="244" t="s">
        <v>50</v>
      </c>
      <c r="F294" s="319" t="s">
        <v>421</v>
      </c>
      <c r="G294" s="345">
        <v>11730000</v>
      </c>
      <c r="H294" s="338" t="s">
        <v>14</v>
      </c>
      <c r="I294" s="247"/>
      <c r="J294" s="339"/>
      <c r="K294" s="263"/>
      <c r="L294" s="238" t="str">
        <f t="shared" si="4"/>
        <v/>
      </c>
      <c r="M294" s="249"/>
      <c r="N294" s="310"/>
      <c r="O294" s="264"/>
      <c r="P294" s="340"/>
      <c r="Q294" s="253"/>
      <c r="R294" s="254"/>
    </row>
    <row r="295" spans="1:18" ht="15.75" customHeight="1">
      <c r="A295" s="240">
        <v>2</v>
      </c>
      <c r="B295" s="334">
        <v>39829</v>
      </c>
      <c r="C295" s="342" t="s">
        <v>307</v>
      </c>
      <c r="D295" s="343" t="s">
        <v>737</v>
      </c>
      <c r="E295" s="290" t="s">
        <v>142</v>
      </c>
      <c r="F295" s="319" t="s">
        <v>421</v>
      </c>
      <c r="G295" s="345">
        <v>15000000</v>
      </c>
      <c r="H295" s="338" t="s">
        <v>14</v>
      </c>
      <c r="I295" s="247">
        <v>39903</v>
      </c>
      <c r="J295" s="248">
        <v>4</v>
      </c>
      <c r="K295" s="263">
        <v>15000000</v>
      </c>
      <c r="L295" s="238">
        <f t="shared" si="4"/>
        <v>0</v>
      </c>
      <c r="M295" s="341" t="s">
        <v>309</v>
      </c>
      <c r="N295" s="310">
        <v>39918</v>
      </c>
      <c r="O295" s="311" t="s">
        <v>655</v>
      </c>
      <c r="P295" s="355" t="s">
        <v>314</v>
      </c>
      <c r="Q295" s="253" t="s">
        <v>1668</v>
      </c>
      <c r="R295" s="254">
        <v>750000</v>
      </c>
    </row>
    <row r="296" spans="1:18">
      <c r="A296" s="240">
        <v>2</v>
      </c>
      <c r="B296" s="334">
        <v>39829</v>
      </c>
      <c r="C296" s="342" t="s">
        <v>718</v>
      </c>
      <c r="D296" s="343" t="s">
        <v>739</v>
      </c>
      <c r="E296" s="244" t="s">
        <v>33</v>
      </c>
      <c r="F296" s="319" t="s">
        <v>421</v>
      </c>
      <c r="G296" s="345">
        <v>10000000</v>
      </c>
      <c r="H296" s="338" t="s">
        <v>14</v>
      </c>
      <c r="I296" s="247"/>
      <c r="J296" s="339"/>
      <c r="K296" s="263"/>
      <c r="L296" s="238" t="str">
        <f t="shared" si="4"/>
        <v/>
      </c>
      <c r="M296" s="249"/>
      <c r="N296" s="310"/>
      <c r="O296" s="264"/>
      <c r="P296" s="340"/>
      <c r="Q296" s="253"/>
      <c r="R296" s="254"/>
    </row>
    <row r="297" spans="1:18">
      <c r="A297" s="240" t="s">
        <v>1819</v>
      </c>
      <c r="B297" s="334">
        <v>39829</v>
      </c>
      <c r="C297" s="342" t="s">
        <v>719</v>
      </c>
      <c r="D297" s="343" t="s">
        <v>740</v>
      </c>
      <c r="E297" s="244" t="s">
        <v>25</v>
      </c>
      <c r="F297" s="319" t="s">
        <v>421</v>
      </c>
      <c r="G297" s="345">
        <v>4120000</v>
      </c>
      <c r="H297" s="338" t="s">
        <v>14</v>
      </c>
      <c r="I297" s="247">
        <v>40220</v>
      </c>
      <c r="J297" s="339">
        <v>19</v>
      </c>
      <c r="K297" s="263">
        <v>-4120000</v>
      </c>
      <c r="L297" s="238">
        <v>0</v>
      </c>
      <c r="M297" s="249" t="s">
        <v>592</v>
      </c>
      <c r="N297" s="310" t="s">
        <v>592</v>
      </c>
      <c r="O297" s="264" t="s">
        <v>592</v>
      </c>
      <c r="P297" s="340"/>
      <c r="Q297" s="253"/>
      <c r="R297" s="254" t="s">
        <v>592</v>
      </c>
    </row>
    <row r="298" spans="1:18">
      <c r="A298" s="240">
        <v>3</v>
      </c>
      <c r="B298" s="334">
        <v>39829</v>
      </c>
      <c r="C298" s="342" t="s">
        <v>720</v>
      </c>
      <c r="D298" s="343" t="s">
        <v>738</v>
      </c>
      <c r="E298" s="244" t="s">
        <v>25</v>
      </c>
      <c r="F298" s="319" t="s">
        <v>655</v>
      </c>
      <c r="G298" s="345">
        <v>1747000</v>
      </c>
      <c r="H298" s="338" t="s">
        <v>14</v>
      </c>
      <c r="I298" s="247"/>
      <c r="J298" s="339"/>
      <c r="K298" s="263"/>
      <c r="L298" s="238" t="str">
        <f t="shared" si="4"/>
        <v/>
      </c>
      <c r="M298" s="249"/>
      <c r="N298" s="310"/>
      <c r="O298" s="264"/>
      <c r="P298" s="340"/>
      <c r="Q298" s="253"/>
      <c r="R298" s="254"/>
    </row>
    <row r="299" spans="1:18">
      <c r="A299" s="240">
        <v>2</v>
      </c>
      <c r="B299" s="334">
        <v>39829</v>
      </c>
      <c r="C299" s="342" t="s">
        <v>721</v>
      </c>
      <c r="D299" s="343" t="s">
        <v>741</v>
      </c>
      <c r="E299" s="244" t="s">
        <v>25</v>
      </c>
      <c r="F299" s="319" t="s">
        <v>421</v>
      </c>
      <c r="G299" s="345">
        <v>3800000</v>
      </c>
      <c r="H299" s="338" t="s">
        <v>14</v>
      </c>
      <c r="I299" s="247"/>
      <c r="J299" s="339"/>
      <c r="K299" s="263"/>
      <c r="L299" s="238" t="str">
        <f t="shared" si="4"/>
        <v/>
      </c>
      <c r="M299" s="249"/>
      <c r="N299" s="310"/>
      <c r="O299" s="264"/>
      <c r="P299" s="340"/>
      <c r="Q299" s="253"/>
      <c r="R299" s="254"/>
    </row>
    <row r="300" spans="1:18">
      <c r="A300" s="240">
        <v>2</v>
      </c>
      <c r="B300" s="334">
        <v>39829</v>
      </c>
      <c r="C300" s="342" t="s">
        <v>722</v>
      </c>
      <c r="D300" s="343" t="s">
        <v>742</v>
      </c>
      <c r="E300" s="318" t="s">
        <v>260</v>
      </c>
      <c r="F300" s="319" t="s">
        <v>421</v>
      </c>
      <c r="G300" s="345">
        <v>8000000</v>
      </c>
      <c r="H300" s="338" t="s">
        <v>14</v>
      </c>
      <c r="I300" s="247"/>
      <c r="J300" s="339"/>
      <c r="K300" s="263"/>
      <c r="L300" s="238" t="str">
        <f t="shared" si="4"/>
        <v/>
      </c>
      <c r="M300" s="249"/>
      <c r="N300" s="310"/>
      <c r="O300" s="264"/>
      <c r="P300" s="340"/>
      <c r="Q300" s="253"/>
      <c r="R300" s="254"/>
    </row>
    <row r="301" spans="1:18">
      <c r="A301" s="240">
        <v>2</v>
      </c>
      <c r="B301" s="334">
        <v>39829</v>
      </c>
      <c r="C301" s="342" t="s">
        <v>723</v>
      </c>
      <c r="D301" s="343" t="s">
        <v>742</v>
      </c>
      <c r="E301" s="318" t="s">
        <v>260</v>
      </c>
      <c r="F301" s="319" t="s">
        <v>421</v>
      </c>
      <c r="G301" s="345">
        <v>6900000</v>
      </c>
      <c r="H301" s="338" t="s">
        <v>14</v>
      </c>
      <c r="I301" s="247"/>
      <c r="J301" s="339"/>
      <c r="K301" s="263"/>
      <c r="L301" s="238" t="str">
        <f t="shared" si="4"/>
        <v/>
      </c>
      <c r="M301" s="249"/>
      <c r="N301" s="310"/>
      <c r="O301" s="264"/>
      <c r="P301" s="340"/>
      <c r="Q301" s="253"/>
      <c r="R301" s="254"/>
    </row>
    <row r="302" spans="1:18">
      <c r="A302" s="240">
        <v>2</v>
      </c>
      <c r="B302" s="334">
        <v>39829</v>
      </c>
      <c r="C302" s="342" t="s">
        <v>724</v>
      </c>
      <c r="D302" s="343" t="s">
        <v>743</v>
      </c>
      <c r="E302" s="244" t="s">
        <v>40</v>
      </c>
      <c r="F302" s="319" t="s">
        <v>421</v>
      </c>
      <c r="G302" s="345">
        <v>4500000</v>
      </c>
      <c r="H302" s="338" t="s">
        <v>14</v>
      </c>
      <c r="I302" s="247"/>
      <c r="J302" s="339"/>
      <c r="K302" s="263"/>
      <c r="L302" s="238" t="str">
        <f t="shared" si="4"/>
        <v/>
      </c>
      <c r="M302" s="249"/>
      <c r="N302" s="310"/>
      <c r="O302" s="264"/>
      <c r="P302" s="340"/>
      <c r="Q302" s="253"/>
      <c r="R302" s="254"/>
    </row>
    <row r="303" spans="1:18">
      <c r="A303" s="240">
        <v>2</v>
      </c>
      <c r="B303" s="334">
        <v>39829</v>
      </c>
      <c r="C303" s="342" t="s">
        <v>725</v>
      </c>
      <c r="D303" s="343" t="s">
        <v>744</v>
      </c>
      <c r="E303" s="244" t="s">
        <v>55</v>
      </c>
      <c r="F303" s="319" t="s">
        <v>421</v>
      </c>
      <c r="G303" s="345">
        <v>5658000</v>
      </c>
      <c r="H303" s="338" t="s">
        <v>14</v>
      </c>
      <c r="I303" s="247"/>
      <c r="J303" s="339"/>
      <c r="K303" s="263"/>
      <c r="L303" s="238" t="str">
        <f t="shared" si="4"/>
        <v/>
      </c>
      <c r="M303" s="249"/>
      <c r="N303" s="310"/>
      <c r="O303" s="264"/>
      <c r="P303" s="340"/>
      <c r="Q303" s="253"/>
      <c r="R303" s="254"/>
    </row>
    <row r="304" spans="1:18">
      <c r="A304" s="240">
        <v>2</v>
      </c>
      <c r="B304" s="334">
        <v>39829</v>
      </c>
      <c r="C304" s="342" t="s">
        <v>726</v>
      </c>
      <c r="D304" s="343" t="s">
        <v>745</v>
      </c>
      <c r="E304" s="290" t="s">
        <v>162</v>
      </c>
      <c r="F304" s="319" t="s">
        <v>421</v>
      </c>
      <c r="G304" s="345">
        <v>146053000</v>
      </c>
      <c r="H304" s="338" t="s">
        <v>14</v>
      </c>
      <c r="I304" s="247"/>
      <c r="J304" s="339"/>
      <c r="K304" s="263"/>
      <c r="L304" s="238" t="str">
        <f t="shared" si="4"/>
        <v/>
      </c>
      <c r="M304" s="249"/>
      <c r="N304" s="310"/>
      <c r="O304" s="264"/>
      <c r="P304" s="340"/>
      <c r="Q304" s="253"/>
      <c r="R304" s="254"/>
    </row>
    <row r="305" spans="1:18">
      <c r="A305" s="240">
        <v>2</v>
      </c>
      <c r="B305" s="334">
        <v>39829</v>
      </c>
      <c r="C305" s="342" t="s">
        <v>727</v>
      </c>
      <c r="D305" s="343" t="s">
        <v>746</v>
      </c>
      <c r="E305" s="244" t="s">
        <v>72</v>
      </c>
      <c r="F305" s="319" t="s">
        <v>421</v>
      </c>
      <c r="G305" s="345">
        <v>20749000</v>
      </c>
      <c r="H305" s="338" t="s">
        <v>14</v>
      </c>
      <c r="I305" s="247"/>
      <c r="J305" s="339"/>
      <c r="K305" s="263"/>
      <c r="L305" s="238" t="str">
        <f t="shared" si="4"/>
        <v/>
      </c>
      <c r="M305" s="249"/>
      <c r="N305" s="310"/>
      <c r="O305" s="264"/>
      <c r="P305" s="340"/>
      <c r="Q305" s="253"/>
      <c r="R305" s="254"/>
    </row>
    <row r="306" spans="1:18">
      <c r="A306" s="240">
        <v>2</v>
      </c>
      <c r="B306" s="334">
        <v>39829</v>
      </c>
      <c r="C306" s="342" t="s">
        <v>728</v>
      </c>
      <c r="D306" s="343" t="s">
        <v>679</v>
      </c>
      <c r="E306" s="244" t="s">
        <v>13</v>
      </c>
      <c r="F306" s="319" t="s">
        <v>421</v>
      </c>
      <c r="G306" s="345">
        <v>3000000</v>
      </c>
      <c r="H306" s="338" t="s">
        <v>14</v>
      </c>
      <c r="I306" s="247"/>
      <c r="J306" s="339"/>
      <c r="K306" s="263"/>
      <c r="L306" s="238" t="str">
        <f t="shared" si="4"/>
        <v/>
      </c>
      <c r="M306" s="249"/>
      <c r="N306" s="310"/>
      <c r="O306" s="264"/>
      <c r="P306" s="340"/>
      <c r="Q306" s="253"/>
      <c r="R306" s="254"/>
    </row>
    <row r="307" spans="1:18">
      <c r="A307" s="240">
        <v>2</v>
      </c>
      <c r="B307" s="334">
        <v>39829</v>
      </c>
      <c r="C307" s="342" t="s">
        <v>729</v>
      </c>
      <c r="D307" s="343" t="s">
        <v>747</v>
      </c>
      <c r="E307" s="354" t="s">
        <v>748</v>
      </c>
      <c r="F307" s="319" t="s">
        <v>421</v>
      </c>
      <c r="G307" s="345">
        <v>50000000</v>
      </c>
      <c r="H307" s="338" t="s">
        <v>14</v>
      </c>
      <c r="I307" s="247">
        <v>40037</v>
      </c>
      <c r="J307" s="248">
        <v>4</v>
      </c>
      <c r="K307" s="263">
        <v>12500000</v>
      </c>
      <c r="L307" s="238">
        <v>37500000</v>
      </c>
      <c r="M307" s="341" t="s">
        <v>309</v>
      </c>
      <c r="N307" s="310"/>
      <c r="O307" s="264"/>
      <c r="P307" s="340"/>
      <c r="Q307" s="253"/>
      <c r="R307" s="254"/>
    </row>
    <row r="308" spans="1:18">
      <c r="A308" s="240">
        <v>2</v>
      </c>
      <c r="B308" s="334">
        <v>39829</v>
      </c>
      <c r="C308" s="342" t="s">
        <v>730</v>
      </c>
      <c r="D308" s="343" t="s">
        <v>753</v>
      </c>
      <c r="E308" s="354" t="s">
        <v>748</v>
      </c>
      <c r="F308" s="319" t="s">
        <v>421</v>
      </c>
      <c r="G308" s="345">
        <v>20093000</v>
      </c>
      <c r="H308" s="338" t="s">
        <v>14</v>
      </c>
      <c r="I308" s="247"/>
      <c r="J308" s="339"/>
      <c r="K308" s="263"/>
      <c r="L308" s="238" t="str">
        <f t="shared" si="4"/>
        <v/>
      </c>
      <c r="M308" s="249"/>
      <c r="N308" s="310"/>
      <c r="O308" s="264"/>
      <c r="P308" s="340"/>
      <c r="Q308" s="253"/>
      <c r="R308" s="254"/>
    </row>
    <row r="309" spans="1:18" ht="15.75" customHeight="1">
      <c r="A309" s="240">
        <v>2</v>
      </c>
      <c r="B309" s="334">
        <v>39829</v>
      </c>
      <c r="C309" s="342" t="s">
        <v>731</v>
      </c>
      <c r="D309" s="343" t="s">
        <v>749</v>
      </c>
      <c r="E309" s="244" t="s">
        <v>72</v>
      </c>
      <c r="F309" s="319" t="s">
        <v>421</v>
      </c>
      <c r="G309" s="345">
        <v>12000000</v>
      </c>
      <c r="H309" s="338" t="s">
        <v>14</v>
      </c>
      <c r="I309" s="247">
        <v>39960</v>
      </c>
      <c r="J309" s="248">
        <v>4</v>
      </c>
      <c r="K309" s="263">
        <v>12000000</v>
      </c>
      <c r="L309" s="238">
        <v>0</v>
      </c>
      <c r="M309" s="341" t="s">
        <v>309</v>
      </c>
      <c r="N309" s="310">
        <v>39960</v>
      </c>
      <c r="O309" s="311" t="s">
        <v>655</v>
      </c>
      <c r="P309" s="355" t="s">
        <v>314</v>
      </c>
      <c r="Q309" s="253" t="s">
        <v>1668</v>
      </c>
      <c r="R309" s="254">
        <v>600000</v>
      </c>
    </row>
    <row r="310" spans="1:18">
      <c r="A310" s="240">
        <v>3</v>
      </c>
      <c r="B310" s="334">
        <v>39829</v>
      </c>
      <c r="C310" s="342" t="s">
        <v>732</v>
      </c>
      <c r="D310" s="343" t="s">
        <v>750</v>
      </c>
      <c r="E310" s="308" t="s">
        <v>228</v>
      </c>
      <c r="F310" s="319" t="s">
        <v>655</v>
      </c>
      <c r="G310" s="345">
        <v>11000000</v>
      </c>
      <c r="H310" s="338" t="s">
        <v>14</v>
      </c>
      <c r="I310" s="247"/>
      <c r="J310" s="339"/>
      <c r="K310" s="263"/>
      <c r="L310" s="238" t="str">
        <f t="shared" si="4"/>
        <v/>
      </c>
      <c r="M310" s="249"/>
      <c r="N310" s="310"/>
      <c r="O310" s="264"/>
      <c r="P310" s="340"/>
      <c r="Q310" s="253"/>
      <c r="R310" s="254"/>
    </row>
    <row r="311" spans="1:18">
      <c r="A311" s="240">
        <v>2</v>
      </c>
      <c r="B311" s="334">
        <v>39829</v>
      </c>
      <c r="C311" s="342" t="s">
        <v>733</v>
      </c>
      <c r="D311" s="343" t="s">
        <v>751</v>
      </c>
      <c r="E311" s="290" t="s">
        <v>180</v>
      </c>
      <c r="F311" s="319" t="s">
        <v>421</v>
      </c>
      <c r="G311" s="345">
        <v>13000000</v>
      </c>
      <c r="H311" s="338" t="s">
        <v>14</v>
      </c>
      <c r="I311" s="247"/>
      <c r="J311" s="339"/>
      <c r="K311" s="263"/>
      <c r="L311" s="238" t="str">
        <f t="shared" si="4"/>
        <v/>
      </c>
      <c r="M311" s="249"/>
      <c r="N311" s="310"/>
      <c r="O311" s="264"/>
      <c r="P311" s="340"/>
      <c r="Q311" s="253"/>
      <c r="R311" s="254"/>
    </row>
    <row r="312" spans="1:18">
      <c r="A312" s="240">
        <v>2</v>
      </c>
      <c r="B312" s="334">
        <v>39829</v>
      </c>
      <c r="C312" s="342" t="s">
        <v>734</v>
      </c>
      <c r="D312" s="343" t="s">
        <v>752</v>
      </c>
      <c r="E312" s="244" t="s">
        <v>50</v>
      </c>
      <c r="F312" s="319" t="s">
        <v>421</v>
      </c>
      <c r="G312" s="345">
        <v>3268000</v>
      </c>
      <c r="H312" s="338" t="s">
        <v>14</v>
      </c>
      <c r="I312" s="247"/>
      <c r="J312" s="339"/>
      <c r="K312" s="263"/>
      <c r="L312" s="238" t="str">
        <f t="shared" si="4"/>
        <v/>
      </c>
      <c r="M312" s="249"/>
      <c r="N312" s="310"/>
      <c r="O312" s="264"/>
      <c r="P312" s="340"/>
      <c r="Q312" s="253"/>
      <c r="R312" s="254"/>
    </row>
    <row r="313" spans="1:18">
      <c r="A313" s="240"/>
      <c r="B313" s="334">
        <v>39836</v>
      </c>
      <c r="C313" s="342" t="s">
        <v>758</v>
      </c>
      <c r="D313" s="343" t="s">
        <v>759</v>
      </c>
      <c r="E313" s="308" t="s">
        <v>206</v>
      </c>
      <c r="F313" s="319" t="s">
        <v>499</v>
      </c>
      <c r="G313" s="345">
        <v>111000000</v>
      </c>
      <c r="H313" s="338" t="s">
        <v>14</v>
      </c>
      <c r="I313" s="247"/>
      <c r="J313" s="339"/>
      <c r="K313" s="263"/>
      <c r="L313" s="238" t="str">
        <f t="shared" si="4"/>
        <v/>
      </c>
      <c r="M313" s="249"/>
      <c r="N313" s="310"/>
      <c r="O313" s="264"/>
      <c r="P313" s="340"/>
      <c r="Q313" s="253"/>
      <c r="R313" s="254"/>
    </row>
    <row r="314" spans="1:18">
      <c r="A314" s="240"/>
      <c r="B314" s="334">
        <v>39836</v>
      </c>
      <c r="C314" s="342" t="s">
        <v>794</v>
      </c>
      <c r="D314" s="343" t="s">
        <v>760</v>
      </c>
      <c r="E314" s="244" t="s">
        <v>33</v>
      </c>
      <c r="F314" s="319" t="s">
        <v>499</v>
      </c>
      <c r="G314" s="345">
        <v>25083000</v>
      </c>
      <c r="H314" s="338" t="s">
        <v>14</v>
      </c>
      <c r="I314" s="247"/>
      <c r="J314" s="339"/>
      <c r="K314" s="263"/>
      <c r="L314" s="238" t="str">
        <f t="shared" si="4"/>
        <v/>
      </c>
      <c r="M314" s="249"/>
      <c r="N314" s="310"/>
      <c r="O314" s="264"/>
      <c r="P314" s="340"/>
      <c r="Q314" s="253"/>
      <c r="R314" s="254"/>
    </row>
    <row r="315" spans="1:18">
      <c r="A315" s="240"/>
      <c r="B315" s="334">
        <v>39836</v>
      </c>
      <c r="C315" s="342" t="s">
        <v>787</v>
      </c>
      <c r="D315" s="343" t="s">
        <v>251</v>
      </c>
      <c r="E315" s="244" t="s">
        <v>13</v>
      </c>
      <c r="F315" s="319" t="s">
        <v>499</v>
      </c>
      <c r="G315" s="345">
        <v>3500000</v>
      </c>
      <c r="H315" s="338" t="s">
        <v>14</v>
      </c>
      <c r="I315" s="247"/>
      <c r="J315" s="339"/>
      <c r="K315" s="263"/>
      <c r="L315" s="238" t="str">
        <f t="shared" si="4"/>
        <v/>
      </c>
      <c r="M315" s="249"/>
      <c r="N315" s="310"/>
      <c r="O315" s="264"/>
      <c r="P315" s="340"/>
      <c r="Q315" s="253"/>
      <c r="R315" s="254"/>
    </row>
    <row r="316" spans="1:18">
      <c r="A316" s="240"/>
      <c r="B316" s="334">
        <v>39836</v>
      </c>
      <c r="C316" s="342" t="s">
        <v>761</v>
      </c>
      <c r="D316" s="343" t="s">
        <v>762</v>
      </c>
      <c r="E316" s="244" t="s">
        <v>61</v>
      </c>
      <c r="F316" s="319" t="s">
        <v>499</v>
      </c>
      <c r="G316" s="345">
        <v>23184000</v>
      </c>
      <c r="H316" s="338" t="s">
        <v>14</v>
      </c>
      <c r="I316" s="247"/>
      <c r="J316" s="339"/>
      <c r="K316" s="263"/>
      <c r="L316" s="238" t="str">
        <f t="shared" si="4"/>
        <v/>
      </c>
      <c r="M316" s="249"/>
      <c r="N316" s="310"/>
      <c r="O316" s="264"/>
      <c r="P316" s="340"/>
      <c r="Q316" s="253"/>
      <c r="R316" s="254"/>
    </row>
    <row r="317" spans="1:18">
      <c r="A317" s="240"/>
      <c r="B317" s="334">
        <v>39836</v>
      </c>
      <c r="C317" s="342" t="s">
        <v>763</v>
      </c>
      <c r="D317" s="343" t="s">
        <v>214</v>
      </c>
      <c r="E317" s="308" t="s">
        <v>215</v>
      </c>
      <c r="F317" s="319" t="s">
        <v>499</v>
      </c>
      <c r="G317" s="345">
        <v>52625000</v>
      </c>
      <c r="H317" s="338" t="s">
        <v>14</v>
      </c>
      <c r="I317" s="247"/>
      <c r="J317" s="339"/>
      <c r="K317" s="263"/>
      <c r="L317" s="238" t="str">
        <f t="shared" si="4"/>
        <v/>
      </c>
      <c r="M317" s="249"/>
      <c r="N317" s="310"/>
      <c r="O317" s="264"/>
      <c r="P317" s="340"/>
      <c r="Q317" s="253"/>
      <c r="R317" s="254"/>
    </row>
    <row r="318" spans="1:18">
      <c r="A318" s="240">
        <v>2</v>
      </c>
      <c r="B318" s="334">
        <v>39836</v>
      </c>
      <c r="C318" s="342" t="s">
        <v>764</v>
      </c>
      <c r="D318" s="343" t="s">
        <v>38</v>
      </c>
      <c r="E318" s="244" t="s">
        <v>25</v>
      </c>
      <c r="F318" s="319" t="s">
        <v>421</v>
      </c>
      <c r="G318" s="345">
        <v>7701000</v>
      </c>
      <c r="H318" s="338" t="s">
        <v>14</v>
      </c>
      <c r="I318" s="247"/>
      <c r="J318" s="339"/>
      <c r="K318" s="263"/>
      <c r="L318" s="238" t="str">
        <f t="shared" si="4"/>
        <v/>
      </c>
      <c r="M318" s="249"/>
      <c r="N318" s="310"/>
      <c r="O318" s="264"/>
      <c r="P318" s="340"/>
      <c r="Q318" s="253"/>
      <c r="R318" s="254"/>
    </row>
    <row r="319" spans="1:18" ht="28.5">
      <c r="A319" s="266" t="s">
        <v>1684</v>
      </c>
      <c r="B319" s="346">
        <v>39836</v>
      </c>
      <c r="C319" s="343" t="s">
        <v>1686</v>
      </c>
      <c r="D319" s="348" t="s">
        <v>765</v>
      </c>
      <c r="E319" s="270" t="s">
        <v>85</v>
      </c>
      <c r="F319" s="325" t="s">
        <v>421</v>
      </c>
      <c r="G319" s="349">
        <v>5677000</v>
      </c>
      <c r="H319" s="350" t="s">
        <v>14</v>
      </c>
      <c r="I319" s="247"/>
      <c r="J319" s="339"/>
      <c r="K319" s="263"/>
      <c r="L319" s="238" t="str">
        <f t="shared" si="4"/>
        <v/>
      </c>
      <c r="M319" s="249"/>
      <c r="N319" s="310"/>
      <c r="O319" s="264"/>
      <c r="P319" s="340"/>
      <c r="Q319" s="253"/>
      <c r="R319" s="254"/>
    </row>
    <row r="320" spans="1:18" ht="28.5">
      <c r="A320" s="282">
        <v>2</v>
      </c>
      <c r="B320" s="346">
        <v>39836</v>
      </c>
      <c r="C320" s="347" t="s">
        <v>797</v>
      </c>
      <c r="D320" s="343" t="s">
        <v>788</v>
      </c>
      <c r="E320" s="270" t="s">
        <v>25</v>
      </c>
      <c r="F320" s="325" t="s">
        <v>421</v>
      </c>
      <c r="G320" s="349">
        <v>4656000</v>
      </c>
      <c r="H320" s="350" t="s">
        <v>14</v>
      </c>
      <c r="I320" s="247"/>
      <c r="J320" s="339"/>
      <c r="K320" s="263"/>
      <c r="L320" s="238" t="str">
        <f t="shared" si="4"/>
        <v/>
      </c>
      <c r="M320" s="249"/>
      <c r="N320" s="310"/>
      <c r="O320" s="264"/>
      <c r="P320" s="340"/>
      <c r="Q320" s="253"/>
      <c r="R320" s="254"/>
    </row>
    <row r="321" spans="1:18">
      <c r="A321" s="240">
        <v>2</v>
      </c>
      <c r="B321" s="334">
        <v>39836</v>
      </c>
      <c r="C321" s="342" t="s">
        <v>767</v>
      </c>
      <c r="D321" s="343" t="s">
        <v>766</v>
      </c>
      <c r="E321" s="244" t="s">
        <v>25</v>
      </c>
      <c r="F321" s="319" t="s">
        <v>421</v>
      </c>
      <c r="G321" s="345">
        <v>1968000</v>
      </c>
      <c r="H321" s="338" t="s">
        <v>14</v>
      </c>
      <c r="I321" s="247"/>
      <c r="J321" s="339"/>
      <c r="K321" s="263"/>
      <c r="L321" s="238" t="str">
        <f t="shared" si="4"/>
        <v/>
      </c>
      <c r="M321" s="249"/>
      <c r="N321" s="310"/>
      <c r="O321" s="264"/>
      <c r="P321" s="340"/>
      <c r="Q321" s="253"/>
      <c r="R321" s="254"/>
    </row>
    <row r="322" spans="1:18" ht="15.75" customHeight="1">
      <c r="A322" s="240">
        <v>2</v>
      </c>
      <c r="B322" s="334">
        <v>39836</v>
      </c>
      <c r="C322" s="342" t="s">
        <v>795</v>
      </c>
      <c r="D322" s="343" t="s">
        <v>738</v>
      </c>
      <c r="E322" s="244" t="s">
        <v>25</v>
      </c>
      <c r="F322" s="319" t="s">
        <v>421</v>
      </c>
      <c r="G322" s="345">
        <v>4900000</v>
      </c>
      <c r="H322" s="338" t="s">
        <v>14</v>
      </c>
      <c r="I322" s="247">
        <v>39925</v>
      </c>
      <c r="J322" s="248">
        <v>4</v>
      </c>
      <c r="K322" s="263">
        <v>4900000</v>
      </c>
      <c r="L322" s="238">
        <f t="shared" si="4"/>
        <v>0</v>
      </c>
      <c r="M322" s="341" t="s">
        <v>309</v>
      </c>
      <c r="N322" s="310">
        <v>39925</v>
      </c>
      <c r="O322" s="311" t="s">
        <v>655</v>
      </c>
      <c r="P322" s="355" t="s">
        <v>314</v>
      </c>
      <c r="Q322" s="253" t="s">
        <v>1668</v>
      </c>
      <c r="R322" s="254">
        <v>245000</v>
      </c>
    </row>
    <row r="323" spans="1:18">
      <c r="A323" s="240">
        <v>2</v>
      </c>
      <c r="B323" s="334">
        <v>39836</v>
      </c>
      <c r="C323" s="342" t="s">
        <v>768</v>
      </c>
      <c r="D323" s="343" t="s">
        <v>769</v>
      </c>
      <c r="E323" s="244" t="s">
        <v>85</v>
      </c>
      <c r="F323" s="319" t="s">
        <v>421</v>
      </c>
      <c r="G323" s="345">
        <v>6514000</v>
      </c>
      <c r="H323" s="338" t="s">
        <v>14</v>
      </c>
      <c r="I323" s="247"/>
      <c r="J323" s="339"/>
      <c r="K323" s="263"/>
      <c r="L323" s="238" t="str">
        <f t="shared" si="4"/>
        <v/>
      </c>
      <c r="M323" s="249"/>
      <c r="N323" s="310"/>
      <c r="O323" s="264"/>
      <c r="P323" s="340"/>
      <c r="Q323" s="253"/>
      <c r="R323" s="254"/>
    </row>
    <row r="324" spans="1:18">
      <c r="A324" s="240">
        <v>2</v>
      </c>
      <c r="B324" s="334">
        <v>39836</v>
      </c>
      <c r="C324" s="342" t="s">
        <v>770</v>
      </c>
      <c r="D324" s="343" t="s">
        <v>771</v>
      </c>
      <c r="E324" s="244" t="s">
        <v>33</v>
      </c>
      <c r="F324" s="319" t="s">
        <v>421</v>
      </c>
      <c r="G324" s="345">
        <v>10189000</v>
      </c>
      <c r="H324" s="338" t="s">
        <v>14</v>
      </c>
      <c r="I324" s="247">
        <v>40170</v>
      </c>
      <c r="J324" s="339">
        <v>4</v>
      </c>
      <c r="K324" s="263">
        <v>10189000</v>
      </c>
      <c r="L324" s="238">
        <f t="shared" si="4"/>
        <v>0</v>
      </c>
      <c r="M324" s="341" t="s">
        <v>309</v>
      </c>
      <c r="N324" s="310">
        <v>40170</v>
      </c>
      <c r="O324" s="264" t="s">
        <v>655</v>
      </c>
      <c r="P324" s="355" t="s">
        <v>314</v>
      </c>
      <c r="Q324" s="253" t="s">
        <v>1668</v>
      </c>
      <c r="R324" s="254">
        <v>509000</v>
      </c>
    </row>
    <row r="325" spans="1:18">
      <c r="A325" s="240">
        <v>2</v>
      </c>
      <c r="B325" s="334">
        <v>39836</v>
      </c>
      <c r="C325" s="342" t="s">
        <v>796</v>
      </c>
      <c r="D325" s="343" t="s">
        <v>772</v>
      </c>
      <c r="E325" s="244" t="s">
        <v>58</v>
      </c>
      <c r="F325" s="319" t="s">
        <v>421</v>
      </c>
      <c r="G325" s="345">
        <v>6216000</v>
      </c>
      <c r="H325" s="338" t="s">
        <v>14</v>
      </c>
      <c r="I325" s="247"/>
      <c r="J325" s="339"/>
      <c r="K325" s="263"/>
      <c r="L325" s="238" t="str">
        <f t="shared" si="4"/>
        <v/>
      </c>
      <c r="M325" s="249"/>
      <c r="N325" s="310"/>
      <c r="O325" s="264"/>
      <c r="P325" s="340"/>
      <c r="Q325" s="253"/>
      <c r="R325" s="254"/>
    </row>
    <row r="326" spans="1:18">
      <c r="A326" s="240">
        <v>2</v>
      </c>
      <c r="B326" s="334">
        <v>39836</v>
      </c>
      <c r="C326" s="342" t="s">
        <v>790</v>
      </c>
      <c r="D326" s="343" t="s">
        <v>773</v>
      </c>
      <c r="E326" s="244" t="s">
        <v>55</v>
      </c>
      <c r="F326" s="319" t="s">
        <v>421</v>
      </c>
      <c r="G326" s="345">
        <v>8752000</v>
      </c>
      <c r="H326" s="338" t="s">
        <v>14</v>
      </c>
      <c r="I326" s="247"/>
      <c r="J326" s="339"/>
      <c r="K326" s="263"/>
      <c r="L326" s="238" t="str">
        <f t="shared" si="4"/>
        <v/>
      </c>
      <c r="M326" s="249"/>
      <c r="N326" s="310"/>
      <c r="O326" s="264"/>
      <c r="P326" s="340"/>
      <c r="Q326" s="253"/>
      <c r="R326" s="254"/>
    </row>
    <row r="327" spans="1:18">
      <c r="A327" s="240">
        <v>2</v>
      </c>
      <c r="B327" s="334">
        <v>39836</v>
      </c>
      <c r="C327" s="342" t="s">
        <v>774</v>
      </c>
      <c r="D327" s="343" t="s">
        <v>775</v>
      </c>
      <c r="E327" s="244" t="s">
        <v>25</v>
      </c>
      <c r="F327" s="319" t="s">
        <v>421</v>
      </c>
      <c r="G327" s="345">
        <v>3300000</v>
      </c>
      <c r="H327" s="338" t="s">
        <v>14</v>
      </c>
      <c r="I327" s="247"/>
      <c r="J327" s="339"/>
      <c r="K327" s="263"/>
      <c r="L327" s="238" t="str">
        <f t="shared" si="4"/>
        <v/>
      </c>
      <c r="M327" s="249"/>
      <c r="N327" s="310"/>
      <c r="O327" s="264"/>
      <c r="P327" s="340"/>
      <c r="Q327" s="253"/>
      <c r="R327" s="254"/>
    </row>
    <row r="328" spans="1:18">
      <c r="A328" s="240">
        <v>2</v>
      </c>
      <c r="B328" s="334">
        <v>39836</v>
      </c>
      <c r="C328" s="342" t="s">
        <v>776</v>
      </c>
      <c r="D328" s="343" t="s">
        <v>110</v>
      </c>
      <c r="E328" s="244" t="s">
        <v>40</v>
      </c>
      <c r="F328" s="319" t="s">
        <v>421</v>
      </c>
      <c r="G328" s="345">
        <v>6800000</v>
      </c>
      <c r="H328" s="338" t="s">
        <v>14</v>
      </c>
      <c r="I328" s="247"/>
      <c r="J328" s="339"/>
      <c r="K328" s="263"/>
      <c r="L328" s="238" t="str">
        <f t="shared" si="4"/>
        <v/>
      </c>
      <c r="M328" s="249"/>
      <c r="N328" s="310"/>
      <c r="O328" s="264"/>
      <c r="P328" s="340"/>
      <c r="Q328" s="253"/>
      <c r="R328" s="254"/>
    </row>
    <row r="329" spans="1:18">
      <c r="A329" s="240">
        <v>2</v>
      </c>
      <c r="B329" s="334">
        <v>39836</v>
      </c>
      <c r="C329" s="342" t="s">
        <v>777</v>
      </c>
      <c r="D329" s="343" t="s">
        <v>778</v>
      </c>
      <c r="E329" s="290" t="s">
        <v>162</v>
      </c>
      <c r="F329" s="319" t="s">
        <v>421</v>
      </c>
      <c r="G329" s="345">
        <v>1037000</v>
      </c>
      <c r="H329" s="338" t="s">
        <v>14</v>
      </c>
      <c r="I329" s="247"/>
      <c r="J329" s="339"/>
      <c r="K329" s="263"/>
      <c r="L329" s="238" t="str">
        <f t="shared" si="4"/>
        <v/>
      </c>
      <c r="M329" s="249"/>
      <c r="N329" s="310"/>
      <c r="O329" s="264"/>
      <c r="P329" s="340"/>
      <c r="Q329" s="253"/>
      <c r="R329" s="254"/>
    </row>
    <row r="330" spans="1:18">
      <c r="A330" s="240">
        <v>2</v>
      </c>
      <c r="B330" s="334">
        <v>39836</v>
      </c>
      <c r="C330" s="342" t="s">
        <v>779</v>
      </c>
      <c r="D330" s="343" t="s">
        <v>780</v>
      </c>
      <c r="E330" s="308" t="s">
        <v>228</v>
      </c>
      <c r="F330" s="319" t="s">
        <v>421</v>
      </c>
      <c r="G330" s="345">
        <v>57500000</v>
      </c>
      <c r="H330" s="338" t="s">
        <v>14</v>
      </c>
      <c r="I330" s="247"/>
      <c r="J330" s="339"/>
      <c r="K330" s="263"/>
      <c r="L330" s="238" t="str">
        <f t="shared" si="4"/>
        <v/>
      </c>
      <c r="M330" s="249"/>
      <c r="N330" s="310"/>
      <c r="O330" s="264"/>
      <c r="P330" s="340"/>
      <c r="Q330" s="253"/>
      <c r="R330" s="254"/>
    </row>
    <row r="331" spans="1:18">
      <c r="A331" s="240">
        <v>2</v>
      </c>
      <c r="B331" s="334">
        <v>39836</v>
      </c>
      <c r="C331" s="342" t="s">
        <v>789</v>
      </c>
      <c r="D331" s="343" t="s">
        <v>781</v>
      </c>
      <c r="E331" s="244" t="s">
        <v>75</v>
      </c>
      <c r="F331" s="319" t="s">
        <v>421</v>
      </c>
      <c r="G331" s="345">
        <v>10650000</v>
      </c>
      <c r="H331" s="338" t="s">
        <v>14</v>
      </c>
      <c r="I331" s="247"/>
      <c r="J331" s="339"/>
      <c r="K331" s="263"/>
      <c r="L331" s="238" t="str">
        <f t="shared" si="4"/>
        <v/>
      </c>
      <c r="M331" s="249"/>
      <c r="N331" s="310"/>
      <c r="O331" s="264"/>
      <c r="P331" s="340"/>
      <c r="Q331" s="253"/>
      <c r="R331" s="254"/>
    </row>
    <row r="332" spans="1:18">
      <c r="A332" s="240">
        <v>2</v>
      </c>
      <c r="B332" s="334">
        <v>39836</v>
      </c>
      <c r="C332" s="342" t="s">
        <v>782</v>
      </c>
      <c r="D332" s="343" t="s">
        <v>783</v>
      </c>
      <c r="E332" s="244" t="s">
        <v>122</v>
      </c>
      <c r="F332" s="319" t="s">
        <v>421</v>
      </c>
      <c r="G332" s="345">
        <v>15500000</v>
      </c>
      <c r="H332" s="338" t="s">
        <v>14</v>
      </c>
      <c r="I332" s="247"/>
      <c r="J332" s="339"/>
      <c r="K332" s="263"/>
      <c r="L332" s="238" t="str">
        <f t="shared" si="4"/>
        <v/>
      </c>
      <c r="M332" s="249"/>
      <c r="N332" s="310"/>
      <c r="O332" s="264"/>
      <c r="P332" s="340"/>
      <c r="Q332" s="253"/>
      <c r="R332" s="254"/>
    </row>
    <row r="333" spans="1:18">
      <c r="A333" s="240">
        <v>2</v>
      </c>
      <c r="B333" s="334">
        <v>39836</v>
      </c>
      <c r="C333" s="342" t="s">
        <v>791</v>
      </c>
      <c r="D333" s="343" t="s">
        <v>784</v>
      </c>
      <c r="E333" s="244" t="s">
        <v>33</v>
      </c>
      <c r="F333" s="319" t="s">
        <v>421</v>
      </c>
      <c r="G333" s="345">
        <v>5000000</v>
      </c>
      <c r="H333" s="338" t="s">
        <v>14</v>
      </c>
      <c r="I333" s="247"/>
      <c r="J333" s="339"/>
      <c r="K333" s="263"/>
      <c r="L333" s="238" t="str">
        <f t="shared" si="4"/>
        <v/>
      </c>
      <c r="M333" s="249"/>
      <c r="N333" s="310"/>
      <c r="O333" s="264"/>
      <c r="P333" s="340"/>
      <c r="Q333" s="253"/>
      <c r="R333" s="254"/>
    </row>
    <row r="334" spans="1:18">
      <c r="A334" s="240">
        <v>2</v>
      </c>
      <c r="B334" s="334">
        <v>39836</v>
      </c>
      <c r="C334" s="342" t="s">
        <v>792</v>
      </c>
      <c r="D334" s="343" t="s">
        <v>785</v>
      </c>
      <c r="E334" s="290" t="s">
        <v>149</v>
      </c>
      <c r="F334" s="319" t="s">
        <v>421</v>
      </c>
      <c r="G334" s="345">
        <v>3240000</v>
      </c>
      <c r="H334" s="338" t="s">
        <v>14</v>
      </c>
      <c r="I334" s="247">
        <v>40163</v>
      </c>
      <c r="J334" s="339">
        <v>4</v>
      </c>
      <c r="K334" s="263">
        <v>1000000</v>
      </c>
      <c r="L334" s="238">
        <f t="shared" si="4"/>
        <v>2240000</v>
      </c>
      <c r="M334" s="341" t="s">
        <v>309</v>
      </c>
      <c r="N334" s="310"/>
      <c r="O334" s="264"/>
      <c r="P334" s="340"/>
      <c r="Q334" s="253"/>
      <c r="R334" s="254"/>
    </row>
    <row r="335" spans="1:18">
      <c r="A335" s="240">
        <v>2</v>
      </c>
      <c r="B335" s="334">
        <v>39836</v>
      </c>
      <c r="C335" s="342" t="s">
        <v>793</v>
      </c>
      <c r="D335" s="343" t="s">
        <v>786</v>
      </c>
      <c r="E335" s="308" t="s">
        <v>218</v>
      </c>
      <c r="F335" s="319" t="s">
        <v>421</v>
      </c>
      <c r="G335" s="345">
        <v>10973000</v>
      </c>
      <c r="H335" s="338" t="s">
        <v>14</v>
      </c>
      <c r="I335" s="247"/>
      <c r="J335" s="339"/>
      <c r="K335" s="263"/>
      <c r="L335" s="238" t="str">
        <f t="shared" si="4"/>
        <v/>
      </c>
      <c r="M335" s="249"/>
      <c r="N335" s="310"/>
      <c r="O335" s="264"/>
      <c r="P335" s="340"/>
      <c r="Q335" s="253"/>
      <c r="R335" s="254"/>
    </row>
    <row r="336" spans="1:18">
      <c r="A336" s="240"/>
      <c r="B336" s="334">
        <v>39843</v>
      </c>
      <c r="C336" s="342" t="s">
        <v>888</v>
      </c>
      <c r="D336" s="343" t="s">
        <v>814</v>
      </c>
      <c r="E336" s="244" t="s">
        <v>61</v>
      </c>
      <c r="F336" s="319" t="s">
        <v>499</v>
      </c>
      <c r="G336" s="345">
        <v>39000000</v>
      </c>
      <c r="H336" s="338" t="s">
        <v>14</v>
      </c>
      <c r="I336" s="247"/>
      <c r="J336" s="339"/>
      <c r="K336" s="263"/>
      <c r="L336" s="238" t="str">
        <f t="shared" si="4"/>
        <v/>
      </c>
      <c r="M336" s="249"/>
      <c r="N336" s="310"/>
      <c r="O336" s="264"/>
      <c r="P336" s="340"/>
      <c r="Q336" s="253"/>
      <c r="R336" s="254"/>
    </row>
    <row r="337" spans="1:18">
      <c r="A337" s="240"/>
      <c r="B337" s="334">
        <v>39843</v>
      </c>
      <c r="C337" s="342" t="s">
        <v>887</v>
      </c>
      <c r="D337" s="343" t="s">
        <v>815</v>
      </c>
      <c r="E337" s="244" t="s">
        <v>72</v>
      </c>
      <c r="F337" s="319" t="s">
        <v>499</v>
      </c>
      <c r="G337" s="345">
        <v>110000000</v>
      </c>
      <c r="H337" s="338" t="s">
        <v>14</v>
      </c>
      <c r="I337" s="247"/>
      <c r="J337" s="339"/>
      <c r="K337" s="263"/>
      <c r="L337" s="238" t="str">
        <f t="shared" si="4"/>
        <v/>
      </c>
      <c r="M337" s="249"/>
      <c r="N337" s="310"/>
      <c r="O337" s="264"/>
      <c r="P337" s="340"/>
      <c r="Q337" s="253"/>
      <c r="R337" s="254"/>
    </row>
    <row r="338" spans="1:18">
      <c r="A338" s="240"/>
      <c r="B338" s="334">
        <v>39843</v>
      </c>
      <c r="C338" s="342" t="s">
        <v>799</v>
      </c>
      <c r="D338" s="343" t="s">
        <v>816</v>
      </c>
      <c r="E338" s="244" t="s">
        <v>66</v>
      </c>
      <c r="F338" s="319" t="s">
        <v>499</v>
      </c>
      <c r="G338" s="345">
        <v>16288000</v>
      </c>
      <c r="H338" s="338" t="s">
        <v>14</v>
      </c>
      <c r="I338" s="247"/>
      <c r="J338" s="339"/>
      <c r="K338" s="263"/>
      <c r="L338" s="238" t="str">
        <f t="shared" ref="L338:L401" si="5">IF($K338&lt;&gt;0,$G338-$K338,"")</f>
        <v/>
      </c>
      <c r="M338" s="249"/>
      <c r="N338" s="310"/>
      <c r="O338" s="264"/>
      <c r="P338" s="340"/>
      <c r="Q338" s="253"/>
      <c r="R338" s="254"/>
    </row>
    <row r="339" spans="1:18">
      <c r="A339" s="240"/>
      <c r="B339" s="334">
        <v>39843</v>
      </c>
      <c r="C339" s="342" t="s">
        <v>800</v>
      </c>
      <c r="D339" s="343" t="s">
        <v>817</v>
      </c>
      <c r="E339" s="244" t="s">
        <v>55</v>
      </c>
      <c r="F339" s="319" t="s">
        <v>499</v>
      </c>
      <c r="G339" s="345">
        <v>11385000</v>
      </c>
      <c r="H339" s="338" t="s">
        <v>14</v>
      </c>
      <c r="I339" s="247"/>
      <c r="J339" s="339"/>
      <c r="K339" s="263"/>
      <c r="L339" s="238" t="str">
        <f t="shared" si="5"/>
        <v/>
      </c>
      <c r="M339" s="249"/>
      <c r="N339" s="310"/>
      <c r="O339" s="264"/>
      <c r="P339" s="340"/>
      <c r="Q339" s="253"/>
      <c r="R339" s="254"/>
    </row>
    <row r="340" spans="1:18">
      <c r="A340" s="240"/>
      <c r="B340" s="334">
        <v>39843</v>
      </c>
      <c r="C340" s="342" t="s">
        <v>801</v>
      </c>
      <c r="D340" s="343" t="s">
        <v>634</v>
      </c>
      <c r="E340" s="308" t="s">
        <v>224</v>
      </c>
      <c r="F340" s="319" t="s">
        <v>499</v>
      </c>
      <c r="G340" s="345">
        <v>266657000</v>
      </c>
      <c r="H340" s="338" t="s">
        <v>14</v>
      </c>
      <c r="I340" s="247"/>
      <c r="J340" s="339"/>
      <c r="K340" s="263"/>
      <c r="L340" s="238" t="str">
        <f t="shared" si="5"/>
        <v/>
      </c>
      <c r="M340" s="249"/>
      <c r="N340" s="310"/>
      <c r="O340" s="264"/>
      <c r="P340" s="340"/>
      <c r="Q340" s="253"/>
      <c r="R340" s="254"/>
    </row>
    <row r="341" spans="1:18">
      <c r="A341" s="240"/>
      <c r="B341" s="334">
        <v>39843</v>
      </c>
      <c r="C341" s="342" t="s">
        <v>802</v>
      </c>
      <c r="D341" s="343" t="s">
        <v>818</v>
      </c>
      <c r="E341" s="244" t="s">
        <v>55</v>
      </c>
      <c r="F341" s="319" t="s">
        <v>499</v>
      </c>
      <c r="G341" s="345">
        <v>22000000</v>
      </c>
      <c r="H341" s="338" t="s">
        <v>14</v>
      </c>
      <c r="I341" s="247">
        <v>40170</v>
      </c>
      <c r="J341" s="339">
        <v>5</v>
      </c>
      <c r="K341" s="263">
        <v>22000000</v>
      </c>
      <c r="L341" s="238">
        <f t="shared" si="5"/>
        <v>0</v>
      </c>
      <c r="M341" s="249" t="s">
        <v>1284</v>
      </c>
      <c r="N341" s="310"/>
      <c r="O341" s="264"/>
      <c r="P341" s="340"/>
      <c r="Q341" s="253"/>
      <c r="R341" s="254"/>
    </row>
    <row r="342" spans="1:18">
      <c r="A342" s="240"/>
      <c r="B342" s="334">
        <v>39843</v>
      </c>
      <c r="C342" s="342" t="s">
        <v>803</v>
      </c>
      <c r="D342" s="343" t="s">
        <v>819</v>
      </c>
      <c r="E342" s="244" t="s">
        <v>25</v>
      </c>
      <c r="F342" s="319" t="s">
        <v>499</v>
      </c>
      <c r="G342" s="345">
        <v>6000000</v>
      </c>
      <c r="H342" s="338" t="s">
        <v>14</v>
      </c>
      <c r="I342" s="247"/>
      <c r="J342" s="339"/>
      <c r="K342" s="263"/>
      <c r="L342" s="238" t="str">
        <f t="shared" si="5"/>
        <v/>
      </c>
      <c r="M342" s="249"/>
      <c r="N342" s="310"/>
      <c r="O342" s="264"/>
      <c r="P342" s="340"/>
      <c r="Q342" s="253"/>
      <c r="R342" s="254"/>
    </row>
    <row r="343" spans="1:18">
      <c r="A343" s="240"/>
      <c r="B343" s="334">
        <v>39843</v>
      </c>
      <c r="C343" s="342" t="s">
        <v>804</v>
      </c>
      <c r="D343" s="343" t="s">
        <v>32</v>
      </c>
      <c r="E343" s="244" t="s">
        <v>33</v>
      </c>
      <c r="F343" s="319" t="s">
        <v>499</v>
      </c>
      <c r="G343" s="345">
        <v>243815000</v>
      </c>
      <c r="H343" s="338" t="s">
        <v>14</v>
      </c>
      <c r="I343" s="247"/>
      <c r="J343" s="339"/>
      <c r="K343" s="263"/>
      <c r="L343" s="238" t="str">
        <f t="shared" si="5"/>
        <v/>
      </c>
      <c r="M343" s="249"/>
      <c r="N343" s="310"/>
      <c r="O343" s="264"/>
      <c r="P343" s="340"/>
      <c r="Q343" s="253"/>
      <c r="R343" s="254"/>
    </row>
    <row r="344" spans="1:18">
      <c r="A344" s="240"/>
      <c r="B344" s="334">
        <v>39843</v>
      </c>
      <c r="C344" s="342" t="s">
        <v>805</v>
      </c>
      <c r="D344" s="343" t="s">
        <v>766</v>
      </c>
      <c r="E344" s="244" t="s">
        <v>25</v>
      </c>
      <c r="F344" s="319" t="s">
        <v>499</v>
      </c>
      <c r="G344" s="345">
        <v>7000000</v>
      </c>
      <c r="H344" s="338" t="s">
        <v>14</v>
      </c>
      <c r="I344" s="247"/>
      <c r="J344" s="339"/>
      <c r="K344" s="263"/>
      <c r="L344" s="238" t="str">
        <f t="shared" si="5"/>
        <v/>
      </c>
      <c r="M344" s="249"/>
      <c r="N344" s="310"/>
      <c r="O344" s="264"/>
      <c r="P344" s="340"/>
      <c r="Q344" s="253"/>
      <c r="R344" s="254"/>
    </row>
    <row r="345" spans="1:18" s="361" customFormat="1">
      <c r="A345" s="240"/>
      <c r="B345" s="334">
        <v>39843</v>
      </c>
      <c r="C345" s="356" t="s">
        <v>806</v>
      </c>
      <c r="D345" s="357" t="s">
        <v>739</v>
      </c>
      <c r="E345" s="244" t="s">
        <v>25</v>
      </c>
      <c r="F345" s="358" t="s">
        <v>499</v>
      </c>
      <c r="G345" s="345">
        <v>11949000</v>
      </c>
      <c r="H345" s="359" t="s">
        <v>14</v>
      </c>
      <c r="I345" s="247"/>
      <c r="J345" s="339"/>
      <c r="K345" s="263"/>
      <c r="L345" s="238" t="str">
        <f t="shared" si="5"/>
        <v/>
      </c>
      <c r="M345" s="249"/>
      <c r="N345" s="310"/>
      <c r="O345" s="264"/>
      <c r="P345" s="340"/>
      <c r="Q345" s="360"/>
      <c r="R345" s="254"/>
    </row>
    <row r="346" spans="1:18" s="361" customFormat="1">
      <c r="A346" s="240"/>
      <c r="B346" s="334">
        <v>39843</v>
      </c>
      <c r="C346" s="356" t="s">
        <v>889</v>
      </c>
      <c r="D346" s="357" t="s">
        <v>820</v>
      </c>
      <c r="E346" s="244" t="s">
        <v>66</v>
      </c>
      <c r="F346" s="358" t="s">
        <v>499</v>
      </c>
      <c r="G346" s="345">
        <v>10000000</v>
      </c>
      <c r="H346" s="359" t="s">
        <v>14</v>
      </c>
      <c r="I346" s="247"/>
      <c r="J346" s="339"/>
      <c r="K346" s="263"/>
      <c r="L346" s="238" t="str">
        <f t="shared" si="5"/>
        <v/>
      </c>
      <c r="M346" s="249"/>
      <c r="N346" s="310"/>
      <c r="O346" s="264"/>
      <c r="P346" s="340"/>
      <c r="Q346" s="360"/>
      <c r="R346" s="254"/>
    </row>
    <row r="347" spans="1:18" s="361" customFormat="1">
      <c r="A347" s="240"/>
      <c r="B347" s="334">
        <v>39843</v>
      </c>
      <c r="C347" s="356" t="s">
        <v>807</v>
      </c>
      <c r="D347" s="357" t="s">
        <v>570</v>
      </c>
      <c r="E347" s="244" t="s">
        <v>13</v>
      </c>
      <c r="F347" s="358" t="s">
        <v>499</v>
      </c>
      <c r="G347" s="345">
        <v>7700000</v>
      </c>
      <c r="H347" s="359" t="s">
        <v>14</v>
      </c>
      <c r="I347" s="247"/>
      <c r="J347" s="339"/>
      <c r="K347" s="263"/>
      <c r="L347" s="238" t="str">
        <f t="shared" si="5"/>
        <v/>
      </c>
      <c r="M347" s="249"/>
      <c r="N347" s="310"/>
      <c r="O347" s="264"/>
      <c r="P347" s="340"/>
      <c r="Q347" s="360"/>
      <c r="R347" s="254"/>
    </row>
    <row r="348" spans="1:18" s="361" customFormat="1">
      <c r="A348" s="240"/>
      <c r="B348" s="334">
        <v>39843</v>
      </c>
      <c r="C348" s="356" t="s">
        <v>808</v>
      </c>
      <c r="D348" s="357" t="s">
        <v>738</v>
      </c>
      <c r="E348" s="244" t="s">
        <v>44</v>
      </c>
      <c r="F348" s="358" t="s">
        <v>499</v>
      </c>
      <c r="G348" s="345">
        <v>30000000</v>
      </c>
      <c r="H348" s="359" t="s">
        <v>14</v>
      </c>
      <c r="I348" s="247"/>
      <c r="J348" s="339"/>
      <c r="K348" s="263"/>
      <c r="L348" s="238" t="str">
        <f t="shared" si="5"/>
        <v/>
      </c>
      <c r="M348" s="249"/>
      <c r="N348" s="310"/>
      <c r="O348" s="264"/>
      <c r="P348" s="340"/>
      <c r="Q348" s="360"/>
      <c r="R348" s="254"/>
    </row>
    <row r="349" spans="1:18" s="361" customFormat="1">
      <c r="A349" s="240"/>
      <c r="B349" s="334">
        <v>39843</v>
      </c>
      <c r="C349" s="356" t="s">
        <v>809</v>
      </c>
      <c r="D349" s="357" t="s">
        <v>821</v>
      </c>
      <c r="E349" s="244" t="s">
        <v>66</v>
      </c>
      <c r="F349" s="358" t="s">
        <v>499</v>
      </c>
      <c r="G349" s="345">
        <v>9000000</v>
      </c>
      <c r="H349" s="359" t="s">
        <v>14</v>
      </c>
      <c r="I349" s="247"/>
      <c r="J349" s="339"/>
      <c r="K349" s="263"/>
      <c r="L349" s="238" t="str">
        <f t="shared" si="5"/>
        <v/>
      </c>
      <c r="M349" s="249"/>
      <c r="N349" s="310"/>
      <c r="O349" s="264"/>
      <c r="P349" s="340"/>
      <c r="Q349" s="360"/>
      <c r="R349" s="254"/>
    </row>
    <row r="350" spans="1:18" s="361" customFormat="1">
      <c r="A350" s="240"/>
      <c r="B350" s="334">
        <v>39843</v>
      </c>
      <c r="C350" s="356" t="s">
        <v>810</v>
      </c>
      <c r="D350" s="357" t="s">
        <v>161</v>
      </c>
      <c r="E350" s="290" t="s">
        <v>162</v>
      </c>
      <c r="F350" s="358" t="s">
        <v>499</v>
      </c>
      <c r="G350" s="345">
        <v>17000000</v>
      </c>
      <c r="H350" s="359" t="s">
        <v>14</v>
      </c>
      <c r="I350" s="247"/>
      <c r="J350" s="339"/>
      <c r="K350" s="263"/>
      <c r="L350" s="238" t="str">
        <f t="shared" si="5"/>
        <v/>
      </c>
      <c r="M350" s="249"/>
      <c r="N350" s="310"/>
      <c r="O350" s="264"/>
      <c r="P350" s="340"/>
      <c r="Q350" s="360"/>
      <c r="R350" s="254"/>
    </row>
    <row r="351" spans="1:18" s="361" customFormat="1">
      <c r="A351" s="240"/>
      <c r="B351" s="334">
        <v>39843</v>
      </c>
      <c r="C351" s="356" t="s">
        <v>811</v>
      </c>
      <c r="D351" s="357" t="s">
        <v>116</v>
      </c>
      <c r="E351" s="244" t="s">
        <v>44</v>
      </c>
      <c r="F351" s="358" t="s">
        <v>499</v>
      </c>
      <c r="G351" s="345">
        <v>8152000</v>
      </c>
      <c r="H351" s="359" t="s">
        <v>14</v>
      </c>
      <c r="I351" s="247"/>
      <c r="J351" s="339"/>
      <c r="K351" s="263"/>
      <c r="L351" s="238" t="str">
        <f t="shared" si="5"/>
        <v/>
      </c>
      <c r="M351" s="249"/>
      <c r="N351" s="310"/>
      <c r="O351" s="264"/>
      <c r="P351" s="340"/>
      <c r="Q351" s="360"/>
      <c r="R351" s="254"/>
    </row>
    <row r="352" spans="1:18" s="361" customFormat="1">
      <c r="A352" s="240"/>
      <c r="B352" s="334">
        <v>39843</v>
      </c>
      <c r="C352" s="356" t="s">
        <v>812</v>
      </c>
      <c r="D352" s="357" t="s">
        <v>822</v>
      </c>
      <c r="E352" s="308" t="s">
        <v>218</v>
      </c>
      <c r="F352" s="358" t="s">
        <v>499</v>
      </c>
      <c r="G352" s="345">
        <v>11750000</v>
      </c>
      <c r="H352" s="359" t="s">
        <v>14</v>
      </c>
      <c r="I352" s="247"/>
      <c r="J352" s="339"/>
      <c r="K352" s="263"/>
      <c r="L352" s="238" t="str">
        <f t="shared" si="5"/>
        <v/>
      </c>
      <c r="M352" s="249"/>
      <c r="N352" s="310"/>
      <c r="O352" s="264"/>
      <c r="P352" s="340"/>
      <c r="Q352" s="360"/>
      <c r="R352" s="254"/>
    </row>
    <row r="353" spans="1:18" s="361" customFormat="1">
      <c r="A353" s="240"/>
      <c r="B353" s="334">
        <v>39843</v>
      </c>
      <c r="C353" s="356" t="s">
        <v>813</v>
      </c>
      <c r="D353" s="357" t="s">
        <v>823</v>
      </c>
      <c r="E353" s="308" t="s">
        <v>224</v>
      </c>
      <c r="F353" s="358" t="s">
        <v>499</v>
      </c>
      <c r="G353" s="345">
        <v>33000000</v>
      </c>
      <c r="H353" s="359" t="s">
        <v>14</v>
      </c>
      <c r="I353" s="247"/>
      <c r="J353" s="339"/>
      <c r="K353" s="263"/>
      <c r="L353" s="238" t="str">
        <f t="shared" si="5"/>
        <v/>
      </c>
      <c r="M353" s="249"/>
      <c r="N353" s="310"/>
      <c r="O353" s="264"/>
      <c r="P353" s="340"/>
      <c r="Q353" s="360"/>
      <c r="R353" s="254"/>
    </row>
    <row r="354" spans="1:18" s="361" customFormat="1">
      <c r="A354" s="240">
        <v>2</v>
      </c>
      <c r="B354" s="334">
        <v>39843</v>
      </c>
      <c r="C354" s="356" t="s">
        <v>886</v>
      </c>
      <c r="D354" s="357" t="s">
        <v>860</v>
      </c>
      <c r="E354" s="244" t="s">
        <v>25</v>
      </c>
      <c r="F354" s="358" t="s">
        <v>421</v>
      </c>
      <c r="G354" s="345">
        <v>7700000</v>
      </c>
      <c r="H354" s="359" t="s">
        <v>14</v>
      </c>
      <c r="I354" s="247"/>
      <c r="J354" s="339"/>
      <c r="K354" s="263"/>
      <c r="L354" s="238" t="str">
        <f t="shared" si="5"/>
        <v/>
      </c>
      <c r="M354" s="249"/>
      <c r="N354" s="310"/>
      <c r="O354" s="264"/>
      <c r="P354" s="340"/>
      <c r="Q354" s="360"/>
      <c r="R354" s="254"/>
    </row>
    <row r="355" spans="1:18" s="361" customFormat="1">
      <c r="A355" s="240">
        <v>2</v>
      </c>
      <c r="B355" s="334">
        <v>39843</v>
      </c>
      <c r="C355" s="356" t="s">
        <v>885</v>
      </c>
      <c r="D355" s="357" t="s">
        <v>861</v>
      </c>
      <c r="E355" s="244" t="s">
        <v>125</v>
      </c>
      <c r="F355" s="358" t="s">
        <v>421</v>
      </c>
      <c r="G355" s="345">
        <v>9993000</v>
      </c>
      <c r="H355" s="359" t="s">
        <v>14</v>
      </c>
      <c r="I355" s="247"/>
      <c r="J355" s="339"/>
      <c r="K355" s="263"/>
      <c r="L355" s="238" t="str">
        <f t="shared" si="5"/>
        <v/>
      </c>
      <c r="M355" s="249"/>
      <c r="N355" s="310"/>
      <c r="O355" s="264"/>
      <c r="P355" s="340"/>
      <c r="Q355" s="360"/>
      <c r="R355" s="254"/>
    </row>
    <row r="356" spans="1:18" s="361" customFormat="1">
      <c r="A356" s="240">
        <v>2</v>
      </c>
      <c r="B356" s="334">
        <v>39843</v>
      </c>
      <c r="C356" s="356" t="s">
        <v>824</v>
      </c>
      <c r="D356" s="357" t="s">
        <v>862</v>
      </c>
      <c r="E356" s="244" t="s">
        <v>25</v>
      </c>
      <c r="F356" s="358" t="s">
        <v>421</v>
      </c>
      <c r="G356" s="345">
        <v>2080000</v>
      </c>
      <c r="H356" s="359" t="s">
        <v>14</v>
      </c>
      <c r="I356" s="247"/>
      <c r="J356" s="339"/>
      <c r="K356" s="263"/>
      <c r="L356" s="238" t="str">
        <f t="shared" si="5"/>
        <v/>
      </c>
      <c r="M356" s="249"/>
      <c r="N356" s="310"/>
      <c r="O356" s="264"/>
      <c r="P356" s="340"/>
      <c r="Q356" s="360"/>
      <c r="R356" s="254"/>
    </row>
    <row r="357" spans="1:18" s="361" customFormat="1">
      <c r="A357" s="240">
        <v>2</v>
      </c>
      <c r="B357" s="334">
        <v>39843</v>
      </c>
      <c r="C357" s="356" t="s">
        <v>825</v>
      </c>
      <c r="D357" s="357" t="s">
        <v>863</v>
      </c>
      <c r="E357" s="359" t="s">
        <v>864</v>
      </c>
      <c r="F357" s="358" t="s">
        <v>421</v>
      </c>
      <c r="G357" s="345">
        <v>12720000</v>
      </c>
      <c r="H357" s="359" t="s">
        <v>14</v>
      </c>
      <c r="I357" s="247"/>
      <c r="J357" s="339"/>
      <c r="K357" s="263"/>
      <c r="L357" s="238" t="str">
        <f t="shared" si="5"/>
        <v/>
      </c>
      <c r="M357" s="249"/>
      <c r="N357" s="310"/>
      <c r="O357" s="264"/>
      <c r="P357" s="340"/>
      <c r="Q357" s="360"/>
      <c r="R357" s="254"/>
    </row>
    <row r="358" spans="1:18" s="361" customFormat="1">
      <c r="A358" s="240">
        <v>2</v>
      </c>
      <c r="B358" s="334">
        <v>39843</v>
      </c>
      <c r="C358" s="356" t="s">
        <v>826</v>
      </c>
      <c r="D358" s="357" t="s">
        <v>865</v>
      </c>
      <c r="E358" s="244" t="s">
        <v>25</v>
      </c>
      <c r="F358" s="358" t="s">
        <v>421</v>
      </c>
      <c r="G358" s="345">
        <v>6000000</v>
      </c>
      <c r="H358" s="359" t="s">
        <v>14</v>
      </c>
      <c r="I358" s="247"/>
      <c r="J358" s="339"/>
      <c r="K358" s="263"/>
      <c r="L358" s="238" t="str">
        <f t="shared" si="5"/>
        <v/>
      </c>
      <c r="M358" s="249"/>
      <c r="N358" s="310"/>
      <c r="O358" s="264"/>
      <c r="P358" s="340"/>
      <c r="Q358" s="360"/>
      <c r="R358" s="254"/>
    </row>
    <row r="359" spans="1:18" s="361" customFormat="1">
      <c r="A359" s="240">
        <v>3</v>
      </c>
      <c r="B359" s="334">
        <v>39843</v>
      </c>
      <c r="C359" s="356" t="s">
        <v>892</v>
      </c>
      <c r="D359" s="357" t="s">
        <v>866</v>
      </c>
      <c r="E359" s="244" t="s">
        <v>72</v>
      </c>
      <c r="F359" s="358" t="s">
        <v>655</v>
      </c>
      <c r="G359" s="345">
        <v>5498000</v>
      </c>
      <c r="H359" s="359" t="s">
        <v>14</v>
      </c>
      <c r="I359" s="247"/>
      <c r="J359" s="339"/>
      <c r="K359" s="263"/>
      <c r="L359" s="238" t="str">
        <f t="shared" si="5"/>
        <v/>
      </c>
      <c r="M359" s="249"/>
      <c r="N359" s="310"/>
      <c r="O359" s="264"/>
      <c r="P359" s="340"/>
      <c r="Q359" s="360"/>
      <c r="R359" s="254"/>
    </row>
    <row r="360" spans="1:18" s="361" customFormat="1">
      <c r="A360" s="240">
        <v>2</v>
      </c>
      <c r="B360" s="334">
        <v>39843</v>
      </c>
      <c r="C360" s="356" t="s">
        <v>827</v>
      </c>
      <c r="D360" s="357" t="s">
        <v>867</v>
      </c>
      <c r="E360" s="244" t="s">
        <v>85</v>
      </c>
      <c r="F360" s="358" t="s">
        <v>421</v>
      </c>
      <c r="G360" s="345">
        <v>10900000</v>
      </c>
      <c r="H360" s="359" t="s">
        <v>14</v>
      </c>
      <c r="I360" s="247"/>
      <c r="J360" s="339"/>
      <c r="K360" s="263"/>
      <c r="L360" s="238" t="str">
        <f t="shared" si="5"/>
        <v/>
      </c>
      <c r="M360" s="249"/>
      <c r="N360" s="310"/>
      <c r="O360" s="264"/>
      <c r="P360" s="340"/>
      <c r="Q360" s="360"/>
      <c r="R360" s="254"/>
    </row>
    <row r="361" spans="1:18" s="361" customFormat="1">
      <c r="A361" s="240">
        <v>2</v>
      </c>
      <c r="B361" s="334">
        <v>39843</v>
      </c>
      <c r="C361" s="356" t="s">
        <v>828</v>
      </c>
      <c r="D361" s="357" t="s">
        <v>868</v>
      </c>
      <c r="E361" s="359" t="s">
        <v>864</v>
      </c>
      <c r="F361" s="358" t="s">
        <v>421</v>
      </c>
      <c r="G361" s="345">
        <v>7525000</v>
      </c>
      <c r="H361" s="359" t="s">
        <v>14</v>
      </c>
      <c r="I361" s="247"/>
      <c r="J361" s="339"/>
      <c r="K361" s="263"/>
      <c r="L361" s="238" t="str">
        <f t="shared" si="5"/>
        <v/>
      </c>
      <c r="M361" s="249"/>
      <c r="N361" s="310"/>
      <c r="O361" s="264"/>
      <c r="P361" s="340"/>
      <c r="Q361" s="360"/>
      <c r="R361" s="254"/>
    </row>
    <row r="362" spans="1:18" s="361" customFormat="1">
      <c r="A362" s="240">
        <v>2</v>
      </c>
      <c r="B362" s="334">
        <v>39843</v>
      </c>
      <c r="C362" s="356" t="s">
        <v>829</v>
      </c>
      <c r="D362" s="357" t="s">
        <v>869</v>
      </c>
      <c r="E362" s="308" t="s">
        <v>249</v>
      </c>
      <c r="F362" s="358" t="s">
        <v>421</v>
      </c>
      <c r="G362" s="345">
        <v>10449000</v>
      </c>
      <c r="H362" s="359" t="s">
        <v>14</v>
      </c>
      <c r="I362" s="247"/>
      <c r="J362" s="339"/>
      <c r="K362" s="263"/>
      <c r="L362" s="238" t="str">
        <f t="shared" si="5"/>
        <v/>
      </c>
      <c r="M362" s="249"/>
      <c r="N362" s="310"/>
      <c r="O362" s="264"/>
      <c r="P362" s="340"/>
      <c r="Q362" s="360"/>
      <c r="R362" s="254"/>
    </row>
    <row r="363" spans="1:18" s="361" customFormat="1">
      <c r="A363" s="240">
        <v>2</v>
      </c>
      <c r="B363" s="334">
        <v>39843</v>
      </c>
      <c r="C363" s="356" t="s">
        <v>848</v>
      </c>
      <c r="D363" s="357" t="s">
        <v>870</v>
      </c>
      <c r="E363" s="308" t="s">
        <v>228</v>
      </c>
      <c r="F363" s="358" t="s">
        <v>421</v>
      </c>
      <c r="G363" s="345">
        <v>25000000</v>
      </c>
      <c r="H363" s="359" t="s">
        <v>14</v>
      </c>
      <c r="I363" s="247"/>
      <c r="J363" s="339"/>
      <c r="K363" s="263"/>
      <c r="L363" s="238" t="str">
        <f t="shared" si="5"/>
        <v/>
      </c>
      <c r="M363" s="249"/>
      <c r="N363" s="310"/>
      <c r="O363" s="264"/>
      <c r="P363" s="340"/>
      <c r="Q363" s="360"/>
      <c r="R363" s="254"/>
    </row>
    <row r="364" spans="1:18" s="361" customFormat="1">
      <c r="A364" s="240">
        <v>2</v>
      </c>
      <c r="B364" s="334">
        <v>39843</v>
      </c>
      <c r="C364" s="356" t="s">
        <v>849</v>
      </c>
      <c r="D364" s="357" t="s">
        <v>871</v>
      </c>
      <c r="E364" s="290" t="s">
        <v>180</v>
      </c>
      <c r="F364" s="358" t="s">
        <v>421</v>
      </c>
      <c r="G364" s="345">
        <v>8950000</v>
      </c>
      <c r="H364" s="359" t="s">
        <v>14</v>
      </c>
      <c r="I364" s="247"/>
      <c r="J364" s="339"/>
      <c r="K364" s="263"/>
      <c r="L364" s="238" t="str">
        <f t="shared" si="5"/>
        <v/>
      </c>
      <c r="M364" s="249"/>
      <c r="N364" s="310"/>
      <c r="O364" s="264"/>
      <c r="P364" s="340"/>
      <c r="Q364" s="360"/>
      <c r="R364" s="254"/>
    </row>
    <row r="365" spans="1:18" s="361" customFormat="1">
      <c r="A365" s="240">
        <v>2</v>
      </c>
      <c r="B365" s="334">
        <v>39843</v>
      </c>
      <c r="C365" s="356" t="s">
        <v>850</v>
      </c>
      <c r="D365" s="357" t="s">
        <v>872</v>
      </c>
      <c r="E365" s="318" t="s">
        <v>377</v>
      </c>
      <c r="F365" s="358" t="s">
        <v>421</v>
      </c>
      <c r="G365" s="345">
        <v>12639000</v>
      </c>
      <c r="H365" s="359" t="s">
        <v>14</v>
      </c>
      <c r="I365" s="247"/>
      <c r="J365" s="339"/>
      <c r="K365" s="263"/>
      <c r="L365" s="238" t="str">
        <f t="shared" si="5"/>
        <v/>
      </c>
      <c r="M365" s="249"/>
      <c r="N365" s="310"/>
      <c r="O365" s="264"/>
      <c r="P365" s="340"/>
      <c r="Q365" s="360"/>
      <c r="R365" s="254"/>
    </row>
    <row r="366" spans="1:18" s="361" customFormat="1">
      <c r="A366" s="240">
        <v>2</v>
      </c>
      <c r="B366" s="334">
        <v>39843</v>
      </c>
      <c r="C366" s="356" t="s">
        <v>851</v>
      </c>
      <c r="D366" s="357" t="s">
        <v>873</v>
      </c>
      <c r="E366" s="244" t="s">
        <v>40</v>
      </c>
      <c r="F366" s="358" t="s">
        <v>421</v>
      </c>
      <c r="G366" s="345">
        <v>110000000</v>
      </c>
      <c r="H366" s="359" t="s">
        <v>14</v>
      </c>
      <c r="I366" s="247"/>
      <c r="J366" s="339"/>
      <c r="K366" s="263"/>
      <c r="L366" s="238" t="str">
        <f t="shared" si="5"/>
        <v/>
      </c>
      <c r="M366" s="249"/>
      <c r="N366" s="310"/>
      <c r="O366" s="264"/>
      <c r="P366" s="340"/>
      <c r="Q366" s="360"/>
      <c r="R366" s="254"/>
    </row>
    <row r="367" spans="1:18" s="361" customFormat="1">
      <c r="A367" s="240">
        <v>2</v>
      </c>
      <c r="B367" s="334">
        <v>39843</v>
      </c>
      <c r="C367" s="356" t="s">
        <v>890</v>
      </c>
      <c r="D367" s="357" t="s">
        <v>874</v>
      </c>
      <c r="E367" s="308" t="s">
        <v>206</v>
      </c>
      <c r="F367" s="358" t="s">
        <v>421</v>
      </c>
      <c r="G367" s="345">
        <v>3674000</v>
      </c>
      <c r="H367" s="359" t="s">
        <v>14</v>
      </c>
      <c r="I367" s="247"/>
      <c r="J367" s="339"/>
      <c r="K367" s="263"/>
      <c r="L367" s="238" t="str">
        <f t="shared" si="5"/>
        <v/>
      </c>
      <c r="M367" s="249"/>
      <c r="N367" s="310"/>
      <c r="O367" s="264"/>
      <c r="P367" s="340"/>
      <c r="Q367" s="360"/>
      <c r="R367" s="254"/>
    </row>
    <row r="368" spans="1:18" s="361" customFormat="1">
      <c r="A368" s="240">
        <v>2</v>
      </c>
      <c r="B368" s="334">
        <v>39843</v>
      </c>
      <c r="C368" s="356" t="s">
        <v>852</v>
      </c>
      <c r="D368" s="357" t="s">
        <v>875</v>
      </c>
      <c r="E368" s="359" t="s">
        <v>876</v>
      </c>
      <c r="F368" s="358" t="s">
        <v>421</v>
      </c>
      <c r="G368" s="345">
        <v>2568000</v>
      </c>
      <c r="H368" s="359" t="s">
        <v>14</v>
      </c>
      <c r="I368" s="247"/>
      <c r="J368" s="339"/>
      <c r="K368" s="263"/>
      <c r="L368" s="238" t="str">
        <f t="shared" si="5"/>
        <v/>
      </c>
      <c r="M368" s="249"/>
      <c r="N368" s="310"/>
      <c r="O368" s="264"/>
      <c r="P368" s="340"/>
      <c r="Q368" s="360"/>
      <c r="R368" s="254"/>
    </row>
    <row r="369" spans="1:18" s="361" customFormat="1">
      <c r="A369" s="240">
        <v>2</v>
      </c>
      <c r="B369" s="334">
        <v>39843</v>
      </c>
      <c r="C369" s="356" t="s">
        <v>853</v>
      </c>
      <c r="D369" s="357" t="s">
        <v>877</v>
      </c>
      <c r="E369" s="290" t="s">
        <v>180</v>
      </c>
      <c r="F369" s="358" t="s">
        <v>421</v>
      </c>
      <c r="G369" s="345">
        <v>8750000</v>
      </c>
      <c r="H369" s="359" t="s">
        <v>14</v>
      </c>
      <c r="I369" s="247"/>
      <c r="J369" s="339"/>
      <c r="K369" s="263"/>
      <c r="L369" s="238" t="str">
        <f t="shared" si="5"/>
        <v/>
      </c>
      <c r="M369" s="249"/>
      <c r="N369" s="310"/>
      <c r="O369" s="264"/>
      <c r="P369" s="340"/>
      <c r="Q369" s="360"/>
      <c r="R369" s="254"/>
    </row>
    <row r="370" spans="1:18" s="361" customFormat="1" ht="27" customHeight="1">
      <c r="A370" s="362" t="s">
        <v>1642</v>
      </c>
      <c r="B370" s="363">
        <v>39843</v>
      </c>
      <c r="C370" s="1060" t="s">
        <v>1687</v>
      </c>
      <c r="D370" s="1060" t="s">
        <v>878</v>
      </c>
      <c r="E370" s="1048" t="s">
        <v>55</v>
      </c>
      <c r="F370" s="364" t="s">
        <v>421</v>
      </c>
      <c r="G370" s="1058">
        <v>6633000</v>
      </c>
      <c r="H370" s="1057" t="s">
        <v>14</v>
      </c>
      <c r="I370" s="365"/>
      <c r="J370" s="366"/>
      <c r="K370" s="367"/>
      <c r="L370" s="368" t="str">
        <f t="shared" si="5"/>
        <v/>
      </c>
      <c r="M370" s="369"/>
      <c r="N370" s="370"/>
      <c r="O370" s="213"/>
      <c r="P370" s="371"/>
      <c r="Q370" s="360"/>
      <c r="R370" s="372"/>
    </row>
    <row r="371" spans="1:18" s="361" customFormat="1">
      <c r="A371" s="240">
        <v>2</v>
      </c>
      <c r="B371" s="334">
        <v>39843</v>
      </c>
      <c r="C371" s="356" t="s">
        <v>854</v>
      </c>
      <c r="D371" s="357" t="s">
        <v>710</v>
      </c>
      <c r="E371" s="244" t="s">
        <v>50</v>
      </c>
      <c r="F371" s="358" t="s">
        <v>421</v>
      </c>
      <c r="G371" s="345">
        <v>5800000</v>
      </c>
      <c r="H371" s="359" t="s">
        <v>14</v>
      </c>
      <c r="I371" s="247"/>
      <c r="J371" s="339"/>
      <c r="K371" s="263"/>
      <c r="L371" s="238" t="str">
        <f t="shared" si="5"/>
        <v/>
      </c>
      <c r="M371" s="249"/>
      <c r="N371" s="310"/>
      <c r="O371" s="264"/>
      <c r="P371" s="340"/>
      <c r="Q371" s="360"/>
      <c r="R371" s="254"/>
    </row>
    <row r="372" spans="1:18" s="361" customFormat="1">
      <c r="A372" s="240">
        <v>2</v>
      </c>
      <c r="B372" s="334">
        <v>39843</v>
      </c>
      <c r="C372" s="356" t="s">
        <v>891</v>
      </c>
      <c r="D372" s="357" t="s">
        <v>879</v>
      </c>
      <c r="E372" s="244" t="s">
        <v>66</v>
      </c>
      <c r="F372" s="358" t="s">
        <v>421</v>
      </c>
      <c r="G372" s="345">
        <v>4000000</v>
      </c>
      <c r="H372" s="359" t="s">
        <v>14</v>
      </c>
      <c r="I372" s="247"/>
      <c r="J372" s="339"/>
      <c r="K372" s="263"/>
      <c r="L372" s="238" t="str">
        <f t="shared" si="5"/>
        <v/>
      </c>
      <c r="M372" s="249"/>
      <c r="N372" s="310"/>
      <c r="O372" s="264"/>
      <c r="P372" s="340"/>
      <c r="Q372" s="360"/>
      <c r="R372" s="254"/>
    </row>
    <row r="373" spans="1:18" s="361" customFormat="1">
      <c r="A373" s="240">
        <v>2</v>
      </c>
      <c r="B373" s="334">
        <v>39843</v>
      </c>
      <c r="C373" s="356" t="s">
        <v>855</v>
      </c>
      <c r="D373" s="357" t="s">
        <v>880</v>
      </c>
      <c r="E373" s="318" t="s">
        <v>488</v>
      </c>
      <c r="F373" s="358" t="s">
        <v>421</v>
      </c>
      <c r="G373" s="345">
        <v>10000000</v>
      </c>
      <c r="H373" s="359" t="s">
        <v>14</v>
      </c>
      <c r="I373" s="247"/>
      <c r="J373" s="339"/>
      <c r="K373" s="263"/>
      <c r="L373" s="238" t="str">
        <f t="shared" si="5"/>
        <v/>
      </c>
      <c r="M373" s="249"/>
      <c r="N373" s="310"/>
      <c r="O373" s="264"/>
      <c r="P373" s="340"/>
      <c r="Q373" s="360"/>
      <c r="R373" s="254"/>
    </row>
    <row r="374" spans="1:18" s="361" customFormat="1">
      <c r="A374" s="240">
        <v>2</v>
      </c>
      <c r="B374" s="334">
        <v>39843</v>
      </c>
      <c r="C374" s="356" t="s">
        <v>856</v>
      </c>
      <c r="D374" s="357" t="s">
        <v>881</v>
      </c>
      <c r="E374" s="244" t="s">
        <v>44</v>
      </c>
      <c r="F374" s="358" t="s">
        <v>421</v>
      </c>
      <c r="G374" s="345">
        <v>4734000</v>
      </c>
      <c r="H374" s="359" t="s">
        <v>14</v>
      </c>
      <c r="I374" s="247"/>
      <c r="J374" s="339"/>
      <c r="K374" s="263"/>
      <c r="L374" s="238" t="str">
        <f t="shared" si="5"/>
        <v/>
      </c>
      <c r="M374" s="249"/>
      <c r="N374" s="310"/>
      <c r="O374" s="264"/>
      <c r="P374" s="340"/>
      <c r="Q374" s="360"/>
      <c r="R374" s="254"/>
    </row>
    <row r="375" spans="1:18" s="361" customFormat="1">
      <c r="A375" s="240">
        <v>2</v>
      </c>
      <c r="B375" s="334">
        <v>39843</v>
      </c>
      <c r="C375" s="356" t="s">
        <v>857</v>
      </c>
      <c r="D375" s="357" t="s">
        <v>882</v>
      </c>
      <c r="E375" s="244" t="s">
        <v>36</v>
      </c>
      <c r="F375" s="358" t="s">
        <v>421</v>
      </c>
      <c r="G375" s="345">
        <v>7700000</v>
      </c>
      <c r="H375" s="359" t="s">
        <v>14</v>
      </c>
      <c r="I375" s="247"/>
      <c r="J375" s="339"/>
      <c r="K375" s="263"/>
      <c r="L375" s="238" t="str">
        <f t="shared" si="5"/>
        <v/>
      </c>
      <c r="M375" s="249"/>
      <c r="N375" s="310"/>
      <c r="O375" s="264"/>
      <c r="P375" s="340"/>
      <c r="Q375" s="360"/>
      <c r="R375" s="254"/>
    </row>
    <row r="376" spans="1:18" s="361" customFormat="1">
      <c r="A376" s="240">
        <v>2</v>
      </c>
      <c r="B376" s="334">
        <v>39843</v>
      </c>
      <c r="C376" s="356" t="s">
        <v>858</v>
      </c>
      <c r="D376" s="357" t="s">
        <v>883</v>
      </c>
      <c r="E376" s="244" t="s">
        <v>58</v>
      </c>
      <c r="F376" s="358" t="s">
        <v>421</v>
      </c>
      <c r="G376" s="345">
        <v>4609000</v>
      </c>
      <c r="H376" s="359" t="s">
        <v>14</v>
      </c>
      <c r="I376" s="247"/>
      <c r="J376" s="339"/>
      <c r="K376" s="263"/>
      <c r="L376" s="238" t="str">
        <f t="shared" si="5"/>
        <v/>
      </c>
      <c r="M376" s="249"/>
      <c r="N376" s="310"/>
      <c r="O376" s="264"/>
      <c r="P376" s="340"/>
      <c r="Q376" s="360"/>
      <c r="R376" s="254"/>
    </row>
    <row r="377" spans="1:18" s="361" customFormat="1">
      <c r="A377" s="240">
        <v>2</v>
      </c>
      <c r="B377" s="334">
        <v>39843</v>
      </c>
      <c r="C377" s="356" t="s">
        <v>859</v>
      </c>
      <c r="D377" s="357" t="s">
        <v>884</v>
      </c>
      <c r="E377" s="308" t="s">
        <v>218</v>
      </c>
      <c r="F377" s="358" t="s">
        <v>421</v>
      </c>
      <c r="G377" s="345">
        <v>2600000</v>
      </c>
      <c r="H377" s="359" t="s">
        <v>14</v>
      </c>
      <c r="I377" s="247"/>
      <c r="J377" s="339"/>
      <c r="K377" s="263"/>
      <c r="L377" s="238" t="str">
        <f t="shared" si="5"/>
        <v/>
      </c>
      <c r="M377" s="249"/>
      <c r="N377" s="310"/>
      <c r="O377" s="264"/>
      <c r="P377" s="340"/>
      <c r="Q377" s="360"/>
      <c r="R377" s="254"/>
    </row>
    <row r="378" spans="1:18" s="361" customFormat="1">
      <c r="A378" s="240"/>
      <c r="B378" s="373">
        <v>39850</v>
      </c>
      <c r="C378" s="356" t="s">
        <v>1811</v>
      </c>
      <c r="D378" s="357" t="s">
        <v>916</v>
      </c>
      <c r="E378" s="318" t="s">
        <v>417</v>
      </c>
      <c r="F378" s="358" t="s">
        <v>499</v>
      </c>
      <c r="G378" s="345">
        <v>16000000</v>
      </c>
      <c r="H378" s="359" t="s">
        <v>14</v>
      </c>
      <c r="I378" s="247"/>
      <c r="J378" s="374"/>
      <c r="K378" s="263"/>
      <c r="L378" s="238" t="str">
        <f t="shared" si="5"/>
        <v/>
      </c>
      <c r="M378" s="249"/>
      <c r="N378" s="4"/>
      <c r="O378" s="264"/>
      <c r="P378" s="375"/>
      <c r="Q378" s="360"/>
      <c r="R378" s="254"/>
    </row>
    <row r="379" spans="1:18" s="361" customFormat="1">
      <c r="A379" s="240"/>
      <c r="B379" s="373">
        <v>39850</v>
      </c>
      <c r="C379" s="356" t="s">
        <v>943</v>
      </c>
      <c r="D379" s="357" t="s">
        <v>917</v>
      </c>
      <c r="E379" s="244" t="s">
        <v>66</v>
      </c>
      <c r="F379" s="358" t="s">
        <v>499</v>
      </c>
      <c r="G379" s="345">
        <v>59000000</v>
      </c>
      <c r="H379" s="359" t="s">
        <v>14</v>
      </c>
      <c r="I379" s="247"/>
      <c r="J379" s="374"/>
      <c r="K379" s="263"/>
      <c r="L379" s="238" t="str">
        <f t="shared" si="5"/>
        <v/>
      </c>
      <c r="M379" s="249"/>
      <c r="N379" s="4"/>
      <c r="O379" s="264"/>
      <c r="P379" s="375"/>
      <c r="Q379" s="360"/>
      <c r="R379" s="254"/>
    </row>
    <row r="380" spans="1:18" s="361" customFormat="1">
      <c r="A380" s="240"/>
      <c r="B380" s="373">
        <v>39850</v>
      </c>
      <c r="C380" s="356" t="s">
        <v>893</v>
      </c>
      <c r="D380" s="357" t="s">
        <v>918</v>
      </c>
      <c r="E380" s="308" t="s">
        <v>224</v>
      </c>
      <c r="F380" s="358" t="s">
        <v>499</v>
      </c>
      <c r="G380" s="345">
        <v>6785000</v>
      </c>
      <c r="H380" s="359" t="s">
        <v>14</v>
      </c>
      <c r="I380" s="247"/>
      <c r="J380" s="374"/>
      <c r="K380" s="263"/>
      <c r="L380" s="238" t="str">
        <f t="shared" si="5"/>
        <v/>
      </c>
      <c r="M380" s="249"/>
      <c r="N380" s="4"/>
      <c r="O380" s="264"/>
      <c r="P380" s="375"/>
      <c r="Q380" s="360"/>
      <c r="R380" s="254"/>
    </row>
    <row r="381" spans="1:18" s="361" customFormat="1">
      <c r="A381" s="240"/>
      <c r="B381" s="373">
        <v>39850</v>
      </c>
      <c r="C381" s="356" t="s">
        <v>894</v>
      </c>
      <c r="D381" s="357" t="s">
        <v>919</v>
      </c>
      <c r="E381" s="244" t="s">
        <v>122</v>
      </c>
      <c r="F381" s="358" t="s">
        <v>499</v>
      </c>
      <c r="G381" s="345">
        <v>5000000</v>
      </c>
      <c r="H381" s="359" t="s">
        <v>14</v>
      </c>
      <c r="I381" s="247"/>
      <c r="J381" s="374"/>
      <c r="K381" s="263"/>
      <c r="L381" s="238" t="str">
        <f t="shared" si="5"/>
        <v/>
      </c>
      <c r="M381" s="249"/>
      <c r="N381" s="4"/>
      <c r="O381" s="264"/>
      <c r="P381" s="375"/>
      <c r="Q381" s="360"/>
      <c r="R381" s="254"/>
    </row>
    <row r="382" spans="1:18" s="361" customFormat="1">
      <c r="A382" s="240"/>
      <c r="B382" s="373">
        <v>39850</v>
      </c>
      <c r="C382" s="356" t="s">
        <v>895</v>
      </c>
      <c r="D382" s="357" t="s">
        <v>920</v>
      </c>
      <c r="E382" s="244" t="s">
        <v>13</v>
      </c>
      <c r="F382" s="358" t="s">
        <v>499</v>
      </c>
      <c r="G382" s="345">
        <v>4000000</v>
      </c>
      <c r="H382" s="359" t="s">
        <v>14</v>
      </c>
      <c r="I382" s="247"/>
      <c r="J382" s="374"/>
      <c r="K382" s="263"/>
      <c r="L382" s="238" t="str">
        <f t="shared" si="5"/>
        <v/>
      </c>
      <c r="M382" s="249"/>
      <c r="N382" s="4"/>
      <c r="O382" s="264"/>
      <c r="P382" s="375"/>
      <c r="Q382" s="360"/>
      <c r="R382" s="254"/>
    </row>
    <row r="383" spans="1:18" s="361" customFormat="1">
      <c r="A383" s="240"/>
      <c r="B383" s="373">
        <v>39850</v>
      </c>
      <c r="C383" s="356" t="s">
        <v>896</v>
      </c>
      <c r="D383" s="357" t="s">
        <v>921</v>
      </c>
      <c r="E383" s="359" t="s">
        <v>922</v>
      </c>
      <c r="F383" s="358" t="s">
        <v>499</v>
      </c>
      <c r="G383" s="345">
        <v>4781000</v>
      </c>
      <c r="H383" s="359" t="s">
        <v>14</v>
      </c>
      <c r="I383" s="247"/>
      <c r="J383" s="374"/>
      <c r="K383" s="263"/>
      <c r="L383" s="238" t="str">
        <f t="shared" si="5"/>
        <v/>
      </c>
      <c r="M383" s="249"/>
      <c r="N383" s="4"/>
      <c r="O383" s="264"/>
      <c r="P383" s="375"/>
      <c r="Q383" s="360"/>
      <c r="R383" s="254"/>
    </row>
    <row r="384" spans="1:18" s="361" customFormat="1">
      <c r="A384" s="240">
        <v>3</v>
      </c>
      <c r="B384" s="373">
        <v>39850</v>
      </c>
      <c r="C384" s="356" t="s">
        <v>897</v>
      </c>
      <c r="D384" s="357" t="s">
        <v>923</v>
      </c>
      <c r="E384" s="244" t="s">
        <v>33</v>
      </c>
      <c r="F384" s="358" t="s">
        <v>655</v>
      </c>
      <c r="G384" s="345">
        <v>3000000</v>
      </c>
      <c r="H384" s="359" t="s">
        <v>14</v>
      </c>
      <c r="I384" s="247"/>
      <c r="J384" s="374"/>
      <c r="K384" s="263"/>
      <c r="L384" s="238" t="str">
        <f t="shared" si="5"/>
        <v/>
      </c>
      <c r="M384" s="249"/>
      <c r="N384" s="4"/>
      <c r="O384" s="264"/>
      <c r="P384" s="375"/>
      <c r="Q384" s="360"/>
      <c r="R384" s="254"/>
    </row>
    <row r="385" spans="1:18" s="361" customFormat="1">
      <c r="A385" s="240">
        <v>2</v>
      </c>
      <c r="B385" s="373">
        <v>39850</v>
      </c>
      <c r="C385" s="356" t="s">
        <v>898</v>
      </c>
      <c r="D385" s="357" t="s">
        <v>924</v>
      </c>
      <c r="E385" s="290" t="s">
        <v>180</v>
      </c>
      <c r="F385" s="358" t="s">
        <v>421</v>
      </c>
      <c r="G385" s="345">
        <v>301000</v>
      </c>
      <c r="H385" s="359" t="s">
        <v>14</v>
      </c>
      <c r="I385" s="247"/>
      <c r="J385" s="374"/>
      <c r="K385" s="263"/>
      <c r="L385" s="238" t="str">
        <f t="shared" si="5"/>
        <v/>
      </c>
      <c r="M385" s="249"/>
      <c r="N385" s="4"/>
      <c r="O385" s="264"/>
      <c r="P385" s="375"/>
      <c r="Q385" s="360"/>
      <c r="R385" s="254"/>
    </row>
    <row r="386" spans="1:18" s="361" customFormat="1">
      <c r="A386" s="240">
        <v>2</v>
      </c>
      <c r="B386" s="373">
        <v>39850</v>
      </c>
      <c r="C386" s="356" t="s">
        <v>899</v>
      </c>
      <c r="D386" s="357" t="s">
        <v>925</v>
      </c>
      <c r="E386" s="244" t="s">
        <v>82</v>
      </c>
      <c r="F386" s="358" t="s">
        <v>421</v>
      </c>
      <c r="G386" s="345">
        <v>15568000</v>
      </c>
      <c r="H386" s="359" t="s">
        <v>14</v>
      </c>
      <c r="I386" s="247"/>
      <c r="J386" s="374"/>
      <c r="K386" s="263"/>
      <c r="L386" s="238" t="str">
        <f t="shared" si="5"/>
        <v/>
      </c>
      <c r="M386" s="249"/>
      <c r="N386" s="4"/>
      <c r="O386" s="264"/>
      <c r="P386" s="375"/>
      <c r="Q386" s="360"/>
      <c r="R386" s="254"/>
    </row>
    <row r="387" spans="1:18" s="361" customFormat="1">
      <c r="A387" s="240">
        <v>2</v>
      </c>
      <c r="B387" s="373">
        <v>39850</v>
      </c>
      <c r="C387" s="356" t="s">
        <v>900</v>
      </c>
      <c r="D387" s="357" t="s">
        <v>926</v>
      </c>
      <c r="E387" s="244" t="s">
        <v>25</v>
      </c>
      <c r="F387" s="358" t="s">
        <v>421</v>
      </c>
      <c r="G387" s="345">
        <v>2861000</v>
      </c>
      <c r="H387" s="359" t="s">
        <v>14</v>
      </c>
      <c r="I387" s="247"/>
      <c r="J387" s="374"/>
      <c r="K387" s="263"/>
      <c r="L387" s="238" t="str">
        <f t="shared" si="5"/>
        <v/>
      </c>
      <c r="M387" s="249"/>
      <c r="N387" s="4"/>
      <c r="O387" s="264"/>
      <c r="P387" s="375"/>
      <c r="Q387" s="360"/>
      <c r="R387" s="254"/>
    </row>
    <row r="388" spans="1:18" s="361" customFormat="1">
      <c r="A388" s="240">
        <v>2</v>
      </c>
      <c r="B388" s="373">
        <v>39850</v>
      </c>
      <c r="C388" s="356" t="s">
        <v>901</v>
      </c>
      <c r="D388" s="357" t="s">
        <v>927</v>
      </c>
      <c r="E388" s="359" t="s">
        <v>864</v>
      </c>
      <c r="F388" s="358" t="s">
        <v>421</v>
      </c>
      <c r="G388" s="345">
        <v>5000000</v>
      </c>
      <c r="H388" s="359" t="s">
        <v>14</v>
      </c>
      <c r="I388" s="247"/>
      <c r="J388" s="374"/>
      <c r="K388" s="263"/>
      <c r="L388" s="238" t="str">
        <f t="shared" si="5"/>
        <v/>
      </c>
      <c r="M388" s="249"/>
      <c r="N388" s="4"/>
      <c r="O388" s="264"/>
      <c r="P388" s="375"/>
      <c r="Q388" s="360"/>
      <c r="R388" s="254"/>
    </row>
    <row r="389" spans="1:18" s="361" customFormat="1">
      <c r="A389" s="240">
        <v>2</v>
      </c>
      <c r="B389" s="373">
        <v>39850</v>
      </c>
      <c r="C389" s="356" t="s">
        <v>902</v>
      </c>
      <c r="D389" s="357" t="s">
        <v>928</v>
      </c>
      <c r="E389" s="244" t="s">
        <v>22</v>
      </c>
      <c r="F389" s="358" t="s">
        <v>421</v>
      </c>
      <c r="G389" s="345">
        <v>3500000</v>
      </c>
      <c r="H389" s="359" t="s">
        <v>14</v>
      </c>
      <c r="I389" s="247"/>
      <c r="J389" s="374"/>
      <c r="K389" s="263"/>
      <c r="L389" s="238" t="str">
        <f t="shared" si="5"/>
        <v/>
      </c>
      <c r="M389" s="249"/>
      <c r="N389" s="4"/>
      <c r="O389" s="264"/>
      <c r="P389" s="375"/>
      <c r="Q389" s="360"/>
      <c r="R389" s="254"/>
    </row>
    <row r="390" spans="1:18" s="361" customFormat="1">
      <c r="A390" s="240">
        <v>2</v>
      </c>
      <c r="B390" s="373">
        <v>39850</v>
      </c>
      <c r="C390" s="356" t="s">
        <v>903</v>
      </c>
      <c r="D390" s="357" t="s">
        <v>929</v>
      </c>
      <c r="E390" s="244" t="s">
        <v>104</v>
      </c>
      <c r="F390" s="358" t="s">
        <v>421</v>
      </c>
      <c r="G390" s="345">
        <v>6300000</v>
      </c>
      <c r="H390" s="359" t="s">
        <v>14</v>
      </c>
      <c r="I390" s="247"/>
      <c r="J390" s="374"/>
      <c r="K390" s="263"/>
      <c r="L390" s="238" t="str">
        <f t="shared" si="5"/>
        <v/>
      </c>
      <c r="M390" s="249"/>
      <c r="N390" s="4"/>
      <c r="O390" s="264"/>
      <c r="P390" s="375"/>
      <c r="Q390" s="360"/>
      <c r="R390" s="254"/>
    </row>
    <row r="391" spans="1:18" s="361" customFormat="1">
      <c r="A391" s="240">
        <v>3</v>
      </c>
      <c r="B391" s="373">
        <v>39850</v>
      </c>
      <c r="C391" s="356" t="s">
        <v>904</v>
      </c>
      <c r="D391" s="357" t="s">
        <v>930</v>
      </c>
      <c r="E391" s="290" t="s">
        <v>149</v>
      </c>
      <c r="F391" s="358" t="s">
        <v>426</v>
      </c>
      <c r="G391" s="345">
        <v>5645000</v>
      </c>
      <c r="H391" s="359" t="s">
        <v>14</v>
      </c>
      <c r="I391" s="247"/>
      <c r="J391" s="374"/>
      <c r="K391" s="263"/>
      <c r="L391" s="238" t="str">
        <f t="shared" si="5"/>
        <v/>
      </c>
      <c r="M391" s="249"/>
      <c r="N391" s="4"/>
      <c r="O391" s="264"/>
      <c r="P391" s="375"/>
      <c r="Q391" s="360"/>
      <c r="R391" s="254"/>
    </row>
    <row r="392" spans="1:18" s="361" customFormat="1">
      <c r="A392" s="240">
        <v>2</v>
      </c>
      <c r="B392" s="373">
        <v>39850</v>
      </c>
      <c r="C392" s="356" t="s">
        <v>905</v>
      </c>
      <c r="D392" s="357" t="s">
        <v>710</v>
      </c>
      <c r="E392" s="244" t="s">
        <v>50</v>
      </c>
      <c r="F392" s="358" t="s">
        <v>421</v>
      </c>
      <c r="G392" s="345">
        <v>3072000</v>
      </c>
      <c r="H392" s="359" t="s">
        <v>14</v>
      </c>
      <c r="I392" s="247"/>
      <c r="J392" s="374"/>
      <c r="K392" s="263"/>
      <c r="L392" s="238" t="str">
        <f t="shared" si="5"/>
        <v/>
      </c>
      <c r="M392" s="249"/>
      <c r="N392" s="4"/>
      <c r="O392" s="264"/>
      <c r="P392" s="375"/>
      <c r="Q392" s="360"/>
      <c r="R392" s="254"/>
    </row>
    <row r="393" spans="1:18" s="361" customFormat="1" ht="28.5">
      <c r="A393" s="282">
        <v>18</v>
      </c>
      <c r="B393" s="1062">
        <v>39850</v>
      </c>
      <c r="C393" s="357" t="s">
        <v>1814</v>
      </c>
      <c r="D393" s="376" t="s">
        <v>1812</v>
      </c>
      <c r="E393" s="270" t="s">
        <v>55</v>
      </c>
      <c r="F393" s="377" t="s">
        <v>655</v>
      </c>
      <c r="G393" s="349">
        <v>33900000</v>
      </c>
      <c r="H393" s="378" t="s">
        <v>14</v>
      </c>
      <c r="I393" s="274"/>
      <c r="J393" s="379"/>
      <c r="K393" s="276"/>
      <c r="L393" s="284" t="str">
        <f t="shared" si="5"/>
        <v/>
      </c>
      <c r="M393" s="328"/>
      <c r="N393" s="218"/>
      <c r="O393" s="1072"/>
      <c r="P393" s="380"/>
      <c r="Q393" s="381"/>
      <c r="R393" s="281"/>
    </row>
    <row r="394" spans="1:18" s="361" customFormat="1">
      <c r="A394" s="240">
        <v>2</v>
      </c>
      <c r="B394" s="373">
        <v>39850</v>
      </c>
      <c r="C394" s="356" t="s">
        <v>906</v>
      </c>
      <c r="D394" s="357" t="s">
        <v>932</v>
      </c>
      <c r="E394" s="359" t="s">
        <v>864</v>
      </c>
      <c r="F394" s="358" t="s">
        <v>421</v>
      </c>
      <c r="G394" s="345">
        <v>795000</v>
      </c>
      <c r="H394" s="359" t="s">
        <v>14</v>
      </c>
      <c r="I394" s="247"/>
      <c r="J394" s="374"/>
      <c r="K394" s="263"/>
      <c r="L394" s="238" t="str">
        <f t="shared" si="5"/>
        <v/>
      </c>
      <c r="M394" s="249"/>
      <c r="N394" s="4"/>
      <c r="O394" s="264"/>
      <c r="P394" s="375"/>
      <c r="Q394" s="360"/>
      <c r="R394" s="254"/>
    </row>
    <row r="395" spans="1:18" s="361" customFormat="1">
      <c r="A395" s="240">
        <v>2</v>
      </c>
      <c r="B395" s="373">
        <v>39850</v>
      </c>
      <c r="C395" s="356" t="s">
        <v>907</v>
      </c>
      <c r="D395" s="357" t="s">
        <v>933</v>
      </c>
      <c r="E395" s="318" t="s">
        <v>488</v>
      </c>
      <c r="F395" s="358" t="s">
        <v>421</v>
      </c>
      <c r="G395" s="345">
        <v>7500000</v>
      </c>
      <c r="H395" s="359" t="s">
        <v>14</v>
      </c>
      <c r="I395" s="247"/>
      <c r="J395" s="374"/>
      <c r="K395" s="263"/>
      <c r="L395" s="238" t="str">
        <f t="shared" si="5"/>
        <v/>
      </c>
      <c r="M395" s="249"/>
      <c r="N395" s="4"/>
      <c r="O395" s="264"/>
      <c r="P395" s="375"/>
      <c r="Q395" s="360"/>
      <c r="R395" s="254"/>
    </row>
    <row r="396" spans="1:18" s="361" customFormat="1">
      <c r="A396" s="240">
        <v>2</v>
      </c>
      <c r="B396" s="373">
        <v>39850</v>
      </c>
      <c r="C396" s="356" t="s">
        <v>942</v>
      </c>
      <c r="D396" s="357" t="s">
        <v>934</v>
      </c>
      <c r="E396" s="244" t="s">
        <v>104</v>
      </c>
      <c r="F396" s="358" t="s">
        <v>421</v>
      </c>
      <c r="G396" s="345">
        <v>4000000</v>
      </c>
      <c r="H396" s="359" t="s">
        <v>14</v>
      </c>
      <c r="I396" s="247"/>
      <c r="J396" s="374"/>
      <c r="K396" s="263"/>
      <c r="L396" s="238" t="str">
        <f t="shared" si="5"/>
        <v/>
      </c>
      <c r="M396" s="249"/>
      <c r="N396" s="4"/>
      <c r="O396" s="264"/>
      <c r="P396" s="375"/>
      <c r="Q396" s="360"/>
      <c r="R396" s="254"/>
    </row>
    <row r="397" spans="1:18" s="361" customFormat="1">
      <c r="A397" s="240">
        <v>2</v>
      </c>
      <c r="B397" s="373">
        <v>39850</v>
      </c>
      <c r="C397" s="356" t="s">
        <v>908</v>
      </c>
      <c r="D397" s="357" t="s">
        <v>935</v>
      </c>
      <c r="E397" s="244" t="s">
        <v>36</v>
      </c>
      <c r="F397" s="358" t="s">
        <v>421</v>
      </c>
      <c r="G397" s="345">
        <v>8700000</v>
      </c>
      <c r="H397" s="359" t="s">
        <v>14</v>
      </c>
      <c r="I397" s="247"/>
      <c r="J397" s="374"/>
      <c r="K397" s="263"/>
      <c r="L397" s="238" t="str">
        <f t="shared" si="5"/>
        <v/>
      </c>
      <c r="M397" s="249"/>
      <c r="N397" s="4"/>
      <c r="O397" s="264"/>
      <c r="P397" s="375"/>
      <c r="Q397" s="360"/>
      <c r="R397" s="254"/>
    </row>
    <row r="398" spans="1:18" s="361" customFormat="1">
      <c r="A398" s="240">
        <v>2</v>
      </c>
      <c r="B398" s="373">
        <v>39850</v>
      </c>
      <c r="C398" s="356" t="s">
        <v>909</v>
      </c>
      <c r="D398" s="357" t="s">
        <v>936</v>
      </c>
      <c r="E398" s="290" t="s">
        <v>142</v>
      </c>
      <c r="F398" s="358" t="s">
        <v>421</v>
      </c>
      <c r="G398" s="345">
        <v>3345000</v>
      </c>
      <c r="H398" s="359" t="s">
        <v>14</v>
      </c>
      <c r="I398" s="247"/>
      <c r="J398" s="374"/>
      <c r="K398" s="263"/>
      <c r="L398" s="238" t="str">
        <f t="shared" si="5"/>
        <v/>
      </c>
      <c r="M398" s="249"/>
      <c r="N398" s="4"/>
      <c r="O398" s="264"/>
      <c r="P398" s="375"/>
      <c r="Q398" s="360"/>
      <c r="R398" s="254"/>
    </row>
    <row r="399" spans="1:18" s="361" customFormat="1">
      <c r="A399" s="240">
        <v>2</v>
      </c>
      <c r="B399" s="373">
        <v>39850</v>
      </c>
      <c r="C399" s="356" t="s">
        <v>910</v>
      </c>
      <c r="D399" s="357" t="s">
        <v>937</v>
      </c>
      <c r="E399" s="244" t="s">
        <v>13</v>
      </c>
      <c r="F399" s="358" t="s">
        <v>421</v>
      </c>
      <c r="G399" s="345">
        <v>17000000</v>
      </c>
      <c r="H399" s="359" t="s">
        <v>14</v>
      </c>
      <c r="I399" s="247"/>
      <c r="J399" s="374"/>
      <c r="K399" s="263"/>
      <c r="L399" s="238" t="str">
        <f t="shared" si="5"/>
        <v/>
      </c>
      <c r="M399" s="249"/>
      <c r="N399" s="4"/>
      <c r="O399" s="264"/>
      <c r="P399" s="375"/>
      <c r="Q399" s="360"/>
      <c r="R399" s="254"/>
    </row>
    <row r="400" spans="1:18" s="361" customFormat="1">
      <c r="A400" s="240">
        <v>2</v>
      </c>
      <c r="B400" s="373">
        <v>39850</v>
      </c>
      <c r="C400" s="356" t="s">
        <v>911</v>
      </c>
      <c r="D400" s="357" t="s">
        <v>938</v>
      </c>
      <c r="E400" s="244" t="s">
        <v>13</v>
      </c>
      <c r="F400" s="358" t="s">
        <v>421</v>
      </c>
      <c r="G400" s="345">
        <v>4021000</v>
      </c>
      <c r="H400" s="359" t="s">
        <v>14</v>
      </c>
      <c r="I400" s="247"/>
      <c r="J400" s="374"/>
      <c r="K400" s="263"/>
      <c r="L400" s="238" t="str">
        <f t="shared" si="5"/>
        <v/>
      </c>
      <c r="M400" s="249"/>
      <c r="N400" s="4"/>
      <c r="O400" s="264"/>
      <c r="P400" s="375"/>
      <c r="Q400" s="360"/>
      <c r="R400" s="254"/>
    </row>
    <row r="401" spans="1:18" s="361" customFormat="1">
      <c r="A401" s="240">
        <v>2</v>
      </c>
      <c r="B401" s="373">
        <v>39850</v>
      </c>
      <c r="C401" s="356" t="s">
        <v>912</v>
      </c>
      <c r="D401" s="357" t="s">
        <v>623</v>
      </c>
      <c r="E401" s="244" t="s">
        <v>58</v>
      </c>
      <c r="F401" s="358" t="s">
        <v>421</v>
      </c>
      <c r="G401" s="345">
        <v>3564000</v>
      </c>
      <c r="H401" s="359" t="s">
        <v>14</v>
      </c>
      <c r="I401" s="247"/>
      <c r="J401" s="374"/>
      <c r="K401" s="263"/>
      <c r="L401" s="238" t="str">
        <f t="shared" si="5"/>
        <v/>
      </c>
      <c r="M401" s="249"/>
      <c r="N401" s="4"/>
      <c r="O401" s="264"/>
      <c r="P401" s="375"/>
      <c r="Q401" s="360"/>
      <c r="R401" s="254"/>
    </row>
    <row r="402" spans="1:18" s="361" customFormat="1">
      <c r="A402" s="240">
        <v>2</v>
      </c>
      <c r="B402" s="373">
        <v>39850</v>
      </c>
      <c r="C402" s="356" t="s">
        <v>913</v>
      </c>
      <c r="D402" s="357" t="s">
        <v>939</v>
      </c>
      <c r="E402" s="244" t="s">
        <v>85</v>
      </c>
      <c r="F402" s="358" t="s">
        <v>421</v>
      </c>
      <c r="G402" s="345">
        <v>1050000</v>
      </c>
      <c r="H402" s="359" t="s">
        <v>14</v>
      </c>
      <c r="I402" s="247"/>
      <c r="J402" s="374"/>
      <c r="K402" s="263"/>
      <c r="L402" s="238" t="str">
        <f t="shared" ref="L402:L466" si="6">IF($K402&lt;&gt;0,$G402-$K402,"")</f>
        <v/>
      </c>
      <c r="M402" s="249"/>
      <c r="N402" s="4"/>
      <c r="O402" s="264"/>
      <c r="P402" s="375"/>
      <c r="Q402" s="360"/>
      <c r="R402" s="254"/>
    </row>
    <row r="403" spans="1:18" s="361" customFormat="1">
      <c r="A403" s="240">
        <v>2</v>
      </c>
      <c r="B403" s="373">
        <v>39850</v>
      </c>
      <c r="C403" s="356" t="s">
        <v>914</v>
      </c>
      <c r="D403" s="357" t="s">
        <v>940</v>
      </c>
      <c r="E403" s="308" t="s">
        <v>218</v>
      </c>
      <c r="F403" s="358" t="s">
        <v>421</v>
      </c>
      <c r="G403" s="345">
        <v>1552000</v>
      </c>
      <c r="H403" s="359" t="s">
        <v>14</v>
      </c>
      <c r="I403" s="247"/>
      <c r="J403" s="374"/>
      <c r="K403" s="263"/>
      <c r="L403" s="238" t="str">
        <f t="shared" si="6"/>
        <v/>
      </c>
      <c r="M403" s="249"/>
      <c r="N403" s="4"/>
      <c r="O403" s="264"/>
      <c r="P403" s="375"/>
      <c r="Q403" s="360"/>
      <c r="R403" s="254"/>
    </row>
    <row r="404" spans="1:18" s="361" customFormat="1" ht="28.5">
      <c r="A404" s="266" t="s">
        <v>1817</v>
      </c>
      <c r="B404" s="1062">
        <v>39850</v>
      </c>
      <c r="C404" s="376" t="s">
        <v>1818</v>
      </c>
      <c r="D404" s="376" t="s">
        <v>941</v>
      </c>
      <c r="E404" s="270" t="s">
        <v>66</v>
      </c>
      <c r="F404" s="377" t="s">
        <v>421</v>
      </c>
      <c r="G404" s="349">
        <v>3756000</v>
      </c>
      <c r="H404" s="378" t="s">
        <v>14</v>
      </c>
      <c r="I404" s="247"/>
      <c r="J404" s="374"/>
      <c r="K404" s="263"/>
      <c r="L404" s="238" t="str">
        <f t="shared" si="6"/>
        <v/>
      </c>
      <c r="M404" s="249"/>
      <c r="N404" s="4"/>
      <c r="O404" s="264"/>
      <c r="P404" s="375"/>
      <c r="Q404" s="360"/>
      <c r="R404" s="254"/>
    </row>
    <row r="405" spans="1:18" s="361" customFormat="1">
      <c r="A405" s="240">
        <v>2</v>
      </c>
      <c r="B405" s="373">
        <v>39850</v>
      </c>
      <c r="C405" s="356" t="s">
        <v>915</v>
      </c>
      <c r="D405" s="357" t="s">
        <v>872</v>
      </c>
      <c r="E405" s="318" t="s">
        <v>377</v>
      </c>
      <c r="F405" s="358" t="s">
        <v>421</v>
      </c>
      <c r="G405" s="345">
        <v>8559000</v>
      </c>
      <c r="H405" s="359" t="s">
        <v>14</v>
      </c>
      <c r="I405" s="247"/>
      <c r="J405" s="374"/>
      <c r="K405" s="263"/>
      <c r="L405" s="238" t="str">
        <f t="shared" si="6"/>
        <v/>
      </c>
      <c r="M405" s="249"/>
      <c r="N405" s="4"/>
      <c r="O405" s="264"/>
      <c r="P405" s="375"/>
      <c r="Q405" s="360"/>
      <c r="R405" s="254"/>
    </row>
    <row r="406" spans="1:18" s="361" customFormat="1">
      <c r="A406" s="240"/>
      <c r="B406" s="373">
        <v>39857</v>
      </c>
      <c r="C406" s="356" t="s">
        <v>945</v>
      </c>
      <c r="D406" s="357" t="s">
        <v>985</v>
      </c>
      <c r="E406" s="318" t="s">
        <v>986</v>
      </c>
      <c r="F406" s="245" t="s">
        <v>499</v>
      </c>
      <c r="G406" s="345">
        <v>38237000</v>
      </c>
      <c r="H406" s="359" t="s">
        <v>14</v>
      </c>
      <c r="I406" s="247"/>
      <c r="J406" s="374"/>
      <c r="K406" s="263"/>
      <c r="L406" s="238" t="str">
        <f t="shared" si="6"/>
        <v/>
      </c>
      <c r="M406" s="249"/>
      <c r="N406" s="4"/>
      <c r="O406" s="264"/>
      <c r="P406" s="375"/>
      <c r="Q406" s="360"/>
      <c r="R406" s="254"/>
    </row>
    <row r="407" spans="1:18" ht="28.5">
      <c r="A407" s="1111"/>
      <c r="B407" s="1167">
        <v>39857</v>
      </c>
      <c r="C407" s="1165" t="s">
        <v>946</v>
      </c>
      <c r="D407" s="1175" t="s">
        <v>987</v>
      </c>
      <c r="E407" s="1173" t="s">
        <v>988</v>
      </c>
      <c r="F407" s="1134" t="s">
        <v>499</v>
      </c>
      <c r="G407" s="1171">
        <v>83726000</v>
      </c>
      <c r="H407" s="1169" t="s">
        <v>14</v>
      </c>
      <c r="I407" s="274">
        <v>40058</v>
      </c>
      <c r="J407" s="382">
        <v>4</v>
      </c>
      <c r="K407" s="276">
        <v>41863000</v>
      </c>
      <c r="L407" s="284">
        <f t="shared" si="6"/>
        <v>41863000</v>
      </c>
      <c r="M407" s="249" t="s">
        <v>499</v>
      </c>
      <c r="N407" s="4"/>
      <c r="O407" s="264"/>
      <c r="P407" s="375"/>
      <c r="Q407" s="253"/>
      <c r="R407" s="254"/>
    </row>
    <row r="408" spans="1:18">
      <c r="A408" s="1112"/>
      <c r="B408" s="1168"/>
      <c r="C408" s="1166"/>
      <c r="D408" s="1176"/>
      <c r="E408" s="1174"/>
      <c r="F408" s="1136"/>
      <c r="G408" s="1172"/>
      <c r="H408" s="1170"/>
      <c r="I408" s="274">
        <v>40135</v>
      </c>
      <c r="J408" s="374">
        <v>4</v>
      </c>
      <c r="K408" s="276">
        <v>41863000</v>
      </c>
      <c r="L408" s="284">
        <f>G407-L407-K408</f>
        <v>0</v>
      </c>
      <c r="M408" s="249" t="s">
        <v>1284</v>
      </c>
      <c r="N408" s="4"/>
      <c r="O408" s="264"/>
      <c r="P408" s="375"/>
      <c r="Q408" s="253"/>
      <c r="R408" s="254"/>
    </row>
    <row r="409" spans="1:18">
      <c r="A409" s="240"/>
      <c r="B409" s="373">
        <v>39857</v>
      </c>
      <c r="C409" s="356" t="s">
        <v>947</v>
      </c>
      <c r="D409" s="357" t="s">
        <v>989</v>
      </c>
      <c r="E409" s="318" t="s">
        <v>990</v>
      </c>
      <c r="F409" s="245" t="s">
        <v>499</v>
      </c>
      <c r="G409" s="345">
        <v>34000000</v>
      </c>
      <c r="H409" s="359" t="s">
        <v>14</v>
      </c>
      <c r="I409" s="247"/>
      <c r="J409" s="374"/>
      <c r="K409" s="263"/>
      <c r="L409" s="238" t="str">
        <f t="shared" si="6"/>
        <v/>
      </c>
      <c r="M409" s="249"/>
      <c r="N409" s="4"/>
      <c r="O409" s="264"/>
      <c r="P409" s="375"/>
      <c r="Q409" s="253"/>
      <c r="R409" s="254"/>
    </row>
    <row r="410" spans="1:18">
      <c r="A410" s="240"/>
      <c r="B410" s="373">
        <v>39857</v>
      </c>
      <c r="C410" s="356" t="s">
        <v>968</v>
      </c>
      <c r="D410" s="357" t="s">
        <v>995</v>
      </c>
      <c r="E410" s="318" t="s">
        <v>996</v>
      </c>
      <c r="F410" s="245" t="s">
        <v>499</v>
      </c>
      <c r="G410" s="345">
        <v>41400000</v>
      </c>
      <c r="H410" s="359" t="s">
        <v>14</v>
      </c>
      <c r="I410" s="247"/>
      <c r="J410" s="374"/>
      <c r="K410" s="263"/>
      <c r="L410" s="238" t="str">
        <f t="shared" si="6"/>
        <v/>
      </c>
      <c r="M410" s="249"/>
      <c r="N410" s="4"/>
      <c r="O410" s="264"/>
      <c r="P410" s="375"/>
      <c r="Q410" s="253"/>
      <c r="R410" s="254"/>
    </row>
    <row r="411" spans="1:18">
      <c r="A411" s="240"/>
      <c r="B411" s="373">
        <v>39857</v>
      </c>
      <c r="C411" s="356" t="s">
        <v>969</v>
      </c>
      <c r="D411" s="357" t="s">
        <v>997</v>
      </c>
      <c r="E411" s="318" t="s">
        <v>998</v>
      </c>
      <c r="F411" s="245" t="s">
        <v>499</v>
      </c>
      <c r="G411" s="345">
        <v>9201000</v>
      </c>
      <c r="H411" s="359" t="s">
        <v>14</v>
      </c>
      <c r="I411" s="247"/>
      <c r="J411" s="374"/>
      <c r="K411" s="263"/>
      <c r="L411" s="238" t="str">
        <f t="shared" si="6"/>
        <v/>
      </c>
      <c r="M411" s="249"/>
      <c r="N411" s="4"/>
      <c r="O411" s="264"/>
      <c r="P411" s="375"/>
      <c r="Q411" s="253"/>
      <c r="R411" s="254"/>
    </row>
    <row r="412" spans="1:18">
      <c r="A412" s="240"/>
      <c r="B412" s="373">
        <v>39857</v>
      </c>
      <c r="C412" s="356" t="s">
        <v>1029</v>
      </c>
      <c r="D412" s="357" t="s">
        <v>999</v>
      </c>
      <c r="E412" s="318" t="s">
        <v>705</v>
      </c>
      <c r="F412" s="245" t="s">
        <v>499</v>
      </c>
      <c r="G412" s="345">
        <v>51500000</v>
      </c>
      <c r="H412" s="359" t="s">
        <v>14</v>
      </c>
      <c r="I412" s="247"/>
      <c r="J412" s="374"/>
      <c r="K412" s="263"/>
      <c r="L412" s="238" t="str">
        <f t="shared" si="6"/>
        <v/>
      </c>
      <c r="M412" s="249"/>
      <c r="N412" s="4"/>
      <c r="O412" s="264"/>
      <c r="P412" s="375"/>
      <c r="Q412" s="253"/>
      <c r="R412" s="254"/>
    </row>
    <row r="413" spans="1:18">
      <c r="A413" s="240">
        <v>2</v>
      </c>
      <c r="B413" s="373">
        <v>39857</v>
      </c>
      <c r="C413" s="356" t="s">
        <v>970</v>
      </c>
      <c r="D413" s="357" t="s">
        <v>1001</v>
      </c>
      <c r="E413" s="318" t="s">
        <v>1002</v>
      </c>
      <c r="F413" s="358" t="s">
        <v>421</v>
      </c>
      <c r="G413" s="345">
        <v>4797000</v>
      </c>
      <c r="H413" s="359" t="s">
        <v>14</v>
      </c>
      <c r="I413" s="247"/>
      <c r="J413" s="374"/>
      <c r="K413" s="263"/>
      <c r="L413" s="238" t="str">
        <f t="shared" si="6"/>
        <v/>
      </c>
      <c r="M413" s="249"/>
      <c r="N413" s="4"/>
      <c r="O413" s="264"/>
      <c r="P413" s="375"/>
      <c r="Q413" s="253"/>
      <c r="R413" s="254"/>
    </row>
    <row r="414" spans="1:18">
      <c r="A414" s="240">
        <v>2</v>
      </c>
      <c r="B414" s="373">
        <v>39857</v>
      </c>
      <c r="C414" s="356" t="s">
        <v>971</v>
      </c>
      <c r="D414" s="357" t="s">
        <v>991</v>
      </c>
      <c r="E414" s="318" t="s">
        <v>988</v>
      </c>
      <c r="F414" s="358" t="s">
        <v>421</v>
      </c>
      <c r="G414" s="345">
        <v>4400000</v>
      </c>
      <c r="H414" s="359" t="s">
        <v>14</v>
      </c>
      <c r="I414" s="247"/>
      <c r="J414" s="374"/>
      <c r="K414" s="263"/>
      <c r="L414" s="238" t="str">
        <f t="shared" si="6"/>
        <v/>
      </c>
      <c r="M414" s="249"/>
      <c r="N414" s="4"/>
      <c r="O414" s="264"/>
      <c r="P414" s="375"/>
      <c r="Q414" s="253"/>
      <c r="R414" s="254"/>
    </row>
    <row r="415" spans="1:18">
      <c r="A415" s="240">
        <v>2</v>
      </c>
      <c r="B415" s="373">
        <v>39857</v>
      </c>
      <c r="C415" s="356" t="s">
        <v>972</v>
      </c>
      <c r="D415" s="357" t="s">
        <v>1003</v>
      </c>
      <c r="E415" s="318" t="s">
        <v>1004</v>
      </c>
      <c r="F415" s="358" t="s">
        <v>421</v>
      </c>
      <c r="G415" s="345">
        <v>1173000</v>
      </c>
      <c r="H415" s="359" t="s">
        <v>14</v>
      </c>
      <c r="I415" s="247"/>
      <c r="J415" s="374"/>
      <c r="K415" s="263"/>
      <c r="L415" s="238" t="str">
        <f t="shared" si="6"/>
        <v/>
      </c>
      <c r="M415" s="249"/>
      <c r="N415" s="4"/>
      <c r="O415" s="264"/>
      <c r="P415" s="375"/>
      <c r="Q415" s="253"/>
      <c r="R415" s="254"/>
    </row>
    <row r="416" spans="1:18">
      <c r="A416" s="240">
        <v>2</v>
      </c>
      <c r="B416" s="373">
        <v>39857</v>
      </c>
      <c r="C416" s="356" t="s">
        <v>973</v>
      </c>
      <c r="D416" s="357" t="s">
        <v>1005</v>
      </c>
      <c r="E416" s="318" t="s">
        <v>1006</v>
      </c>
      <c r="F416" s="358" t="s">
        <v>421</v>
      </c>
      <c r="G416" s="345">
        <v>2152000</v>
      </c>
      <c r="H416" s="359" t="s">
        <v>14</v>
      </c>
      <c r="I416" s="247"/>
      <c r="J416" s="374"/>
      <c r="K416" s="263"/>
      <c r="L416" s="238" t="str">
        <f t="shared" si="6"/>
        <v/>
      </c>
      <c r="M416" s="249"/>
      <c r="N416" s="4"/>
      <c r="O416" s="264"/>
      <c r="P416" s="375"/>
      <c r="Q416" s="253"/>
      <c r="R416" s="254"/>
    </row>
    <row r="417" spans="1:18">
      <c r="A417" s="240">
        <v>2</v>
      </c>
      <c r="B417" s="373">
        <v>39857</v>
      </c>
      <c r="C417" s="356" t="s">
        <v>1035</v>
      </c>
      <c r="D417" s="357" t="s">
        <v>1007</v>
      </c>
      <c r="E417" s="318" t="s">
        <v>1004</v>
      </c>
      <c r="F417" s="358" t="s">
        <v>421</v>
      </c>
      <c r="G417" s="345">
        <v>15000000</v>
      </c>
      <c r="H417" s="359" t="s">
        <v>14</v>
      </c>
      <c r="I417" s="247"/>
      <c r="J417" s="374"/>
      <c r="K417" s="263"/>
      <c r="L417" s="238" t="str">
        <f t="shared" si="6"/>
        <v/>
      </c>
      <c r="M417" s="249"/>
      <c r="N417" s="4"/>
      <c r="O417" s="264"/>
      <c r="P417" s="375"/>
      <c r="Q417" s="253"/>
      <c r="R417" s="254"/>
    </row>
    <row r="418" spans="1:18">
      <c r="A418" s="240">
        <v>2</v>
      </c>
      <c r="B418" s="373">
        <v>39857</v>
      </c>
      <c r="C418" s="356" t="s">
        <v>974</v>
      </c>
      <c r="D418" s="357" t="s">
        <v>1008</v>
      </c>
      <c r="E418" s="318" t="s">
        <v>1009</v>
      </c>
      <c r="F418" s="358" t="s">
        <v>421</v>
      </c>
      <c r="G418" s="345">
        <v>1000000</v>
      </c>
      <c r="H418" s="359" t="s">
        <v>14</v>
      </c>
      <c r="I418" s="247"/>
      <c r="J418" s="374"/>
      <c r="K418" s="263"/>
      <c r="L418" s="238" t="str">
        <f t="shared" si="6"/>
        <v/>
      </c>
      <c r="M418" s="249"/>
      <c r="N418" s="4"/>
      <c r="O418" s="264"/>
      <c r="P418" s="375"/>
      <c r="Q418" s="253"/>
      <c r="R418" s="254"/>
    </row>
    <row r="419" spans="1:18">
      <c r="A419" s="240">
        <v>2</v>
      </c>
      <c r="B419" s="373">
        <v>39857</v>
      </c>
      <c r="C419" s="356" t="s">
        <v>948</v>
      </c>
      <c r="D419" s="357" t="s">
        <v>992</v>
      </c>
      <c r="E419" s="318" t="s">
        <v>993</v>
      </c>
      <c r="F419" s="358" t="s">
        <v>421</v>
      </c>
      <c r="G419" s="345">
        <v>638000</v>
      </c>
      <c r="H419" s="359" t="s">
        <v>14</v>
      </c>
      <c r="I419" s="247"/>
      <c r="J419" s="374"/>
      <c r="K419" s="263"/>
      <c r="L419" s="238" t="str">
        <f t="shared" si="6"/>
        <v/>
      </c>
      <c r="M419" s="249"/>
      <c r="N419" s="4"/>
      <c r="O419" s="264"/>
      <c r="P419" s="375"/>
      <c r="Q419" s="253"/>
      <c r="R419" s="254"/>
    </row>
    <row r="420" spans="1:18">
      <c r="A420" s="240">
        <v>2</v>
      </c>
      <c r="B420" s="373">
        <v>39857</v>
      </c>
      <c r="C420" s="356" t="s">
        <v>975</v>
      </c>
      <c r="D420" s="357" t="s">
        <v>1010</v>
      </c>
      <c r="E420" s="318" t="s">
        <v>1011</v>
      </c>
      <c r="F420" s="358" t="s">
        <v>421</v>
      </c>
      <c r="G420" s="345">
        <v>5000000</v>
      </c>
      <c r="H420" s="359" t="s">
        <v>14</v>
      </c>
      <c r="I420" s="247"/>
      <c r="J420" s="374"/>
      <c r="K420" s="263"/>
      <c r="L420" s="238" t="str">
        <f t="shared" si="6"/>
        <v/>
      </c>
      <c r="M420" s="249"/>
      <c r="N420" s="4"/>
      <c r="O420" s="264"/>
      <c r="P420" s="375"/>
      <c r="Q420" s="253"/>
      <c r="R420" s="254"/>
    </row>
    <row r="421" spans="1:18">
      <c r="A421" s="240">
        <v>2</v>
      </c>
      <c r="B421" s="373">
        <v>39857</v>
      </c>
      <c r="C421" s="356" t="s">
        <v>976</v>
      </c>
      <c r="D421" s="357" t="s">
        <v>1012</v>
      </c>
      <c r="E421" s="318" t="s">
        <v>1013</v>
      </c>
      <c r="F421" s="358" t="s">
        <v>421</v>
      </c>
      <c r="G421" s="345">
        <v>10000000</v>
      </c>
      <c r="H421" s="359" t="s">
        <v>14</v>
      </c>
      <c r="I421" s="247"/>
      <c r="J421" s="374"/>
      <c r="K421" s="263"/>
      <c r="L421" s="238" t="str">
        <f t="shared" si="6"/>
        <v/>
      </c>
      <c r="M421" s="249"/>
      <c r="N421" s="4"/>
      <c r="O421" s="264"/>
      <c r="P421" s="375"/>
      <c r="Q421" s="253"/>
      <c r="R421" s="254"/>
    </row>
    <row r="422" spans="1:18">
      <c r="A422" s="240">
        <v>2</v>
      </c>
      <c r="B422" s="373">
        <v>39857</v>
      </c>
      <c r="C422" s="356" t="s">
        <v>1034</v>
      </c>
      <c r="D422" s="357" t="s">
        <v>994</v>
      </c>
      <c r="E422" s="318" t="s">
        <v>988</v>
      </c>
      <c r="F422" s="358" t="s">
        <v>421</v>
      </c>
      <c r="G422" s="345">
        <v>2900000</v>
      </c>
      <c r="H422" s="359" t="s">
        <v>14</v>
      </c>
      <c r="I422" s="247"/>
      <c r="J422" s="374"/>
      <c r="K422" s="263"/>
      <c r="L422" s="238" t="str">
        <f t="shared" si="6"/>
        <v/>
      </c>
      <c r="M422" s="249"/>
      <c r="N422" s="4"/>
      <c r="O422" s="264"/>
      <c r="P422" s="375"/>
      <c r="Q422" s="253"/>
      <c r="R422" s="254"/>
    </row>
    <row r="423" spans="1:18">
      <c r="A423" s="240">
        <v>2</v>
      </c>
      <c r="B423" s="373">
        <v>39857</v>
      </c>
      <c r="C423" s="356" t="s">
        <v>977</v>
      </c>
      <c r="D423" s="357" t="s">
        <v>1014</v>
      </c>
      <c r="E423" s="318" t="s">
        <v>1006</v>
      </c>
      <c r="F423" s="358" t="s">
        <v>421</v>
      </c>
      <c r="G423" s="345">
        <v>40000000</v>
      </c>
      <c r="H423" s="359" t="s">
        <v>14</v>
      </c>
      <c r="I423" s="247"/>
      <c r="J423" s="374"/>
      <c r="K423" s="263"/>
      <c r="L423" s="238" t="str">
        <f t="shared" si="6"/>
        <v/>
      </c>
      <c r="M423" s="249"/>
      <c r="N423" s="4"/>
      <c r="O423" s="264"/>
      <c r="P423" s="375"/>
      <c r="Q423" s="253"/>
      <c r="R423" s="254"/>
    </row>
    <row r="424" spans="1:18">
      <c r="A424" s="240">
        <v>2</v>
      </c>
      <c r="B424" s="373">
        <v>39857</v>
      </c>
      <c r="C424" s="356" t="s">
        <v>978</v>
      </c>
      <c r="D424" s="357" t="s">
        <v>1015</v>
      </c>
      <c r="E424" s="318" t="s">
        <v>1009</v>
      </c>
      <c r="F424" s="358" t="s">
        <v>421</v>
      </c>
      <c r="G424" s="345">
        <v>1500000</v>
      </c>
      <c r="H424" s="359" t="s">
        <v>14</v>
      </c>
      <c r="I424" s="247"/>
      <c r="J424" s="374"/>
      <c r="K424" s="263"/>
      <c r="L424" s="238" t="str">
        <f t="shared" si="6"/>
        <v/>
      </c>
      <c r="M424" s="249"/>
      <c r="N424" s="4"/>
      <c r="O424" s="264"/>
      <c r="P424" s="375"/>
      <c r="Q424" s="253"/>
      <c r="R424" s="254"/>
    </row>
    <row r="425" spans="1:18">
      <c r="A425" s="240">
        <v>2</v>
      </c>
      <c r="B425" s="373">
        <v>39857</v>
      </c>
      <c r="C425" s="356" t="s">
        <v>1033</v>
      </c>
      <c r="D425" s="357" t="s">
        <v>1016</v>
      </c>
      <c r="E425" s="318" t="s">
        <v>1000</v>
      </c>
      <c r="F425" s="358" t="s">
        <v>421</v>
      </c>
      <c r="G425" s="345">
        <v>18000000</v>
      </c>
      <c r="H425" s="359" t="s">
        <v>14</v>
      </c>
      <c r="I425" s="247"/>
      <c r="J425" s="374"/>
      <c r="K425" s="263"/>
      <c r="L425" s="238" t="str">
        <f t="shared" si="6"/>
        <v/>
      </c>
      <c r="M425" s="249"/>
      <c r="N425" s="4"/>
      <c r="O425" s="264"/>
      <c r="P425" s="375"/>
      <c r="Q425" s="253"/>
      <c r="R425" s="254"/>
    </row>
    <row r="426" spans="1:18">
      <c r="A426" s="240">
        <v>2</v>
      </c>
      <c r="B426" s="373">
        <v>39857</v>
      </c>
      <c r="C426" s="356" t="s">
        <v>979</v>
      </c>
      <c r="D426" s="357" t="s">
        <v>1017</v>
      </c>
      <c r="E426" s="318" t="s">
        <v>988</v>
      </c>
      <c r="F426" s="358" t="s">
        <v>421</v>
      </c>
      <c r="G426" s="345">
        <v>2200000</v>
      </c>
      <c r="H426" s="359" t="s">
        <v>14</v>
      </c>
      <c r="I426" s="247"/>
      <c r="J426" s="374"/>
      <c r="K426" s="263"/>
      <c r="L426" s="238" t="str">
        <f t="shared" si="6"/>
        <v/>
      </c>
      <c r="M426" s="249"/>
      <c r="N426" s="4"/>
      <c r="O426" s="264"/>
      <c r="P426" s="375"/>
      <c r="Q426" s="253"/>
      <c r="R426" s="254"/>
    </row>
    <row r="427" spans="1:18">
      <c r="A427" s="240">
        <v>2</v>
      </c>
      <c r="B427" s="373">
        <v>39857</v>
      </c>
      <c r="C427" s="356" t="s">
        <v>1030</v>
      </c>
      <c r="D427" s="357" t="s">
        <v>1018</v>
      </c>
      <c r="E427" s="318" t="s">
        <v>1006</v>
      </c>
      <c r="F427" s="358" t="s">
        <v>421</v>
      </c>
      <c r="G427" s="345">
        <v>825000</v>
      </c>
      <c r="H427" s="359" t="s">
        <v>14</v>
      </c>
      <c r="I427" s="247"/>
      <c r="J427" s="374"/>
      <c r="K427" s="263"/>
      <c r="L427" s="238" t="str">
        <f t="shared" si="6"/>
        <v/>
      </c>
      <c r="M427" s="249"/>
      <c r="N427" s="4"/>
      <c r="O427" s="264"/>
      <c r="P427" s="375"/>
      <c r="Q427" s="253"/>
      <c r="R427" s="254"/>
    </row>
    <row r="428" spans="1:18">
      <c r="A428" s="240">
        <v>2</v>
      </c>
      <c r="B428" s="373">
        <v>39857</v>
      </c>
      <c r="C428" s="356" t="s">
        <v>980</v>
      </c>
      <c r="D428" s="357" t="s">
        <v>1019</v>
      </c>
      <c r="E428" s="318" t="s">
        <v>990</v>
      </c>
      <c r="F428" s="358" t="s">
        <v>421</v>
      </c>
      <c r="G428" s="345">
        <v>1900000</v>
      </c>
      <c r="H428" s="359" t="s">
        <v>14</v>
      </c>
      <c r="I428" s="247"/>
      <c r="J428" s="374"/>
      <c r="K428" s="263"/>
      <c r="L428" s="238" t="str">
        <f t="shared" si="6"/>
        <v/>
      </c>
      <c r="M428" s="249"/>
      <c r="N428" s="4"/>
      <c r="O428" s="264"/>
      <c r="P428" s="375"/>
      <c r="Q428" s="253"/>
      <c r="R428" s="254"/>
    </row>
    <row r="429" spans="1:18">
      <c r="A429" s="240">
        <v>2</v>
      </c>
      <c r="B429" s="373">
        <v>39857</v>
      </c>
      <c r="C429" s="356" t="s">
        <v>1031</v>
      </c>
      <c r="D429" s="357" t="s">
        <v>1020</v>
      </c>
      <c r="E429" s="318" t="s">
        <v>1006</v>
      </c>
      <c r="F429" s="358" t="s">
        <v>421</v>
      </c>
      <c r="G429" s="345">
        <v>700000</v>
      </c>
      <c r="H429" s="359" t="s">
        <v>14</v>
      </c>
      <c r="I429" s="247">
        <v>40127</v>
      </c>
      <c r="J429" s="374">
        <v>4</v>
      </c>
      <c r="K429" s="263">
        <v>700000</v>
      </c>
      <c r="L429" s="238">
        <f t="shared" si="6"/>
        <v>0</v>
      </c>
      <c r="M429" s="249" t="s">
        <v>309</v>
      </c>
      <c r="N429" s="4">
        <v>40127</v>
      </c>
      <c r="O429" s="264" t="s">
        <v>655</v>
      </c>
      <c r="P429" s="375" t="s">
        <v>314</v>
      </c>
      <c r="Q429" s="253" t="s">
        <v>1668</v>
      </c>
      <c r="R429" s="254">
        <v>35000</v>
      </c>
    </row>
    <row r="430" spans="1:18">
      <c r="A430" s="240">
        <v>2</v>
      </c>
      <c r="B430" s="373">
        <v>39857</v>
      </c>
      <c r="C430" s="356" t="s">
        <v>981</v>
      </c>
      <c r="D430" s="357" t="s">
        <v>1021</v>
      </c>
      <c r="E430" s="318" t="s">
        <v>1022</v>
      </c>
      <c r="F430" s="358" t="s">
        <v>421</v>
      </c>
      <c r="G430" s="345">
        <v>985000</v>
      </c>
      <c r="H430" s="359" t="s">
        <v>14</v>
      </c>
      <c r="I430" s="247"/>
      <c r="J430" s="374"/>
      <c r="K430" s="263"/>
      <c r="L430" s="238" t="str">
        <f t="shared" si="6"/>
        <v/>
      </c>
      <c r="M430" s="249"/>
      <c r="N430" s="4"/>
      <c r="O430" s="264"/>
      <c r="P430" s="375"/>
      <c r="Q430" s="253"/>
      <c r="R430" s="254"/>
    </row>
    <row r="431" spans="1:18">
      <c r="A431" s="240">
        <v>2</v>
      </c>
      <c r="B431" s="373">
        <v>39857</v>
      </c>
      <c r="C431" s="356" t="s">
        <v>1032</v>
      </c>
      <c r="D431" s="357" t="s">
        <v>873</v>
      </c>
      <c r="E431" s="318" t="s">
        <v>1000</v>
      </c>
      <c r="F431" s="358" t="s">
        <v>421</v>
      </c>
      <c r="G431" s="345">
        <v>10500000</v>
      </c>
      <c r="H431" s="359" t="s">
        <v>14</v>
      </c>
      <c r="I431" s="247"/>
      <c r="J431" s="374"/>
      <c r="K431" s="263"/>
      <c r="L431" s="238" t="str">
        <f t="shared" si="6"/>
        <v/>
      </c>
      <c r="M431" s="249"/>
      <c r="N431" s="4"/>
      <c r="O431" s="264"/>
      <c r="P431" s="375"/>
      <c r="Q431" s="253"/>
      <c r="R431" s="254"/>
    </row>
    <row r="432" spans="1:18">
      <c r="A432" s="240">
        <v>2</v>
      </c>
      <c r="B432" s="373">
        <v>39857</v>
      </c>
      <c r="C432" s="356" t="s">
        <v>779</v>
      </c>
      <c r="D432" s="357" t="s">
        <v>1023</v>
      </c>
      <c r="E432" s="318" t="s">
        <v>1006</v>
      </c>
      <c r="F432" s="358" t="s">
        <v>421</v>
      </c>
      <c r="G432" s="345">
        <v>21900000</v>
      </c>
      <c r="H432" s="359" t="s">
        <v>14</v>
      </c>
      <c r="I432" s="247"/>
      <c r="J432" s="374"/>
      <c r="K432" s="263"/>
      <c r="L432" s="238" t="str">
        <f t="shared" si="6"/>
        <v/>
      </c>
      <c r="M432" s="249"/>
      <c r="N432" s="4"/>
      <c r="O432" s="264"/>
      <c r="P432" s="375"/>
      <c r="Q432" s="253"/>
      <c r="R432" s="254"/>
    </row>
    <row r="433" spans="1:18">
      <c r="A433" s="240">
        <v>2</v>
      </c>
      <c r="B433" s="373">
        <v>39857</v>
      </c>
      <c r="C433" s="356" t="s">
        <v>982</v>
      </c>
      <c r="D433" s="357" t="s">
        <v>1024</v>
      </c>
      <c r="E433" s="318" t="s">
        <v>1025</v>
      </c>
      <c r="F433" s="358" t="s">
        <v>421</v>
      </c>
      <c r="G433" s="345">
        <v>17243000</v>
      </c>
      <c r="H433" s="359" t="s">
        <v>14</v>
      </c>
      <c r="I433" s="247"/>
      <c r="J433" s="374"/>
      <c r="K433" s="263"/>
      <c r="L433" s="238" t="str">
        <f t="shared" si="6"/>
        <v/>
      </c>
      <c r="M433" s="249"/>
      <c r="N433" s="4"/>
      <c r="O433" s="264"/>
      <c r="P433" s="375"/>
      <c r="Q433" s="253"/>
      <c r="R433" s="254"/>
    </row>
    <row r="434" spans="1:18">
      <c r="A434" s="240">
        <v>2</v>
      </c>
      <c r="B434" s="373">
        <v>39857</v>
      </c>
      <c r="C434" s="356" t="s">
        <v>983</v>
      </c>
      <c r="D434" s="357" t="s">
        <v>1026</v>
      </c>
      <c r="E434" s="318" t="s">
        <v>1027</v>
      </c>
      <c r="F434" s="358" t="s">
        <v>421</v>
      </c>
      <c r="G434" s="345">
        <v>6200000</v>
      </c>
      <c r="H434" s="359" t="s">
        <v>14</v>
      </c>
      <c r="I434" s="247"/>
      <c r="J434" s="374"/>
      <c r="K434" s="263"/>
      <c r="L434" s="238" t="str">
        <f t="shared" si="6"/>
        <v/>
      </c>
      <c r="M434" s="249"/>
      <c r="N434" s="4"/>
      <c r="O434" s="264"/>
      <c r="P434" s="375"/>
      <c r="Q434" s="253"/>
      <c r="R434" s="254"/>
    </row>
    <row r="435" spans="1:18">
      <c r="A435" s="240">
        <v>2</v>
      </c>
      <c r="B435" s="373">
        <v>39857</v>
      </c>
      <c r="C435" s="356" t="s">
        <v>984</v>
      </c>
      <c r="D435" s="357" t="s">
        <v>1028</v>
      </c>
      <c r="E435" s="318" t="s">
        <v>1000</v>
      </c>
      <c r="F435" s="358" t="s">
        <v>421</v>
      </c>
      <c r="G435" s="345">
        <v>1992000</v>
      </c>
      <c r="H435" s="359" t="s">
        <v>14</v>
      </c>
      <c r="I435" s="247"/>
      <c r="J435" s="374"/>
      <c r="K435" s="263"/>
      <c r="L435" s="238" t="str">
        <f t="shared" si="6"/>
        <v/>
      </c>
      <c r="M435" s="249"/>
      <c r="N435" s="4"/>
      <c r="O435" s="264"/>
      <c r="P435" s="375"/>
      <c r="Q435" s="253"/>
      <c r="R435" s="254"/>
    </row>
    <row r="436" spans="1:18">
      <c r="A436" s="240"/>
      <c r="B436" s="373">
        <v>39864</v>
      </c>
      <c r="C436" s="357" t="s">
        <v>1036</v>
      </c>
      <c r="D436" s="357" t="s">
        <v>1037</v>
      </c>
      <c r="E436" s="383" t="s">
        <v>1027</v>
      </c>
      <c r="F436" s="384" t="s">
        <v>499</v>
      </c>
      <c r="G436" s="345">
        <v>30407000</v>
      </c>
      <c r="H436" s="359" t="s">
        <v>14</v>
      </c>
      <c r="I436" s="247"/>
      <c r="J436" s="374"/>
      <c r="K436" s="263"/>
      <c r="L436" s="238" t="str">
        <f t="shared" si="6"/>
        <v/>
      </c>
      <c r="M436" s="249"/>
      <c r="N436" s="4"/>
      <c r="O436" s="264"/>
      <c r="P436" s="375"/>
      <c r="Q436" s="253"/>
      <c r="R436" s="254"/>
    </row>
    <row r="437" spans="1:18">
      <c r="A437" s="240"/>
      <c r="B437" s="373">
        <v>39864</v>
      </c>
      <c r="C437" s="357" t="s">
        <v>1038</v>
      </c>
      <c r="D437" s="357" t="s">
        <v>1039</v>
      </c>
      <c r="E437" s="383" t="s">
        <v>1040</v>
      </c>
      <c r="F437" s="384" t="s">
        <v>499</v>
      </c>
      <c r="G437" s="345">
        <v>116000000</v>
      </c>
      <c r="H437" s="359" t="s">
        <v>14</v>
      </c>
      <c r="I437" s="247"/>
      <c r="J437" s="374"/>
      <c r="K437" s="263"/>
      <c r="L437" s="238" t="str">
        <f t="shared" si="6"/>
        <v/>
      </c>
      <c r="M437" s="249"/>
      <c r="N437" s="4"/>
      <c r="O437" s="264"/>
      <c r="P437" s="375"/>
      <c r="Q437" s="253"/>
      <c r="R437" s="254"/>
    </row>
    <row r="438" spans="1:18">
      <c r="A438" s="240"/>
      <c r="B438" s="373">
        <v>39864</v>
      </c>
      <c r="C438" s="357" t="s">
        <v>1085</v>
      </c>
      <c r="D438" s="357" t="s">
        <v>1041</v>
      </c>
      <c r="E438" s="383" t="s">
        <v>986</v>
      </c>
      <c r="F438" s="384" t="s">
        <v>499</v>
      </c>
      <c r="G438" s="345">
        <v>17211000</v>
      </c>
      <c r="H438" s="359" t="s">
        <v>14</v>
      </c>
      <c r="I438" s="247"/>
      <c r="J438" s="374"/>
      <c r="K438" s="263"/>
      <c r="L438" s="238" t="str">
        <f t="shared" si="6"/>
        <v/>
      </c>
      <c r="M438" s="249"/>
      <c r="N438" s="4"/>
      <c r="O438" s="264"/>
      <c r="P438" s="375"/>
      <c r="Q438" s="253"/>
      <c r="R438" s="254"/>
    </row>
    <row r="439" spans="1:18">
      <c r="A439" s="240">
        <v>2</v>
      </c>
      <c r="B439" s="373">
        <v>39864</v>
      </c>
      <c r="C439" s="385" t="s">
        <v>1042</v>
      </c>
      <c r="D439" s="386" t="s">
        <v>1043</v>
      </c>
      <c r="E439" s="387" t="s">
        <v>988</v>
      </c>
      <c r="F439" s="358" t="s">
        <v>421</v>
      </c>
      <c r="G439" s="345">
        <v>8653000</v>
      </c>
      <c r="H439" s="359" t="s">
        <v>14</v>
      </c>
      <c r="I439" s="247"/>
      <c r="J439" s="374"/>
      <c r="K439" s="263"/>
      <c r="L439" s="238" t="str">
        <f t="shared" si="6"/>
        <v/>
      </c>
      <c r="M439" s="249"/>
      <c r="N439" s="4"/>
      <c r="O439" s="264"/>
      <c r="P439" s="375"/>
      <c r="Q439" s="253"/>
      <c r="R439" s="254"/>
    </row>
    <row r="440" spans="1:18">
      <c r="A440" s="240">
        <v>2</v>
      </c>
      <c r="B440" s="373">
        <v>39864</v>
      </c>
      <c r="C440" s="385" t="s">
        <v>1044</v>
      </c>
      <c r="D440" s="386" t="s">
        <v>1045</v>
      </c>
      <c r="E440" s="387" t="s">
        <v>1046</v>
      </c>
      <c r="F440" s="358" t="s">
        <v>421</v>
      </c>
      <c r="G440" s="345">
        <v>6920000</v>
      </c>
      <c r="H440" s="359" t="s">
        <v>14</v>
      </c>
      <c r="I440" s="247"/>
      <c r="J440" s="374"/>
      <c r="K440" s="263"/>
      <c r="L440" s="238" t="str">
        <f t="shared" si="6"/>
        <v/>
      </c>
      <c r="M440" s="249"/>
      <c r="N440" s="4"/>
      <c r="O440" s="264"/>
      <c r="P440" s="375"/>
      <c r="Q440" s="253"/>
      <c r="R440" s="254"/>
    </row>
    <row r="441" spans="1:18">
      <c r="A441" s="240">
        <v>2</v>
      </c>
      <c r="B441" s="373">
        <v>39864</v>
      </c>
      <c r="C441" s="385" t="s">
        <v>1047</v>
      </c>
      <c r="D441" s="386" t="s">
        <v>991</v>
      </c>
      <c r="E441" s="387" t="s">
        <v>988</v>
      </c>
      <c r="F441" s="358" t="s">
        <v>421</v>
      </c>
      <c r="G441" s="345">
        <v>5450000</v>
      </c>
      <c r="H441" s="359" t="s">
        <v>14</v>
      </c>
      <c r="I441" s="247"/>
      <c r="J441" s="374"/>
      <c r="K441" s="263"/>
      <c r="L441" s="238" t="str">
        <f t="shared" si="6"/>
        <v/>
      </c>
      <c r="M441" s="249"/>
      <c r="N441" s="4"/>
      <c r="O441" s="264"/>
      <c r="P441" s="375"/>
      <c r="Q441" s="253"/>
      <c r="R441" s="254"/>
    </row>
    <row r="442" spans="1:18">
      <c r="A442" s="240">
        <v>2</v>
      </c>
      <c r="B442" s="373">
        <v>39864</v>
      </c>
      <c r="C442" s="385" t="s">
        <v>1048</v>
      </c>
      <c r="D442" s="386" t="s">
        <v>1049</v>
      </c>
      <c r="E442" s="387" t="s">
        <v>1004</v>
      </c>
      <c r="F442" s="358" t="s">
        <v>421</v>
      </c>
      <c r="G442" s="345">
        <v>1998000</v>
      </c>
      <c r="H442" s="359" t="s">
        <v>14</v>
      </c>
      <c r="I442" s="247"/>
      <c r="J442" s="374"/>
      <c r="K442" s="263"/>
      <c r="L442" s="238" t="str">
        <f t="shared" si="6"/>
        <v/>
      </c>
      <c r="M442" s="249"/>
      <c r="N442" s="4"/>
      <c r="O442" s="264"/>
      <c r="P442" s="375"/>
      <c r="Q442" s="253"/>
      <c r="R442" s="254"/>
    </row>
    <row r="443" spans="1:18">
      <c r="A443" s="240">
        <v>2</v>
      </c>
      <c r="B443" s="373">
        <v>39864</v>
      </c>
      <c r="C443" s="385" t="s">
        <v>1078</v>
      </c>
      <c r="D443" s="386" t="s">
        <v>1050</v>
      </c>
      <c r="E443" s="387" t="s">
        <v>1051</v>
      </c>
      <c r="F443" s="358" t="s">
        <v>421</v>
      </c>
      <c r="G443" s="345">
        <v>17280000</v>
      </c>
      <c r="H443" s="359" t="s">
        <v>14</v>
      </c>
      <c r="I443" s="247"/>
      <c r="J443" s="374"/>
      <c r="K443" s="263"/>
      <c r="L443" s="238" t="str">
        <f t="shared" si="6"/>
        <v/>
      </c>
      <c r="M443" s="249"/>
      <c r="N443" s="4"/>
      <c r="O443" s="264"/>
      <c r="P443" s="375"/>
      <c r="Q443" s="253"/>
      <c r="R443" s="254"/>
    </row>
    <row r="444" spans="1:18">
      <c r="A444" s="240">
        <v>2</v>
      </c>
      <c r="B444" s="373">
        <v>39864</v>
      </c>
      <c r="C444" s="385" t="s">
        <v>1079</v>
      </c>
      <c r="D444" s="386" t="s">
        <v>1052</v>
      </c>
      <c r="E444" s="387" t="s">
        <v>993</v>
      </c>
      <c r="F444" s="358" t="s">
        <v>421</v>
      </c>
      <c r="G444" s="345">
        <v>16800000</v>
      </c>
      <c r="H444" s="359" t="s">
        <v>14</v>
      </c>
      <c r="I444" s="247"/>
      <c r="J444" s="374"/>
      <c r="K444" s="263"/>
      <c r="L444" s="238" t="str">
        <f t="shared" si="6"/>
        <v/>
      </c>
      <c r="M444" s="249"/>
      <c r="N444" s="4"/>
      <c r="O444" s="264"/>
      <c r="P444" s="375"/>
      <c r="Q444" s="253"/>
      <c r="R444" s="254"/>
    </row>
    <row r="445" spans="1:18">
      <c r="A445" s="240">
        <v>2</v>
      </c>
      <c r="B445" s="373">
        <v>39864</v>
      </c>
      <c r="C445" s="385" t="s">
        <v>1053</v>
      </c>
      <c r="D445" s="386" t="s">
        <v>1054</v>
      </c>
      <c r="E445" s="387" t="s">
        <v>988</v>
      </c>
      <c r="F445" s="358" t="s">
        <v>421</v>
      </c>
      <c r="G445" s="345">
        <v>8700000</v>
      </c>
      <c r="H445" s="359" t="s">
        <v>14</v>
      </c>
      <c r="I445" s="247"/>
      <c r="J445" s="374"/>
      <c r="K445" s="263"/>
      <c r="L445" s="238" t="str">
        <f t="shared" si="6"/>
        <v/>
      </c>
      <c r="M445" s="249"/>
      <c r="N445" s="4"/>
      <c r="O445" s="264"/>
      <c r="P445" s="375"/>
      <c r="Q445" s="253"/>
      <c r="R445" s="254"/>
    </row>
    <row r="446" spans="1:18">
      <c r="A446" s="240">
        <v>2</v>
      </c>
      <c r="B446" s="373">
        <v>39864</v>
      </c>
      <c r="C446" s="385" t="s">
        <v>1055</v>
      </c>
      <c r="D446" s="386" t="s">
        <v>1056</v>
      </c>
      <c r="E446" s="387" t="s">
        <v>1011</v>
      </c>
      <c r="F446" s="358" t="s">
        <v>421</v>
      </c>
      <c r="G446" s="345">
        <v>3100000</v>
      </c>
      <c r="H446" s="359" t="s">
        <v>14</v>
      </c>
      <c r="I446" s="247"/>
      <c r="J446" s="374"/>
      <c r="K446" s="263"/>
      <c r="L446" s="238" t="str">
        <f t="shared" si="6"/>
        <v/>
      </c>
      <c r="M446" s="249"/>
      <c r="N446" s="4"/>
      <c r="O446" s="264"/>
      <c r="P446" s="375"/>
      <c r="Q446" s="253"/>
      <c r="R446" s="254"/>
    </row>
    <row r="447" spans="1:18">
      <c r="A447" s="240">
        <v>2</v>
      </c>
      <c r="B447" s="373">
        <v>39864</v>
      </c>
      <c r="C447" s="385" t="s">
        <v>1057</v>
      </c>
      <c r="D447" s="386" t="s">
        <v>1058</v>
      </c>
      <c r="E447" s="387" t="s">
        <v>1027</v>
      </c>
      <c r="F447" s="358" t="s">
        <v>421</v>
      </c>
      <c r="G447" s="345">
        <v>4579000</v>
      </c>
      <c r="H447" s="359" t="s">
        <v>14</v>
      </c>
      <c r="I447" s="247"/>
      <c r="J447" s="374"/>
      <c r="K447" s="263"/>
      <c r="L447" s="238" t="str">
        <f t="shared" si="6"/>
        <v/>
      </c>
      <c r="M447" s="249"/>
      <c r="N447" s="4"/>
      <c r="O447" s="264"/>
      <c r="P447" s="375"/>
      <c r="Q447" s="253"/>
      <c r="R447" s="254"/>
    </row>
    <row r="448" spans="1:18">
      <c r="A448" s="240">
        <v>2</v>
      </c>
      <c r="B448" s="373">
        <v>39864</v>
      </c>
      <c r="C448" s="385" t="s">
        <v>1059</v>
      </c>
      <c r="D448" s="386" t="s">
        <v>1060</v>
      </c>
      <c r="E448" s="387" t="s">
        <v>1002</v>
      </c>
      <c r="F448" s="358" t="s">
        <v>421</v>
      </c>
      <c r="G448" s="345">
        <v>10000000</v>
      </c>
      <c r="H448" s="359" t="s">
        <v>14</v>
      </c>
      <c r="I448" s="247"/>
      <c r="J448" s="374"/>
      <c r="K448" s="263"/>
      <c r="L448" s="238" t="str">
        <f t="shared" si="6"/>
        <v/>
      </c>
      <c r="M448" s="249"/>
      <c r="N448" s="4"/>
      <c r="O448" s="264"/>
      <c r="P448" s="375"/>
      <c r="Q448" s="253"/>
      <c r="R448" s="254"/>
    </row>
    <row r="449" spans="1:18">
      <c r="A449" s="240">
        <v>2</v>
      </c>
      <c r="B449" s="373">
        <v>39864</v>
      </c>
      <c r="C449" s="385" t="s">
        <v>1080</v>
      </c>
      <c r="D449" s="386" t="s">
        <v>1061</v>
      </c>
      <c r="E449" s="387" t="s">
        <v>1062</v>
      </c>
      <c r="F449" s="358" t="s">
        <v>421</v>
      </c>
      <c r="G449" s="345">
        <v>2060000</v>
      </c>
      <c r="H449" s="359" t="s">
        <v>14</v>
      </c>
      <c r="I449" s="247"/>
      <c r="J449" s="374"/>
      <c r="K449" s="263"/>
      <c r="L449" s="238" t="str">
        <f t="shared" si="6"/>
        <v/>
      </c>
      <c r="M449" s="249"/>
      <c r="N449" s="4"/>
      <c r="O449" s="264"/>
      <c r="P449" s="375"/>
      <c r="Q449" s="253"/>
      <c r="R449" s="254"/>
    </row>
    <row r="450" spans="1:18">
      <c r="A450" s="240">
        <v>2</v>
      </c>
      <c r="B450" s="373">
        <v>39864</v>
      </c>
      <c r="C450" s="385" t="s">
        <v>1063</v>
      </c>
      <c r="D450" s="386" t="s">
        <v>1064</v>
      </c>
      <c r="E450" s="387" t="s">
        <v>1065</v>
      </c>
      <c r="F450" s="358" t="s">
        <v>421</v>
      </c>
      <c r="G450" s="345">
        <v>3250000</v>
      </c>
      <c r="H450" s="359" t="s">
        <v>14</v>
      </c>
      <c r="I450" s="247"/>
      <c r="J450" s="374"/>
      <c r="K450" s="263"/>
      <c r="L450" s="238" t="str">
        <f t="shared" si="6"/>
        <v/>
      </c>
      <c r="M450" s="249"/>
      <c r="N450" s="4"/>
      <c r="O450" s="264"/>
      <c r="P450" s="375"/>
      <c r="Q450" s="253"/>
      <c r="R450" s="254"/>
    </row>
    <row r="451" spans="1:18">
      <c r="A451" s="240">
        <v>2</v>
      </c>
      <c r="B451" s="373">
        <v>39864</v>
      </c>
      <c r="C451" s="385" t="s">
        <v>1082</v>
      </c>
      <c r="D451" s="386" t="s">
        <v>936</v>
      </c>
      <c r="E451" s="387" t="s">
        <v>1006</v>
      </c>
      <c r="F451" s="358" t="s">
        <v>421</v>
      </c>
      <c r="G451" s="345">
        <v>12500000</v>
      </c>
      <c r="H451" s="359" t="s">
        <v>14</v>
      </c>
      <c r="I451" s="247"/>
      <c r="J451" s="374"/>
      <c r="K451" s="263"/>
      <c r="L451" s="238" t="str">
        <f t="shared" si="6"/>
        <v/>
      </c>
      <c r="M451" s="249"/>
      <c r="N451" s="4"/>
      <c r="O451" s="264"/>
      <c r="P451" s="375"/>
      <c r="Q451" s="253"/>
      <c r="R451" s="254"/>
    </row>
    <row r="452" spans="1:18">
      <c r="A452" s="240">
        <v>2</v>
      </c>
      <c r="B452" s="373">
        <v>39864</v>
      </c>
      <c r="C452" s="385" t="s">
        <v>1083</v>
      </c>
      <c r="D452" s="386" t="s">
        <v>1066</v>
      </c>
      <c r="E452" s="387" t="s">
        <v>1051</v>
      </c>
      <c r="F452" s="358" t="s">
        <v>421</v>
      </c>
      <c r="G452" s="345">
        <v>2644000</v>
      </c>
      <c r="H452" s="359" t="s">
        <v>14</v>
      </c>
      <c r="I452" s="247"/>
      <c r="J452" s="374"/>
      <c r="K452" s="263"/>
      <c r="L452" s="238" t="str">
        <f t="shared" si="6"/>
        <v/>
      </c>
      <c r="M452" s="249"/>
      <c r="N452" s="4"/>
      <c r="O452" s="264"/>
      <c r="P452" s="375"/>
      <c r="Q452" s="253"/>
      <c r="R452" s="254"/>
    </row>
    <row r="453" spans="1:18">
      <c r="A453" s="240">
        <v>2</v>
      </c>
      <c r="B453" s="373">
        <v>39864</v>
      </c>
      <c r="C453" s="385" t="s">
        <v>1067</v>
      </c>
      <c r="D453" s="386" t="s">
        <v>1068</v>
      </c>
      <c r="E453" s="387" t="s">
        <v>1004</v>
      </c>
      <c r="F453" s="358" t="s">
        <v>421</v>
      </c>
      <c r="G453" s="345">
        <v>48000000</v>
      </c>
      <c r="H453" s="359" t="s">
        <v>14</v>
      </c>
      <c r="I453" s="247"/>
      <c r="J453" s="374"/>
      <c r="K453" s="263"/>
      <c r="L453" s="238" t="str">
        <f t="shared" si="6"/>
        <v/>
      </c>
      <c r="M453" s="249"/>
      <c r="N453" s="4"/>
      <c r="O453" s="264"/>
      <c r="P453" s="375"/>
      <c r="Q453" s="253"/>
      <c r="R453" s="254"/>
    </row>
    <row r="454" spans="1:18">
      <c r="A454" s="240">
        <v>2</v>
      </c>
      <c r="B454" s="373">
        <v>39864</v>
      </c>
      <c r="C454" s="385" t="s">
        <v>1081</v>
      </c>
      <c r="D454" s="386" t="s">
        <v>1069</v>
      </c>
      <c r="E454" s="387" t="s">
        <v>1070</v>
      </c>
      <c r="F454" s="358" t="s">
        <v>421</v>
      </c>
      <c r="G454" s="345">
        <v>22000000</v>
      </c>
      <c r="H454" s="359" t="s">
        <v>14</v>
      </c>
      <c r="I454" s="247"/>
      <c r="J454" s="374"/>
      <c r="K454" s="263"/>
      <c r="L454" s="238" t="str">
        <f t="shared" si="6"/>
        <v/>
      </c>
      <c r="M454" s="249"/>
      <c r="N454" s="4"/>
      <c r="O454" s="264"/>
      <c r="P454" s="375"/>
      <c r="Q454" s="253"/>
      <c r="R454" s="254"/>
    </row>
    <row r="455" spans="1:18">
      <c r="A455" s="240">
        <v>2</v>
      </c>
      <c r="B455" s="373">
        <v>39864</v>
      </c>
      <c r="C455" s="385" t="s">
        <v>1071</v>
      </c>
      <c r="D455" s="386" t="s">
        <v>1072</v>
      </c>
      <c r="E455" s="387" t="s">
        <v>986</v>
      </c>
      <c r="F455" s="358" t="s">
        <v>421</v>
      </c>
      <c r="G455" s="345">
        <v>7350000</v>
      </c>
      <c r="H455" s="359" t="s">
        <v>14</v>
      </c>
      <c r="I455" s="247"/>
      <c r="J455" s="374"/>
      <c r="K455" s="263"/>
      <c r="L455" s="238" t="str">
        <f t="shared" si="6"/>
        <v/>
      </c>
      <c r="M455" s="249"/>
      <c r="N455" s="4"/>
      <c r="O455" s="264"/>
      <c r="P455" s="375"/>
      <c r="Q455" s="253"/>
      <c r="R455" s="254"/>
    </row>
    <row r="456" spans="1:18">
      <c r="A456" s="240">
        <v>2</v>
      </c>
      <c r="B456" s="373">
        <v>39864</v>
      </c>
      <c r="C456" s="385" t="s">
        <v>1073</v>
      </c>
      <c r="D456" s="386" t="s">
        <v>648</v>
      </c>
      <c r="E456" s="387" t="s">
        <v>988</v>
      </c>
      <c r="F456" s="358" t="s">
        <v>421</v>
      </c>
      <c r="G456" s="345">
        <v>4000000</v>
      </c>
      <c r="H456" s="359" t="s">
        <v>14</v>
      </c>
      <c r="I456" s="247"/>
      <c r="J456" s="374"/>
      <c r="K456" s="263"/>
      <c r="L456" s="238" t="str">
        <f t="shared" si="6"/>
        <v/>
      </c>
      <c r="M456" s="249"/>
      <c r="N456" s="4"/>
      <c r="O456" s="264"/>
      <c r="P456" s="375"/>
      <c r="Q456" s="253"/>
      <c r="R456" s="254"/>
    </row>
    <row r="457" spans="1:18">
      <c r="A457" s="240">
        <v>2</v>
      </c>
      <c r="B457" s="373">
        <v>39864</v>
      </c>
      <c r="C457" s="385" t="s">
        <v>1084</v>
      </c>
      <c r="D457" s="386" t="s">
        <v>1074</v>
      </c>
      <c r="E457" s="387" t="s">
        <v>1075</v>
      </c>
      <c r="F457" s="358" t="s">
        <v>421</v>
      </c>
      <c r="G457" s="345">
        <v>9495000</v>
      </c>
      <c r="H457" s="359" t="s">
        <v>14</v>
      </c>
      <c r="I457" s="247"/>
      <c r="J457" s="374"/>
      <c r="K457" s="263"/>
      <c r="L457" s="238" t="str">
        <f t="shared" si="6"/>
        <v/>
      </c>
      <c r="M457" s="249"/>
      <c r="N457" s="4"/>
      <c r="O457" s="264"/>
      <c r="P457" s="375"/>
      <c r="Q457" s="253"/>
      <c r="R457" s="254"/>
    </row>
    <row r="458" spans="1:18">
      <c r="A458" s="240">
        <v>2</v>
      </c>
      <c r="B458" s="373">
        <v>39864</v>
      </c>
      <c r="C458" s="385" t="s">
        <v>1076</v>
      </c>
      <c r="D458" s="386" t="s">
        <v>1077</v>
      </c>
      <c r="E458" s="387" t="s">
        <v>1051</v>
      </c>
      <c r="F458" s="388" t="s">
        <v>421</v>
      </c>
      <c r="G458" s="345">
        <v>7000000</v>
      </c>
      <c r="H458" s="359" t="s">
        <v>14</v>
      </c>
      <c r="I458" s="247"/>
      <c r="J458" s="374"/>
      <c r="K458" s="263"/>
      <c r="L458" s="238" t="str">
        <f t="shared" si="6"/>
        <v/>
      </c>
      <c r="M458" s="249"/>
      <c r="N458" s="4"/>
      <c r="O458" s="264"/>
      <c r="P458" s="375"/>
      <c r="Q458" s="253"/>
      <c r="R458" s="254"/>
    </row>
    <row r="459" spans="1:18">
      <c r="A459" s="240"/>
      <c r="B459" s="373">
        <v>39871</v>
      </c>
      <c r="C459" s="385" t="s">
        <v>1086</v>
      </c>
      <c r="D459" s="386" t="s">
        <v>1090</v>
      </c>
      <c r="E459" s="387" t="s">
        <v>1040</v>
      </c>
      <c r="F459" s="388" t="s">
        <v>499</v>
      </c>
      <c r="G459" s="345">
        <v>56044000</v>
      </c>
      <c r="H459" s="359" t="s">
        <v>14</v>
      </c>
      <c r="I459" s="247"/>
      <c r="J459" s="374"/>
      <c r="K459" s="263"/>
      <c r="L459" s="238" t="str">
        <f t="shared" si="6"/>
        <v/>
      </c>
      <c r="M459" s="249"/>
      <c r="N459" s="4"/>
      <c r="O459" s="264"/>
      <c r="P459" s="375"/>
      <c r="Q459" s="253"/>
      <c r="R459" s="254"/>
    </row>
    <row r="460" spans="1:18">
      <c r="A460" s="240"/>
      <c r="B460" s="373">
        <v>39871</v>
      </c>
      <c r="C460" s="385" t="s">
        <v>1087</v>
      </c>
      <c r="D460" s="386" t="s">
        <v>1091</v>
      </c>
      <c r="E460" s="387" t="s">
        <v>1004</v>
      </c>
      <c r="F460" s="388" t="s">
        <v>499</v>
      </c>
      <c r="G460" s="345">
        <v>30000000</v>
      </c>
      <c r="H460" s="359" t="s">
        <v>14</v>
      </c>
      <c r="I460" s="247"/>
      <c r="J460" s="374"/>
      <c r="K460" s="263"/>
      <c r="L460" s="238" t="str">
        <f t="shared" si="6"/>
        <v/>
      </c>
      <c r="M460" s="249"/>
      <c r="N460" s="4"/>
      <c r="O460" s="264"/>
      <c r="P460" s="375"/>
      <c r="Q460" s="253"/>
      <c r="R460" s="254"/>
    </row>
    <row r="461" spans="1:18">
      <c r="A461" s="240"/>
      <c r="B461" s="373">
        <v>39871</v>
      </c>
      <c r="C461" s="385" t="s">
        <v>1088</v>
      </c>
      <c r="D461" s="386" t="s">
        <v>1008</v>
      </c>
      <c r="E461" s="387" t="s">
        <v>1009</v>
      </c>
      <c r="F461" s="388" t="s">
        <v>499</v>
      </c>
      <c r="G461" s="345">
        <v>17299000</v>
      </c>
      <c r="H461" s="359" t="s">
        <v>14</v>
      </c>
      <c r="I461" s="247"/>
      <c r="J461" s="374"/>
      <c r="K461" s="263"/>
      <c r="L461" s="238" t="str">
        <f t="shared" si="6"/>
        <v/>
      </c>
      <c r="M461" s="249"/>
      <c r="N461" s="4"/>
      <c r="O461" s="264"/>
      <c r="P461" s="375"/>
      <c r="Q461" s="253"/>
      <c r="R461" s="254"/>
    </row>
    <row r="462" spans="1:18">
      <c r="A462" s="240"/>
      <c r="B462" s="373">
        <v>39871</v>
      </c>
      <c r="C462" s="385" t="s">
        <v>1089</v>
      </c>
      <c r="D462" s="386" t="s">
        <v>1092</v>
      </c>
      <c r="E462" s="387" t="s">
        <v>1040</v>
      </c>
      <c r="F462" s="388" t="s">
        <v>499</v>
      </c>
      <c r="G462" s="345">
        <v>83586000</v>
      </c>
      <c r="H462" s="359" t="s">
        <v>14</v>
      </c>
      <c r="I462" s="247"/>
      <c r="J462" s="374"/>
      <c r="K462" s="263"/>
      <c r="L462" s="238" t="str">
        <f t="shared" si="6"/>
        <v/>
      </c>
      <c r="M462" s="249"/>
      <c r="N462" s="4"/>
      <c r="O462" s="264"/>
      <c r="P462" s="375"/>
      <c r="Q462" s="253"/>
      <c r="R462" s="254"/>
    </row>
    <row r="463" spans="1:18">
      <c r="A463" s="240">
        <v>2</v>
      </c>
      <c r="B463" s="373">
        <v>39871</v>
      </c>
      <c r="C463" s="385" t="s">
        <v>1140</v>
      </c>
      <c r="D463" s="386" t="s">
        <v>702</v>
      </c>
      <c r="E463" s="387" t="s">
        <v>1025</v>
      </c>
      <c r="F463" s="388" t="s">
        <v>421</v>
      </c>
      <c r="G463" s="345">
        <v>17806000</v>
      </c>
      <c r="H463" s="359" t="s">
        <v>14</v>
      </c>
      <c r="I463" s="247"/>
      <c r="J463" s="374"/>
      <c r="K463" s="263"/>
      <c r="L463" s="238" t="str">
        <f t="shared" si="6"/>
        <v/>
      </c>
      <c r="M463" s="249"/>
      <c r="N463" s="4"/>
      <c r="O463" s="264"/>
      <c r="P463" s="375"/>
      <c r="Q463" s="253"/>
      <c r="R463" s="254"/>
    </row>
    <row r="464" spans="1:18">
      <c r="A464" s="240">
        <v>2</v>
      </c>
      <c r="B464" s="373">
        <v>39871</v>
      </c>
      <c r="C464" s="385" t="s">
        <v>1093</v>
      </c>
      <c r="D464" s="386" t="s">
        <v>1106</v>
      </c>
      <c r="E464" s="387" t="s">
        <v>1107</v>
      </c>
      <c r="F464" s="388" t="s">
        <v>421</v>
      </c>
      <c r="G464" s="345">
        <v>4797000</v>
      </c>
      <c r="H464" s="359" t="s">
        <v>14</v>
      </c>
      <c r="I464" s="247"/>
      <c r="J464" s="374"/>
      <c r="K464" s="263"/>
      <c r="L464" s="238" t="str">
        <f t="shared" si="6"/>
        <v/>
      </c>
      <c r="M464" s="249"/>
      <c r="N464" s="4"/>
      <c r="O464" s="264"/>
      <c r="P464" s="375"/>
      <c r="Q464" s="253"/>
      <c r="R464" s="254"/>
    </row>
    <row r="465" spans="1:18">
      <c r="A465" s="240">
        <v>2</v>
      </c>
      <c r="B465" s="373">
        <v>39871</v>
      </c>
      <c r="C465" s="385" t="s">
        <v>1094</v>
      </c>
      <c r="D465" s="386" t="s">
        <v>1108</v>
      </c>
      <c r="E465" s="387" t="s">
        <v>988</v>
      </c>
      <c r="F465" s="388" t="s">
        <v>421</v>
      </c>
      <c r="G465" s="345">
        <v>4000000</v>
      </c>
      <c r="H465" s="359" t="s">
        <v>14</v>
      </c>
      <c r="I465" s="247"/>
      <c r="J465" s="374"/>
      <c r="K465" s="263"/>
      <c r="L465" s="238" t="str">
        <f t="shared" si="6"/>
        <v/>
      </c>
      <c r="M465" s="249"/>
      <c r="N465" s="4"/>
      <c r="O465" s="264"/>
      <c r="P465" s="375"/>
      <c r="Q465" s="253"/>
      <c r="R465" s="254"/>
    </row>
    <row r="466" spans="1:18">
      <c r="A466" s="240">
        <v>2</v>
      </c>
      <c r="B466" s="373">
        <v>39871</v>
      </c>
      <c r="C466" s="385" t="s">
        <v>1095</v>
      </c>
      <c r="D466" s="386" t="s">
        <v>1109</v>
      </c>
      <c r="E466" s="387" t="s">
        <v>1013</v>
      </c>
      <c r="F466" s="388" t="s">
        <v>421</v>
      </c>
      <c r="G466" s="345">
        <v>2260000</v>
      </c>
      <c r="H466" s="359" t="s">
        <v>14</v>
      </c>
      <c r="I466" s="247"/>
      <c r="J466" s="374"/>
      <c r="K466" s="263"/>
      <c r="L466" s="238" t="str">
        <f t="shared" si="6"/>
        <v/>
      </c>
      <c r="M466" s="249"/>
      <c r="N466" s="4"/>
      <c r="O466" s="264"/>
      <c r="P466" s="375"/>
      <c r="Q466" s="253"/>
      <c r="R466" s="254"/>
    </row>
    <row r="467" spans="1:18">
      <c r="A467" s="240">
        <v>2</v>
      </c>
      <c r="B467" s="373">
        <v>39871</v>
      </c>
      <c r="C467" s="385" t="s">
        <v>1096</v>
      </c>
      <c r="D467" s="386" t="s">
        <v>1110</v>
      </c>
      <c r="E467" s="387" t="s">
        <v>1111</v>
      </c>
      <c r="F467" s="388" t="s">
        <v>421</v>
      </c>
      <c r="G467" s="345">
        <v>24664000</v>
      </c>
      <c r="H467" s="359" t="s">
        <v>14</v>
      </c>
      <c r="I467" s="247"/>
      <c r="J467" s="374"/>
      <c r="K467" s="263"/>
      <c r="L467" s="238" t="str">
        <f t="shared" ref="L467:L530" si="7">IF($K467&lt;&gt;0,$G467-$K467,"")</f>
        <v/>
      </c>
      <c r="M467" s="249"/>
      <c r="N467" s="4"/>
      <c r="O467" s="264"/>
      <c r="P467" s="375"/>
      <c r="Q467" s="253"/>
      <c r="R467" s="254"/>
    </row>
    <row r="468" spans="1:18">
      <c r="A468" s="240">
        <v>2</v>
      </c>
      <c r="B468" s="373">
        <v>39871</v>
      </c>
      <c r="C468" s="385" t="s">
        <v>1097</v>
      </c>
      <c r="D468" s="386" t="s">
        <v>1112</v>
      </c>
      <c r="E468" s="387" t="s">
        <v>1070</v>
      </c>
      <c r="F468" s="388" t="s">
        <v>421</v>
      </c>
      <c r="G468" s="345">
        <v>731000</v>
      </c>
      <c r="H468" s="359" t="s">
        <v>14</v>
      </c>
      <c r="I468" s="247"/>
      <c r="J468" s="374"/>
      <c r="K468" s="263"/>
      <c r="L468" s="238" t="str">
        <f t="shared" si="7"/>
        <v/>
      </c>
      <c r="M468" s="249"/>
      <c r="N468" s="4"/>
      <c r="O468" s="264"/>
      <c r="P468" s="375"/>
      <c r="Q468" s="253"/>
      <c r="R468" s="254"/>
    </row>
    <row r="469" spans="1:18">
      <c r="A469" s="240">
        <v>2</v>
      </c>
      <c r="B469" s="373">
        <v>39871</v>
      </c>
      <c r="C469" s="385" t="s">
        <v>1134</v>
      </c>
      <c r="D469" s="386" t="s">
        <v>1113</v>
      </c>
      <c r="E469" s="387" t="s">
        <v>1002</v>
      </c>
      <c r="F469" s="388" t="s">
        <v>421</v>
      </c>
      <c r="G469" s="345">
        <v>10900000</v>
      </c>
      <c r="H469" s="359" t="s">
        <v>14</v>
      </c>
      <c r="I469" s="247"/>
      <c r="J469" s="374"/>
      <c r="K469" s="263"/>
      <c r="L469" s="238" t="str">
        <f t="shared" si="7"/>
        <v/>
      </c>
      <c r="M469" s="249"/>
      <c r="N469" s="4"/>
      <c r="O469" s="264"/>
      <c r="P469" s="375"/>
      <c r="Q469" s="253"/>
      <c r="R469" s="254"/>
    </row>
    <row r="470" spans="1:18">
      <c r="A470" s="240">
        <v>2</v>
      </c>
      <c r="B470" s="373">
        <v>39871</v>
      </c>
      <c r="C470" s="385" t="s">
        <v>1098</v>
      </c>
      <c r="D470" s="386" t="s">
        <v>1114</v>
      </c>
      <c r="E470" s="387" t="s">
        <v>988</v>
      </c>
      <c r="F470" s="388" t="s">
        <v>421</v>
      </c>
      <c r="G470" s="345">
        <v>3976000</v>
      </c>
      <c r="H470" s="359" t="s">
        <v>14</v>
      </c>
      <c r="I470" s="247"/>
      <c r="J470" s="374"/>
      <c r="K470" s="263"/>
      <c r="L470" s="238" t="str">
        <f t="shared" si="7"/>
        <v/>
      </c>
      <c r="M470" s="249"/>
      <c r="N470" s="4"/>
      <c r="O470" s="264"/>
      <c r="P470" s="375"/>
      <c r="Q470" s="253"/>
      <c r="R470" s="254"/>
    </row>
    <row r="471" spans="1:18">
      <c r="A471" s="240">
        <v>2</v>
      </c>
      <c r="B471" s="373">
        <v>39871</v>
      </c>
      <c r="C471" s="385" t="s">
        <v>1099</v>
      </c>
      <c r="D471" s="386" t="s">
        <v>1115</v>
      </c>
      <c r="E471" s="387" t="s">
        <v>1116</v>
      </c>
      <c r="F471" s="388" t="s">
        <v>421</v>
      </c>
      <c r="G471" s="345">
        <v>19891000</v>
      </c>
      <c r="H471" s="359" t="s">
        <v>14</v>
      </c>
      <c r="I471" s="247"/>
      <c r="J471" s="374"/>
      <c r="K471" s="263"/>
      <c r="L471" s="238" t="str">
        <f t="shared" si="7"/>
        <v/>
      </c>
      <c r="M471" s="249"/>
      <c r="N471" s="4"/>
      <c r="O471" s="264"/>
      <c r="P471" s="375"/>
      <c r="Q471" s="253"/>
      <c r="R471" s="254"/>
    </row>
    <row r="472" spans="1:18">
      <c r="A472" s="240">
        <v>2</v>
      </c>
      <c r="B472" s="373">
        <v>39871</v>
      </c>
      <c r="C472" s="385" t="s">
        <v>1100</v>
      </c>
      <c r="D472" s="386" t="s">
        <v>1117</v>
      </c>
      <c r="E472" s="387" t="s">
        <v>1027</v>
      </c>
      <c r="F472" s="388" t="s">
        <v>421</v>
      </c>
      <c r="G472" s="345">
        <v>23000000</v>
      </c>
      <c r="H472" s="359" t="s">
        <v>14</v>
      </c>
      <c r="I472" s="247"/>
      <c r="J472" s="374"/>
      <c r="K472" s="263"/>
      <c r="L472" s="238" t="str">
        <f t="shared" si="7"/>
        <v/>
      </c>
      <c r="M472" s="249"/>
      <c r="N472" s="4"/>
      <c r="O472" s="264"/>
      <c r="P472" s="375"/>
      <c r="Q472" s="253"/>
      <c r="R472" s="254"/>
    </row>
    <row r="473" spans="1:18">
      <c r="A473" s="240">
        <v>2</v>
      </c>
      <c r="B473" s="373">
        <v>39871</v>
      </c>
      <c r="C473" s="385" t="s">
        <v>1135</v>
      </c>
      <c r="D473" s="386" t="s">
        <v>1118</v>
      </c>
      <c r="E473" s="387" t="s">
        <v>1006</v>
      </c>
      <c r="F473" s="388" t="s">
        <v>421</v>
      </c>
      <c r="G473" s="345">
        <v>651000</v>
      </c>
      <c r="H473" s="359" t="s">
        <v>14</v>
      </c>
      <c r="I473" s="247"/>
      <c r="J473" s="374"/>
      <c r="K473" s="263"/>
      <c r="L473" s="238" t="str">
        <f t="shared" si="7"/>
        <v/>
      </c>
      <c r="M473" s="249"/>
      <c r="N473" s="4"/>
      <c r="O473" s="264"/>
      <c r="P473" s="375"/>
      <c r="Q473" s="253"/>
      <c r="R473" s="254"/>
    </row>
    <row r="474" spans="1:18">
      <c r="A474" s="240">
        <v>2</v>
      </c>
      <c r="B474" s="373">
        <v>39871</v>
      </c>
      <c r="C474" s="385" t="s">
        <v>1136</v>
      </c>
      <c r="D474" s="386" t="s">
        <v>1119</v>
      </c>
      <c r="E474" s="387" t="s">
        <v>864</v>
      </c>
      <c r="F474" s="388" t="s">
        <v>421</v>
      </c>
      <c r="G474" s="345">
        <v>7570000</v>
      </c>
      <c r="H474" s="359" t="s">
        <v>14</v>
      </c>
      <c r="I474" s="247"/>
      <c r="J474" s="374"/>
      <c r="K474" s="263"/>
      <c r="L474" s="238" t="str">
        <f t="shared" si="7"/>
        <v/>
      </c>
      <c r="M474" s="249"/>
      <c r="N474" s="4"/>
      <c r="O474" s="264"/>
      <c r="P474" s="375"/>
      <c r="Q474" s="253"/>
      <c r="R474" s="254"/>
    </row>
    <row r="475" spans="1:18">
      <c r="A475" s="240">
        <v>2</v>
      </c>
      <c r="B475" s="373">
        <v>39871</v>
      </c>
      <c r="C475" s="385" t="s">
        <v>1137</v>
      </c>
      <c r="D475" s="386" t="s">
        <v>1120</v>
      </c>
      <c r="E475" s="387" t="s">
        <v>1111</v>
      </c>
      <c r="F475" s="388" t="s">
        <v>421</v>
      </c>
      <c r="G475" s="345">
        <v>2400000</v>
      </c>
      <c r="H475" s="359" t="s">
        <v>14</v>
      </c>
      <c r="I475" s="247"/>
      <c r="J475" s="374"/>
      <c r="K475" s="263"/>
      <c r="L475" s="238" t="str">
        <f t="shared" si="7"/>
        <v/>
      </c>
      <c r="M475" s="249"/>
      <c r="N475" s="4"/>
      <c r="O475" s="264"/>
      <c r="P475" s="375"/>
      <c r="Q475" s="253"/>
      <c r="R475" s="254"/>
    </row>
    <row r="476" spans="1:18">
      <c r="A476" s="240">
        <v>2</v>
      </c>
      <c r="B476" s="373">
        <v>39871</v>
      </c>
      <c r="C476" s="385" t="s">
        <v>1138</v>
      </c>
      <c r="D476" s="386" t="s">
        <v>1121</v>
      </c>
      <c r="E476" s="387" t="s">
        <v>1062</v>
      </c>
      <c r="F476" s="388" t="s">
        <v>421</v>
      </c>
      <c r="G476" s="345">
        <v>4960000</v>
      </c>
      <c r="H476" s="359" t="s">
        <v>14</v>
      </c>
      <c r="I476" s="247"/>
      <c r="J476" s="374"/>
      <c r="K476" s="263"/>
      <c r="L476" s="238" t="str">
        <f t="shared" si="7"/>
        <v/>
      </c>
      <c r="M476" s="249"/>
      <c r="N476" s="4"/>
      <c r="O476" s="264"/>
      <c r="P476" s="375"/>
      <c r="Q476" s="253"/>
      <c r="R476" s="254"/>
    </row>
    <row r="477" spans="1:18">
      <c r="A477" s="240">
        <v>2</v>
      </c>
      <c r="B477" s="373">
        <v>39871</v>
      </c>
      <c r="C477" s="385" t="s">
        <v>1142</v>
      </c>
      <c r="D477" s="386" t="s">
        <v>1122</v>
      </c>
      <c r="E477" s="387" t="s">
        <v>1123</v>
      </c>
      <c r="F477" s="388" t="s">
        <v>421</v>
      </c>
      <c r="G477" s="345">
        <v>2655000</v>
      </c>
      <c r="H477" s="359" t="s">
        <v>14</v>
      </c>
      <c r="I477" s="247"/>
      <c r="J477" s="374"/>
      <c r="K477" s="263"/>
      <c r="L477" s="238" t="str">
        <f t="shared" si="7"/>
        <v/>
      </c>
      <c r="M477" s="249"/>
      <c r="N477" s="4"/>
      <c r="O477" s="264"/>
      <c r="P477" s="375"/>
      <c r="Q477" s="253"/>
      <c r="R477" s="254"/>
    </row>
    <row r="478" spans="1:18">
      <c r="A478" s="240">
        <v>2</v>
      </c>
      <c r="B478" s="373">
        <v>39871</v>
      </c>
      <c r="C478" s="385" t="s">
        <v>186</v>
      </c>
      <c r="D478" s="386" t="s">
        <v>1124</v>
      </c>
      <c r="E478" s="387" t="s">
        <v>1070</v>
      </c>
      <c r="F478" s="388" t="s">
        <v>421</v>
      </c>
      <c r="G478" s="345">
        <v>22500000</v>
      </c>
      <c r="H478" s="359" t="s">
        <v>14</v>
      </c>
      <c r="I478" s="247"/>
      <c r="J478" s="374"/>
      <c r="K478" s="263"/>
      <c r="L478" s="238" t="str">
        <f t="shared" si="7"/>
        <v/>
      </c>
      <c r="M478" s="249"/>
      <c r="N478" s="4"/>
      <c r="O478" s="264"/>
      <c r="P478" s="375"/>
      <c r="Q478" s="253"/>
      <c r="R478" s="254"/>
    </row>
    <row r="479" spans="1:18">
      <c r="A479" s="240">
        <v>2</v>
      </c>
      <c r="B479" s="373">
        <v>39871</v>
      </c>
      <c r="C479" s="385" t="s">
        <v>1101</v>
      </c>
      <c r="D479" s="386" t="s">
        <v>1125</v>
      </c>
      <c r="E479" s="387" t="s">
        <v>1126</v>
      </c>
      <c r="F479" s="388" t="s">
        <v>421</v>
      </c>
      <c r="G479" s="345">
        <v>11800000</v>
      </c>
      <c r="H479" s="359" t="s">
        <v>14</v>
      </c>
      <c r="I479" s="247"/>
      <c r="J479" s="374"/>
      <c r="K479" s="263"/>
      <c r="L479" s="238" t="str">
        <f t="shared" si="7"/>
        <v/>
      </c>
      <c r="M479" s="249"/>
      <c r="N479" s="4"/>
      <c r="O479" s="264"/>
      <c r="P479" s="375"/>
      <c r="Q479" s="253"/>
      <c r="R479" s="254"/>
    </row>
    <row r="480" spans="1:18">
      <c r="A480" s="240">
        <v>2</v>
      </c>
      <c r="B480" s="373">
        <v>39871</v>
      </c>
      <c r="C480" s="385" t="s">
        <v>1102</v>
      </c>
      <c r="D480" s="386" t="s">
        <v>1127</v>
      </c>
      <c r="E480" s="387" t="s">
        <v>1128</v>
      </c>
      <c r="F480" s="388" t="s">
        <v>421</v>
      </c>
      <c r="G480" s="345">
        <v>9270000</v>
      </c>
      <c r="H480" s="359" t="s">
        <v>14</v>
      </c>
      <c r="I480" s="247"/>
      <c r="J480" s="374"/>
      <c r="K480" s="263"/>
      <c r="L480" s="238" t="str">
        <f t="shared" si="7"/>
        <v/>
      </c>
      <c r="M480" s="249"/>
      <c r="N480" s="4"/>
      <c r="O480" s="264"/>
      <c r="P480" s="375"/>
      <c r="Q480" s="253"/>
      <c r="R480" s="254"/>
    </row>
    <row r="481" spans="1:18">
      <c r="A481" s="240">
        <v>2</v>
      </c>
      <c r="B481" s="373">
        <v>39871</v>
      </c>
      <c r="C481" s="385" t="s">
        <v>1141</v>
      </c>
      <c r="D481" s="386" t="s">
        <v>1129</v>
      </c>
      <c r="E481" s="387" t="s">
        <v>1025</v>
      </c>
      <c r="F481" s="388" t="s">
        <v>421</v>
      </c>
      <c r="G481" s="345">
        <v>7400000</v>
      </c>
      <c r="H481" s="359" t="s">
        <v>14</v>
      </c>
      <c r="I481" s="247"/>
      <c r="J481" s="374"/>
      <c r="K481" s="263"/>
      <c r="L481" s="238" t="str">
        <f t="shared" si="7"/>
        <v/>
      </c>
      <c r="M481" s="249"/>
      <c r="N481" s="4"/>
      <c r="O481" s="264"/>
      <c r="P481" s="375"/>
      <c r="Q481" s="253"/>
      <c r="R481" s="254"/>
    </row>
    <row r="482" spans="1:18">
      <c r="A482" s="240">
        <v>2</v>
      </c>
      <c r="B482" s="373">
        <v>39871</v>
      </c>
      <c r="C482" s="385" t="s">
        <v>1103</v>
      </c>
      <c r="D482" s="386" t="s">
        <v>1130</v>
      </c>
      <c r="E482" s="387" t="s">
        <v>998</v>
      </c>
      <c r="F482" s="388" t="s">
        <v>421</v>
      </c>
      <c r="G482" s="345">
        <v>5983000</v>
      </c>
      <c r="H482" s="359" t="s">
        <v>14</v>
      </c>
      <c r="I482" s="247"/>
      <c r="J482" s="374"/>
      <c r="K482" s="263"/>
      <c r="L482" s="238" t="str">
        <f t="shared" si="7"/>
        <v/>
      </c>
      <c r="M482" s="249"/>
      <c r="N482" s="4"/>
      <c r="O482" s="264"/>
      <c r="P482" s="375"/>
      <c r="Q482" s="253"/>
      <c r="R482" s="254"/>
    </row>
    <row r="483" spans="1:18" ht="15.75" customHeight="1">
      <c r="A483" s="240">
        <v>2</v>
      </c>
      <c r="B483" s="373">
        <v>39871</v>
      </c>
      <c r="C483" s="385" t="s">
        <v>1139</v>
      </c>
      <c r="D483" s="386" t="s">
        <v>1131</v>
      </c>
      <c r="E483" s="387" t="s">
        <v>988</v>
      </c>
      <c r="F483" s="388" t="s">
        <v>421</v>
      </c>
      <c r="G483" s="345">
        <v>12000000</v>
      </c>
      <c r="H483" s="359" t="s">
        <v>14</v>
      </c>
      <c r="I483" s="247"/>
      <c r="J483" s="374"/>
      <c r="K483" s="263"/>
      <c r="L483" s="238" t="str">
        <f t="shared" si="7"/>
        <v/>
      </c>
      <c r="M483" s="249"/>
      <c r="N483" s="4"/>
      <c r="O483" s="264"/>
      <c r="P483" s="375"/>
      <c r="Q483" s="253"/>
      <c r="R483" s="254"/>
    </row>
    <row r="484" spans="1:18" ht="28.5">
      <c r="A484" s="266" t="s">
        <v>1684</v>
      </c>
      <c r="B484" s="1062">
        <v>39871</v>
      </c>
      <c r="C484" s="389" t="s">
        <v>1706</v>
      </c>
      <c r="D484" s="390" t="s">
        <v>1132</v>
      </c>
      <c r="E484" s="391" t="s">
        <v>1027</v>
      </c>
      <c r="F484" s="392" t="s">
        <v>421</v>
      </c>
      <c r="G484" s="349">
        <v>541000</v>
      </c>
      <c r="H484" s="378" t="s">
        <v>14</v>
      </c>
      <c r="I484" s="247"/>
      <c r="J484" s="374"/>
      <c r="K484" s="263"/>
      <c r="L484" s="238" t="str">
        <f t="shared" si="7"/>
        <v/>
      </c>
      <c r="M484" s="249"/>
      <c r="N484" s="4"/>
      <c r="O484" s="264"/>
      <c r="P484" s="375"/>
      <c r="Q484" s="253"/>
      <c r="R484" s="254"/>
    </row>
    <row r="485" spans="1:18">
      <c r="A485" s="240">
        <v>2</v>
      </c>
      <c r="B485" s="373">
        <v>39871</v>
      </c>
      <c r="C485" s="385" t="s">
        <v>1104</v>
      </c>
      <c r="D485" s="386" t="s">
        <v>1133</v>
      </c>
      <c r="E485" s="387" t="s">
        <v>132</v>
      </c>
      <c r="F485" s="388" t="s">
        <v>421</v>
      </c>
      <c r="G485" s="345">
        <v>3000000</v>
      </c>
      <c r="H485" s="359" t="s">
        <v>14</v>
      </c>
      <c r="I485" s="247"/>
      <c r="J485" s="374"/>
      <c r="K485" s="263"/>
      <c r="L485" s="238" t="str">
        <f t="shared" si="7"/>
        <v/>
      </c>
      <c r="M485" s="249"/>
      <c r="N485" s="4"/>
      <c r="O485" s="264"/>
      <c r="P485" s="375"/>
      <c r="Q485" s="253"/>
      <c r="R485" s="254"/>
    </row>
    <row r="486" spans="1:18">
      <c r="A486" s="240">
        <v>2</v>
      </c>
      <c r="B486" s="373">
        <v>39871</v>
      </c>
      <c r="C486" s="385" t="s">
        <v>1105</v>
      </c>
      <c r="D486" s="386" t="s">
        <v>935</v>
      </c>
      <c r="E486" s="387" t="s">
        <v>1051</v>
      </c>
      <c r="F486" s="388" t="s">
        <v>421</v>
      </c>
      <c r="G486" s="345">
        <v>5222000</v>
      </c>
      <c r="H486" s="359" t="s">
        <v>14</v>
      </c>
      <c r="I486" s="247"/>
      <c r="J486" s="374"/>
      <c r="K486" s="263"/>
      <c r="L486" s="238" t="str">
        <f t="shared" si="7"/>
        <v/>
      </c>
      <c r="M486" s="249"/>
      <c r="N486" s="4"/>
      <c r="O486" s="264"/>
      <c r="P486" s="375"/>
      <c r="Q486" s="253"/>
      <c r="R486" s="254"/>
    </row>
    <row r="487" spans="1:18">
      <c r="A487" s="240"/>
      <c r="B487" s="373">
        <v>39878</v>
      </c>
      <c r="C487" s="3" t="s">
        <v>1147</v>
      </c>
      <c r="D487" s="344" t="s">
        <v>1148</v>
      </c>
      <c r="E487" s="393" t="s">
        <v>1009</v>
      </c>
      <c r="F487" s="245" t="s">
        <v>499</v>
      </c>
      <c r="G487" s="345">
        <v>12895000</v>
      </c>
      <c r="H487" s="359" t="s">
        <v>14</v>
      </c>
      <c r="I487" s="247"/>
      <c r="J487" s="374"/>
      <c r="K487" s="263"/>
      <c r="L487" s="238" t="str">
        <f t="shared" si="7"/>
        <v/>
      </c>
      <c r="M487" s="249"/>
      <c r="N487" s="4"/>
      <c r="O487" s="264"/>
      <c r="P487" s="375"/>
      <c r="Q487" s="253"/>
      <c r="R487" s="254"/>
    </row>
    <row r="488" spans="1:18">
      <c r="A488" s="240"/>
      <c r="B488" s="373">
        <v>39878</v>
      </c>
      <c r="C488" s="3" t="s">
        <v>1149</v>
      </c>
      <c r="D488" s="344" t="s">
        <v>1150</v>
      </c>
      <c r="E488" s="393" t="s">
        <v>986</v>
      </c>
      <c r="F488" s="245" t="s">
        <v>499</v>
      </c>
      <c r="G488" s="345">
        <v>100000000</v>
      </c>
      <c r="H488" s="359" t="s">
        <v>14</v>
      </c>
      <c r="I488" s="247"/>
      <c r="J488" s="374"/>
      <c r="K488" s="263"/>
      <c r="L488" s="238" t="str">
        <f t="shared" si="7"/>
        <v/>
      </c>
      <c r="M488" s="249"/>
      <c r="N488" s="4"/>
      <c r="O488" s="264"/>
      <c r="P488" s="375"/>
      <c r="Q488" s="253"/>
      <c r="R488" s="254"/>
    </row>
    <row r="489" spans="1:18">
      <c r="A489" s="240"/>
      <c r="B489" s="373">
        <v>39878</v>
      </c>
      <c r="C489" s="3" t="s">
        <v>1185</v>
      </c>
      <c r="D489" s="344" t="s">
        <v>1151</v>
      </c>
      <c r="E489" s="393" t="s">
        <v>993</v>
      </c>
      <c r="F489" s="245" t="s">
        <v>499</v>
      </c>
      <c r="G489" s="345">
        <v>16500000</v>
      </c>
      <c r="H489" s="359" t="s">
        <v>14</v>
      </c>
      <c r="I489" s="247"/>
      <c r="J489" s="374"/>
      <c r="K489" s="263"/>
      <c r="L489" s="238" t="str">
        <f t="shared" si="7"/>
        <v/>
      </c>
      <c r="M489" s="249"/>
      <c r="N489" s="4"/>
      <c r="O489" s="264"/>
      <c r="P489" s="375"/>
      <c r="Q489" s="253"/>
      <c r="R489" s="254"/>
    </row>
    <row r="490" spans="1:18">
      <c r="A490" s="240">
        <v>3</v>
      </c>
      <c r="B490" s="373">
        <v>39878</v>
      </c>
      <c r="C490" s="3" t="s">
        <v>1184</v>
      </c>
      <c r="D490" s="344" t="s">
        <v>935</v>
      </c>
      <c r="E490" s="393" t="s">
        <v>1051</v>
      </c>
      <c r="F490" s="245" t="s">
        <v>655</v>
      </c>
      <c r="G490" s="345">
        <v>7462000</v>
      </c>
      <c r="H490" s="359" t="s">
        <v>14</v>
      </c>
      <c r="I490" s="247"/>
      <c r="J490" s="374"/>
      <c r="K490" s="263"/>
      <c r="L490" s="238" t="str">
        <f t="shared" si="7"/>
        <v/>
      </c>
      <c r="M490" s="249"/>
      <c r="N490" s="4"/>
      <c r="O490" s="264"/>
      <c r="P490" s="375"/>
      <c r="Q490" s="253"/>
      <c r="R490" s="254"/>
    </row>
    <row r="491" spans="1:18">
      <c r="A491" s="240">
        <v>2</v>
      </c>
      <c r="B491" s="373">
        <v>39878</v>
      </c>
      <c r="C491" s="3" t="s">
        <v>1152</v>
      </c>
      <c r="D491" s="344" t="s">
        <v>1153</v>
      </c>
      <c r="E491" s="393" t="s">
        <v>988</v>
      </c>
      <c r="F491" s="388" t="s">
        <v>421</v>
      </c>
      <c r="G491" s="345">
        <v>6000000</v>
      </c>
      <c r="H491" s="359" t="s">
        <v>14</v>
      </c>
      <c r="I491" s="247"/>
      <c r="J491" s="374"/>
      <c r="K491" s="263"/>
      <c r="L491" s="238" t="str">
        <f t="shared" si="7"/>
        <v/>
      </c>
      <c r="M491" s="249"/>
      <c r="N491" s="4"/>
      <c r="O491" s="264"/>
      <c r="P491" s="375"/>
      <c r="Q491" s="253"/>
      <c r="R491" s="254"/>
    </row>
    <row r="492" spans="1:18">
      <c r="A492" s="240">
        <v>2</v>
      </c>
      <c r="B492" s="373">
        <v>39878</v>
      </c>
      <c r="C492" s="3" t="s">
        <v>1154</v>
      </c>
      <c r="D492" s="344" t="s">
        <v>1155</v>
      </c>
      <c r="E492" s="393" t="s">
        <v>1070</v>
      </c>
      <c r="F492" s="388" t="s">
        <v>421</v>
      </c>
      <c r="G492" s="345">
        <v>13533000</v>
      </c>
      <c r="H492" s="359" t="s">
        <v>14</v>
      </c>
      <c r="I492" s="247"/>
      <c r="J492" s="374"/>
      <c r="K492" s="263"/>
      <c r="L492" s="238" t="str">
        <f t="shared" si="7"/>
        <v/>
      </c>
      <c r="M492" s="249"/>
      <c r="N492" s="4"/>
      <c r="O492" s="264"/>
      <c r="P492" s="375"/>
      <c r="Q492" s="253"/>
      <c r="R492" s="254"/>
    </row>
    <row r="493" spans="1:18">
      <c r="A493" s="240">
        <v>2</v>
      </c>
      <c r="B493" s="373">
        <v>39878</v>
      </c>
      <c r="C493" s="3" t="s">
        <v>1156</v>
      </c>
      <c r="D493" s="344" t="s">
        <v>710</v>
      </c>
      <c r="E493" s="393" t="s">
        <v>1070</v>
      </c>
      <c r="F493" s="388" t="s">
        <v>421</v>
      </c>
      <c r="G493" s="345">
        <v>11000000</v>
      </c>
      <c r="H493" s="359" t="s">
        <v>14</v>
      </c>
      <c r="I493" s="247"/>
      <c r="J493" s="374"/>
      <c r="K493" s="263"/>
      <c r="L493" s="238" t="str">
        <f t="shared" si="7"/>
        <v/>
      </c>
      <c r="M493" s="249"/>
      <c r="N493" s="4"/>
      <c r="O493" s="264"/>
      <c r="P493" s="375"/>
      <c r="Q493" s="253"/>
      <c r="R493" s="254"/>
    </row>
    <row r="494" spans="1:18">
      <c r="A494" s="240">
        <v>2</v>
      </c>
      <c r="B494" s="373">
        <v>39878</v>
      </c>
      <c r="C494" s="3" t="s">
        <v>1157</v>
      </c>
      <c r="D494" s="344" t="s">
        <v>1158</v>
      </c>
      <c r="E494" s="393" t="s">
        <v>1006</v>
      </c>
      <c r="F494" s="388" t="s">
        <v>421</v>
      </c>
      <c r="G494" s="345">
        <v>12000000</v>
      </c>
      <c r="H494" s="359" t="s">
        <v>14</v>
      </c>
      <c r="I494" s="247"/>
      <c r="J494" s="374"/>
      <c r="K494" s="263"/>
      <c r="L494" s="238" t="str">
        <f t="shared" si="7"/>
        <v/>
      </c>
      <c r="M494" s="249"/>
      <c r="N494" s="4"/>
      <c r="O494" s="264"/>
      <c r="P494" s="375"/>
      <c r="Q494" s="253"/>
      <c r="R494" s="254"/>
    </row>
    <row r="495" spans="1:18">
      <c r="A495" s="240">
        <v>2</v>
      </c>
      <c r="B495" s="373">
        <v>39878</v>
      </c>
      <c r="C495" s="3" t="s">
        <v>1159</v>
      </c>
      <c r="D495" s="344" t="s">
        <v>1160</v>
      </c>
      <c r="E495" s="393" t="s">
        <v>1009</v>
      </c>
      <c r="F495" s="388" t="s">
        <v>421</v>
      </c>
      <c r="G495" s="345">
        <v>15349000</v>
      </c>
      <c r="H495" s="359" t="s">
        <v>14</v>
      </c>
      <c r="I495" s="247"/>
      <c r="J495" s="374"/>
      <c r="K495" s="263"/>
      <c r="L495" s="238" t="str">
        <f t="shared" si="7"/>
        <v/>
      </c>
      <c r="M495" s="249"/>
      <c r="N495" s="4"/>
      <c r="O495" s="264"/>
      <c r="P495" s="375"/>
      <c r="Q495" s="253"/>
      <c r="R495" s="254"/>
    </row>
    <row r="496" spans="1:18">
      <c r="A496" s="240">
        <v>2</v>
      </c>
      <c r="B496" s="373">
        <v>39878</v>
      </c>
      <c r="C496" s="3" t="s">
        <v>1162</v>
      </c>
      <c r="D496" s="344" t="s">
        <v>1161</v>
      </c>
      <c r="E496" s="393" t="s">
        <v>1025</v>
      </c>
      <c r="F496" s="388" t="s">
        <v>421</v>
      </c>
      <c r="G496" s="345">
        <v>1881000</v>
      </c>
      <c r="H496" s="359" t="s">
        <v>14</v>
      </c>
      <c r="I496" s="247"/>
      <c r="J496" s="374"/>
      <c r="K496" s="263"/>
      <c r="L496" s="238" t="str">
        <f t="shared" si="7"/>
        <v/>
      </c>
      <c r="M496" s="249"/>
      <c r="N496" s="4"/>
      <c r="O496" s="264"/>
      <c r="P496" s="375"/>
      <c r="Q496" s="253"/>
      <c r="R496" s="254"/>
    </row>
    <row r="497" spans="1:18">
      <c r="A497" s="240">
        <v>2</v>
      </c>
      <c r="B497" s="373">
        <v>39878</v>
      </c>
      <c r="C497" s="3" t="s">
        <v>1163</v>
      </c>
      <c r="D497" s="344" t="s">
        <v>1164</v>
      </c>
      <c r="E497" s="393" t="s">
        <v>1013</v>
      </c>
      <c r="F497" s="388" t="s">
        <v>421</v>
      </c>
      <c r="G497" s="345">
        <v>5500000</v>
      </c>
      <c r="H497" s="359" t="s">
        <v>14</v>
      </c>
      <c r="I497" s="247"/>
      <c r="J497" s="374"/>
      <c r="K497" s="263"/>
      <c r="L497" s="238" t="str">
        <f t="shared" si="7"/>
        <v/>
      </c>
      <c r="M497" s="249"/>
      <c r="N497" s="4"/>
      <c r="O497" s="264"/>
      <c r="P497" s="375"/>
      <c r="Q497" s="253"/>
      <c r="R497" s="254"/>
    </row>
    <row r="498" spans="1:18">
      <c r="A498" s="240">
        <v>2</v>
      </c>
      <c r="B498" s="373">
        <v>39878</v>
      </c>
      <c r="C498" s="3" t="s">
        <v>1186</v>
      </c>
      <c r="D498" s="344" t="s">
        <v>1165</v>
      </c>
      <c r="E498" s="393" t="s">
        <v>1025</v>
      </c>
      <c r="F498" s="388" t="s">
        <v>421</v>
      </c>
      <c r="G498" s="345">
        <v>4967000</v>
      </c>
      <c r="H498" s="359" t="s">
        <v>14</v>
      </c>
      <c r="I498" s="247"/>
      <c r="J498" s="374"/>
      <c r="K498" s="263"/>
      <c r="L498" s="238" t="str">
        <f t="shared" si="7"/>
        <v/>
      </c>
      <c r="M498" s="249"/>
      <c r="N498" s="4"/>
      <c r="O498" s="264"/>
      <c r="P498" s="375"/>
      <c r="Q498" s="253"/>
      <c r="R498" s="254"/>
    </row>
    <row r="499" spans="1:18">
      <c r="A499" s="240">
        <v>2</v>
      </c>
      <c r="B499" s="373">
        <v>39878</v>
      </c>
      <c r="C499" s="3" t="s">
        <v>1166</v>
      </c>
      <c r="D499" s="344" t="s">
        <v>710</v>
      </c>
      <c r="E499" s="393" t="s">
        <v>1070</v>
      </c>
      <c r="F499" s="388" t="s">
        <v>421</v>
      </c>
      <c r="G499" s="345">
        <v>10000000</v>
      </c>
      <c r="H499" s="359" t="s">
        <v>14</v>
      </c>
      <c r="I499" s="247"/>
      <c r="J499" s="374"/>
      <c r="K499" s="263"/>
      <c r="L499" s="238" t="str">
        <f t="shared" si="7"/>
        <v/>
      </c>
      <c r="M499" s="249"/>
      <c r="N499" s="4"/>
      <c r="O499" s="264"/>
      <c r="P499" s="375"/>
      <c r="Q499" s="253"/>
      <c r="R499" s="254"/>
    </row>
    <row r="500" spans="1:18">
      <c r="A500" s="240">
        <v>2</v>
      </c>
      <c r="B500" s="373">
        <v>39878</v>
      </c>
      <c r="C500" s="3" t="s">
        <v>1167</v>
      </c>
      <c r="D500" s="344" t="s">
        <v>1168</v>
      </c>
      <c r="E500" s="393" t="s">
        <v>1123</v>
      </c>
      <c r="F500" s="388" t="s">
        <v>421</v>
      </c>
      <c r="G500" s="345">
        <v>2492000</v>
      </c>
      <c r="H500" s="359" t="s">
        <v>14</v>
      </c>
      <c r="I500" s="247"/>
      <c r="J500" s="374"/>
      <c r="K500" s="263"/>
      <c r="L500" s="238" t="str">
        <f t="shared" si="7"/>
        <v/>
      </c>
      <c r="M500" s="249"/>
      <c r="N500" s="4"/>
      <c r="O500" s="264"/>
      <c r="P500" s="375"/>
      <c r="Q500" s="253"/>
      <c r="R500" s="254"/>
    </row>
    <row r="501" spans="1:18">
      <c r="A501" s="240">
        <v>2</v>
      </c>
      <c r="B501" s="373">
        <v>39878</v>
      </c>
      <c r="C501" s="3" t="s">
        <v>1169</v>
      </c>
      <c r="D501" s="344" t="s">
        <v>1170</v>
      </c>
      <c r="E501" s="393" t="s">
        <v>1075</v>
      </c>
      <c r="F501" s="388" t="s">
        <v>421</v>
      </c>
      <c r="G501" s="345">
        <v>6700000</v>
      </c>
      <c r="H501" s="359" t="s">
        <v>14</v>
      </c>
      <c r="I501" s="247"/>
      <c r="J501" s="374"/>
      <c r="K501" s="263"/>
      <c r="L501" s="238" t="str">
        <f t="shared" si="7"/>
        <v/>
      </c>
      <c r="M501" s="249"/>
      <c r="N501" s="4"/>
      <c r="O501" s="264"/>
      <c r="P501" s="375"/>
      <c r="Q501" s="253"/>
      <c r="R501" s="254"/>
    </row>
    <row r="502" spans="1:18">
      <c r="A502" s="240">
        <v>2</v>
      </c>
      <c r="B502" s="373">
        <v>39878</v>
      </c>
      <c r="C502" s="3" t="s">
        <v>1171</v>
      </c>
      <c r="D502" s="344" t="s">
        <v>1172</v>
      </c>
      <c r="E502" s="393" t="s">
        <v>1075</v>
      </c>
      <c r="F502" s="388" t="s">
        <v>421</v>
      </c>
      <c r="G502" s="345">
        <v>4389000</v>
      </c>
      <c r="H502" s="359" t="s">
        <v>14</v>
      </c>
      <c r="I502" s="247"/>
      <c r="J502" s="374"/>
      <c r="K502" s="263"/>
      <c r="L502" s="238" t="str">
        <f t="shared" si="7"/>
        <v/>
      </c>
      <c r="M502" s="249"/>
      <c r="N502" s="4"/>
      <c r="O502" s="264"/>
      <c r="P502" s="375"/>
      <c r="Q502" s="253"/>
      <c r="R502" s="254"/>
    </row>
    <row r="503" spans="1:18">
      <c r="A503" s="240">
        <v>2</v>
      </c>
      <c r="B503" s="373">
        <v>39878</v>
      </c>
      <c r="C503" s="3" t="s">
        <v>1173</v>
      </c>
      <c r="D503" s="344" t="s">
        <v>1174</v>
      </c>
      <c r="E503" s="393" t="s">
        <v>1040</v>
      </c>
      <c r="F503" s="388" t="s">
        <v>421</v>
      </c>
      <c r="G503" s="345">
        <v>5000000</v>
      </c>
      <c r="H503" s="359" t="s">
        <v>14</v>
      </c>
      <c r="I503" s="247"/>
      <c r="J503" s="374"/>
      <c r="K503" s="263"/>
      <c r="L503" s="238" t="str">
        <f t="shared" si="7"/>
        <v/>
      </c>
      <c r="M503" s="249"/>
      <c r="N503" s="4"/>
      <c r="O503" s="264"/>
      <c r="P503" s="375"/>
      <c r="Q503" s="253"/>
      <c r="R503" s="254"/>
    </row>
    <row r="504" spans="1:18">
      <c r="A504" s="240">
        <v>2</v>
      </c>
      <c r="B504" s="373">
        <v>39878</v>
      </c>
      <c r="C504" s="3" t="s">
        <v>1175</v>
      </c>
      <c r="D504" s="344" t="s">
        <v>1176</v>
      </c>
      <c r="E504" s="393" t="s">
        <v>1075</v>
      </c>
      <c r="F504" s="388" t="s">
        <v>421</v>
      </c>
      <c r="G504" s="345">
        <v>3000000</v>
      </c>
      <c r="H504" s="359" t="s">
        <v>14</v>
      </c>
      <c r="I504" s="247"/>
      <c r="J504" s="374"/>
      <c r="K504" s="263"/>
      <c r="L504" s="238" t="str">
        <f t="shared" si="7"/>
        <v/>
      </c>
      <c r="M504" s="249"/>
      <c r="N504" s="4"/>
      <c r="O504" s="264"/>
      <c r="P504" s="375"/>
      <c r="Q504" s="253"/>
      <c r="R504" s="254"/>
    </row>
    <row r="505" spans="1:18">
      <c r="A505" s="240">
        <v>2</v>
      </c>
      <c r="B505" s="373">
        <v>39878</v>
      </c>
      <c r="C505" s="3" t="s">
        <v>1177</v>
      </c>
      <c r="D505" s="344" t="s">
        <v>1178</v>
      </c>
      <c r="E505" s="393" t="s">
        <v>1022</v>
      </c>
      <c r="F505" s="388" t="s">
        <v>421</v>
      </c>
      <c r="G505" s="345">
        <v>500000</v>
      </c>
      <c r="H505" s="359" t="s">
        <v>14</v>
      </c>
      <c r="I505" s="247"/>
      <c r="J505" s="374"/>
      <c r="K505" s="263"/>
      <c r="L505" s="238" t="str">
        <f t="shared" si="7"/>
        <v/>
      </c>
      <c r="M505" s="249"/>
      <c r="N505" s="4"/>
      <c r="O505" s="264"/>
      <c r="P505" s="375"/>
      <c r="Q505" s="253"/>
      <c r="R505" s="254"/>
    </row>
    <row r="506" spans="1:18">
      <c r="A506" s="240">
        <v>2</v>
      </c>
      <c r="B506" s="373">
        <v>39878</v>
      </c>
      <c r="C506" s="3" t="s">
        <v>1179</v>
      </c>
      <c r="D506" s="344" t="s">
        <v>1180</v>
      </c>
      <c r="E506" s="393" t="s">
        <v>1075</v>
      </c>
      <c r="F506" s="388" t="s">
        <v>421</v>
      </c>
      <c r="G506" s="345">
        <v>9982000</v>
      </c>
      <c r="H506" s="359" t="s">
        <v>14</v>
      </c>
      <c r="I506" s="247"/>
      <c r="J506" s="374"/>
      <c r="K506" s="263"/>
      <c r="L506" s="238" t="str">
        <f t="shared" si="7"/>
        <v/>
      </c>
      <c r="M506" s="249"/>
      <c r="N506" s="4"/>
      <c r="O506" s="264"/>
      <c r="P506" s="375"/>
      <c r="Q506" s="253"/>
      <c r="R506" s="254"/>
    </row>
    <row r="507" spans="1:18">
      <c r="A507" s="240">
        <v>2</v>
      </c>
      <c r="B507" s="373">
        <v>39878</v>
      </c>
      <c r="C507" s="3" t="s">
        <v>1181</v>
      </c>
      <c r="D507" s="344" t="s">
        <v>815</v>
      </c>
      <c r="E507" s="393" t="s">
        <v>1002</v>
      </c>
      <c r="F507" s="388" t="s">
        <v>421</v>
      </c>
      <c r="G507" s="345">
        <v>23200000</v>
      </c>
      <c r="H507" s="359" t="s">
        <v>14</v>
      </c>
      <c r="I507" s="247"/>
      <c r="J507" s="374"/>
      <c r="K507" s="263"/>
      <c r="L507" s="238" t="str">
        <f t="shared" si="7"/>
        <v/>
      </c>
      <c r="M507" s="249"/>
      <c r="N507" s="4"/>
      <c r="O507" s="264"/>
      <c r="P507" s="375"/>
      <c r="Q507" s="253"/>
      <c r="R507" s="254"/>
    </row>
    <row r="508" spans="1:18">
      <c r="A508" s="240">
        <v>2</v>
      </c>
      <c r="B508" s="373">
        <v>39878</v>
      </c>
      <c r="C508" s="3" t="s">
        <v>1182</v>
      </c>
      <c r="D508" s="344" t="s">
        <v>1183</v>
      </c>
      <c r="E508" s="393" t="s">
        <v>1051</v>
      </c>
      <c r="F508" s="388" t="s">
        <v>421</v>
      </c>
      <c r="G508" s="345">
        <v>12325000</v>
      </c>
      <c r="H508" s="359" t="s">
        <v>14</v>
      </c>
      <c r="I508" s="247"/>
      <c r="J508" s="374"/>
      <c r="K508" s="263"/>
      <c r="L508" s="238" t="str">
        <f t="shared" si="7"/>
        <v/>
      </c>
      <c r="M508" s="249"/>
      <c r="N508" s="4"/>
      <c r="O508" s="264"/>
      <c r="P508" s="375"/>
      <c r="Q508" s="253"/>
      <c r="R508" s="254"/>
    </row>
    <row r="509" spans="1:18">
      <c r="A509" s="240"/>
      <c r="B509" s="373">
        <v>39885</v>
      </c>
      <c r="C509" s="3" t="s">
        <v>1187</v>
      </c>
      <c r="D509" s="344" t="s">
        <v>1190</v>
      </c>
      <c r="E509" s="393" t="s">
        <v>1191</v>
      </c>
      <c r="F509" s="245" t="s">
        <v>499</v>
      </c>
      <c r="G509" s="345">
        <v>72927000</v>
      </c>
      <c r="H509" s="359" t="s">
        <v>14</v>
      </c>
      <c r="I509" s="247"/>
      <c r="J509" s="374"/>
      <c r="K509" s="263"/>
      <c r="L509" s="238" t="str">
        <f t="shared" si="7"/>
        <v/>
      </c>
      <c r="M509" s="249"/>
      <c r="N509" s="4"/>
      <c r="O509" s="264"/>
      <c r="P509" s="375"/>
      <c r="Q509" s="253"/>
      <c r="R509" s="254"/>
    </row>
    <row r="510" spans="1:18">
      <c r="A510" s="240"/>
      <c r="B510" s="373">
        <v>39885</v>
      </c>
      <c r="C510" s="3" t="s">
        <v>1188</v>
      </c>
      <c r="D510" s="344" t="s">
        <v>1192</v>
      </c>
      <c r="E510" s="393" t="s">
        <v>1107</v>
      </c>
      <c r="F510" s="245" t="s">
        <v>499</v>
      </c>
      <c r="G510" s="345">
        <v>8816000</v>
      </c>
      <c r="H510" s="359" t="s">
        <v>14</v>
      </c>
      <c r="I510" s="247"/>
      <c r="J510" s="374"/>
      <c r="K510" s="263"/>
      <c r="L510" s="238" t="str">
        <f t="shared" si="7"/>
        <v/>
      </c>
      <c r="M510" s="249"/>
      <c r="N510" s="4"/>
      <c r="O510" s="264"/>
      <c r="P510" s="375"/>
      <c r="Q510" s="253"/>
      <c r="R510" s="254"/>
    </row>
    <row r="511" spans="1:18">
      <c r="A511" s="240"/>
      <c r="B511" s="373">
        <v>39885</v>
      </c>
      <c r="C511" s="3" t="s">
        <v>1221</v>
      </c>
      <c r="D511" s="344" t="s">
        <v>1193</v>
      </c>
      <c r="E511" s="393" t="s">
        <v>988</v>
      </c>
      <c r="F511" s="245" t="s">
        <v>499</v>
      </c>
      <c r="G511" s="345">
        <v>17390000</v>
      </c>
      <c r="H511" s="359" t="s">
        <v>14</v>
      </c>
      <c r="I511" s="247"/>
      <c r="J511" s="374"/>
      <c r="K511" s="263"/>
      <c r="L511" s="238" t="str">
        <f t="shared" si="7"/>
        <v/>
      </c>
      <c r="M511" s="249"/>
      <c r="N511" s="4"/>
      <c r="O511" s="264"/>
      <c r="P511" s="375"/>
      <c r="Q511" s="253"/>
      <c r="R511" s="254"/>
    </row>
    <row r="512" spans="1:18">
      <c r="A512" s="240"/>
      <c r="B512" s="373">
        <v>39885</v>
      </c>
      <c r="C512" s="3" t="s">
        <v>1223</v>
      </c>
      <c r="D512" s="344" t="s">
        <v>1194</v>
      </c>
      <c r="E512" s="393" t="s">
        <v>986</v>
      </c>
      <c r="F512" s="245" t="s">
        <v>499</v>
      </c>
      <c r="G512" s="345">
        <v>1224558000</v>
      </c>
      <c r="H512" s="359" t="s">
        <v>14</v>
      </c>
      <c r="I512" s="247"/>
      <c r="J512" s="374"/>
      <c r="K512" s="263"/>
      <c r="L512" s="238" t="str">
        <f t="shared" si="7"/>
        <v/>
      </c>
      <c r="M512" s="249"/>
      <c r="N512" s="4"/>
      <c r="O512" s="264"/>
      <c r="P512" s="375"/>
      <c r="Q512" s="253"/>
      <c r="R512" s="254"/>
    </row>
    <row r="513" spans="1:18">
      <c r="A513" s="240"/>
      <c r="B513" s="373">
        <v>39885</v>
      </c>
      <c r="C513" s="3" t="s">
        <v>1189</v>
      </c>
      <c r="D513" s="344" t="s">
        <v>1195</v>
      </c>
      <c r="E513" s="393" t="s">
        <v>1009</v>
      </c>
      <c r="F513" s="245" t="s">
        <v>499</v>
      </c>
      <c r="G513" s="345">
        <v>9266000</v>
      </c>
      <c r="H513" s="359" t="s">
        <v>14</v>
      </c>
      <c r="I513" s="247"/>
      <c r="J513" s="374"/>
      <c r="K513" s="263"/>
      <c r="L513" s="238" t="str">
        <f t="shared" si="7"/>
        <v/>
      </c>
      <c r="M513" s="249"/>
      <c r="N513" s="4"/>
      <c r="O513" s="264"/>
      <c r="P513" s="375"/>
      <c r="Q513" s="253"/>
      <c r="R513" s="254"/>
    </row>
    <row r="514" spans="1:18">
      <c r="A514" s="240">
        <v>3</v>
      </c>
      <c r="B514" s="373">
        <v>39885</v>
      </c>
      <c r="C514" s="3" t="s">
        <v>1196</v>
      </c>
      <c r="D514" s="344" t="s">
        <v>1208</v>
      </c>
      <c r="E514" s="393" t="s">
        <v>132</v>
      </c>
      <c r="F514" s="388" t="s">
        <v>655</v>
      </c>
      <c r="G514" s="345">
        <v>17000000</v>
      </c>
      <c r="H514" s="359" t="s">
        <v>14</v>
      </c>
      <c r="I514" s="247"/>
      <c r="J514" s="374"/>
      <c r="K514" s="263"/>
      <c r="L514" s="238" t="str">
        <f t="shared" si="7"/>
        <v/>
      </c>
      <c r="M514" s="249"/>
      <c r="N514" s="4"/>
      <c r="O514" s="264"/>
      <c r="P514" s="375"/>
      <c r="Q514" s="253"/>
      <c r="R514" s="254"/>
    </row>
    <row r="515" spans="1:18">
      <c r="A515" s="240">
        <v>2</v>
      </c>
      <c r="B515" s="373">
        <v>39885</v>
      </c>
      <c r="C515" s="3" t="s">
        <v>1197</v>
      </c>
      <c r="D515" s="344" t="s">
        <v>1209</v>
      </c>
      <c r="E515" s="393" t="s">
        <v>1065</v>
      </c>
      <c r="F515" s="388" t="s">
        <v>421</v>
      </c>
      <c r="G515" s="345">
        <v>21100000</v>
      </c>
      <c r="H515" s="359" t="s">
        <v>14</v>
      </c>
      <c r="I515" s="247"/>
      <c r="J515" s="374"/>
      <c r="K515" s="263"/>
      <c r="L515" s="238" t="str">
        <f t="shared" si="7"/>
        <v/>
      </c>
      <c r="M515" s="249"/>
      <c r="N515" s="4"/>
      <c r="O515" s="264"/>
      <c r="P515" s="375"/>
      <c r="Q515" s="253"/>
      <c r="R515" s="254"/>
    </row>
    <row r="516" spans="1:18">
      <c r="A516" s="240">
        <v>2</v>
      </c>
      <c r="B516" s="373">
        <v>39885</v>
      </c>
      <c r="C516" s="3" t="s">
        <v>1198</v>
      </c>
      <c r="D516" s="344" t="s">
        <v>1210</v>
      </c>
      <c r="E516" s="393" t="s">
        <v>1022</v>
      </c>
      <c r="F516" s="388" t="s">
        <v>421</v>
      </c>
      <c r="G516" s="345">
        <v>425000</v>
      </c>
      <c r="H516" s="359" t="s">
        <v>14</v>
      </c>
      <c r="I516" s="247"/>
      <c r="J516" s="374"/>
      <c r="K516" s="263"/>
      <c r="L516" s="238" t="str">
        <f t="shared" si="7"/>
        <v/>
      </c>
      <c r="M516" s="249"/>
      <c r="N516" s="4"/>
      <c r="O516" s="264"/>
      <c r="P516" s="375"/>
      <c r="Q516" s="253"/>
      <c r="R516" s="254"/>
    </row>
    <row r="517" spans="1:18">
      <c r="A517" s="240">
        <v>2</v>
      </c>
      <c r="B517" s="373">
        <v>39885</v>
      </c>
      <c r="C517" s="3" t="s">
        <v>1199</v>
      </c>
      <c r="D517" s="344" t="s">
        <v>867</v>
      </c>
      <c r="E517" s="393" t="s">
        <v>1075</v>
      </c>
      <c r="F517" s="388" t="s">
        <v>421</v>
      </c>
      <c r="G517" s="345">
        <v>10000000</v>
      </c>
      <c r="H517" s="359" t="s">
        <v>14</v>
      </c>
      <c r="I517" s="247">
        <v>40135</v>
      </c>
      <c r="J517" s="374">
        <v>4</v>
      </c>
      <c r="K517" s="263">
        <v>10000000</v>
      </c>
      <c r="L517" s="238">
        <f t="shared" si="7"/>
        <v>0</v>
      </c>
      <c r="M517" s="341" t="s">
        <v>309</v>
      </c>
      <c r="N517" s="4">
        <v>40135</v>
      </c>
      <c r="O517" s="264" t="s">
        <v>655</v>
      </c>
      <c r="P517" s="375" t="s">
        <v>314</v>
      </c>
      <c r="Q517" s="253" t="s">
        <v>1668</v>
      </c>
      <c r="R517" s="254">
        <v>500000</v>
      </c>
    </row>
    <row r="518" spans="1:18">
      <c r="A518" s="240">
        <v>2</v>
      </c>
      <c r="B518" s="373">
        <v>39885</v>
      </c>
      <c r="C518" s="3" t="s">
        <v>1200</v>
      </c>
      <c r="D518" s="344" t="s">
        <v>931</v>
      </c>
      <c r="E518" s="393" t="s">
        <v>990</v>
      </c>
      <c r="F518" s="388" t="s">
        <v>421</v>
      </c>
      <c r="G518" s="345">
        <v>3370000</v>
      </c>
      <c r="H518" s="359" t="s">
        <v>14</v>
      </c>
      <c r="I518" s="247"/>
      <c r="J518" s="374"/>
      <c r="K518" s="263"/>
      <c r="L518" s="238" t="str">
        <f t="shared" si="7"/>
        <v/>
      </c>
      <c r="M518" s="249"/>
      <c r="N518" s="4"/>
      <c r="O518" s="264"/>
      <c r="P518" s="375"/>
      <c r="Q518" s="253"/>
      <c r="R518" s="254"/>
    </row>
    <row r="519" spans="1:18">
      <c r="A519" s="240">
        <v>2</v>
      </c>
      <c r="B519" s="373">
        <v>39885</v>
      </c>
      <c r="C519" s="3" t="s">
        <v>1201</v>
      </c>
      <c r="D519" s="344" t="s">
        <v>1211</v>
      </c>
      <c r="E519" s="393" t="s">
        <v>1212</v>
      </c>
      <c r="F519" s="388" t="s">
        <v>421</v>
      </c>
      <c r="G519" s="345">
        <v>13900000</v>
      </c>
      <c r="H519" s="359" t="s">
        <v>14</v>
      </c>
      <c r="I519" s="247"/>
      <c r="J519" s="374"/>
      <c r="K519" s="263"/>
      <c r="L519" s="238" t="str">
        <f t="shared" si="7"/>
        <v/>
      </c>
      <c r="M519" s="249"/>
      <c r="N519" s="4"/>
      <c r="O519" s="264"/>
      <c r="P519" s="375"/>
      <c r="Q519" s="253"/>
      <c r="R519" s="254"/>
    </row>
    <row r="520" spans="1:18">
      <c r="A520" s="240">
        <v>2</v>
      </c>
      <c r="B520" s="373">
        <v>39885</v>
      </c>
      <c r="C520" s="3" t="s">
        <v>1202</v>
      </c>
      <c r="D520" s="344" t="s">
        <v>1213</v>
      </c>
      <c r="E520" s="393" t="s">
        <v>1006</v>
      </c>
      <c r="F520" s="388" t="s">
        <v>421</v>
      </c>
      <c r="G520" s="345">
        <v>3000000</v>
      </c>
      <c r="H520" s="359" t="s">
        <v>14</v>
      </c>
      <c r="I520" s="247"/>
      <c r="J520" s="374"/>
      <c r="K520" s="263"/>
      <c r="L520" s="238" t="str">
        <f t="shared" si="7"/>
        <v/>
      </c>
      <c r="M520" s="249"/>
      <c r="N520" s="4"/>
      <c r="O520" s="264"/>
      <c r="P520" s="375"/>
      <c r="Q520" s="253"/>
      <c r="R520" s="254"/>
    </row>
    <row r="521" spans="1:18">
      <c r="A521" s="240">
        <v>2</v>
      </c>
      <c r="B521" s="373">
        <v>39885</v>
      </c>
      <c r="C521" s="3" t="s">
        <v>1203</v>
      </c>
      <c r="D521" s="344" t="s">
        <v>1214</v>
      </c>
      <c r="E521" s="393" t="s">
        <v>1002</v>
      </c>
      <c r="F521" s="388" t="s">
        <v>421</v>
      </c>
      <c r="G521" s="345">
        <v>10000000</v>
      </c>
      <c r="H521" s="359" t="s">
        <v>14</v>
      </c>
      <c r="I521" s="247"/>
      <c r="J521" s="374"/>
      <c r="K521" s="263"/>
      <c r="L521" s="238" t="str">
        <f t="shared" si="7"/>
        <v/>
      </c>
      <c r="M521" s="249"/>
      <c r="N521" s="4"/>
      <c r="O521" s="264"/>
      <c r="P521" s="375"/>
      <c r="Q521" s="253"/>
      <c r="R521" s="254"/>
    </row>
    <row r="522" spans="1:18" ht="28.5">
      <c r="A522" s="266" t="s">
        <v>1649</v>
      </c>
      <c r="B522" s="1062">
        <v>39885</v>
      </c>
      <c r="C522" s="1064" t="s">
        <v>1222</v>
      </c>
      <c r="D522" s="1063" t="s">
        <v>1215</v>
      </c>
      <c r="E522" s="394" t="s">
        <v>1216</v>
      </c>
      <c r="F522" s="392" t="s">
        <v>655</v>
      </c>
      <c r="G522" s="349">
        <v>6000000</v>
      </c>
      <c r="H522" s="378" t="s">
        <v>14</v>
      </c>
      <c r="I522" s="247"/>
      <c r="J522" s="374"/>
      <c r="K522" s="263"/>
      <c r="L522" s="238" t="str">
        <f t="shared" si="7"/>
        <v/>
      </c>
      <c r="M522" s="249"/>
      <c r="N522" s="4"/>
      <c r="O522" s="264"/>
      <c r="P522" s="375"/>
      <c r="Q522" s="253"/>
      <c r="R522" s="254"/>
    </row>
    <row r="523" spans="1:18">
      <c r="A523" s="240">
        <v>2</v>
      </c>
      <c r="B523" s="373">
        <v>39885</v>
      </c>
      <c r="C523" s="3" t="s">
        <v>1220</v>
      </c>
      <c r="D523" s="344" t="s">
        <v>1217</v>
      </c>
      <c r="E523" s="393" t="s">
        <v>986</v>
      </c>
      <c r="F523" s="388" t="s">
        <v>421</v>
      </c>
      <c r="G523" s="345">
        <v>607000</v>
      </c>
      <c r="H523" s="359" t="s">
        <v>14</v>
      </c>
      <c r="I523" s="247"/>
      <c r="J523" s="374"/>
      <c r="K523" s="263"/>
      <c r="L523" s="238" t="str">
        <f t="shared" si="7"/>
        <v/>
      </c>
      <c r="M523" s="249"/>
      <c r="N523" s="4"/>
      <c r="O523" s="264"/>
      <c r="P523" s="375"/>
      <c r="Q523" s="253"/>
      <c r="R523" s="254"/>
    </row>
    <row r="524" spans="1:18">
      <c r="A524" s="240">
        <v>2</v>
      </c>
      <c r="B524" s="373">
        <v>39885</v>
      </c>
      <c r="C524" s="3" t="s">
        <v>1204</v>
      </c>
      <c r="D524" s="344" t="s">
        <v>91</v>
      </c>
      <c r="E524" s="393" t="s">
        <v>1218</v>
      </c>
      <c r="F524" s="388" t="s">
        <v>421</v>
      </c>
      <c r="G524" s="345">
        <v>2672000</v>
      </c>
      <c r="H524" s="359" t="s">
        <v>14</v>
      </c>
      <c r="I524" s="247"/>
      <c r="J524" s="374"/>
      <c r="K524" s="263"/>
      <c r="L524" s="238" t="str">
        <f t="shared" si="7"/>
        <v/>
      </c>
      <c r="M524" s="249"/>
      <c r="N524" s="4"/>
      <c r="O524" s="264"/>
      <c r="P524" s="375"/>
      <c r="Q524" s="253"/>
      <c r="R524" s="254"/>
    </row>
    <row r="525" spans="1:18">
      <c r="A525" s="240">
        <v>2</v>
      </c>
      <c r="B525" s="373">
        <v>39885</v>
      </c>
      <c r="C525" s="3" t="s">
        <v>1205</v>
      </c>
      <c r="D525" s="344" t="s">
        <v>1219</v>
      </c>
      <c r="E525" s="393" t="s">
        <v>1025</v>
      </c>
      <c r="F525" s="388" t="s">
        <v>421</v>
      </c>
      <c r="G525" s="345">
        <v>9516000</v>
      </c>
      <c r="H525" s="359" t="s">
        <v>14</v>
      </c>
      <c r="I525" s="247"/>
      <c r="J525" s="374"/>
      <c r="K525" s="263"/>
      <c r="L525" s="238" t="str">
        <f t="shared" si="7"/>
        <v/>
      </c>
      <c r="M525" s="249"/>
      <c r="N525" s="4"/>
      <c r="O525" s="264"/>
      <c r="P525" s="375"/>
      <c r="Q525" s="253"/>
      <c r="R525" s="254"/>
    </row>
    <row r="526" spans="1:18">
      <c r="A526" s="240">
        <v>2</v>
      </c>
      <c r="B526" s="373">
        <v>39885</v>
      </c>
      <c r="C526" s="3" t="s">
        <v>1206</v>
      </c>
      <c r="D526" s="344" t="s">
        <v>706</v>
      </c>
      <c r="E526" s="393" t="s">
        <v>1070</v>
      </c>
      <c r="F526" s="388" t="s">
        <v>421</v>
      </c>
      <c r="G526" s="345">
        <v>18215000</v>
      </c>
      <c r="H526" s="359" t="s">
        <v>14</v>
      </c>
      <c r="I526" s="247"/>
      <c r="J526" s="374"/>
      <c r="K526" s="263"/>
      <c r="L526" s="238" t="str">
        <f t="shared" si="7"/>
        <v/>
      </c>
      <c r="M526" s="249"/>
      <c r="N526" s="4"/>
      <c r="O526" s="264"/>
      <c r="P526" s="375"/>
      <c r="Q526" s="253"/>
      <c r="R526" s="254"/>
    </row>
    <row r="527" spans="1:18">
      <c r="A527" s="240">
        <v>2</v>
      </c>
      <c r="B527" s="373">
        <v>39885</v>
      </c>
      <c r="C527" s="3" t="s">
        <v>1207</v>
      </c>
      <c r="D527" s="344" t="s">
        <v>882</v>
      </c>
      <c r="E527" s="393" t="s">
        <v>1051</v>
      </c>
      <c r="F527" s="388" t="s">
        <v>421</v>
      </c>
      <c r="G527" s="345">
        <v>6398000</v>
      </c>
      <c r="H527" s="359" t="s">
        <v>14</v>
      </c>
      <c r="I527" s="247"/>
      <c r="J527" s="374"/>
      <c r="K527" s="263"/>
      <c r="L527" s="238" t="str">
        <f t="shared" si="7"/>
        <v/>
      </c>
      <c r="M527" s="249"/>
      <c r="N527" s="4"/>
      <c r="O527" s="264"/>
      <c r="P527" s="375"/>
      <c r="Q527" s="253"/>
      <c r="R527" s="254"/>
    </row>
    <row r="528" spans="1:18">
      <c r="A528" s="240"/>
      <c r="B528" s="373">
        <v>39892</v>
      </c>
      <c r="C528" s="3" t="s">
        <v>1224</v>
      </c>
      <c r="D528" s="344" t="s">
        <v>1232</v>
      </c>
      <c r="E528" s="393" t="s">
        <v>988</v>
      </c>
      <c r="F528" s="245" t="s">
        <v>499</v>
      </c>
      <c r="G528" s="345">
        <v>21000000</v>
      </c>
      <c r="H528" s="359" t="s">
        <v>14</v>
      </c>
      <c r="I528" s="247"/>
      <c r="J528" s="374"/>
      <c r="K528" s="263"/>
      <c r="L528" s="238" t="str">
        <f t="shared" si="7"/>
        <v/>
      </c>
      <c r="M528" s="249"/>
      <c r="N528" s="4"/>
      <c r="O528" s="264"/>
      <c r="P528" s="375"/>
      <c r="Q528" s="253"/>
      <c r="R528" s="254"/>
    </row>
    <row r="529" spans="1:18">
      <c r="A529" s="240">
        <v>2</v>
      </c>
      <c r="B529" s="373">
        <v>39892</v>
      </c>
      <c r="C529" s="3" t="s">
        <v>1241</v>
      </c>
      <c r="D529" s="344" t="s">
        <v>1233</v>
      </c>
      <c r="E529" s="393" t="s">
        <v>1025</v>
      </c>
      <c r="F529" s="388" t="s">
        <v>421</v>
      </c>
      <c r="G529" s="345">
        <v>20000000</v>
      </c>
      <c r="H529" s="359" t="s">
        <v>14</v>
      </c>
      <c r="I529" s="247"/>
      <c r="J529" s="374"/>
      <c r="K529" s="263"/>
      <c r="L529" s="238" t="str">
        <f t="shared" si="7"/>
        <v/>
      </c>
      <c r="M529" s="249"/>
      <c r="N529" s="4"/>
      <c r="O529" s="264"/>
      <c r="P529" s="375"/>
      <c r="Q529" s="253"/>
      <c r="R529" s="254"/>
    </row>
    <row r="530" spans="1:18">
      <c r="A530" s="240">
        <v>2</v>
      </c>
      <c r="B530" s="373">
        <v>39892</v>
      </c>
      <c r="C530" s="3" t="s">
        <v>1225</v>
      </c>
      <c r="D530" s="344" t="s">
        <v>930</v>
      </c>
      <c r="E530" s="393" t="s">
        <v>1128</v>
      </c>
      <c r="F530" s="388" t="s">
        <v>421</v>
      </c>
      <c r="G530" s="345">
        <v>17836000</v>
      </c>
      <c r="H530" s="359" t="s">
        <v>14</v>
      </c>
      <c r="I530" s="247"/>
      <c r="J530" s="374"/>
      <c r="K530" s="263"/>
      <c r="L530" s="238" t="str">
        <f t="shared" si="7"/>
        <v/>
      </c>
      <c r="M530" s="249"/>
      <c r="N530" s="4"/>
      <c r="O530" s="264"/>
      <c r="P530" s="375"/>
      <c r="Q530" s="253"/>
      <c r="R530" s="254"/>
    </row>
    <row r="531" spans="1:18">
      <c r="A531" s="240">
        <v>2</v>
      </c>
      <c r="B531" s="373">
        <v>39892</v>
      </c>
      <c r="C531" s="3" t="s">
        <v>1226</v>
      </c>
      <c r="D531" s="344" t="s">
        <v>1234</v>
      </c>
      <c r="E531" s="393" t="s">
        <v>1046</v>
      </c>
      <c r="F531" s="388" t="s">
        <v>421</v>
      </c>
      <c r="G531" s="345">
        <v>4500000</v>
      </c>
      <c r="H531" s="359" t="s">
        <v>14</v>
      </c>
      <c r="I531" s="247"/>
      <c r="J531" s="374"/>
      <c r="K531" s="263"/>
      <c r="L531" s="238" t="str">
        <f t="shared" ref="L531:L594" si="8">IF($K531&lt;&gt;0,$G531-$K531,"")</f>
        <v/>
      </c>
      <c r="M531" s="249"/>
      <c r="N531" s="4"/>
      <c r="O531" s="264"/>
      <c r="P531" s="375"/>
      <c r="Q531" s="253"/>
      <c r="R531" s="254"/>
    </row>
    <row r="532" spans="1:18">
      <c r="A532" s="240">
        <v>2</v>
      </c>
      <c r="B532" s="373">
        <v>39892</v>
      </c>
      <c r="C532" s="3" t="s">
        <v>1242</v>
      </c>
      <c r="D532" s="344" t="s">
        <v>1235</v>
      </c>
      <c r="E532" s="393" t="s">
        <v>1006</v>
      </c>
      <c r="F532" s="388" t="s">
        <v>421</v>
      </c>
      <c r="G532" s="345">
        <v>470000</v>
      </c>
      <c r="H532" s="359" t="s">
        <v>14</v>
      </c>
      <c r="I532" s="247"/>
      <c r="J532" s="374"/>
      <c r="K532" s="263"/>
      <c r="L532" s="238" t="str">
        <f t="shared" si="8"/>
        <v/>
      </c>
      <c r="M532" s="249"/>
      <c r="N532" s="4"/>
      <c r="O532" s="264"/>
      <c r="P532" s="375"/>
      <c r="Q532" s="253"/>
      <c r="R532" s="254"/>
    </row>
    <row r="533" spans="1:18">
      <c r="A533" s="240">
        <v>2</v>
      </c>
      <c r="B533" s="373">
        <v>39892</v>
      </c>
      <c r="C533" s="3" t="s">
        <v>1227</v>
      </c>
      <c r="D533" s="344" t="s">
        <v>1236</v>
      </c>
      <c r="E533" s="393" t="s">
        <v>1025</v>
      </c>
      <c r="F533" s="388" t="s">
        <v>421</v>
      </c>
      <c r="G533" s="345">
        <v>3900000</v>
      </c>
      <c r="H533" s="359" t="s">
        <v>14</v>
      </c>
      <c r="I533" s="247"/>
      <c r="J533" s="374"/>
      <c r="K533" s="263"/>
      <c r="L533" s="238" t="str">
        <f t="shared" si="8"/>
        <v/>
      </c>
      <c r="M533" s="249"/>
      <c r="N533" s="4"/>
      <c r="O533" s="264"/>
      <c r="P533" s="375"/>
      <c r="Q533" s="253"/>
      <c r="R533" s="254"/>
    </row>
    <row r="534" spans="1:18">
      <c r="A534" s="240">
        <v>2</v>
      </c>
      <c r="B534" s="373">
        <v>39892</v>
      </c>
      <c r="C534" s="3" t="s">
        <v>1228</v>
      </c>
      <c r="D534" s="344" t="s">
        <v>1237</v>
      </c>
      <c r="E534" s="393" t="s">
        <v>1075</v>
      </c>
      <c r="F534" s="388" t="s">
        <v>421</v>
      </c>
      <c r="G534" s="345">
        <v>9500000</v>
      </c>
      <c r="H534" s="359" t="s">
        <v>14</v>
      </c>
      <c r="I534" s="247"/>
      <c r="J534" s="374"/>
      <c r="K534" s="263"/>
      <c r="L534" s="238" t="str">
        <f t="shared" si="8"/>
        <v/>
      </c>
      <c r="M534" s="249"/>
      <c r="N534" s="4"/>
      <c r="O534" s="264"/>
      <c r="P534" s="375"/>
      <c r="Q534" s="253"/>
      <c r="R534" s="254"/>
    </row>
    <row r="535" spans="1:18">
      <c r="A535" s="240">
        <v>2</v>
      </c>
      <c r="B535" s="373">
        <v>39892</v>
      </c>
      <c r="C535" s="3" t="s">
        <v>1229</v>
      </c>
      <c r="D535" s="344" t="s">
        <v>1238</v>
      </c>
      <c r="E535" s="393" t="s">
        <v>1128</v>
      </c>
      <c r="F535" s="388" t="s">
        <v>421</v>
      </c>
      <c r="G535" s="345">
        <v>2400000</v>
      </c>
      <c r="H535" s="359" t="s">
        <v>14</v>
      </c>
      <c r="I535" s="247"/>
      <c r="J535" s="374"/>
      <c r="K535" s="263"/>
      <c r="L535" s="238" t="str">
        <f t="shared" si="8"/>
        <v/>
      </c>
      <c r="M535" s="249"/>
      <c r="N535" s="4"/>
      <c r="O535" s="264"/>
      <c r="P535" s="375"/>
      <c r="Q535" s="253"/>
      <c r="R535" s="254"/>
    </row>
    <row r="536" spans="1:18">
      <c r="A536" s="240">
        <v>2</v>
      </c>
      <c r="B536" s="373">
        <v>39892</v>
      </c>
      <c r="C536" s="3" t="s">
        <v>1230</v>
      </c>
      <c r="D536" s="344" t="s">
        <v>1239</v>
      </c>
      <c r="E536" s="393" t="s">
        <v>1022</v>
      </c>
      <c r="F536" s="388" t="s">
        <v>421</v>
      </c>
      <c r="G536" s="345">
        <v>442000</v>
      </c>
      <c r="H536" s="359" t="s">
        <v>14</v>
      </c>
      <c r="I536" s="247"/>
      <c r="J536" s="374"/>
      <c r="K536" s="263"/>
      <c r="L536" s="238" t="str">
        <f t="shared" si="8"/>
        <v/>
      </c>
      <c r="M536" s="249"/>
      <c r="N536" s="4"/>
      <c r="O536" s="264"/>
      <c r="P536" s="375"/>
      <c r="Q536" s="253"/>
      <c r="R536" s="254"/>
    </row>
    <row r="537" spans="1:18">
      <c r="A537" s="240">
        <v>2</v>
      </c>
      <c r="B537" s="373">
        <v>39892</v>
      </c>
      <c r="C537" s="3" t="s">
        <v>1231</v>
      </c>
      <c r="D537" s="344" t="s">
        <v>1240</v>
      </c>
      <c r="E537" s="393" t="s">
        <v>1022</v>
      </c>
      <c r="F537" s="388" t="s">
        <v>421</v>
      </c>
      <c r="G537" s="345">
        <v>700000</v>
      </c>
      <c r="H537" s="359" t="s">
        <v>14</v>
      </c>
      <c r="I537" s="247"/>
      <c r="J537" s="374"/>
      <c r="K537" s="263"/>
      <c r="L537" s="238" t="str">
        <f t="shared" si="8"/>
        <v/>
      </c>
      <c r="M537" s="249"/>
      <c r="N537" s="4"/>
      <c r="O537" s="264"/>
      <c r="P537" s="375"/>
      <c r="Q537" s="253"/>
      <c r="R537" s="254"/>
    </row>
    <row r="538" spans="1:18">
      <c r="A538" s="240">
        <v>2</v>
      </c>
      <c r="B538" s="373">
        <v>39899</v>
      </c>
      <c r="C538" s="3" t="s">
        <v>1263</v>
      </c>
      <c r="D538" s="344" t="s">
        <v>1250</v>
      </c>
      <c r="E538" s="393" t="s">
        <v>1107</v>
      </c>
      <c r="F538" s="388" t="s">
        <v>421</v>
      </c>
      <c r="G538" s="345">
        <v>4000000</v>
      </c>
      <c r="H538" s="359" t="s">
        <v>14</v>
      </c>
      <c r="I538" s="247"/>
      <c r="J538" s="374"/>
      <c r="K538" s="263"/>
      <c r="L538" s="238" t="str">
        <f t="shared" si="8"/>
        <v/>
      </c>
      <c r="M538" s="249"/>
      <c r="N538" s="4"/>
      <c r="O538" s="264"/>
      <c r="P538" s="375"/>
      <c r="Q538" s="253"/>
      <c r="R538" s="254"/>
    </row>
    <row r="539" spans="1:18">
      <c r="A539" s="240">
        <v>2</v>
      </c>
      <c r="B539" s="373">
        <v>39899</v>
      </c>
      <c r="C539" s="3" t="s">
        <v>1264</v>
      </c>
      <c r="D539" s="344" t="s">
        <v>1251</v>
      </c>
      <c r="E539" s="393" t="s">
        <v>1051</v>
      </c>
      <c r="F539" s="388" t="s">
        <v>421</v>
      </c>
      <c r="G539" s="345">
        <v>2400000</v>
      </c>
      <c r="H539" s="359" t="s">
        <v>14</v>
      </c>
      <c r="I539" s="247"/>
      <c r="J539" s="374"/>
      <c r="K539" s="263"/>
      <c r="L539" s="238" t="str">
        <f t="shared" si="8"/>
        <v/>
      </c>
      <c r="M539" s="249"/>
      <c r="N539" s="4"/>
      <c r="O539" s="264"/>
      <c r="P539" s="375"/>
      <c r="Q539" s="253"/>
      <c r="R539" s="254"/>
    </row>
    <row r="540" spans="1:18">
      <c r="A540" s="240">
        <v>2</v>
      </c>
      <c r="B540" s="373">
        <v>39899</v>
      </c>
      <c r="C540" s="3" t="s">
        <v>1265</v>
      </c>
      <c r="D540" s="344" t="s">
        <v>1252</v>
      </c>
      <c r="E540" s="393" t="s">
        <v>1262</v>
      </c>
      <c r="F540" s="388" t="s">
        <v>421</v>
      </c>
      <c r="G540" s="345">
        <v>35539000</v>
      </c>
      <c r="H540" s="359" t="s">
        <v>14</v>
      </c>
      <c r="I540" s="247"/>
      <c r="J540" s="374"/>
      <c r="K540" s="263"/>
      <c r="L540" s="238" t="str">
        <f t="shared" si="8"/>
        <v/>
      </c>
      <c r="M540" s="249"/>
      <c r="N540" s="4"/>
      <c r="O540" s="264"/>
      <c r="P540" s="375"/>
      <c r="Q540" s="253"/>
      <c r="R540" s="254"/>
    </row>
    <row r="541" spans="1:18">
      <c r="A541" s="240">
        <v>2</v>
      </c>
      <c r="B541" s="373">
        <v>39899</v>
      </c>
      <c r="C541" s="3" t="s">
        <v>1243</v>
      </c>
      <c r="D541" s="344" t="s">
        <v>1253</v>
      </c>
      <c r="E541" s="393" t="s">
        <v>1009</v>
      </c>
      <c r="F541" s="388" t="s">
        <v>421</v>
      </c>
      <c r="G541" s="345">
        <v>3000000</v>
      </c>
      <c r="H541" s="359" t="s">
        <v>14</v>
      </c>
      <c r="I541" s="247"/>
      <c r="J541" s="374"/>
      <c r="K541" s="263"/>
      <c r="L541" s="238" t="str">
        <f t="shared" si="8"/>
        <v/>
      </c>
      <c r="M541" s="249"/>
      <c r="N541" s="4"/>
      <c r="O541" s="264"/>
      <c r="P541" s="375"/>
      <c r="Q541" s="253"/>
      <c r="R541" s="254"/>
    </row>
    <row r="542" spans="1:18">
      <c r="A542" s="240">
        <v>2</v>
      </c>
      <c r="B542" s="373">
        <v>39899</v>
      </c>
      <c r="C542" s="3" t="s">
        <v>1244</v>
      </c>
      <c r="D542" s="344" t="s">
        <v>1254</v>
      </c>
      <c r="E542" s="393" t="s">
        <v>864</v>
      </c>
      <c r="F542" s="388" t="s">
        <v>421</v>
      </c>
      <c r="G542" s="345">
        <v>3727000</v>
      </c>
      <c r="H542" s="359" t="s">
        <v>14</v>
      </c>
      <c r="I542" s="247"/>
      <c r="J542" s="374"/>
      <c r="K542" s="263"/>
      <c r="L542" s="238" t="str">
        <f t="shared" si="8"/>
        <v/>
      </c>
      <c r="M542" s="249"/>
      <c r="N542" s="4"/>
      <c r="O542" s="264"/>
      <c r="P542" s="375"/>
      <c r="Q542" s="253"/>
      <c r="R542" s="254"/>
    </row>
    <row r="543" spans="1:18" s="395" customFormat="1" ht="28.5">
      <c r="A543" s="282">
        <v>2</v>
      </c>
      <c r="B543" s="1062">
        <v>39899</v>
      </c>
      <c r="C543" s="1064" t="s">
        <v>1245</v>
      </c>
      <c r="D543" s="1063" t="s">
        <v>1266</v>
      </c>
      <c r="E543" s="394" t="s">
        <v>1027</v>
      </c>
      <c r="F543" s="392" t="s">
        <v>421</v>
      </c>
      <c r="G543" s="349">
        <v>574000</v>
      </c>
      <c r="H543" s="378" t="s">
        <v>14</v>
      </c>
      <c r="I543" s="274"/>
      <c r="J543" s="379"/>
      <c r="K543" s="276"/>
      <c r="L543" s="238" t="str">
        <f t="shared" si="8"/>
        <v/>
      </c>
      <c r="M543" s="328"/>
      <c r="N543" s="218"/>
      <c r="O543" s="1072"/>
      <c r="P543" s="380"/>
      <c r="Q543" s="331"/>
      <c r="R543" s="281"/>
    </row>
    <row r="544" spans="1:18">
      <c r="A544" s="240">
        <v>2</v>
      </c>
      <c r="B544" s="373">
        <v>39899</v>
      </c>
      <c r="C544" s="3" t="s">
        <v>1267</v>
      </c>
      <c r="D544" s="344" t="s">
        <v>1255</v>
      </c>
      <c r="E544" s="393" t="s">
        <v>1070</v>
      </c>
      <c r="F544" s="388" t="s">
        <v>421</v>
      </c>
      <c r="G544" s="345">
        <v>7723000</v>
      </c>
      <c r="H544" s="359" t="s">
        <v>14</v>
      </c>
      <c r="I544" s="247"/>
      <c r="J544" s="374"/>
      <c r="K544" s="263"/>
      <c r="L544" s="238" t="str">
        <f t="shared" si="8"/>
        <v/>
      </c>
      <c r="M544" s="249"/>
      <c r="N544" s="4"/>
      <c r="O544" s="264"/>
      <c r="P544" s="375"/>
      <c r="Q544" s="253"/>
      <c r="R544" s="254"/>
    </row>
    <row r="545" spans="1:18">
      <c r="A545" s="240">
        <v>2</v>
      </c>
      <c r="B545" s="373">
        <v>39899</v>
      </c>
      <c r="C545" s="3" t="s">
        <v>1246</v>
      </c>
      <c r="D545" s="344" t="s">
        <v>1014</v>
      </c>
      <c r="E545" s="393" t="s">
        <v>1006</v>
      </c>
      <c r="F545" s="388" t="s">
        <v>421</v>
      </c>
      <c r="G545" s="345">
        <v>3700000</v>
      </c>
      <c r="H545" s="359" t="s">
        <v>14</v>
      </c>
      <c r="I545" s="247"/>
      <c r="J545" s="374"/>
      <c r="K545" s="263"/>
      <c r="L545" s="238" t="str">
        <f t="shared" si="8"/>
        <v/>
      </c>
      <c r="M545" s="249"/>
      <c r="N545" s="4"/>
      <c r="O545" s="264"/>
      <c r="P545" s="375"/>
      <c r="Q545" s="253"/>
      <c r="R545" s="254"/>
    </row>
    <row r="546" spans="1:18">
      <c r="A546" s="240">
        <v>2</v>
      </c>
      <c r="B546" s="373">
        <v>39899</v>
      </c>
      <c r="C546" s="3" t="s">
        <v>1247</v>
      </c>
      <c r="D546" s="344" t="s">
        <v>1256</v>
      </c>
      <c r="E546" s="393" t="s">
        <v>1013</v>
      </c>
      <c r="F546" s="388" t="s">
        <v>421</v>
      </c>
      <c r="G546" s="345">
        <v>70000000</v>
      </c>
      <c r="H546" s="359" t="s">
        <v>14</v>
      </c>
      <c r="I546" s="247"/>
      <c r="J546" s="374"/>
      <c r="K546" s="263"/>
      <c r="L546" s="238" t="str">
        <f t="shared" si="8"/>
        <v/>
      </c>
      <c r="M546" s="249"/>
      <c r="N546" s="4"/>
      <c r="O546" s="264"/>
      <c r="P546" s="375"/>
      <c r="Q546" s="253"/>
      <c r="R546" s="254"/>
    </row>
    <row r="547" spans="1:18">
      <c r="A547" s="240">
        <v>2</v>
      </c>
      <c r="B547" s="373">
        <v>39899</v>
      </c>
      <c r="C547" s="3" t="s">
        <v>1268</v>
      </c>
      <c r="D547" s="344" t="s">
        <v>1257</v>
      </c>
      <c r="E547" s="393" t="s">
        <v>1075</v>
      </c>
      <c r="F547" s="388" t="s">
        <v>421</v>
      </c>
      <c r="G547" s="345">
        <v>4000000</v>
      </c>
      <c r="H547" s="359" t="s">
        <v>14</v>
      </c>
      <c r="I547" s="247"/>
      <c r="J547" s="374"/>
      <c r="K547" s="263"/>
      <c r="L547" s="238" t="str">
        <f t="shared" si="8"/>
        <v/>
      </c>
      <c r="M547" s="249"/>
      <c r="N547" s="4"/>
      <c r="O547" s="264"/>
      <c r="P547" s="375"/>
      <c r="Q547" s="253"/>
      <c r="R547" s="254"/>
    </row>
    <row r="548" spans="1:18">
      <c r="A548" s="240">
        <v>2</v>
      </c>
      <c r="B548" s="373">
        <v>39899</v>
      </c>
      <c r="C548" s="3" t="s">
        <v>1269</v>
      </c>
      <c r="D548" s="344" t="s">
        <v>1258</v>
      </c>
      <c r="E548" s="393" t="s">
        <v>1065</v>
      </c>
      <c r="F548" s="388" t="s">
        <v>421</v>
      </c>
      <c r="G548" s="345">
        <v>24300000</v>
      </c>
      <c r="H548" s="359" t="s">
        <v>14</v>
      </c>
      <c r="I548" s="247"/>
      <c r="J548" s="374"/>
      <c r="K548" s="263"/>
      <c r="L548" s="238" t="str">
        <f t="shared" si="8"/>
        <v/>
      </c>
      <c r="M548" s="249"/>
      <c r="N548" s="4"/>
      <c r="O548" s="264"/>
      <c r="P548" s="375"/>
      <c r="Q548" s="253"/>
      <c r="R548" s="254"/>
    </row>
    <row r="549" spans="1:18">
      <c r="A549" s="240">
        <v>2</v>
      </c>
      <c r="B549" s="373">
        <v>39899</v>
      </c>
      <c r="C549" s="3" t="s">
        <v>1248</v>
      </c>
      <c r="D549" s="344" t="s">
        <v>1259</v>
      </c>
      <c r="E549" s="393" t="s">
        <v>1070</v>
      </c>
      <c r="F549" s="388" t="s">
        <v>421</v>
      </c>
      <c r="G549" s="345">
        <v>2295000</v>
      </c>
      <c r="H549" s="359" t="s">
        <v>14</v>
      </c>
      <c r="I549" s="247"/>
      <c r="J549" s="374"/>
      <c r="K549" s="263"/>
      <c r="L549" s="238" t="str">
        <f t="shared" si="8"/>
        <v/>
      </c>
      <c r="M549" s="249"/>
      <c r="N549" s="4"/>
      <c r="O549" s="264"/>
      <c r="P549" s="375"/>
      <c r="Q549" s="253"/>
      <c r="R549" s="254"/>
    </row>
    <row r="550" spans="1:18">
      <c r="A550" s="240">
        <v>2</v>
      </c>
      <c r="B550" s="373">
        <v>39899</v>
      </c>
      <c r="C550" s="3" t="s">
        <v>1270</v>
      </c>
      <c r="D550" s="344" t="s">
        <v>1260</v>
      </c>
      <c r="E550" s="393" t="s">
        <v>1123</v>
      </c>
      <c r="F550" s="388" t="s">
        <v>421</v>
      </c>
      <c r="G550" s="345">
        <v>30000000</v>
      </c>
      <c r="H550" s="359" t="s">
        <v>14</v>
      </c>
      <c r="I550" s="247"/>
      <c r="J550" s="374"/>
      <c r="K550" s="263"/>
      <c r="L550" s="238" t="str">
        <f t="shared" si="8"/>
        <v/>
      </c>
      <c r="M550" s="249"/>
      <c r="N550" s="4"/>
      <c r="O550" s="264"/>
      <c r="P550" s="375"/>
      <c r="Q550" s="253"/>
      <c r="R550" s="254"/>
    </row>
    <row r="551" spans="1:18">
      <c r="A551" s="240">
        <v>2</v>
      </c>
      <c r="B551" s="373">
        <v>39899</v>
      </c>
      <c r="C551" s="3" t="s">
        <v>1249</v>
      </c>
      <c r="D551" s="344" t="s">
        <v>1261</v>
      </c>
      <c r="E551" s="393" t="s">
        <v>998</v>
      </c>
      <c r="F551" s="388" t="s">
        <v>421</v>
      </c>
      <c r="G551" s="345">
        <v>1700000</v>
      </c>
      <c r="H551" s="359" t="s">
        <v>14</v>
      </c>
      <c r="I551" s="247"/>
      <c r="J551" s="374"/>
      <c r="K551" s="263"/>
      <c r="L551" s="238" t="str">
        <f t="shared" si="8"/>
        <v/>
      </c>
      <c r="M551" s="249"/>
      <c r="N551" s="4"/>
      <c r="O551" s="264"/>
      <c r="P551" s="375"/>
      <c r="Q551" s="253"/>
      <c r="R551" s="254"/>
    </row>
    <row r="552" spans="1:18">
      <c r="A552" s="240"/>
      <c r="B552" s="373">
        <v>39906</v>
      </c>
      <c r="C552" s="3" t="s">
        <v>1305</v>
      </c>
      <c r="D552" s="344" t="s">
        <v>1306</v>
      </c>
      <c r="E552" s="393" t="s">
        <v>1212</v>
      </c>
      <c r="F552" s="245" t="s">
        <v>499</v>
      </c>
      <c r="G552" s="345">
        <v>10958000</v>
      </c>
      <c r="H552" s="359" t="s">
        <v>14</v>
      </c>
      <c r="I552" s="247"/>
      <c r="J552" s="374"/>
      <c r="K552" s="263"/>
      <c r="L552" s="238" t="str">
        <f t="shared" si="8"/>
        <v/>
      </c>
      <c r="M552" s="249"/>
      <c r="N552" s="4"/>
      <c r="O552" s="264"/>
      <c r="P552" s="375"/>
      <c r="Q552" s="253"/>
      <c r="R552" s="254"/>
    </row>
    <row r="553" spans="1:18">
      <c r="A553" s="240" t="s">
        <v>485</v>
      </c>
      <c r="B553" s="373">
        <v>39906</v>
      </c>
      <c r="C553" s="3" t="s">
        <v>1289</v>
      </c>
      <c r="D553" s="344" t="s">
        <v>1295</v>
      </c>
      <c r="E553" s="393" t="s">
        <v>1025</v>
      </c>
      <c r="F553" s="388" t="s">
        <v>655</v>
      </c>
      <c r="G553" s="345">
        <v>2795000</v>
      </c>
      <c r="H553" s="359" t="s">
        <v>14</v>
      </c>
      <c r="I553" s="247"/>
      <c r="J553" s="374"/>
      <c r="K553" s="263"/>
      <c r="L553" s="238" t="str">
        <f t="shared" si="8"/>
        <v/>
      </c>
      <c r="M553" s="249"/>
      <c r="N553" s="4"/>
      <c r="O553" s="264"/>
      <c r="P553" s="375"/>
      <c r="Q553" s="253"/>
      <c r="R553" s="254"/>
    </row>
    <row r="554" spans="1:18">
      <c r="A554" s="240">
        <v>2</v>
      </c>
      <c r="B554" s="373">
        <v>39906</v>
      </c>
      <c r="C554" s="3" t="s">
        <v>1302</v>
      </c>
      <c r="D554" s="344" t="s">
        <v>1296</v>
      </c>
      <c r="E554" s="393" t="s">
        <v>1006</v>
      </c>
      <c r="F554" s="388" t="s">
        <v>421</v>
      </c>
      <c r="G554" s="345">
        <v>3100000</v>
      </c>
      <c r="H554" s="359" t="s">
        <v>14</v>
      </c>
      <c r="I554" s="247"/>
      <c r="J554" s="374"/>
      <c r="K554" s="263"/>
      <c r="L554" s="238" t="str">
        <f t="shared" si="8"/>
        <v/>
      </c>
      <c r="M554" s="249"/>
      <c r="N554" s="4"/>
      <c r="O554" s="264"/>
      <c r="P554" s="375"/>
      <c r="Q554" s="253"/>
      <c r="R554" s="254"/>
    </row>
    <row r="555" spans="1:18">
      <c r="A555" s="240">
        <v>2</v>
      </c>
      <c r="B555" s="373">
        <v>39906</v>
      </c>
      <c r="C555" s="3" t="s">
        <v>1290</v>
      </c>
      <c r="D555" s="344" t="s">
        <v>1020</v>
      </c>
      <c r="E555" s="393" t="s">
        <v>1006</v>
      </c>
      <c r="F555" s="388" t="s">
        <v>421</v>
      </c>
      <c r="G555" s="345">
        <v>8600000</v>
      </c>
      <c r="H555" s="359" t="s">
        <v>14</v>
      </c>
      <c r="I555" s="247"/>
      <c r="J555" s="374"/>
      <c r="K555" s="263"/>
      <c r="L555" s="238" t="str">
        <f t="shared" si="8"/>
        <v/>
      </c>
      <c r="M555" s="249"/>
      <c r="N555" s="4"/>
      <c r="O555" s="264"/>
      <c r="P555" s="375"/>
      <c r="Q555" s="253"/>
      <c r="R555" s="254"/>
    </row>
    <row r="556" spans="1:18">
      <c r="A556" s="240">
        <v>2</v>
      </c>
      <c r="B556" s="373">
        <v>39906</v>
      </c>
      <c r="C556" s="3" t="s">
        <v>1291</v>
      </c>
      <c r="D556" s="344" t="s">
        <v>1297</v>
      </c>
      <c r="E556" s="393" t="s">
        <v>1111</v>
      </c>
      <c r="F556" s="388" t="s">
        <v>421</v>
      </c>
      <c r="G556" s="345">
        <v>2117000</v>
      </c>
      <c r="H556" s="359" t="s">
        <v>14</v>
      </c>
      <c r="I556" s="247"/>
      <c r="J556" s="374"/>
      <c r="K556" s="263"/>
      <c r="L556" s="238" t="str">
        <f t="shared" si="8"/>
        <v/>
      </c>
      <c r="M556" s="249"/>
      <c r="N556" s="4"/>
      <c r="O556" s="264"/>
      <c r="P556" s="375"/>
      <c r="Q556" s="253"/>
      <c r="R556" s="254"/>
    </row>
    <row r="557" spans="1:18">
      <c r="A557" s="240">
        <v>2</v>
      </c>
      <c r="B557" s="373">
        <v>39906</v>
      </c>
      <c r="C557" s="3" t="s">
        <v>1292</v>
      </c>
      <c r="D557" s="344" t="s">
        <v>1298</v>
      </c>
      <c r="E557" s="393" t="s">
        <v>1013</v>
      </c>
      <c r="F557" s="388" t="s">
        <v>421</v>
      </c>
      <c r="G557" s="345">
        <v>7260000</v>
      </c>
      <c r="H557" s="359" t="s">
        <v>14</v>
      </c>
      <c r="I557" s="247"/>
      <c r="J557" s="374"/>
      <c r="K557" s="263"/>
      <c r="L557" s="238" t="str">
        <f t="shared" si="8"/>
        <v/>
      </c>
      <c r="M557" s="249"/>
      <c r="N557" s="4"/>
      <c r="O557" s="264"/>
      <c r="P557" s="375"/>
      <c r="Q557" s="253"/>
      <c r="R557" s="254"/>
    </row>
    <row r="558" spans="1:18">
      <c r="A558" s="240">
        <v>2</v>
      </c>
      <c r="B558" s="373">
        <v>39906</v>
      </c>
      <c r="C558" s="3" t="s">
        <v>1293</v>
      </c>
      <c r="D558" s="344" t="s">
        <v>1299</v>
      </c>
      <c r="E558" s="393" t="s">
        <v>1025</v>
      </c>
      <c r="F558" s="388" t="s">
        <v>421</v>
      </c>
      <c r="G558" s="345">
        <v>2765000</v>
      </c>
      <c r="H558" s="359" t="s">
        <v>14</v>
      </c>
      <c r="I558" s="247"/>
      <c r="J558" s="374"/>
      <c r="K558" s="263"/>
      <c r="L558" s="238" t="str">
        <f t="shared" si="8"/>
        <v/>
      </c>
      <c r="M558" s="249"/>
      <c r="N558" s="4"/>
      <c r="O558" s="264"/>
      <c r="P558" s="375"/>
      <c r="Q558" s="253"/>
      <c r="R558" s="254"/>
    </row>
    <row r="559" spans="1:18">
      <c r="A559" s="240">
        <v>2</v>
      </c>
      <c r="B559" s="373">
        <v>39906</v>
      </c>
      <c r="C559" s="3" t="s">
        <v>1304</v>
      </c>
      <c r="D559" s="344" t="s">
        <v>1300</v>
      </c>
      <c r="E559" s="393" t="s">
        <v>1022</v>
      </c>
      <c r="F559" s="388" t="s">
        <v>421</v>
      </c>
      <c r="G559" s="345">
        <v>2800000</v>
      </c>
      <c r="H559" s="359" t="s">
        <v>14</v>
      </c>
      <c r="I559" s="247"/>
      <c r="J559" s="374"/>
      <c r="K559" s="263"/>
      <c r="L559" s="238" t="str">
        <f t="shared" si="8"/>
        <v/>
      </c>
      <c r="M559" s="249"/>
      <c r="N559" s="4"/>
      <c r="O559" s="264"/>
      <c r="P559" s="375"/>
      <c r="Q559" s="253"/>
      <c r="R559" s="254"/>
    </row>
    <row r="560" spans="1:18">
      <c r="A560" s="240">
        <v>2</v>
      </c>
      <c r="B560" s="373">
        <v>39906</v>
      </c>
      <c r="C560" s="3" t="s">
        <v>1294</v>
      </c>
      <c r="D560" s="344" t="s">
        <v>1151</v>
      </c>
      <c r="E560" s="393" t="s">
        <v>993</v>
      </c>
      <c r="F560" s="388" t="s">
        <v>421</v>
      </c>
      <c r="G560" s="345">
        <v>12725000</v>
      </c>
      <c r="H560" s="359" t="s">
        <v>14</v>
      </c>
      <c r="I560" s="247"/>
      <c r="J560" s="374"/>
      <c r="K560" s="263"/>
      <c r="L560" s="238" t="str">
        <f t="shared" si="8"/>
        <v/>
      </c>
      <c r="M560" s="249"/>
      <c r="N560" s="4"/>
      <c r="O560" s="264"/>
      <c r="P560" s="375"/>
      <c r="Q560" s="253"/>
      <c r="R560" s="254"/>
    </row>
    <row r="561" spans="1:18">
      <c r="A561" s="240">
        <v>2</v>
      </c>
      <c r="B561" s="373">
        <v>39906</v>
      </c>
      <c r="C561" s="3" t="s">
        <v>1303</v>
      </c>
      <c r="D561" s="344" t="s">
        <v>1301</v>
      </c>
      <c r="E561" s="393" t="s">
        <v>1065</v>
      </c>
      <c r="F561" s="396" t="s">
        <v>421</v>
      </c>
      <c r="G561" s="345">
        <v>1706000</v>
      </c>
      <c r="H561" s="359" t="s">
        <v>14</v>
      </c>
      <c r="I561" s="247"/>
      <c r="J561" s="374"/>
      <c r="K561" s="263"/>
      <c r="L561" s="238" t="str">
        <f t="shared" si="8"/>
        <v/>
      </c>
      <c r="M561" s="249"/>
      <c r="N561" s="4"/>
      <c r="O561" s="264"/>
      <c r="P561" s="375"/>
      <c r="Q561" s="253"/>
      <c r="R561" s="254"/>
    </row>
    <row r="562" spans="1:18">
      <c r="A562" s="240">
        <v>3</v>
      </c>
      <c r="B562" s="373">
        <v>39913</v>
      </c>
      <c r="C562" s="3" t="s">
        <v>1310</v>
      </c>
      <c r="D562" s="344" t="s">
        <v>1311</v>
      </c>
      <c r="E562" s="397" t="s">
        <v>1312</v>
      </c>
      <c r="F562" s="396" t="s">
        <v>655</v>
      </c>
      <c r="G562" s="345">
        <v>9439000</v>
      </c>
      <c r="H562" s="359" t="s">
        <v>14</v>
      </c>
      <c r="I562" s="247"/>
      <c r="J562" s="374"/>
      <c r="K562" s="263"/>
      <c r="L562" s="238" t="str">
        <f t="shared" si="8"/>
        <v/>
      </c>
      <c r="M562" s="249"/>
      <c r="N562" s="4"/>
      <c r="O562" s="264"/>
      <c r="P562" s="375"/>
      <c r="Q562" s="253"/>
      <c r="R562" s="254"/>
    </row>
    <row r="563" spans="1:18">
      <c r="A563" s="240">
        <v>2</v>
      </c>
      <c r="B563" s="373">
        <v>39913</v>
      </c>
      <c r="C563" s="3" t="s">
        <v>1313</v>
      </c>
      <c r="D563" s="344" t="s">
        <v>650</v>
      </c>
      <c r="E563" s="397" t="s">
        <v>988</v>
      </c>
      <c r="F563" s="396" t="s">
        <v>421</v>
      </c>
      <c r="G563" s="345">
        <v>2211000</v>
      </c>
      <c r="H563" s="359" t="s">
        <v>14</v>
      </c>
      <c r="I563" s="247"/>
      <c r="J563" s="374"/>
      <c r="K563" s="263"/>
      <c r="L563" s="238" t="str">
        <f t="shared" si="8"/>
        <v/>
      </c>
      <c r="M563" s="249"/>
      <c r="N563" s="4"/>
      <c r="O563" s="264"/>
      <c r="P563" s="375"/>
      <c r="Q563" s="253"/>
      <c r="R563" s="254"/>
    </row>
    <row r="564" spans="1:18">
      <c r="A564" s="240">
        <v>2</v>
      </c>
      <c r="B564" s="373">
        <v>39913</v>
      </c>
      <c r="C564" s="3" t="s">
        <v>1314</v>
      </c>
      <c r="D564" s="344" t="s">
        <v>1315</v>
      </c>
      <c r="E564" s="397" t="s">
        <v>986</v>
      </c>
      <c r="F564" s="396" t="s">
        <v>421</v>
      </c>
      <c r="G564" s="345">
        <v>4000000</v>
      </c>
      <c r="H564" s="359" t="s">
        <v>14</v>
      </c>
      <c r="I564" s="247"/>
      <c r="J564" s="374"/>
      <c r="K564" s="263"/>
      <c r="L564" s="238" t="str">
        <f t="shared" si="8"/>
        <v/>
      </c>
      <c r="M564" s="249"/>
      <c r="N564" s="4"/>
      <c r="O564" s="264"/>
      <c r="P564" s="375"/>
      <c r="Q564" s="253"/>
      <c r="R564" s="254"/>
    </row>
    <row r="565" spans="1:18">
      <c r="A565" s="240">
        <v>2</v>
      </c>
      <c r="B565" s="373">
        <v>39913</v>
      </c>
      <c r="C565" s="3" t="s">
        <v>1316</v>
      </c>
      <c r="D565" s="344" t="s">
        <v>866</v>
      </c>
      <c r="E565" s="397" t="s">
        <v>1002</v>
      </c>
      <c r="F565" s="396" t="s">
        <v>421</v>
      </c>
      <c r="G565" s="345">
        <v>5100000</v>
      </c>
      <c r="H565" s="359" t="s">
        <v>14</v>
      </c>
      <c r="I565" s="247"/>
      <c r="J565" s="374"/>
      <c r="K565" s="263"/>
      <c r="L565" s="238" t="str">
        <f t="shared" si="8"/>
        <v/>
      </c>
      <c r="M565" s="249"/>
      <c r="N565" s="4"/>
      <c r="O565" s="264"/>
      <c r="P565" s="375"/>
      <c r="Q565" s="253"/>
      <c r="R565" s="254"/>
    </row>
    <row r="566" spans="1:18">
      <c r="A566" s="240">
        <v>2</v>
      </c>
      <c r="B566" s="373">
        <v>39913</v>
      </c>
      <c r="C566" s="3" t="s">
        <v>1317</v>
      </c>
      <c r="D566" s="344" t="s">
        <v>1318</v>
      </c>
      <c r="E566" s="397" t="s">
        <v>986</v>
      </c>
      <c r="F566" s="396" t="s">
        <v>421</v>
      </c>
      <c r="G566" s="345">
        <v>2040000</v>
      </c>
      <c r="H566" s="359" t="s">
        <v>14</v>
      </c>
      <c r="I566" s="247"/>
      <c r="J566" s="374"/>
      <c r="K566" s="263"/>
      <c r="L566" s="238" t="str">
        <f t="shared" si="8"/>
        <v/>
      </c>
      <c r="M566" s="249"/>
      <c r="N566" s="4"/>
      <c r="O566" s="264"/>
      <c r="P566" s="375"/>
      <c r="Q566" s="253"/>
      <c r="R566" s="254"/>
    </row>
    <row r="567" spans="1:18" ht="15" customHeight="1">
      <c r="A567" s="240"/>
      <c r="B567" s="373">
        <v>39920</v>
      </c>
      <c r="C567" s="3" t="s">
        <v>1334</v>
      </c>
      <c r="D567" s="344" t="s">
        <v>1339</v>
      </c>
      <c r="E567" s="397" t="s">
        <v>705</v>
      </c>
      <c r="F567" s="396" t="s">
        <v>499</v>
      </c>
      <c r="G567" s="345">
        <v>13179000</v>
      </c>
      <c r="H567" s="359" t="s">
        <v>14</v>
      </c>
      <c r="I567" s="247"/>
      <c r="J567" s="374"/>
      <c r="K567" s="263"/>
      <c r="L567" s="238" t="str">
        <f t="shared" si="8"/>
        <v/>
      </c>
      <c r="M567" s="249"/>
      <c r="N567" s="4"/>
      <c r="O567" s="264"/>
      <c r="P567" s="375"/>
      <c r="Q567" s="253"/>
      <c r="R567" s="254"/>
    </row>
    <row r="568" spans="1:18">
      <c r="A568" s="240">
        <v>2</v>
      </c>
      <c r="B568" s="373">
        <v>39920</v>
      </c>
      <c r="C568" s="3" t="s">
        <v>1335</v>
      </c>
      <c r="D568" s="344" t="s">
        <v>1340</v>
      </c>
      <c r="E568" s="397" t="s">
        <v>1027</v>
      </c>
      <c r="F568" s="396" t="s">
        <v>421</v>
      </c>
      <c r="G568" s="345">
        <v>9960000</v>
      </c>
      <c r="H568" s="359" t="s">
        <v>14</v>
      </c>
      <c r="I568" s="247"/>
      <c r="J568" s="374"/>
      <c r="K568" s="263"/>
      <c r="L568" s="238" t="str">
        <f t="shared" si="8"/>
        <v/>
      </c>
      <c r="M568" s="249"/>
      <c r="N568" s="4"/>
      <c r="O568" s="264"/>
      <c r="P568" s="375"/>
      <c r="Q568" s="253"/>
      <c r="R568" s="254"/>
    </row>
    <row r="569" spans="1:18">
      <c r="A569" s="240">
        <v>2</v>
      </c>
      <c r="B569" s="373">
        <v>39920</v>
      </c>
      <c r="C569" s="3" t="s">
        <v>1336</v>
      </c>
      <c r="D569" s="344" t="s">
        <v>1341</v>
      </c>
      <c r="E569" s="397" t="s">
        <v>1051</v>
      </c>
      <c r="F569" s="396" t="s">
        <v>421</v>
      </c>
      <c r="G569" s="345">
        <v>3800000</v>
      </c>
      <c r="H569" s="359" t="s">
        <v>14</v>
      </c>
      <c r="I569" s="247"/>
      <c r="J569" s="374"/>
      <c r="K569" s="263"/>
      <c r="L569" s="238" t="str">
        <f t="shared" si="8"/>
        <v/>
      </c>
      <c r="M569" s="249"/>
      <c r="N569" s="4"/>
      <c r="O569" s="264"/>
      <c r="P569" s="375"/>
      <c r="Q569" s="253"/>
      <c r="R569" s="254"/>
    </row>
    <row r="570" spans="1:18">
      <c r="A570" s="240">
        <v>2</v>
      </c>
      <c r="B570" s="373">
        <v>39920</v>
      </c>
      <c r="C570" s="3" t="s">
        <v>1337</v>
      </c>
      <c r="D570" s="344" t="s">
        <v>1342</v>
      </c>
      <c r="E570" s="397" t="s">
        <v>1128</v>
      </c>
      <c r="F570" s="396" t="s">
        <v>421</v>
      </c>
      <c r="G570" s="345">
        <v>3690000</v>
      </c>
      <c r="H570" s="359" t="s">
        <v>14</v>
      </c>
      <c r="I570" s="247"/>
      <c r="J570" s="374"/>
      <c r="K570" s="263"/>
      <c r="L570" s="238" t="str">
        <f t="shared" si="8"/>
        <v/>
      </c>
      <c r="M570" s="249"/>
      <c r="N570" s="4"/>
      <c r="O570" s="264"/>
      <c r="P570" s="375"/>
      <c r="Q570" s="253"/>
      <c r="R570" s="254"/>
    </row>
    <row r="571" spans="1:18">
      <c r="A571" s="240">
        <v>2</v>
      </c>
      <c r="B571" s="373">
        <v>39920</v>
      </c>
      <c r="C571" s="3" t="s">
        <v>1338</v>
      </c>
      <c r="D571" s="344" t="s">
        <v>131</v>
      </c>
      <c r="E571" s="397" t="s">
        <v>132</v>
      </c>
      <c r="F571" s="396" t="s">
        <v>421</v>
      </c>
      <c r="G571" s="345">
        <v>7500000</v>
      </c>
      <c r="H571" s="359" t="s">
        <v>14</v>
      </c>
      <c r="I571" s="247"/>
      <c r="J571" s="374"/>
      <c r="K571" s="263"/>
      <c r="L571" s="238" t="str">
        <f t="shared" si="8"/>
        <v/>
      </c>
      <c r="M571" s="249"/>
      <c r="N571" s="4"/>
      <c r="O571" s="264"/>
      <c r="P571" s="375"/>
      <c r="Q571" s="253"/>
      <c r="R571" s="254"/>
    </row>
    <row r="572" spans="1:18">
      <c r="A572" s="240">
        <v>2</v>
      </c>
      <c r="B572" s="373">
        <v>39920</v>
      </c>
      <c r="C572" s="3" t="s">
        <v>1343</v>
      </c>
      <c r="D572" s="344" t="s">
        <v>1028</v>
      </c>
      <c r="E572" s="397" t="s">
        <v>1013</v>
      </c>
      <c r="F572" s="396" t="s">
        <v>421</v>
      </c>
      <c r="G572" s="345">
        <v>2816000</v>
      </c>
      <c r="H572" s="359" t="s">
        <v>14</v>
      </c>
      <c r="I572" s="398"/>
      <c r="J572" s="374"/>
      <c r="K572" s="263"/>
      <c r="L572" s="238" t="str">
        <f t="shared" si="8"/>
        <v/>
      </c>
      <c r="M572" s="249"/>
      <c r="N572" s="4"/>
      <c r="O572" s="264"/>
      <c r="P572" s="375"/>
      <c r="Q572" s="253"/>
      <c r="R572" s="254"/>
    </row>
    <row r="573" spans="1:18">
      <c r="A573" s="240"/>
      <c r="B573" s="373">
        <v>39927</v>
      </c>
      <c r="C573" s="3" t="s">
        <v>308</v>
      </c>
      <c r="D573" s="344" t="s">
        <v>1364</v>
      </c>
      <c r="E573" s="397" t="s">
        <v>582</v>
      </c>
      <c r="F573" s="396" t="s">
        <v>499</v>
      </c>
      <c r="G573" s="345">
        <v>11000000</v>
      </c>
      <c r="H573" s="359" t="s">
        <v>14</v>
      </c>
      <c r="I573" s="398"/>
      <c r="J573" s="374"/>
      <c r="K573" s="263"/>
      <c r="L573" s="238" t="str">
        <f t="shared" si="8"/>
        <v/>
      </c>
      <c r="M573" s="249"/>
      <c r="N573" s="4"/>
      <c r="O573" s="264"/>
      <c r="P573" s="375"/>
      <c r="Q573" s="253"/>
      <c r="R573" s="254"/>
    </row>
    <row r="574" spans="1:18">
      <c r="A574" s="240">
        <v>2</v>
      </c>
      <c r="B574" s="373">
        <v>39927</v>
      </c>
      <c r="C574" s="3" t="s">
        <v>1356</v>
      </c>
      <c r="D574" s="344" t="s">
        <v>1365</v>
      </c>
      <c r="E574" s="397" t="s">
        <v>582</v>
      </c>
      <c r="F574" s="396" t="s">
        <v>421</v>
      </c>
      <c r="G574" s="345">
        <v>1635000</v>
      </c>
      <c r="H574" s="359" t="s">
        <v>14</v>
      </c>
      <c r="I574" s="398"/>
      <c r="J574" s="374"/>
      <c r="K574" s="263"/>
      <c r="L574" s="238" t="str">
        <f t="shared" si="8"/>
        <v/>
      </c>
      <c r="M574" s="249"/>
      <c r="N574" s="4"/>
      <c r="O574" s="264"/>
      <c r="P574" s="375"/>
      <c r="Q574" s="253"/>
      <c r="R574" s="254"/>
    </row>
    <row r="575" spans="1:18">
      <c r="A575" s="240">
        <v>2</v>
      </c>
      <c r="B575" s="373">
        <v>39927</v>
      </c>
      <c r="C575" s="3" t="s">
        <v>1357</v>
      </c>
      <c r="D575" s="344" t="s">
        <v>1366</v>
      </c>
      <c r="E575" s="397" t="s">
        <v>1070</v>
      </c>
      <c r="F575" s="396" t="s">
        <v>421</v>
      </c>
      <c r="G575" s="345">
        <v>1500000</v>
      </c>
      <c r="H575" s="359" t="s">
        <v>14</v>
      </c>
      <c r="I575" s="398"/>
      <c r="J575" s="374"/>
      <c r="K575" s="263"/>
      <c r="L575" s="238" t="str">
        <f t="shared" si="8"/>
        <v/>
      </c>
      <c r="M575" s="249"/>
      <c r="N575" s="4"/>
      <c r="O575" s="264"/>
      <c r="P575" s="375"/>
      <c r="Q575" s="253"/>
      <c r="R575" s="254"/>
    </row>
    <row r="576" spans="1:18">
      <c r="A576" s="240">
        <v>2</v>
      </c>
      <c r="B576" s="373">
        <v>39927</v>
      </c>
      <c r="C576" s="3" t="s">
        <v>1376</v>
      </c>
      <c r="D576" s="344" t="s">
        <v>1367</v>
      </c>
      <c r="E576" s="397" t="s">
        <v>996</v>
      </c>
      <c r="F576" s="396" t="s">
        <v>421</v>
      </c>
      <c r="G576" s="345">
        <v>3216000</v>
      </c>
      <c r="H576" s="359" t="s">
        <v>14</v>
      </c>
      <c r="I576" s="398"/>
      <c r="J576" s="374"/>
      <c r="K576" s="263"/>
      <c r="L576" s="238" t="str">
        <f t="shared" si="8"/>
        <v/>
      </c>
      <c r="M576" s="249"/>
      <c r="N576" s="4"/>
      <c r="O576" s="264"/>
      <c r="P576" s="375"/>
      <c r="Q576" s="253"/>
      <c r="R576" s="254"/>
    </row>
    <row r="577" spans="1:18">
      <c r="A577" s="240">
        <v>2</v>
      </c>
      <c r="B577" s="373">
        <v>39927</v>
      </c>
      <c r="C577" s="3" t="s">
        <v>1358</v>
      </c>
      <c r="D577" s="344" t="s">
        <v>1368</v>
      </c>
      <c r="E577" s="397" t="s">
        <v>1009</v>
      </c>
      <c r="F577" s="396" t="s">
        <v>421</v>
      </c>
      <c r="G577" s="345">
        <v>12660000</v>
      </c>
      <c r="H577" s="359" t="s">
        <v>14</v>
      </c>
      <c r="I577" s="398"/>
      <c r="J577" s="374"/>
      <c r="K577" s="263"/>
      <c r="L577" s="238" t="str">
        <f t="shared" si="8"/>
        <v/>
      </c>
      <c r="M577" s="249"/>
      <c r="N577" s="4"/>
      <c r="O577" s="264"/>
      <c r="P577" s="375"/>
      <c r="Q577" s="253"/>
      <c r="R577" s="254"/>
    </row>
    <row r="578" spans="1:18">
      <c r="A578" s="240">
        <v>2</v>
      </c>
      <c r="B578" s="373">
        <v>39927</v>
      </c>
      <c r="C578" s="3" t="s">
        <v>1359</v>
      </c>
      <c r="D578" s="344" t="s">
        <v>1369</v>
      </c>
      <c r="E578" s="397" t="s">
        <v>1040</v>
      </c>
      <c r="F578" s="396" t="s">
        <v>421</v>
      </c>
      <c r="G578" s="345">
        <v>1312000</v>
      </c>
      <c r="H578" s="359" t="s">
        <v>14</v>
      </c>
      <c r="I578" s="398"/>
      <c r="J578" s="374"/>
      <c r="K578" s="263"/>
      <c r="L578" s="238" t="str">
        <f t="shared" si="8"/>
        <v/>
      </c>
      <c r="M578" s="249"/>
      <c r="N578" s="4"/>
      <c r="O578" s="264"/>
      <c r="P578" s="375"/>
      <c r="Q578" s="253"/>
      <c r="R578" s="254"/>
    </row>
    <row r="579" spans="1:18">
      <c r="A579" s="240">
        <v>2</v>
      </c>
      <c r="B579" s="373">
        <v>39927</v>
      </c>
      <c r="C579" s="3" t="s">
        <v>1377</v>
      </c>
      <c r="D579" s="344" t="s">
        <v>1370</v>
      </c>
      <c r="E579" s="397" t="s">
        <v>1006</v>
      </c>
      <c r="F579" s="396" t="s">
        <v>421</v>
      </c>
      <c r="G579" s="345">
        <v>15000000</v>
      </c>
      <c r="H579" s="359" t="s">
        <v>14</v>
      </c>
      <c r="I579" s="398"/>
      <c r="J579" s="374"/>
      <c r="K579" s="263"/>
      <c r="L579" s="238" t="str">
        <f t="shared" si="8"/>
        <v/>
      </c>
      <c r="M579" s="249"/>
      <c r="N579" s="4"/>
      <c r="O579" s="264"/>
      <c r="P579" s="375"/>
      <c r="Q579" s="253"/>
      <c r="R579" s="254"/>
    </row>
    <row r="580" spans="1:18">
      <c r="A580" s="240">
        <v>2</v>
      </c>
      <c r="B580" s="373">
        <v>39927</v>
      </c>
      <c r="C580" s="3" t="s">
        <v>1360</v>
      </c>
      <c r="D580" s="344" t="s">
        <v>1371</v>
      </c>
      <c r="E580" s="397" t="s">
        <v>986</v>
      </c>
      <c r="F580" s="396" t="s">
        <v>421</v>
      </c>
      <c r="G580" s="345">
        <v>60000000</v>
      </c>
      <c r="H580" s="359" t="s">
        <v>14</v>
      </c>
      <c r="I580" s="398"/>
      <c r="J580" s="374"/>
      <c r="K580" s="263"/>
      <c r="L580" s="238" t="str">
        <f t="shared" si="8"/>
        <v/>
      </c>
      <c r="M580" s="249"/>
      <c r="N580" s="4"/>
      <c r="O580" s="264"/>
      <c r="P580" s="375"/>
      <c r="Q580" s="253"/>
      <c r="R580" s="254"/>
    </row>
    <row r="581" spans="1:18">
      <c r="A581" s="240">
        <v>2</v>
      </c>
      <c r="B581" s="373">
        <v>39927</v>
      </c>
      <c r="C581" s="3" t="s">
        <v>1361</v>
      </c>
      <c r="D581" s="344" t="s">
        <v>638</v>
      </c>
      <c r="E581" s="397" t="s">
        <v>1027</v>
      </c>
      <c r="F581" s="396" t="s">
        <v>421</v>
      </c>
      <c r="G581" s="345">
        <v>4871000</v>
      </c>
      <c r="H581" s="359" t="s">
        <v>14</v>
      </c>
      <c r="I581" s="398"/>
      <c r="J581" s="374"/>
      <c r="K581" s="263"/>
      <c r="L581" s="238" t="str">
        <f t="shared" si="8"/>
        <v/>
      </c>
      <c r="M581" s="249"/>
      <c r="N581" s="4"/>
      <c r="O581" s="264"/>
      <c r="P581" s="375"/>
      <c r="Q581" s="253"/>
      <c r="R581" s="254"/>
    </row>
    <row r="582" spans="1:18">
      <c r="A582" s="240">
        <v>2</v>
      </c>
      <c r="B582" s="373">
        <v>39927</v>
      </c>
      <c r="C582" s="3" t="s">
        <v>1362</v>
      </c>
      <c r="D582" s="344" t="s">
        <v>1372</v>
      </c>
      <c r="E582" s="397" t="s">
        <v>1123</v>
      </c>
      <c r="F582" s="396" t="s">
        <v>421</v>
      </c>
      <c r="G582" s="345">
        <v>4000000</v>
      </c>
      <c r="H582" s="359" t="s">
        <v>14</v>
      </c>
      <c r="I582" s="398"/>
      <c r="J582" s="374"/>
      <c r="K582" s="263"/>
      <c r="L582" s="238" t="str">
        <f t="shared" si="8"/>
        <v/>
      </c>
      <c r="M582" s="249"/>
      <c r="N582" s="4"/>
      <c r="O582" s="264"/>
      <c r="P582" s="375"/>
      <c r="Q582" s="253"/>
      <c r="R582" s="254"/>
    </row>
    <row r="583" spans="1:18">
      <c r="A583" s="240">
        <v>2</v>
      </c>
      <c r="B583" s="373">
        <v>39927</v>
      </c>
      <c r="C583" s="3" t="s">
        <v>1363</v>
      </c>
      <c r="D583" s="344" t="s">
        <v>1373</v>
      </c>
      <c r="E583" s="397" t="s">
        <v>986</v>
      </c>
      <c r="F583" s="396" t="s">
        <v>421</v>
      </c>
      <c r="G583" s="345">
        <v>3652000</v>
      </c>
      <c r="H583" s="359" t="s">
        <v>14</v>
      </c>
      <c r="I583" s="399"/>
      <c r="J583" s="400"/>
      <c r="K583" s="263"/>
      <c r="L583" s="238" t="str">
        <f t="shared" si="8"/>
        <v/>
      </c>
      <c r="M583" s="249"/>
      <c r="N583" s="4"/>
      <c r="O583" s="264"/>
      <c r="P583" s="401"/>
      <c r="Q583" s="253"/>
      <c r="R583" s="254"/>
    </row>
    <row r="584" spans="1:18" s="395" customFormat="1" ht="30.75">
      <c r="A584" s="282">
        <v>8</v>
      </c>
      <c r="B584" s="1062">
        <v>39927</v>
      </c>
      <c r="C584" s="1064" t="s">
        <v>1378</v>
      </c>
      <c r="D584" s="1063" t="s">
        <v>752</v>
      </c>
      <c r="E584" s="402" t="s">
        <v>1070</v>
      </c>
      <c r="F584" s="403" t="s">
        <v>1410</v>
      </c>
      <c r="G584" s="349">
        <v>3000000</v>
      </c>
      <c r="H584" s="378" t="s">
        <v>14</v>
      </c>
      <c r="I584" s="404">
        <v>40141</v>
      </c>
      <c r="J584" s="379">
        <v>4</v>
      </c>
      <c r="K584" s="276">
        <v>1600000</v>
      </c>
      <c r="L584" s="284">
        <f t="shared" si="8"/>
        <v>1400000</v>
      </c>
      <c r="M584" s="405" t="s">
        <v>1660</v>
      </c>
      <c r="N584" s="218"/>
      <c r="O584" s="1072"/>
      <c r="P584" s="380"/>
      <c r="Q584" s="331"/>
      <c r="R584" s="281"/>
    </row>
    <row r="585" spans="1:18">
      <c r="A585" s="240"/>
      <c r="B585" s="373">
        <v>39934</v>
      </c>
      <c r="C585" s="3" t="s">
        <v>1381</v>
      </c>
      <c r="D585" s="344" t="s">
        <v>1386</v>
      </c>
      <c r="E585" s="397" t="s">
        <v>1212</v>
      </c>
      <c r="F585" s="396" t="s">
        <v>499</v>
      </c>
      <c r="G585" s="345">
        <v>14738000</v>
      </c>
      <c r="H585" s="359" t="s">
        <v>14</v>
      </c>
      <c r="I585" s="398"/>
      <c r="J585" s="374"/>
      <c r="K585" s="263"/>
      <c r="L585" s="238" t="str">
        <f t="shared" si="8"/>
        <v/>
      </c>
      <c r="M585" s="249"/>
      <c r="N585" s="4"/>
      <c r="O585" s="264"/>
      <c r="P585" s="375"/>
      <c r="Q585" s="253"/>
      <c r="R585" s="254"/>
    </row>
    <row r="586" spans="1:18">
      <c r="A586" s="240">
        <v>2</v>
      </c>
      <c r="B586" s="373">
        <v>39934</v>
      </c>
      <c r="C586" s="3" t="s">
        <v>1382</v>
      </c>
      <c r="D586" s="344" t="s">
        <v>868</v>
      </c>
      <c r="E586" s="397" t="s">
        <v>1191</v>
      </c>
      <c r="F586" s="396" t="s">
        <v>421</v>
      </c>
      <c r="G586" s="345">
        <v>2250000</v>
      </c>
      <c r="H586" s="359" t="s">
        <v>14</v>
      </c>
      <c r="I586" s="398"/>
      <c r="J586" s="374"/>
      <c r="K586" s="263"/>
      <c r="L586" s="238" t="str">
        <f t="shared" si="8"/>
        <v/>
      </c>
      <c r="M586" s="249"/>
      <c r="N586" s="4"/>
      <c r="O586" s="264"/>
      <c r="P586" s="375"/>
      <c r="Q586" s="253"/>
      <c r="R586" s="254"/>
    </row>
    <row r="587" spans="1:18">
      <c r="A587" s="240">
        <v>2</v>
      </c>
      <c r="B587" s="373">
        <v>39934</v>
      </c>
      <c r="C587" s="3" t="s">
        <v>1383</v>
      </c>
      <c r="D587" s="344" t="s">
        <v>935</v>
      </c>
      <c r="E587" s="397" t="s">
        <v>1051</v>
      </c>
      <c r="F587" s="396" t="s">
        <v>421</v>
      </c>
      <c r="G587" s="345">
        <v>4500000</v>
      </c>
      <c r="H587" s="359" t="s">
        <v>14</v>
      </c>
      <c r="I587" s="398"/>
      <c r="J587" s="374"/>
      <c r="K587" s="263"/>
      <c r="L587" s="238" t="str">
        <f t="shared" si="8"/>
        <v/>
      </c>
      <c r="M587" s="249"/>
      <c r="N587" s="4"/>
      <c r="O587" s="264"/>
      <c r="P587" s="375"/>
      <c r="Q587" s="253"/>
      <c r="R587" s="254"/>
    </row>
    <row r="588" spans="1:18">
      <c r="A588" s="240">
        <v>2</v>
      </c>
      <c r="B588" s="373">
        <v>39934</v>
      </c>
      <c r="C588" s="3" t="s">
        <v>1384</v>
      </c>
      <c r="D588" s="344" t="s">
        <v>1049</v>
      </c>
      <c r="E588" s="397" t="s">
        <v>705</v>
      </c>
      <c r="F588" s="396" t="s">
        <v>421</v>
      </c>
      <c r="G588" s="345">
        <v>3194000</v>
      </c>
      <c r="H588" s="359" t="s">
        <v>14</v>
      </c>
      <c r="I588" s="398"/>
      <c r="J588" s="374"/>
      <c r="K588" s="263"/>
      <c r="L588" s="238" t="str">
        <f t="shared" si="8"/>
        <v/>
      </c>
      <c r="M588" s="249"/>
      <c r="N588" s="4"/>
      <c r="O588" s="264"/>
      <c r="P588" s="375"/>
      <c r="Q588" s="253"/>
      <c r="R588" s="254"/>
    </row>
    <row r="589" spans="1:18">
      <c r="A589" s="240">
        <v>2</v>
      </c>
      <c r="B589" s="373">
        <v>39934</v>
      </c>
      <c r="C589" s="3" t="s">
        <v>1389</v>
      </c>
      <c r="D589" s="344" t="s">
        <v>923</v>
      </c>
      <c r="E589" s="397" t="s">
        <v>986</v>
      </c>
      <c r="F589" s="396" t="s">
        <v>421</v>
      </c>
      <c r="G589" s="345">
        <v>4000000</v>
      </c>
      <c r="H589" s="359" t="s">
        <v>14</v>
      </c>
      <c r="I589" s="398"/>
      <c r="J589" s="374"/>
      <c r="K589" s="263"/>
      <c r="L589" s="238" t="str">
        <f t="shared" si="8"/>
        <v/>
      </c>
      <c r="M589" s="249"/>
      <c r="N589" s="4"/>
      <c r="O589" s="264"/>
      <c r="P589" s="375"/>
      <c r="Q589" s="253"/>
      <c r="R589" s="254"/>
    </row>
    <row r="590" spans="1:18" s="395" customFormat="1" ht="28.5">
      <c r="A590" s="282">
        <v>8</v>
      </c>
      <c r="B590" s="1062">
        <v>39934</v>
      </c>
      <c r="C590" s="1064" t="s">
        <v>1385</v>
      </c>
      <c r="D590" s="1063" t="s">
        <v>1387</v>
      </c>
      <c r="E590" s="402" t="s">
        <v>1070</v>
      </c>
      <c r="F590" s="403" t="s">
        <v>1410</v>
      </c>
      <c r="G590" s="349">
        <v>6100000</v>
      </c>
      <c r="H590" s="378" t="s">
        <v>14</v>
      </c>
      <c r="I590" s="404"/>
      <c r="J590" s="379"/>
      <c r="K590" s="276"/>
      <c r="L590" s="238" t="str">
        <f t="shared" si="8"/>
        <v/>
      </c>
      <c r="M590" s="328"/>
      <c r="N590" s="218"/>
      <c r="O590" s="1072"/>
      <c r="P590" s="380"/>
      <c r="Q590" s="331"/>
      <c r="R590" s="281"/>
    </row>
    <row r="591" spans="1:18" s="395" customFormat="1" ht="28.5">
      <c r="A591" s="282">
        <v>8</v>
      </c>
      <c r="B591" s="1062">
        <v>39934</v>
      </c>
      <c r="C591" s="1064" t="s">
        <v>1390</v>
      </c>
      <c r="D591" s="1064" t="s">
        <v>1388</v>
      </c>
      <c r="E591" s="1065" t="s">
        <v>748</v>
      </c>
      <c r="F591" s="403" t="s">
        <v>1410</v>
      </c>
      <c r="G591" s="349">
        <v>10750000</v>
      </c>
      <c r="H591" s="378" t="s">
        <v>14</v>
      </c>
      <c r="I591" s="404"/>
      <c r="J591" s="379"/>
      <c r="K591" s="276"/>
      <c r="L591" s="238" t="str">
        <f t="shared" si="8"/>
        <v/>
      </c>
      <c r="M591" s="328"/>
      <c r="N591" s="218"/>
      <c r="O591" s="1072"/>
      <c r="P591" s="380"/>
      <c r="Q591" s="331"/>
      <c r="R591" s="281"/>
    </row>
    <row r="592" spans="1:18">
      <c r="A592" s="240">
        <v>2</v>
      </c>
      <c r="B592" s="373">
        <v>39941</v>
      </c>
      <c r="C592" s="3" t="s">
        <v>1394</v>
      </c>
      <c r="D592" s="3" t="s">
        <v>1398</v>
      </c>
      <c r="E592" s="2" t="s">
        <v>1312</v>
      </c>
      <c r="F592" s="406" t="s">
        <v>421</v>
      </c>
      <c r="G592" s="345">
        <v>3091000</v>
      </c>
      <c r="H592" s="359" t="s">
        <v>14</v>
      </c>
      <c r="I592" s="398"/>
      <c r="J592" s="374"/>
      <c r="K592" s="263"/>
      <c r="L592" s="238" t="str">
        <f t="shared" si="8"/>
        <v/>
      </c>
      <c r="M592" s="249"/>
      <c r="N592" s="4"/>
      <c r="O592" s="264"/>
      <c r="P592" s="375"/>
      <c r="Q592" s="253"/>
      <c r="R592" s="254"/>
    </row>
    <row r="593" spans="1:18">
      <c r="A593" s="240">
        <v>2</v>
      </c>
      <c r="B593" s="373">
        <v>39941</v>
      </c>
      <c r="C593" s="3" t="s">
        <v>1395</v>
      </c>
      <c r="D593" s="3" t="s">
        <v>935</v>
      </c>
      <c r="E593" s="2" t="s">
        <v>1051</v>
      </c>
      <c r="F593" s="396" t="s">
        <v>421</v>
      </c>
      <c r="G593" s="345">
        <v>5500000</v>
      </c>
      <c r="H593" s="359" t="s">
        <v>14</v>
      </c>
      <c r="I593" s="398"/>
      <c r="J593" s="374"/>
      <c r="K593" s="263"/>
      <c r="L593" s="238" t="str">
        <f t="shared" si="8"/>
        <v/>
      </c>
      <c r="M593" s="249"/>
      <c r="N593" s="4"/>
      <c r="O593" s="264"/>
      <c r="P593" s="375"/>
      <c r="Q593" s="253"/>
      <c r="R593" s="254"/>
    </row>
    <row r="594" spans="1:18">
      <c r="A594" s="240">
        <v>2</v>
      </c>
      <c r="B594" s="373">
        <v>39941</v>
      </c>
      <c r="C594" s="3" t="s">
        <v>1396</v>
      </c>
      <c r="D594" s="3" t="s">
        <v>1399</v>
      </c>
      <c r="E594" s="2" t="s">
        <v>1051</v>
      </c>
      <c r="F594" s="396" t="s">
        <v>421</v>
      </c>
      <c r="G594" s="345">
        <v>6000000</v>
      </c>
      <c r="H594" s="359" t="s">
        <v>14</v>
      </c>
      <c r="I594" s="398"/>
      <c r="J594" s="374"/>
      <c r="K594" s="263"/>
      <c r="L594" s="238" t="str">
        <f t="shared" si="8"/>
        <v/>
      </c>
      <c r="M594" s="249"/>
      <c r="N594" s="4"/>
      <c r="O594" s="264"/>
      <c r="P594" s="375"/>
      <c r="Q594" s="253"/>
      <c r="R594" s="254"/>
    </row>
    <row r="595" spans="1:18" s="395" customFormat="1" ht="28.5">
      <c r="A595" s="282">
        <v>8</v>
      </c>
      <c r="B595" s="1062">
        <v>39941</v>
      </c>
      <c r="C595" s="1064" t="s">
        <v>1406</v>
      </c>
      <c r="D595" s="1064" t="s">
        <v>1400</v>
      </c>
      <c r="E595" s="1065" t="s">
        <v>986</v>
      </c>
      <c r="F595" s="403" t="s">
        <v>1410</v>
      </c>
      <c r="G595" s="349">
        <v>3000000</v>
      </c>
      <c r="H595" s="378" t="s">
        <v>14</v>
      </c>
      <c r="I595" s="404"/>
      <c r="J595" s="379"/>
      <c r="K595" s="276"/>
      <c r="L595" s="238" t="str">
        <f t="shared" ref="L595:L616" si="9">IF($K595&lt;&gt;0,$G595-$K595,"")</f>
        <v/>
      </c>
      <c r="M595" s="328"/>
      <c r="N595" s="218"/>
      <c r="O595" s="1072"/>
      <c r="P595" s="380"/>
      <c r="Q595" s="331"/>
      <c r="R595" s="281"/>
    </row>
    <row r="596" spans="1:18" s="395" customFormat="1" ht="28.5">
      <c r="A596" s="282">
        <v>8</v>
      </c>
      <c r="B596" s="1062">
        <v>39941</v>
      </c>
      <c r="C596" s="1064" t="s">
        <v>1405</v>
      </c>
      <c r="D596" s="1064" t="s">
        <v>1401</v>
      </c>
      <c r="E596" s="1065" t="s">
        <v>1006</v>
      </c>
      <c r="F596" s="403" t="s">
        <v>1410</v>
      </c>
      <c r="G596" s="349">
        <v>4000000</v>
      </c>
      <c r="H596" s="378" t="s">
        <v>14</v>
      </c>
      <c r="I596" s="404"/>
      <c r="J596" s="379"/>
      <c r="K596" s="276"/>
      <c r="L596" s="238" t="str">
        <f t="shared" si="9"/>
        <v/>
      </c>
      <c r="M596" s="328"/>
      <c r="N596" s="218"/>
      <c r="O596" s="1072"/>
      <c r="P596" s="380"/>
      <c r="Q596" s="331"/>
      <c r="R596" s="281"/>
    </row>
    <row r="597" spans="1:18" s="395" customFormat="1" ht="28.5">
      <c r="A597" s="282">
        <v>8</v>
      </c>
      <c r="B597" s="1062">
        <v>39941</v>
      </c>
      <c r="C597" s="1064" t="s">
        <v>1404</v>
      </c>
      <c r="D597" s="1064" t="s">
        <v>1402</v>
      </c>
      <c r="E597" s="1065" t="s">
        <v>1002</v>
      </c>
      <c r="F597" s="403" t="s">
        <v>1410</v>
      </c>
      <c r="G597" s="349">
        <v>13644000</v>
      </c>
      <c r="H597" s="378" t="s">
        <v>14</v>
      </c>
      <c r="I597" s="404"/>
      <c r="J597" s="379"/>
      <c r="K597" s="407"/>
      <c r="L597" s="238" t="str">
        <f t="shared" si="9"/>
        <v/>
      </c>
      <c r="M597" s="328"/>
      <c r="N597" s="218"/>
      <c r="O597" s="1072"/>
      <c r="P597" s="380"/>
      <c r="Q597" s="331"/>
      <c r="R597" s="281"/>
    </row>
    <row r="598" spans="1:18">
      <c r="A598" s="240" t="s">
        <v>1408</v>
      </c>
      <c r="B598" s="373">
        <v>39941</v>
      </c>
      <c r="C598" s="3" t="s">
        <v>1397</v>
      </c>
      <c r="D598" s="3" t="s">
        <v>1403</v>
      </c>
      <c r="E598" s="2" t="s">
        <v>986</v>
      </c>
      <c r="F598" s="396" t="s">
        <v>1407</v>
      </c>
      <c r="G598" s="345">
        <v>6784000</v>
      </c>
      <c r="H598" s="359" t="s">
        <v>14</v>
      </c>
      <c r="I598" s="398"/>
      <c r="J598" s="374"/>
      <c r="K598" s="408"/>
      <c r="L598" s="238" t="str">
        <f t="shared" si="9"/>
        <v/>
      </c>
      <c r="M598" s="249"/>
      <c r="N598" s="4"/>
      <c r="O598" s="264"/>
      <c r="P598" s="375"/>
      <c r="Q598" s="253"/>
      <c r="R598" s="254"/>
    </row>
    <row r="599" spans="1:18">
      <c r="A599" s="240"/>
      <c r="B599" s="373">
        <v>39948</v>
      </c>
      <c r="C599" s="3" t="s">
        <v>1411</v>
      </c>
      <c r="D599" s="3" t="s">
        <v>1421</v>
      </c>
      <c r="E599" s="2" t="s">
        <v>582</v>
      </c>
      <c r="F599" s="409" t="s">
        <v>499</v>
      </c>
      <c r="G599" s="345">
        <v>21000000</v>
      </c>
      <c r="H599" s="359" t="s">
        <v>14</v>
      </c>
      <c r="I599" s="398"/>
      <c r="J599" s="374"/>
      <c r="K599" s="408"/>
      <c r="L599" s="238" t="str">
        <f t="shared" si="9"/>
        <v/>
      </c>
      <c r="M599" s="249"/>
      <c r="N599" s="4"/>
      <c r="O599" s="264"/>
      <c r="P599" s="375"/>
      <c r="Q599" s="253"/>
      <c r="R599" s="254"/>
    </row>
    <row r="600" spans="1:18">
      <c r="A600" s="240">
        <v>2</v>
      </c>
      <c r="B600" s="373">
        <v>39948</v>
      </c>
      <c r="C600" s="3" t="s">
        <v>1412</v>
      </c>
      <c r="D600" s="3" t="s">
        <v>1422</v>
      </c>
      <c r="E600" s="2" t="s">
        <v>1312</v>
      </c>
      <c r="F600" s="396" t="s">
        <v>421</v>
      </c>
      <c r="G600" s="345">
        <v>1341000</v>
      </c>
      <c r="H600" s="359" t="s">
        <v>14</v>
      </c>
      <c r="I600" s="398"/>
      <c r="J600" s="374"/>
      <c r="K600" s="408"/>
      <c r="L600" s="238" t="str">
        <f t="shared" si="9"/>
        <v/>
      </c>
      <c r="M600" s="249"/>
      <c r="N600" s="4"/>
      <c r="O600" s="264"/>
      <c r="P600" s="375"/>
      <c r="Q600" s="253"/>
      <c r="R600" s="254"/>
    </row>
    <row r="601" spans="1:18">
      <c r="A601" s="240">
        <v>2</v>
      </c>
      <c r="B601" s="373">
        <v>39948</v>
      </c>
      <c r="C601" s="3" t="s">
        <v>1413</v>
      </c>
      <c r="D601" s="3" t="s">
        <v>1423</v>
      </c>
      <c r="E601" s="2" t="s">
        <v>1191</v>
      </c>
      <c r="F601" s="396" t="s">
        <v>421</v>
      </c>
      <c r="G601" s="345">
        <v>4700000</v>
      </c>
      <c r="H601" s="359" t="s">
        <v>14</v>
      </c>
      <c r="I601" s="398"/>
      <c r="J601" s="374"/>
      <c r="K601" s="408"/>
      <c r="L601" s="238" t="str">
        <f t="shared" si="9"/>
        <v/>
      </c>
      <c r="M601" s="249"/>
      <c r="N601" s="4"/>
      <c r="O601" s="264"/>
      <c r="P601" s="375"/>
      <c r="Q601" s="253"/>
      <c r="R601" s="254"/>
    </row>
    <row r="602" spans="1:18">
      <c r="A602" s="240">
        <v>2</v>
      </c>
      <c r="B602" s="373">
        <v>39948</v>
      </c>
      <c r="C602" s="3" t="s">
        <v>1416</v>
      </c>
      <c r="D602" s="3" t="s">
        <v>1424</v>
      </c>
      <c r="E602" s="2" t="s">
        <v>986</v>
      </c>
      <c r="F602" s="396" t="s">
        <v>421</v>
      </c>
      <c r="G602" s="345">
        <v>6970000</v>
      </c>
      <c r="H602" s="359" t="s">
        <v>14</v>
      </c>
      <c r="I602" s="398"/>
      <c r="J602" s="374"/>
      <c r="K602" s="408"/>
      <c r="L602" s="238" t="str">
        <f t="shared" si="9"/>
        <v/>
      </c>
      <c r="M602" s="249"/>
      <c r="N602" s="4"/>
      <c r="O602" s="264"/>
      <c r="P602" s="375"/>
      <c r="Q602" s="253"/>
      <c r="R602" s="254"/>
    </row>
    <row r="603" spans="1:18">
      <c r="A603" s="240">
        <v>2</v>
      </c>
      <c r="B603" s="373">
        <v>39948</v>
      </c>
      <c r="C603" s="3" t="s">
        <v>1414</v>
      </c>
      <c r="D603" s="3" t="s">
        <v>1425</v>
      </c>
      <c r="E603" s="2" t="s">
        <v>1065</v>
      </c>
      <c r="F603" s="396" t="s">
        <v>421</v>
      </c>
      <c r="G603" s="345">
        <v>2720000</v>
      </c>
      <c r="H603" s="359" t="s">
        <v>14</v>
      </c>
      <c r="I603" s="398"/>
      <c r="J603" s="374"/>
      <c r="K603" s="408"/>
      <c r="L603" s="238" t="str">
        <f t="shared" si="9"/>
        <v/>
      </c>
      <c r="M603" s="249"/>
      <c r="N603" s="4"/>
      <c r="O603" s="264"/>
      <c r="P603" s="375"/>
      <c r="Q603" s="253"/>
      <c r="R603" s="254"/>
    </row>
    <row r="604" spans="1:18">
      <c r="A604" s="240">
        <v>2</v>
      </c>
      <c r="B604" s="373">
        <v>39948</v>
      </c>
      <c r="C604" s="3" t="s">
        <v>1418</v>
      </c>
      <c r="D604" s="3" t="s">
        <v>1426</v>
      </c>
      <c r="E604" s="2" t="s">
        <v>1022</v>
      </c>
      <c r="F604" s="396" t="s">
        <v>421</v>
      </c>
      <c r="G604" s="345">
        <v>14800000</v>
      </c>
      <c r="H604" s="359" t="s">
        <v>14</v>
      </c>
      <c r="I604" s="398"/>
      <c r="J604" s="374"/>
      <c r="K604" s="408"/>
      <c r="L604" s="238" t="str">
        <f t="shared" si="9"/>
        <v/>
      </c>
      <c r="M604" s="249"/>
      <c r="N604" s="4"/>
      <c r="O604" s="264"/>
      <c r="P604" s="375"/>
      <c r="Q604" s="253"/>
      <c r="R604" s="254"/>
    </row>
    <row r="605" spans="1:18">
      <c r="A605" s="240">
        <v>2</v>
      </c>
      <c r="B605" s="373">
        <v>39948</v>
      </c>
      <c r="C605" s="3" t="s">
        <v>1415</v>
      </c>
      <c r="D605" s="3" t="s">
        <v>1427</v>
      </c>
      <c r="E605" s="2" t="s">
        <v>1025</v>
      </c>
      <c r="F605" s="396" t="s">
        <v>421</v>
      </c>
      <c r="G605" s="345">
        <v>4862000</v>
      </c>
      <c r="H605" s="359" t="s">
        <v>14</v>
      </c>
      <c r="I605" s="398"/>
      <c r="J605" s="374"/>
      <c r="K605" s="408"/>
      <c r="L605" s="238" t="str">
        <f t="shared" si="9"/>
        <v/>
      </c>
      <c r="M605" s="249"/>
      <c r="N605" s="4"/>
      <c r="O605" s="264"/>
      <c r="P605" s="375"/>
      <c r="Q605" s="253"/>
      <c r="R605" s="254"/>
    </row>
    <row r="606" spans="1:18">
      <c r="A606" s="240">
        <v>2</v>
      </c>
      <c r="B606" s="373">
        <v>39948</v>
      </c>
      <c r="C606" s="3" t="s">
        <v>1417</v>
      </c>
      <c r="D606" s="3" t="s">
        <v>1428</v>
      </c>
      <c r="E606" s="393" t="s">
        <v>986</v>
      </c>
      <c r="F606" s="410" t="s">
        <v>421</v>
      </c>
      <c r="G606" s="345">
        <v>15000000</v>
      </c>
      <c r="H606" s="359" t="s">
        <v>14</v>
      </c>
      <c r="I606" s="398"/>
      <c r="J606" s="374"/>
      <c r="K606" s="408"/>
      <c r="L606" s="238" t="str">
        <f t="shared" si="9"/>
        <v/>
      </c>
      <c r="M606" s="249"/>
      <c r="N606" s="4"/>
      <c r="O606" s="264"/>
      <c r="P606" s="375"/>
      <c r="Q606" s="253"/>
      <c r="R606" s="254"/>
    </row>
    <row r="607" spans="1:18">
      <c r="A607" s="240" t="s">
        <v>1408</v>
      </c>
      <c r="B607" s="373">
        <v>39948</v>
      </c>
      <c r="C607" s="3" t="s">
        <v>1433</v>
      </c>
      <c r="D607" s="3" t="s">
        <v>923</v>
      </c>
      <c r="E607" s="393" t="s">
        <v>986</v>
      </c>
      <c r="F607" s="410" t="s">
        <v>1407</v>
      </c>
      <c r="G607" s="345">
        <v>4205000</v>
      </c>
      <c r="H607" s="359" t="s">
        <v>14</v>
      </c>
      <c r="I607" s="398"/>
      <c r="J607" s="374"/>
      <c r="K607" s="408"/>
      <c r="L607" s="238" t="str">
        <f t="shared" si="9"/>
        <v/>
      </c>
      <c r="M607" s="249"/>
      <c r="N607" s="4"/>
      <c r="O607" s="264"/>
      <c r="P607" s="375"/>
      <c r="Q607" s="253"/>
      <c r="R607" s="254"/>
    </row>
    <row r="608" spans="1:18" s="395" customFormat="1" ht="28.5">
      <c r="A608" s="282">
        <v>8</v>
      </c>
      <c r="B608" s="1062">
        <v>39948</v>
      </c>
      <c r="C608" s="1064" t="s">
        <v>1419</v>
      </c>
      <c r="D608" s="1064" t="s">
        <v>1429</v>
      </c>
      <c r="E608" s="1065" t="s">
        <v>1002</v>
      </c>
      <c r="F608" s="403" t="s">
        <v>1410</v>
      </c>
      <c r="G608" s="349">
        <v>5586000</v>
      </c>
      <c r="H608" s="378" t="s">
        <v>14</v>
      </c>
      <c r="I608" s="404"/>
      <c r="J608" s="379"/>
      <c r="K608" s="407"/>
      <c r="L608" s="238" t="str">
        <f t="shared" si="9"/>
        <v/>
      </c>
      <c r="M608" s="328"/>
      <c r="N608" s="218"/>
      <c r="O608" s="1072"/>
      <c r="P608" s="380"/>
      <c r="Q608" s="331"/>
      <c r="R608" s="281"/>
    </row>
    <row r="609" spans="1:18" s="395" customFormat="1" ht="28.5">
      <c r="A609" s="282">
        <v>8</v>
      </c>
      <c r="B609" s="1062">
        <v>39948</v>
      </c>
      <c r="C609" s="1064" t="s">
        <v>1436</v>
      </c>
      <c r="D609" s="1064" t="s">
        <v>1430</v>
      </c>
      <c r="E609" s="1065" t="s">
        <v>1002</v>
      </c>
      <c r="F609" s="403" t="s">
        <v>1410</v>
      </c>
      <c r="G609" s="349">
        <v>2400000</v>
      </c>
      <c r="H609" s="378" t="s">
        <v>14</v>
      </c>
      <c r="I609" s="404"/>
      <c r="J609" s="379"/>
      <c r="K609" s="407"/>
      <c r="L609" s="238" t="str">
        <f t="shared" si="9"/>
        <v/>
      </c>
      <c r="M609" s="328"/>
      <c r="N609" s="218"/>
      <c r="O609" s="1072"/>
      <c r="P609" s="380"/>
      <c r="Q609" s="331"/>
      <c r="R609" s="281"/>
    </row>
    <row r="610" spans="1:18" s="395" customFormat="1" ht="28.5">
      <c r="A610" s="282">
        <v>8</v>
      </c>
      <c r="B610" s="1062">
        <v>39948</v>
      </c>
      <c r="C610" s="1064" t="s">
        <v>1420</v>
      </c>
      <c r="D610" s="1064" t="s">
        <v>870</v>
      </c>
      <c r="E610" s="1065" t="s">
        <v>993</v>
      </c>
      <c r="F610" s="403" t="s">
        <v>1410</v>
      </c>
      <c r="G610" s="349">
        <v>1100000</v>
      </c>
      <c r="H610" s="378" t="s">
        <v>14</v>
      </c>
      <c r="I610" s="404"/>
      <c r="J610" s="379"/>
      <c r="K610" s="407"/>
      <c r="L610" s="238" t="str">
        <f t="shared" si="9"/>
        <v/>
      </c>
      <c r="M610" s="328"/>
      <c r="N610" s="218"/>
      <c r="O610" s="1072"/>
      <c r="P610" s="380"/>
      <c r="Q610" s="331"/>
      <c r="R610" s="281"/>
    </row>
    <row r="611" spans="1:18" s="395" customFormat="1" ht="28.5">
      <c r="A611" s="282">
        <v>8</v>
      </c>
      <c r="B611" s="1062">
        <v>39948</v>
      </c>
      <c r="C611" s="1064" t="s">
        <v>1434</v>
      </c>
      <c r="D611" s="1064" t="s">
        <v>1431</v>
      </c>
      <c r="E611" s="1065" t="s">
        <v>1002</v>
      </c>
      <c r="F611" s="403" t="s">
        <v>1410</v>
      </c>
      <c r="G611" s="349">
        <v>2639000</v>
      </c>
      <c r="H611" s="378" t="s">
        <v>14</v>
      </c>
      <c r="I611" s="404"/>
      <c r="J611" s="379"/>
      <c r="K611" s="407"/>
      <c r="L611" s="238" t="str">
        <f t="shared" si="9"/>
        <v/>
      </c>
      <c r="M611" s="328"/>
      <c r="N611" s="218"/>
      <c r="O611" s="1072"/>
      <c r="P611" s="380"/>
      <c r="Q611" s="331"/>
      <c r="R611" s="281"/>
    </row>
    <row r="612" spans="1:18" s="395" customFormat="1" ht="28.5">
      <c r="A612" s="282">
        <v>8</v>
      </c>
      <c r="B612" s="1062">
        <v>39948</v>
      </c>
      <c r="C612" s="1064" t="s">
        <v>1435</v>
      </c>
      <c r="D612" s="1064" t="s">
        <v>1432</v>
      </c>
      <c r="E612" s="1065" t="s">
        <v>986</v>
      </c>
      <c r="F612" s="403" t="s">
        <v>1410</v>
      </c>
      <c r="G612" s="349">
        <v>20300000</v>
      </c>
      <c r="H612" s="378" t="s">
        <v>14</v>
      </c>
      <c r="I612" s="404"/>
      <c r="J612" s="379"/>
      <c r="K612" s="407"/>
      <c r="L612" s="238" t="str">
        <f t="shared" si="9"/>
        <v/>
      </c>
      <c r="M612" s="328"/>
      <c r="N612" s="218"/>
      <c r="O612" s="1072"/>
      <c r="P612" s="380"/>
      <c r="Q612" s="331"/>
      <c r="R612" s="281"/>
    </row>
    <row r="613" spans="1:18">
      <c r="A613" s="240">
        <v>2</v>
      </c>
      <c r="B613" s="373">
        <v>39955</v>
      </c>
      <c r="C613" s="3" t="s">
        <v>949</v>
      </c>
      <c r="D613" s="3" t="s">
        <v>702</v>
      </c>
      <c r="E613" s="393" t="s">
        <v>1006</v>
      </c>
      <c r="F613" s="410" t="s">
        <v>421</v>
      </c>
      <c r="G613" s="345">
        <v>15000000</v>
      </c>
      <c r="H613" s="359" t="s">
        <v>14</v>
      </c>
      <c r="I613" s="398"/>
      <c r="J613" s="374"/>
      <c r="K613" s="408"/>
      <c r="L613" s="238" t="str">
        <f t="shared" si="9"/>
        <v/>
      </c>
      <c r="M613" s="249"/>
      <c r="N613" s="4"/>
      <c r="O613" s="264"/>
      <c r="P613" s="375"/>
      <c r="Q613" s="253"/>
      <c r="R613" s="254"/>
    </row>
    <row r="614" spans="1:18">
      <c r="A614" s="240">
        <v>2</v>
      </c>
      <c r="B614" s="373">
        <v>39955</v>
      </c>
      <c r="C614" s="3" t="s">
        <v>950</v>
      </c>
      <c r="D614" s="3" t="s">
        <v>957</v>
      </c>
      <c r="E614" s="393" t="s">
        <v>1062</v>
      </c>
      <c r="F614" s="410" t="s">
        <v>421</v>
      </c>
      <c r="G614" s="345">
        <v>1177000</v>
      </c>
      <c r="H614" s="359" t="s">
        <v>14</v>
      </c>
      <c r="I614" s="398"/>
      <c r="J614" s="374"/>
      <c r="K614" s="408"/>
      <c r="L614" s="238" t="str">
        <f t="shared" si="9"/>
        <v/>
      </c>
      <c r="M614" s="249"/>
      <c r="N614" s="4"/>
      <c r="O614" s="264"/>
      <c r="P614" s="375"/>
      <c r="Q614" s="253"/>
      <c r="R614" s="254"/>
    </row>
    <row r="615" spans="1:18">
      <c r="A615" s="240">
        <v>2</v>
      </c>
      <c r="B615" s="373">
        <v>39955</v>
      </c>
      <c r="C615" s="3" t="s">
        <v>951</v>
      </c>
      <c r="D615" s="3" t="s">
        <v>958</v>
      </c>
      <c r="E615" s="393" t="s">
        <v>1312</v>
      </c>
      <c r="F615" s="410" t="s">
        <v>421</v>
      </c>
      <c r="G615" s="345">
        <v>1300000</v>
      </c>
      <c r="H615" s="359" t="s">
        <v>14</v>
      </c>
      <c r="I615" s="398"/>
      <c r="J615" s="374"/>
      <c r="K615" s="408"/>
      <c r="L615" s="238" t="str">
        <f t="shared" si="9"/>
        <v/>
      </c>
      <c r="M615" s="249"/>
      <c r="N615" s="4"/>
      <c r="O615" s="264"/>
      <c r="P615" s="375"/>
      <c r="Q615" s="253"/>
      <c r="R615" s="254"/>
    </row>
    <row r="616" spans="1:18">
      <c r="A616" s="240">
        <v>2</v>
      </c>
      <c r="B616" s="373">
        <v>39955</v>
      </c>
      <c r="C616" s="3" t="s">
        <v>964</v>
      </c>
      <c r="D616" s="3" t="s">
        <v>747</v>
      </c>
      <c r="E616" s="393" t="s">
        <v>748</v>
      </c>
      <c r="F616" s="410" t="s">
        <v>421</v>
      </c>
      <c r="G616" s="345">
        <v>5000000</v>
      </c>
      <c r="H616" s="359" t="s">
        <v>14</v>
      </c>
      <c r="I616" s="398"/>
      <c r="J616" s="374"/>
      <c r="K616" s="408"/>
      <c r="L616" s="238" t="str">
        <f t="shared" si="9"/>
        <v/>
      </c>
      <c r="M616" s="249"/>
      <c r="N616" s="4"/>
      <c r="O616" s="264"/>
      <c r="P616" s="375"/>
      <c r="Q616" s="253"/>
      <c r="R616" s="254"/>
    </row>
    <row r="617" spans="1:18">
      <c r="A617" s="240">
        <v>2</v>
      </c>
      <c r="B617" s="373">
        <v>39955</v>
      </c>
      <c r="C617" s="3" t="s">
        <v>967</v>
      </c>
      <c r="D617" s="3" t="s">
        <v>923</v>
      </c>
      <c r="E617" s="393" t="s">
        <v>986</v>
      </c>
      <c r="F617" s="410" t="s">
        <v>421</v>
      </c>
      <c r="G617" s="345">
        <v>6272000</v>
      </c>
      <c r="H617" s="359" t="s">
        <v>14</v>
      </c>
      <c r="I617" s="398"/>
      <c r="J617" s="374"/>
      <c r="K617" s="408"/>
      <c r="L617" s="4"/>
      <c r="M617" s="249"/>
      <c r="N617" s="4"/>
      <c r="O617" s="264"/>
      <c r="P617" s="375"/>
      <c r="Q617" s="253"/>
      <c r="R617" s="254"/>
    </row>
    <row r="618" spans="1:18">
      <c r="A618" s="240">
        <v>2</v>
      </c>
      <c r="B618" s="373">
        <v>39955</v>
      </c>
      <c r="C618" s="3" t="s">
        <v>965</v>
      </c>
      <c r="D618" s="3" t="s">
        <v>959</v>
      </c>
      <c r="E618" s="393" t="s">
        <v>1040</v>
      </c>
      <c r="F618" s="410" t="s">
        <v>421</v>
      </c>
      <c r="G618" s="345">
        <v>9900000</v>
      </c>
      <c r="H618" s="359" t="s">
        <v>14</v>
      </c>
      <c r="I618" s="398"/>
      <c r="J618" s="374"/>
      <c r="K618" s="408"/>
      <c r="L618" s="4"/>
      <c r="M618" s="249"/>
      <c r="N618" s="4"/>
      <c r="O618" s="264"/>
      <c r="P618" s="375"/>
      <c r="Q618" s="253"/>
      <c r="R618" s="254"/>
    </row>
    <row r="619" spans="1:18">
      <c r="A619" s="240">
        <v>2</v>
      </c>
      <c r="B619" s="373">
        <v>39955</v>
      </c>
      <c r="C619" s="3" t="s">
        <v>952</v>
      </c>
      <c r="D619" s="3" t="s">
        <v>1215</v>
      </c>
      <c r="E619" s="393" t="s">
        <v>1006</v>
      </c>
      <c r="F619" s="410" t="s">
        <v>421</v>
      </c>
      <c r="G619" s="345">
        <v>5097000</v>
      </c>
      <c r="H619" s="359" t="s">
        <v>14</v>
      </c>
      <c r="I619" s="398"/>
      <c r="J619" s="374"/>
      <c r="K619" s="408"/>
      <c r="L619" s="4"/>
      <c r="M619" s="249"/>
      <c r="N619" s="4"/>
      <c r="O619" s="264"/>
      <c r="P619" s="375"/>
      <c r="Q619" s="253"/>
      <c r="R619" s="254"/>
    </row>
    <row r="620" spans="1:18" s="395" customFormat="1" ht="28.5">
      <c r="A620" s="282">
        <v>8</v>
      </c>
      <c r="B620" s="1062">
        <v>39955</v>
      </c>
      <c r="C620" s="1064" t="s">
        <v>953</v>
      </c>
      <c r="D620" s="1064" t="s">
        <v>960</v>
      </c>
      <c r="E620" s="1065" t="s">
        <v>990</v>
      </c>
      <c r="F620" s="403" t="s">
        <v>1410</v>
      </c>
      <c r="G620" s="349">
        <v>20400000</v>
      </c>
      <c r="H620" s="378" t="s">
        <v>14</v>
      </c>
      <c r="I620" s="404"/>
      <c r="J620" s="379"/>
      <c r="K620" s="407"/>
      <c r="L620" s="218"/>
      <c r="M620" s="328"/>
      <c r="N620" s="218"/>
      <c r="O620" s="1072"/>
      <c r="P620" s="380"/>
      <c r="Q620" s="331"/>
      <c r="R620" s="281"/>
    </row>
    <row r="621" spans="1:18" s="395" customFormat="1" ht="28.5">
      <c r="A621" s="282">
        <v>8</v>
      </c>
      <c r="B621" s="1062">
        <v>39955</v>
      </c>
      <c r="C621" s="1064" t="s">
        <v>954</v>
      </c>
      <c r="D621" s="1064" t="s">
        <v>961</v>
      </c>
      <c r="E621" s="1065" t="s">
        <v>1111</v>
      </c>
      <c r="F621" s="403" t="s">
        <v>1410</v>
      </c>
      <c r="G621" s="349">
        <v>6349000</v>
      </c>
      <c r="H621" s="378" t="s">
        <v>14</v>
      </c>
      <c r="I621" s="404"/>
      <c r="J621" s="379"/>
      <c r="K621" s="407"/>
      <c r="L621" s="218"/>
      <c r="M621" s="328"/>
      <c r="N621" s="218"/>
      <c r="O621" s="1072"/>
      <c r="P621" s="380"/>
      <c r="Q621" s="331"/>
      <c r="R621" s="281"/>
    </row>
    <row r="622" spans="1:18" s="395" customFormat="1" ht="28.5">
      <c r="A622" s="282">
        <v>8</v>
      </c>
      <c r="B622" s="1062">
        <v>39955</v>
      </c>
      <c r="C622" s="1064" t="s">
        <v>955</v>
      </c>
      <c r="D622" s="1064" t="s">
        <v>962</v>
      </c>
      <c r="E622" s="1065" t="s">
        <v>1006</v>
      </c>
      <c r="F622" s="403" t="s">
        <v>1410</v>
      </c>
      <c r="G622" s="349">
        <v>2993000</v>
      </c>
      <c r="H622" s="378" t="s">
        <v>14</v>
      </c>
      <c r="I622" s="404"/>
      <c r="J622" s="379"/>
      <c r="K622" s="407"/>
      <c r="L622" s="218"/>
      <c r="M622" s="328"/>
      <c r="N622" s="218"/>
      <c r="O622" s="1072"/>
      <c r="P622" s="380"/>
      <c r="Q622" s="331"/>
      <c r="R622" s="281"/>
    </row>
    <row r="623" spans="1:18" s="395" customFormat="1" ht="28.5">
      <c r="A623" s="282">
        <v>8</v>
      </c>
      <c r="B623" s="1062">
        <v>39955</v>
      </c>
      <c r="C623" s="1064" t="s">
        <v>966</v>
      </c>
      <c r="D623" s="1064" t="s">
        <v>1215</v>
      </c>
      <c r="E623" s="1065" t="s">
        <v>1006</v>
      </c>
      <c r="F623" s="403" t="s">
        <v>1410</v>
      </c>
      <c r="G623" s="349">
        <v>20445000</v>
      </c>
      <c r="H623" s="378" t="s">
        <v>14</v>
      </c>
      <c r="I623" s="404"/>
      <c r="J623" s="379"/>
      <c r="K623" s="407"/>
      <c r="L623" s="1073"/>
      <c r="M623" s="411"/>
      <c r="N623" s="412"/>
      <c r="O623" s="1053"/>
      <c r="P623" s="380"/>
      <c r="Q623" s="331"/>
      <c r="R623" s="413"/>
    </row>
    <row r="624" spans="1:18" s="395" customFormat="1" ht="28.5">
      <c r="A624" s="282">
        <v>8</v>
      </c>
      <c r="B624" s="1062">
        <v>39955</v>
      </c>
      <c r="C624" s="1064" t="s">
        <v>956</v>
      </c>
      <c r="D624" s="1064" t="s">
        <v>963</v>
      </c>
      <c r="E624" s="1065" t="s">
        <v>1051</v>
      </c>
      <c r="F624" s="403" t="s">
        <v>1410</v>
      </c>
      <c r="G624" s="349">
        <v>14400000</v>
      </c>
      <c r="H624" s="378" t="s">
        <v>14</v>
      </c>
      <c r="I624" s="404"/>
      <c r="J624" s="379"/>
      <c r="K624" s="407"/>
      <c r="L624" s="218"/>
      <c r="M624" s="328"/>
      <c r="N624" s="404"/>
      <c r="O624" s="1072"/>
      <c r="P624" s="380"/>
      <c r="Q624" s="331"/>
      <c r="R624" s="281"/>
    </row>
    <row r="625" spans="1:18">
      <c r="A625" s="240"/>
      <c r="B625" s="373">
        <v>39962</v>
      </c>
      <c r="C625" s="3" t="s">
        <v>836</v>
      </c>
      <c r="D625" s="3" t="s">
        <v>837</v>
      </c>
      <c r="E625" s="2" t="s">
        <v>1040</v>
      </c>
      <c r="F625" s="414" t="s">
        <v>499</v>
      </c>
      <c r="G625" s="345">
        <v>19468000</v>
      </c>
      <c r="H625" s="415" t="s">
        <v>14</v>
      </c>
      <c r="I625" s="398"/>
      <c r="J625" s="374"/>
      <c r="K625" s="408"/>
      <c r="L625" s="4"/>
      <c r="M625" s="249"/>
      <c r="N625" s="398"/>
      <c r="O625" s="264"/>
      <c r="P625" s="375"/>
      <c r="Q625" s="253"/>
      <c r="R625" s="254"/>
    </row>
    <row r="626" spans="1:18">
      <c r="A626" s="240">
        <v>2</v>
      </c>
      <c r="B626" s="373">
        <v>39962</v>
      </c>
      <c r="C626" s="3" t="s">
        <v>830</v>
      </c>
      <c r="D626" s="3" t="s">
        <v>838</v>
      </c>
      <c r="E626" s="2" t="s">
        <v>988</v>
      </c>
      <c r="F626" s="414" t="s">
        <v>421</v>
      </c>
      <c r="G626" s="345">
        <v>1800000</v>
      </c>
      <c r="H626" s="415" t="s">
        <v>14</v>
      </c>
      <c r="I626" s="398"/>
      <c r="J626" s="374"/>
      <c r="K626" s="408"/>
      <c r="L626" s="4"/>
      <c r="M626" s="249"/>
      <c r="N626" s="398"/>
      <c r="O626" s="264"/>
      <c r="P626" s="375"/>
      <c r="Q626" s="253"/>
      <c r="R626" s="254"/>
    </row>
    <row r="627" spans="1:18">
      <c r="A627" s="240">
        <v>2</v>
      </c>
      <c r="B627" s="373">
        <v>39962</v>
      </c>
      <c r="C627" s="3" t="s">
        <v>847</v>
      </c>
      <c r="D627" s="3" t="s">
        <v>839</v>
      </c>
      <c r="E627" s="2" t="s">
        <v>986</v>
      </c>
      <c r="F627" s="414" t="s">
        <v>421</v>
      </c>
      <c r="G627" s="345">
        <v>4114000</v>
      </c>
      <c r="H627" s="415" t="s">
        <v>14</v>
      </c>
      <c r="I627" s="398"/>
      <c r="J627" s="374"/>
      <c r="K627" s="408"/>
      <c r="L627" s="4"/>
      <c r="M627" s="249"/>
      <c r="N627" s="398"/>
      <c r="O627" s="264"/>
      <c r="P627" s="375"/>
      <c r="Q627" s="253"/>
      <c r="R627" s="254"/>
    </row>
    <row r="628" spans="1:18">
      <c r="A628" s="240">
        <v>2</v>
      </c>
      <c r="B628" s="373">
        <v>39962</v>
      </c>
      <c r="C628" s="3" t="s">
        <v>831</v>
      </c>
      <c r="D628" s="3" t="s">
        <v>840</v>
      </c>
      <c r="E628" s="2" t="s">
        <v>1006</v>
      </c>
      <c r="F628" s="414" t="s">
        <v>421</v>
      </c>
      <c r="G628" s="345">
        <v>24990000</v>
      </c>
      <c r="H628" s="416" t="s">
        <v>14</v>
      </c>
      <c r="I628" s="398"/>
      <c r="J628" s="374"/>
      <c r="K628" s="408"/>
      <c r="L628" s="4"/>
      <c r="M628" s="249"/>
      <c r="N628" s="398"/>
      <c r="O628" s="264"/>
      <c r="P628" s="375"/>
      <c r="Q628" s="253"/>
      <c r="R628" s="254"/>
    </row>
    <row r="629" spans="1:18">
      <c r="A629" s="240">
        <v>2</v>
      </c>
      <c r="B629" s="373">
        <v>39962</v>
      </c>
      <c r="C629" s="3" t="s">
        <v>832</v>
      </c>
      <c r="D629" s="3" t="s">
        <v>841</v>
      </c>
      <c r="E629" s="2" t="s">
        <v>1013</v>
      </c>
      <c r="F629" s="414" t="s">
        <v>421</v>
      </c>
      <c r="G629" s="345">
        <v>3076000</v>
      </c>
      <c r="H629" s="359" t="s">
        <v>14</v>
      </c>
      <c r="I629" s="398"/>
      <c r="J629" s="374"/>
      <c r="K629" s="408"/>
      <c r="L629" s="4"/>
      <c r="M629" s="249"/>
      <c r="N629" s="398"/>
      <c r="O629" s="264"/>
      <c r="P629" s="375"/>
      <c r="Q629" s="253"/>
      <c r="R629" s="254"/>
    </row>
    <row r="630" spans="1:18">
      <c r="A630" s="240">
        <v>2</v>
      </c>
      <c r="B630" s="373">
        <v>39962</v>
      </c>
      <c r="C630" s="3" t="s">
        <v>833</v>
      </c>
      <c r="D630" s="3" t="s">
        <v>842</v>
      </c>
      <c r="E630" s="2" t="s">
        <v>1111</v>
      </c>
      <c r="F630" s="414" t="s">
        <v>421</v>
      </c>
      <c r="G630" s="345">
        <v>12000000</v>
      </c>
      <c r="H630" s="359" t="s">
        <v>14</v>
      </c>
      <c r="I630" s="398"/>
      <c r="J630" s="374"/>
      <c r="K630" s="408"/>
      <c r="L630" s="4"/>
      <c r="M630" s="249"/>
      <c r="N630" s="398"/>
      <c r="O630" s="264"/>
      <c r="P630" s="375"/>
      <c r="Q630" s="253"/>
      <c r="R630" s="254"/>
    </row>
    <row r="631" spans="1:18" s="395" customFormat="1" ht="28.5">
      <c r="A631" s="282">
        <v>8</v>
      </c>
      <c r="B631" s="1062">
        <v>39962</v>
      </c>
      <c r="C631" s="1075" t="s">
        <v>834</v>
      </c>
      <c r="D631" s="1064" t="s">
        <v>843</v>
      </c>
      <c r="E631" s="1065" t="s">
        <v>1128</v>
      </c>
      <c r="F631" s="403" t="s">
        <v>1410</v>
      </c>
      <c r="G631" s="349">
        <v>3942000</v>
      </c>
      <c r="H631" s="378" t="s">
        <v>14</v>
      </c>
      <c r="I631" s="404"/>
      <c r="J631" s="379"/>
      <c r="K631" s="407"/>
      <c r="L631" s="417"/>
      <c r="M631" s="418"/>
      <c r="N631" s="404"/>
      <c r="O631" s="1072"/>
      <c r="P631" s="380"/>
      <c r="Q631" s="331"/>
      <c r="R631" s="281"/>
    </row>
    <row r="632" spans="1:18" s="395" customFormat="1" ht="28.5">
      <c r="A632" s="282">
        <v>8</v>
      </c>
      <c r="B632" s="419">
        <v>39962</v>
      </c>
      <c r="C632" s="1075" t="s">
        <v>835</v>
      </c>
      <c r="D632" s="1064" t="s">
        <v>844</v>
      </c>
      <c r="E632" s="1065" t="s">
        <v>993</v>
      </c>
      <c r="F632" s="403" t="s">
        <v>1410</v>
      </c>
      <c r="G632" s="349">
        <v>19817000</v>
      </c>
      <c r="H632" s="378" t="s">
        <v>14</v>
      </c>
      <c r="I632" s="404"/>
      <c r="J632" s="379"/>
      <c r="K632" s="407"/>
      <c r="L632" s="417"/>
      <c r="M632" s="418"/>
      <c r="N632" s="404"/>
      <c r="O632" s="1072"/>
      <c r="P632" s="380"/>
      <c r="Q632" s="331"/>
      <c r="R632" s="281"/>
    </row>
    <row r="633" spans="1:18">
      <c r="A633" s="240">
        <v>2</v>
      </c>
      <c r="B633" s="5">
        <v>39969</v>
      </c>
      <c r="C633" s="6" t="s">
        <v>671</v>
      </c>
      <c r="D633" s="3" t="s">
        <v>674</v>
      </c>
      <c r="E633" s="2" t="s">
        <v>1004</v>
      </c>
      <c r="F633" s="414" t="s">
        <v>421</v>
      </c>
      <c r="G633" s="345">
        <v>5000000</v>
      </c>
      <c r="H633" s="359" t="s">
        <v>14</v>
      </c>
      <c r="I633" s="398"/>
      <c r="J633" s="374"/>
      <c r="K633" s="408"/>
      <c r="L633" s="420"/>
      <c r="M633" s="421"/>
      <c r="N633" s="398"/>
      <c r="O633" s="264"/>
      <c r="P633" s="375"/>
      <c r="Q633" s="253"/>
      <c r="R633" s="254"/>
    </row>
    <row r="634" spans="1:18" s="395" customFormat="1" ht="28.5">
      <c r="A634" s="1051">
        <v>8</v>
      </c>
      <c r="B634" s="422">
        <v>39969</v>
      </c>
      <c r="C634" s="1075" t="s">
        <v>672</v>
      </c>
      <c r="D634" s="1064" t="s">
        <v>930</v>
      </c>
      <c r="E634" s="1065" t="s">
        <v>1128</v>
      </c>
      <c r="F634" s="403" t="s">
        <v>1410</v>
      </c>
      <c r="G634" s="349">
        <v>17969000</v>
      </c>
      <c r="H634" s="378" t="s">
        <v>14</v>
      </c>
      <c r="I634" s="404"/>
      <c r="J634" s="379"/>
      <c r="K634" s="407"/>
      <c r="L634" s="417"/>
      <c r="M634" s="418"/>
      <c r="N634" s="404"/>
      <c r="O634" s="1072"/>
      <c r="P634" s="380"/>
      <c r="Q634" s="331"/>
      <c r="R634" s="281"/>
    </row>
    <row r="635" spans="1:18" s="395" customFormat="1" ht="28.5">
      <c r="A635" s="1051" t="s">
        <v>675</v>
      </c>
      <c r="B635" s="422">
        <v>39969</v>
      </c>
      <c r="C635" s="1064" t="s">
        <v>673</v>
      </c>
      <c r="D635" s="1064" t="s">
        <v>870</v>
      </c>
      <c r="E635" s="1065" t="s">
        <v>993</v>
      </c>
      <c r="F635" s="403" t="s">
        <v>1410</v>
      </c>
      <c r="G635" s="349">
        <v>17300000</v>
      </c>
      <c r="H635" s="378" t="s">
        <v>14</v>
      </c>
      <c r="I635" s="404"/>
      <c r="J635" s="379"/>
      <c r="K635" s="407"/>
      <c r="L635" s="417"/>
      <c r="M635" s="418"/>
      <c r="N635" s="404"/>
      <c r="O635" s="1072"/>
      <c r="P635" s="380"/>
      <c r="Q635" s="331"/>
      <c r="R635" s="281"/>
    </row>
    <row r="636" spans="1:18">
      <c r="A636" s="423">
        <v>2</v>
      </c>
      <c r="B636" s="424">
        <v>39976</v>
      </c>
      <c r="C636" s="3" t="s">
        <v>430</v>
      </c>
      <c r="D636" s="3" t="s">
        <v>436</v>
      </c>
      <c r="E636" s="2" t="s">
        <v>1027</v>
      </c>
      <c r="F636" s="414" t="s">
        <v>421</v>
      </c>
      <c r="G636" s="345">
        <v>2892000</v>
      </c>
      <c r="H636" s="359" t="s">
        <v>14</v>
      </c>
      <c r="I636" s="398"/>
      <c r="J636" s="374"/>
      <c r="K636" s="408"/>
      <c r="L636" s="420"/>
      <c r="M636" s="421"/>
      <c r="N636" s="398"/>
      <c r="O636" s="264"/>
      <c r="P636" s="375"/>
      <c r="Q636" s="253"/>
      <c r="R636" s="254"/>
    </row>
    <row r="637" spans="1:18">
      <c r="A637" s="423" t="s">
        <v>451</v>
      </c>
      <c r="B637" s="424">
        <v>39976</v>
      </c>
      <c r="C637" s="3" t="s">
        <v>431</v>
      </c>
      <c r="D637" s="3" t="s">
        <v>1398</v>
      </c>
      <c r="E637" s="2" t="s">
        <v>1065</v>
      </c>
      <c r="F637" s="414" t="s">
        <v>421</v>
      </c>
      <c r="G637" s="345">
        <v>6000000</v>
      </c>
      <c r="H637" s="359" t="s">
        <v>14</v>
      </c>
      <c r="I637" s="398"/>
      <c r="J637" s="374"/>
      <c r="K637" s="408"/>
      <c r="L637" s="420"/>
      <c r="M637" s="421"/>
      <c r="N637" s="398"/>
      <c r="O637" s="264"/>
      <c r="P637" s="375"/>
      <c r="Q637" s="253"/>
      <c r="R637" s="254"/>
    </row>
    <row r="638" spans="1:18">
      <c r="A638" s="423">
        <v>2</v>
      </c>
      <c r="B638" s="424">
        <v>39976</v>
      </c>
      <c r="C638" s="3" t="s">
        <v>432</v>
      </c>
      <c r="D638" s="3" t="s">
        <v>437</v>
      </c>
      <c r="E638" s="2" t="s">
        <v>1065</v>
      </c>
      <c r="F638" s="414" t="s">
        <v>421</v>
      </c>
      <c r="G638" s="345">
        <v>2760000</v>
      </c>
      <c r="H638" s="359" t="s">
        <v>14</v>
      </c>
      <c r="I638" s="398"/>
      <c r="J638" s="374"/>
      <c r="K638" s="408"/>
      <c r="L638" s="420"/>
      <c r="M638" s="421"/>
      <c r="N638" s="398"/>
      <c r="O638" s="264"/>
      <c r="P638" s="375"/>
      <c r="Q638" s="253"/>
      <c r="R638" s="254"/>
    </row>
    <row r="639" spans="1:18">
      <c r="A639" s="423" t="s">
        <v>451</v>
      </c>
      <c r="B639" s="424">
        <v>39976</v>
      </c>
      <c r="C639" s="3" t="s">
        <v>433</v>
      </c>
      <c r="D639" s="3" t="s">
        <v>438</v>
      </c>
      <c r="E639" s="2" t="s">
        <v>1212</v>
      </c>
      <c r="F639" s="414" t="s">
        <v>421</v>
      </c>
      <c r="G639" s="345">
        <v>4700000</v>
      </c>
      <c r="H639" s="359" t="s">
        <v>14</v>
      </c>
      <c r="I639" s="398"/>
      <c r="J639" s="374"/>
      <c r="K639" s="408"/>
      <c r="L639" s="420"/>
      <c r="M639" s="421"/>
      <c r="N639" s="398"/>
      <c r="O639" s="264"/>
      <c r="P639" s="375"/>
      <c r="Q639" s="253"/>
      <c r="R639" s="254"/>
    </row>
    <row r="640" spans="1:18">
      <c r="A640" s="423">
        <v>2</v>
      </c>
      <c r="B640" s="424">
        <v>39976</v>
      </c>
      <c r="C640" s="3" t="s">
        <v>434</v>
      </c>
      <c r="D640" s="3" t="s">
        <v>439</v>
      </c>
      <c r="E640" s="2" t="s">
        <v>1027</v>
      </c>
      <c r="F640" s="414" t="s">
        <v>421</v>
      </c>
      <c r="G640" s="345">
        <v>4000000</v>
      </c>
      <c r="H640" s="359" t="s">
        <v>14</v>
      </c>
      <c r="I640" s="398"/>
      <c r="J640" s="374"/>
      <c r="K640" s="408"/>
      <c r="L640" s="420"/>
      <c r="M640" s="421"/>
      <c r="N640" s="398"/>
      <c r="O640" s="264"/>
      <c r="P640" s="375"/>
      <c r="Q640" s="253"/>
      <c r="R640" s="254"/>
    </row>
    <row r="641" spans="1:18" s="395" customFormat="1" ht="28.5">
      <c r="A641" s="1051" t="s">
        <v>675</v>
      </c>
      <c r="B641" s="422">
        <v>39976</v>
      </c>
      <c r="C641" s="1064" t="s">
        <v>443</v>
      </c>
      <c r="D641" s="1064" t="s">
        <v>440</v>
      </c>
      <c r="E641" s="1065" t="s">
        <v>1022</v>
      </c>
      <c r="F641" s="403" t="s">
        <v>1410</v>
      </c>
      <c r="G641" s="349">
        <v>3756000</v>
      </c>
      <c r="H641" s="378" t="s">
        <v>14</v>
      </c>
      <c r="I641" s="404"/>
      <c r="J641" s="379"/>
      <c r="K641" s="407"/>
      <c r="L641" s="417"/>
      <c r="M641" s="418"/>
      <c r="N641" s="404"/>
      <c r="O641" s="1072"/>
      <c r="P641" s="380"/>
      <c r="Q641" s="331"/>
      <c r="R641" s="281"/>
    </row>
    <row r="642" spans="1:18" s="395" customFormat="1" ht="28.5">
      <c r="A642" s="1051">
        <v>8</v>
      </c>
      <c r="B642" s="422">
        <v>39976</v>
      </c>
      <c r="C642" s="1064" t="s">
        <v>435</v>
      </c>
      <c r="D642" s="1064" t="s">
        <v>441</v>
      </c>
      <c r="E642" s="1065" t="s">
        <v>1002</v>
      </c>
      <c r="F642" s="403" t="s">
        <v>1410</v>
      </c>
      <c r="G642" s="349">
        <v>15000000</v>
      </c>
      <c r="H642" s="378" t="s">
        <v>14</v>
      </c>
      <c r="I642" s="404"/>
      <c r="J642" s="379"/>
      <c r="K642" s="407"/>
      <c r="L642" s="417"/>
      <c r="M642" s="418"/>
      <c r="N642" s="404"/>
      <c r="O642" s="1072"/>
      <c r="P642" s="380"/>
      <c r="Q642" s="331"/>
      <c r="R642" s="281"/>
    </row>
    <row r="643" spans="1:18">
      <c r="A643" s="423">
        <v>2</v>
      </c>
      <c r="B643" s="424">
        <v>39983</v>
      </c>
      <c r="C643" s="3" t="s">
        <v>460</v>
      </c>
      <c r="D643" s="3" t="s">
        <v>468</v>
      </c>
      <c r="E643" s="2" t="s">
        <v>986</v>
      </c>
      <c r="F643" s="414" t="s">
        <v>421</v>
      </c>
      <c r="G643" s="345">
        <v>3510000</v>
      </c>
      <c r="H643" s="359" t="s">
        <v>14</v>
      </c>
      <c r="I643" s="398"/>
      <c r="J643" s="374"/>
      <c r="K643" s="408"/>
      <c r="L643" s="420"/>
      <c r="M643" s="421"/>
      <c r="N643" s="398"/>
      <c r="O643" s="264"/>
      <c r="P643" s="375"/>
      <c r="Q643" s="253"/>
      <c r="R643" s="254"/>
    </row>
    <row r="644" spans="1:18">
      <c r="A644" s="423" t="s">
        <v>451</v>
      </c>
      <c r="B644" s="424">
        <v>39983</v>
      </c>
      <c r="C644" s="3" t="s">
        <v>467</v>
      </c>
      <c r="D644" s="3" t="s">
        <v>469</v>
      </c>
      <c r="E644" s="2" t="s">
        <v>1051</v>
      </c>
      <c r="F644" s="414" t="s">
        <v>421</v>
      </c>
      <c r="G644" s="345">
        <v>8900000</v>
      </c>
      <c r="H644" s="359" t="s">
        <v>14</v>
      </c>
      <c r="I644" s="398"/>
      <c r="J644" s="374"/>
      <c r="K644" s="408"/>
      <c r="L644" s="420"/>
      <c r="M644" s="421"/>
      <c r="N644" s="398"/>
      <c r="O644" s="264"/>
      <c r="P644" s="375"/>
      <c r="Q644" s="253"/>
      <c r="R644" s="254"/>
    </row>
    <row r="645" spans="1:18" s="395" customFormat="1" ht="28.5">
      <c r="A645" s="1051">
        <v>8</v>
      </c>
      <c r="B645" s="422">
        <v>39983</v>
      </c>
      <c r="C645" s="1064" t="s">
        <v>461</v>
      </c>
      <c r="D645" s="1064" t="s">
        <v>470</v>
      </c>
      <c r="E645" s="1065" t="s">
        <v>986</v>
      </c>
      <c r="F645" s="403" t="s">
        <v>1410</v>
      </c>
      <c r="G645" s="349">
        <v>2639000</v>
      </c>
      <c r="H645" s="378" t="s">
        <v>14</v>
      </c>
      <c r="I645" s="404"/>
      <c r="J645" s="379"/>
      <c r="K645" s="407"/>
      <c r="L645" s="417"/>
      <c r="M645" s="418"/>
      <c r="N645" s="404"/>
      <c r="O645" s="1072"/>
      <c r="P645" s="380"/>
      <c r="Q645" s="331"/>
      <c r="R645" s="281"/>
    </row>
    <row r="646" spans="1:18" s="395" customFormat="1" ht="28.5">
      <c r="A646" s="1051" t="s">
        <v>675</v>
      </c>
      <c r="B646" s="422">
        <v>39983</v>
      </c>
      <c r="C646" s="1064" t="s">
        <v>465</v>
      </c>
      <c r="D646" s="1064" t="s">
        <v>471</v>
      </c>
      <c r="E646" s="1065" t="s">
        <v>1075</v>
      </c>
      <c r="F646" s="403" t="s">
        <v>1410</v>
      </c>
      <c r="G646" s="349">
        <v>6400000</v>
      </c>
      <c r="H646" s="378" t="s">
        <v>14</v>
      </c>
      <c r="I646" s="404"/>
      <c r="J646" s="379"/>
      <c r="K646" s="407"/>
      <c r="L646" s="417"/>
      <c r="M646" s="418"/>
      <c r="N646" s="404"/>
      <c r="O646" s="1072"/>
      <c r="P646" s="380"/>
      <c r="Q646" s="331"/>
      <c r="R646" s="281"/>
    </row>
    <row r="647" spans="1:18" s="395" customFormat="1" ht="28.5">
      <c r="A647" s="1051">
        <v>8</v>
      </c>
      <c r="B647" s="422">
        <v>39983</v>
      </c>
      <c r="C647" s="1064" t="s">
        <v>466</v>
      </c>
      <c r="D647" s="1064" t="s">
        <v>1121</v>
      </c>
      <c r="E647" s="1065" t="s">
        <v>1062</v>
      </c>
      <c r="F647" s="403" t="s">
        <v>1410</v>
      </c>
      <c r="G647" s="349">
        <v>12000000</v>
      </c>
      <c r="H647" s="378" t="s">
        <v>14</v>
      </c>
      <c r="I647" s="404"/>
      <c r="J647" s="379"/>
      <c r="K647" s="407"/>
      <c r="L647" s="417"/>
      <c r="M647" s="418"/>
      <c r="N647" s="404"/>
      <c r="O647" s="1072"/>
      <c r="P647" s="380"/>
      <c r="Q647" s="331"/>
      <c r="R647" s="281"/>
    </row>
    <row r="648" spans="1:18" s="395" customFormat="1" ht="28.5">
      <c r="A648" s="1051">
        <v>8</v>
      </c>
      <c r="B648" s="422">
        <v>39983</v>
      </c>
      <c r="C648" s="1064" t="s">
        <v>462</v>
      </c>
      <c r="D648" s="1064" t="s">
        <v>645</v>
      </c>
      <c r="E648" s="1065" t="s">
        <v>1022</v>
      </c>
      <c r="F648" s="403" t="s">
        <v>1410</v>
      </c>
      <c r="G648" s="349">
        <v>12000000</v>
      </c>
      <c r="H648" s="378" t="s">
        <v>14</v>
      </c>
      <c r="I648" s="404"/>
      <c r="J648" s="379"/>
      <c r="K648" s="407"/>
      <c r="L648" s="417"/>
      <c r="M648" s="418"/>
      <c r="N648" s="404"/>
      <c r="O648" s="1072"/>
      <c r="P648" s="380"/>
      <c r="Q648" s="331"/>
      <c r="R648" s="281"/>
    </row>
    <row r="649" spans="1:18" s="395" customFormat="1" ht="28.5">
      <c r="A649" s="1051">
        <v>8</v>
      </c>
      <c r="B649" s="422">
        <v>39983</v>
      </c>
      <c r="C649" s="1064" t="s">
        <v>463</v>
      </c>
      <c r="D649" s="1064" t="s">
        <v>472</v>
      </c>
      <c r="E649" s="1065" t="s">
        <v>1262</v>
      </c>
      <c r="F649" s="403" t="s">
        <v>1410</v>
      </c>
      <c r="G649" s="349">
        <v>10000000</v>
      </c>
      <c r="H649" s="378" t="s">
        <v>14</v>
      </c>
      <c r="I649" s="404"/>
      <c r="J649" s="379"/>
      <c r="K649" s="407"/>
      <c r="L649" s="417"/>
      <c r="M649" s="418"/>
      <c r="N649" s="404"/>
      <c r="O649" s="1072"/>
      <c r="P649" s="380"/>
      <c r="Q649" s="331"/>
      <c r="R649" s="281"/>
    </row>
    <row r="650" spans="1:18" s="395" customFormat="1" ht="28.5">
      <c r="A650" s="1051">
        <v>8</v>
      </c>
      <c r="B650" s="422">
        <v>39983</v>
      </c>
      <c r="C650" s="1064" t="s">
        <v>479</v>
      </c>
      <c r="D650" s="1064" t="s">
        <v>815</v>
      </c>
      <c r="E650" s="1065" t="s">
        <v>1006</v>
      </c>
      <c r="F650" s="403" t="s">
        <v>1410</v>
      </c>
      <c r="G650" s="349">
        <v>2330000</v>
      </c>
      <c r="H650" s="378" t="s">
        <v>14</v>
      </c>
      <c r="I650" s="404"/>
      <c r="J650" s="379"/>
      <c r="K650" s="407"/>
      <c r="L650" s="417"/>
      <c r="M650" s="418"/>
      <c r="N650" s="419"/>
      <c r="O650" s="1072"/>
      <c r="P650" s="380"/>
      <c r="Q650" s="331"/>
      <c r="R650" s="281"/>
    </row>
    <row r="651" spans="1:18">
      <c r="A651" s="423" t="s">
        <v>1408</v>
      </c>
      <c r="B651" s="424">
        <v>39983</v>
      </c>
      <c r="C651" s="3" t="s">
        <v>480</v>
      </c>
      <c r="D651" s="3" t="s">
        <v>473</v>
      </c>
      <c r="E651" s="2" t="s">
        <v>1062</v>
      </c>
      <c r="F651" s="414" t="s">
        <v>482</v>
      </c>
      <c r="G651" s="345">
        <v>11926000</v>
      </c>
      <c r="H651" s="359" t="s">
        <v>14</v>
      </c>
      <c r="I651" s="398"/>
      <c r="J651" s="374"/>
      <c r="K651" s="408"/>
      <c r="L651" s="420"/>
      <c r="M651" s="421"/>
      <c r="N651" s="5"/>
      <c r="O651" s="264"/>
      <c r="P651" s="375"/>
      <c r="Q651" s="253"/>
      <c r="R651" s="254"/>
    </row>
    <row r="652" spans="1:18" s="395" customFormat="1" ht="28.5">
      <c r="A652" s="1051">
        <v>8</v>
      </c>
      <c r="B652" s="422">
        <v>39983</v>
      </c>
      <c r="C652" s="1064" t="s">
        <v>464</v>
      </c>
      <c r="D652" s="1064" t="s">
        <v>474</v>
      </c>
      <c r="E652" s="1065" t="s">
        <v>986</v>
      </c>
      <c r="F652" s="403" t="s">
        <v>1410</v>
      </c>
      <c r="G652" s="349">
        <v>15000000</v>
      </c>
      <c r="H652" s="378" t="s">
        <v>14</v>
      </c>
      <c r="I652" s="404"/>
      <c r="J652" s="379"/>
      <c r="K652" s="407"/>
      <c r="L652" s="417"/>
      <c r="M652" s="418"/>
      <c r="N652" s="419"/>
      <c r="O652" s="1072"/>
      <c r="P652" s="380"/>
      <c r="Q652" s="331"/>
      <c r="R652" s="281"/>
    </row>
    <row r="653" spans="1:18">
      <c r="A653" s="423"/>
      <c r="B653" s="424">
        <v>39990</v>
      </c>
      <c r="C653" s="3" t="s">
        <v>268</v>
      </c>
      <c r="D653" s="3" t="s">
        <v>283</v>
      </c>
      <c r="E653" s="2" t="s">
        <v>1107</v>
      </c>
      <c r="F653" s="414" t="s">
        <v>499</v>
      </c>
      <c r="G653" s="345">
        <v>3400000000</v>
      </c>
      <c r="H653" s="359" t="s">
        <v>14</v>
      </c>
      <c r="I653" s="398">
        <v>40268</v>
      </c>
      <c r="J653" s="374">
        <v>4</v>
      </c>
      <c r="K653" s="924">
        <v>3400000000</v>
      </c>
      <c r="L653" s="284">
        <f t="shared" ref="L653" si="10">IF($K653&lt;&gt;0,$G653-$K653,"")</f>
        <v>0</v>
      </c>
      <c r="M653" s="421" t="s">
        <v>1284</v>
      </c>
      <c r="N653" s="5"/>
      <c r="O653" s="264"/>
      <c r="P653" s="375"/>
      <c r="Q653" s="253"/>
      <c r="R653" s="254"/>
    </row>
    <row r="654" spans="1:18">
      <c r="A654" s="423">
        <v>2</v>
      </c>
      <c r="B654" s="424">
        <v>39990</v>
      </c>
      <c r="C654" s="3" t="s">
        <v>269</v>
      </c>
      <c r="D654" s="3" t="s">
        <v>284</v>
      </c>
      <c r="E654" s="2" t="s">
        <v>1070</v>
      </c>
      <c r="F654" s="414" t="s">
        <v>421</v>
      </c>
      <c r="G654" s="345">
        <v>3000000</v>
      </c>
      <c r="H654" s="359" t="s">
        <v>14</v>
      </c>
      <c r="I654" s="398"/>
      <c r="J654" s="374"/>
      <c r="K654" s="408"/>
      <c r="L654" s="420"/>
      <c r="M654" s="421"/>
      <c r="N654" s="5"/>
      <c r="O654" s="264"/>
      <c r="P654" s="375"/>
      <c r="Q654" s="253"/>
      <c r="R654" s="254"/>
    </row>
    <row r="655" spans="1:18">
      <c r="A655" s="423" t="s">
        <v>451</v>
      </c>
      <c r="B655" s="424">
        <v>39990</v>
      </c>
      <c r="C655" s="3" t="s">
        <v>275</v>
      </c>
      <c r="D655" s="3" t="s">
        <v>285</v>
      </c>
      <c r="E655" s="2" t="s">
        <v>1002</v>
      </c>
      <c r="F655" s="414" t="s">
        <v>421</v>
      </c>
      <c r="G655" s="345">
        <v>5625000</v>
      </c>
      <c r="H655" s="359" t="s">
        <v>14</v>
      </c>
      <c r="I655" s="398"/>
      <c r="J655" s="374"/>
      <c r="K655" s="408"/>
      <c r="L655" s="420"/>
      <c r="M655" s="421"/>
      <c r="N655" s="5"/>
      <c r="O655" s="264"/>
      <c r="P655" s="375"/>
      <c r="Q655" s="253"/>
      <c r="R655" s="254"/>
    </row>
    <row r="656" spans="1:18">
      <c r="A656" s="423">
        <v>2</v>
      </c>
      <c r="B656" s="424">
        <v>39990</v>
      </c>
      <c r="C656" s="3" t="s">
        <v>274</v>
      </c>
      <c r="D656" s="3" t="s">
        <v>710</v>
      </c>
      <c r="E656" s="2" t="s">
        <v>1070</v>
      </c>
      <c r="F656" s="414" t="s">
        <v>421</v>
      </c>
      <c r="G656" s="345">
        <v>21042000</v>
      </c>
      <c r="H656" s="359" t="s">
        <v>14</v>
      </c>
      <c r="I656" s="398"/>
      <c r="J656" s="374"/>
      <c r="K656" s="408"/>
      <c r="L656" s="420"/>
      <c r="M656" s="421"/>
      <c r="N656" s="5"/>
      <c r="O656" s="264"/>
      <c r="P656" s="375"/>
      <c r="Q656" s="253"/>
      <c r="R656" s="254"/>
    </row>
    <row r="657" spans="1:257">
      <c r="A657" s="423" t="s">
        <v>451</v>
      </c>
      <c r="B657" s="424">
        <v>39990</v>
      </c>
      <c r="C657" s="3" t="s">
        <v>270</v>
      </c>
      <c r="D657" s="3" t="s">
        <v>286</v>
      </c>
      <c r="E657" s="2" t="s">
        <v>1004</v>
      </c>
      <c r="F657" s="414" t="s">
        <v>421</v>
      </c>
      <c r="G657" s="345">
        <v>17388000</v>
      </c>
      <c r="H657" s="359" t="s">
        <v>14</v>
      </c>
      <c r="I657" s="398"/>
      <c r="J657" s="374"/>
      <c r="K657" s="408"/>
      <c r="L657" s="420"/>
      <c r="M657" s="421"/>
      <c r="N657" s="5"/>
      <c r="O657" s="264"/>
      <c r="P657" s="375"/>
      <c r="Q657" s="253"/>
      <c r="R657" s="254"/>
    </row>
    <row r="658" spans="1:257">
      <c r="A658" s="423">
        <v>2</v>
      </c>
      <c r="B658" s="424">
        <v>39990</v>
      </c>
      <c r="C658" s="3" t="s">
        <v>271</v>
      </c>
      <c r="D658" s="3" t="s">
        <v>287</v>
      </c>
      <c r="E658" s="2" t="s">
        <v>1025</v>
      </c>
      <c r="F658" s="414" t="s">
        <v>421</v>
      </c>
      <c r="G658" s="345">
        <v>3422000</v>
      </c>
      <c r="H658" s="359" t="s">
        <v>14</v>
      </c>
      <c r="I658" s="398"/>
      <c r="J658" s="374"/>
      <c r="K658" s="408"/>
      <c r="L658" s="420"/>
      <c r="M658" s="421"/>
      <c r="N658" s="5"/>
      <c r="O658" s="264"/>
      <c r="P658" s="375"/>
      <c r="Q658" s="253"/>
      <c r="R658" s="254"/>
    </row>
    <row r="659" spans="1:257">
      <c r="A659" s="423">
        <v>2</v>
      </c>
      <c r="B659" s="424">
        <v>39990</v>
      </c>
      <c r="C659" s="3" t="s">
        <v>276</v>
      </c>
      <c r="D659" s="3" t="s">
        <v>288</v>
      </c>
      <c r="E659" s="2" t="s">
        <v>1075</v>
      </c>
      <c r="F659" s="414" t="s">
        <v>421</v>
      </c>
      <c r="G659" s="345">
        <v>7500000</v>
      </c>
      <c r="H659" s="359" t="s">
        <v>14</v>
      </c>
      <c r="I659" s="398"/>
      <c r="J659" s="374"/>
      <c r="K659" s="408"/>
      <c r="L659" s="420"/>
      <c r="M659" s="421"/>
      <c r="N659" s="5"/>
      <c r="O659" s="264"/>
      <c r="P659" s="375"/>
      <c r="Q659" s="253"/>
      <c r="R659" s="254"/>
    </row>
    <row r="660" spans="1:257">
      <c r="A660" s="423" t="s">
        <v>451</v>
      </c>
      <c r="B660" s="424">
        <v>39990</v>
      </c>
      <c r="C660" s="3" t="s">
        <v>272</v>
      </c>
      <c r="D660" s="3" t="s">
        <v>289</v>
      </c>
      <c r="E660" s="2" t="s">
        <v>876</v>
      </c>
      <c r="F660" s="414" t="s">
        <v>421</v>
      </c>
      <c r="G660" s="345">
        <v>1607000</v>
      </c>
      <c r="H660" s="359" t="s">
        <v>14</v>
      </c>
      <c r="I660" s="398"/>
      <c r="J660" s="374"/>
      <c r="K660" s="408"/>
      <c r="L660" s="420"/>
      <c r="M660" s="421"/>
      <c r="N660" s="5"/>
      <c r="O660" s="264"/>
      <c r="P660" s="375"/>
      <c r="Q660" s="253"/>
      <c r="R660" s="254"/>
    </row>
    <row r="661" spans="1:257">
      <c r="A661" s="423" t="s">
        <v>1634</v>
      </c>
      <c r="B661" s="424">
        <v>39990</v>
      </c>
      <c r="C661" s="3" t="s">
        <v>279</v>
      </c>
      <c r="D661" s="3" t="s">
        <v>290</v>
      </c>
      <c r="E661" s="2" t="s">
        <v>705</v>
      </c>
      <c r="F661" s="414" t="s">
        <v>426</v>
      </c>
      <c r="G661" s="345">
        <v>11735000</v>
      </c>
      <c r="H661" s="359" t="s">
        <v>14</v>
      </c>
      <c r="I661" s="398"/>
      <c r="J661" s="374"/>
      <c r="K661" s="408"/>
      <c r="L661" s="420"/>
      <c r="M661" s="421"/>
      <c r="N661" s="5"/>
      <c r="O661" s="264"/>
      <c r="P661" s="375"/>
      <c r="Q661" s="253"/>
      <c r="R661" s="254"/>
    </row>
    <row r="662" spans="1:257">
      <c r="A662" s="423">
        <v>2</v>
      </c>
      <c r="B662" s="424">
        <v>39990</v>
      </c>
      <c r="C662" s="3" t="s">
        <v>278</v>
      </c>
      <c r="D662" s="3" t="s">
        <v>923</v>
      </c>
      <c r="E662" s="2" t="s">
        <v>986</v>
      </c>
      <c r="F662" s="414" t="s">
        <v>421</v>
      </c>
      <c r="G662" s="345">
        <v>71526000</v>
      </c>
      <c r="H662" s="359" t="s">
        <v>14</v>
      </c>
      <c r="I662" s="398"/>
      <c r="J662" s="374"/>
      <c r="K662" s="408"/>
      <c r="L662" s="420"/>
      <c r="M662" s="421"/>
      <c r="N662" s="5"/>
      <c r="O662" s="264"/>
      <c r="P662" s="375"/>
      <c r="Q662" s="253"/>
      <c r="R662" s="254"/>
    </row>
    <row r="663" spans="1:257" s="7" customFormat="1" ht="16.5" customHeight="1">
      <c r="A663" s="423">
        <v>2</v>
      </c>
      <c r="B663" s="424">
        <v>39990</v>
      </c>
      <c r="C663" s="3" t="s">
        <v>277</v>
      </c>
      <c r="D663" s="3" t="s">
        <v>923</v>
      </c>
      <c r="E663" s="2" t="s">
        <v>986</v>
      </c>
      <c r="F663" s="414" t="s">
        <v>421</v>
      </c>
      <c r="G663" s="345">
        <v>6880000</v>
      </c>
      <c r="H663" s="359" t="s">
        <v>14</v>
      </c>
      <c r="I663" s="398"/>
      <c r="J663" s="374"/>
      <c r="K663" s="408"/>
      <c r="L663" s="420"/>
      <c r="M663" s="421"/>
      <c r="N663" s="5"/>
      <c r="O663" s="264"/>
      <c r="P663" s="375"/>
      <c r="Q663" s="425"/>
      <c r="R663" s="254"/>
      <c r="S663" s="426"/>
      <c r="T663" s="426"/>
      <c r="U663" s="426"/>
      <c r="V663" s="426"/>
      <c r="W663" s="426"/>
      <c r="X663" s="426"/>
      <c r="Y663" s="426"/>
      <c r="Z663" s="426"/>
      <c r="AA663" s="426"/>
      <c r="AB663" s="426"/>
      <c r="AC663" s="426"/>
      <c r="AD663" s="426"/>
      <c r="AE663" s="426"/>
      <c r="AF663" s="426"/>
      <c r="AG663" s="426"/>
      <c r="AH663" s="426"/>
      <c r="AI663" s="426"/>
      <c r="AJ663" s="426"/>
      <c r="AK663" s="426"/>
      <c r="AL663" s="426"/>
      <c r="AM663" s="426"/>
      <c r="AN663" s="426"/>
      <c r="AO663" s="426"/>
      <c r="AP663" s="426"/>
      <c r="AQ663" s="426"/>
      <c r="AR663" s="426"/>
      <c r="AS663" s="426"/>
      <c r="AT663" s="426"/>
      <c r="AU663" s="426"/>
      <c r="AV663" s="426"/>
      <c r="AW663" s="426"/>
      <c r="AX663" s="426"/>
      <c r="AY663" s="426"/>
      <c r="AZ663" s="426"/>
      <c r="BA663" s="426"/>
      <c r="BB663" s="426"/>
      <c r="BC663" s="426"/>
      <c r="BD663" s="426"/>
      <c r="BE663" s="426"/>
      <c r="BF663" s="426"/>
      <c r="BG663" s="426"/>
      <c r="BH663" s="426"/>
      <c r="BI663" s="426"/>
      <c r="BJ663" s="426"/>
      <c r="BK663" s="426"/>
      <c r="BL663" s="426"/>
      <c r="BM663" s="426"/>
      <c r="BN663" s="426"/>
      <c r="BO663" s="426"/>
      <c r="BP663" s="426"/>
      <c r="BQ663" s="426"/>
      <c r="BR663" s="426"/>
      <c r="BS663" s="426"/>
      <c r="BT663" s="426"/>
      <c r="BU663" s="426"/>
      <c r="BV663" s="426"/>
      <c r="BW663" s="426"/>
      <c r="BX663" s="426"/>
      <c r="BY663" s="426"/>
      <c r="BZ663" s="426"/>
      <c r="CA663" s="426"/>
      <c r="CB663" s="426"/>
      <c r="CC663" s="426"/>
      <c r="CD663" s="426"/>
      <c r="CE663" s="426"/>
      <c r="CF663" s="426"/>
      <c r="CG663" s="426"/>
      <c r="CH663" s="426"/>
      <c r="CI663" s="426"/>
      <c r="CJ663" s="426"/>
      <c r="CK663" s="426"/>
      <c r="CL663" s="426"/>
      <c r="CM663" s="426"/>
      <c r="CN663" s="426"/>
      <c r="CO663" s="426"/>
      <c r="CP663" s="426"/>
      <c r="CQ663" s="426"/>
      <c r="CR663" s="426"/>
      <c r="CS663" s="426"/>
      <c r="CT663" s="426"/>
      <c r="CU663" s="426"/>
      <c r="CV663" s="426"/>
      <c r="CW663" s="426"/>
      <c r="CX663" s="426"/>
      <c r="CY663" s="426"/>
      <c r="CZ663" s="426"/>
      <c r="DA663" s="426"/>
      <c r="DB663" s="426"/>
      <c r="DC663" s="426"/>
      <c r="DD663" s="426"/>
      <c r="DE663" s="426"/>
      <c r="DF663" s="426"/>
      <c r="DG663" s="426"/>
      <c r="DH663" s="426"/>
      <c r="DI663" s="426"/>
      <c r="DJ663" s="426"/>
      <c r="DK663" s="426"/>
      <c r="DL663" s="426"/>
      <c r="DM663" s="426"/>
      <c r="DN663" s="426"/>
      <c r="DO663" s="426"/>
      <c r="DP663" s="426"/>
      <c r="DQ663" s="426"/>
      <c r="DR663" s="426"/>
      <c r="DS663" s="426"/>
      <c r="DT663" s="426"/>
      <c r="DU663" s="426"/>
      <c r="DV663" s="426"/>
      <c r="DW663" s="426"/>
      <c r="DX663" s="426"/>
      <c r="DY663" s="426"/>
      <c r="DZ663" s="426"/>
      <c r="EA663" s="426"/>
      <c r="EB663" s="426"/>
      <c r="EC663" s="426"/>
      <c r="ED663" s="426"/>
      <c r="EE663" s="426"/>
      <c r="EF663" s="426"/>
      <c r="EG663" s="426"/>
      <c r="EH663" s="426"/>
      <c r="EI663" s="426"/>
      <c r="EJ663" s="426"/>
      <c r="EK663" s="426"/>
      <c r="EL663" s="426"/>
      <c r="EM663" s="426"/>
      <c r="EN663" s="426"/>
      <c r="EO663" s="426"/>
      <c r="EP663" s="426"/>
      <c r="EQ663" s="426"/>
      <c r="ER663" s="426"/>
      <c r="ES663" s="426"/>
      <c r="ET663" s="426"/>
      <c r="EU663" s="426"/>
      <c r="EV663" s="426"/>
      <c r="EW663" s="426"/>
      <c r="EX663" s="426"/>
      <c r="EY663" s="426"/>
      <c r="EZ663" s="426"/>
      <c r="FA663" s="426"/>
      <c r="FB663" s="426"/>
      <c r="FC663" s="426"/>
      <c r="FD663" s="426"/>
      <c r="FE663" s="426"/>
      <c r="FF663" s="426"/>
      <c r="FG663" s="426"/>
      <c r="FH663" s="426"/>
      <c r="FI663" s="426"/>
      <c r="FJ663" s="426"/>
      <c r="FK663" s="426"/>
      <c r="FL663" s="426"/>
      <c r="FM663" s="426"/>
      <c r="FN663" s="426"/>
      <c r="FO663" s="426"/>
      <c r="FP663" s="426"/>
      <c r="FQ663" s="426"/>
      <c r="FR663" s="426"/>
      <c r="FS663" s="426"/>
      <c r="FT663" s="426"/>
      <c r="FU663" s="426"/>
      <c r="FV663" s="426"/>
      <c r="FW663" s="426"/>
      <c r="FX663" s="426"/>
      <c r="FY663" s="426"/>
      <c r="FZ663" s="426"/>
      <c r="GA663" s="426"/>
      <c r="GB663" s="426"/>
      <c r="GC663" s="426"/>
      <c r="GD663" s="426"/>
      <c r="GE663" s="426"/>
      <c r="GF663" s="426"/>
      <c r="GG663" s="426"/>
      <c r="GH663" s="426"/>
      <c r="GI663" s="426"/>
      <c r="GJ663" s="426"/>
      <c r="GK663" s="426"/>
      <c r="GL663" s="426"/>
      <c r="GM663" s="426"/>
      <c r="GN663" s="426"/>
      <c r="GO663" s="426"/>
      <c r="GP663" s="426"/>
      <c r="GQ663" s="426"/>
      <c r="GR663" s="426"/>
      <c r="GS663" s="426"/>
      <c r="GT663" s="426"/>
      <c r="GU663" s="426"/>
      <c r="GV663" s="426"/>
      <c r="GW663" s="426"/>
      <c r="GX663" s="426"/>
      <c r="GY663" s="426"/>
      <c r="GZ663" s="426"/>
      <c r="HA663" s="426"/>
      <c r="HB663" s="426"/>
      <c r="HC663" s="426"/>
      <c r="HD663" s="426"/>
      <c r="HE663" s="426"/>
      <c r="HF663" s="426"/>
      <c r="HG663" s="426"/>
      <c r="HH663" s="426"/>
      <c r="HI663" s="426"/>
      <c r="HJ663" s="426"/>
      <c r="HK663" s="426"/>
      <c r="HL663" s="426"/>
      <c r="HM663" s="426"/>
      <c r="HN663" s="426"/>
      <c r="HO663" s="426"/>
      <c r="HP663" s="426"/>
      <c r="HQ663" s="426"/>
      <c r="HR663" s="426"/>
      <c r="HS663" s="426"/>
      <c r="HT663" s="426"/>
      <c r="HU663" s="426"/>
      <c r="HV663" s="426"/>
      <c r="HW663" s="426"/>
      <c r="HX663" s="426"/>
      <c r="HY663" s="426"/>
      <c r="HZ663" s="426"/>
      <c r="IA663" s="426"/>
      <c r="IB663" s="426"/>
      <c r="IC663" s="426"/>
      <c r="ID663" s="426"/>
      <c r="IE663" s="426"/>
      <c r="IF663" s="426"/>
      <c r="IG663" s="426"/>
      <c r="IH663" s="426"/>
      <c r="II663" s="426"/>
      <c r="IJ663" s="426"/>
      <c r="IK663" s="426"/>
      <c r="IL663" s="426"/>
      <c r="IM663" s="426"/>
      <c r="IN663" s="426"/>
      <c r="IO663" s="426"/>
      <c r="IP663" s="426"/>
      <c r="IQ663" s="426"/>
      <c r="IR663" s="426"/>
      <c r="IS663" s="426"/>
      <c r="IT663" s="426"/>
      <c r="IU663" s="426"/>
      <c r="IV663" s="426"/>
      <c r="IW663" s="426"/>
    </row>
    <row r="664" spans="1:257" s="1061" customFormat="1" ht="16.5" customHeight="1">
      <c r="A664" s="423">
        <v>2</v>
      </c>
      <c r="B664" s="424">
        <v>39990</v>
      </c>
      <c r="C664" s="3" t="s">
        <v>273</v>
      </c>
      <c r="D664" s="3" t="s">
        <v>291</v>
      </c>
      <c r="E664" s="2" t="s">
        <v>1051</v>
      </c>
      <c r="F664" s="414" t="s">
        <v>421</v>
      </c>
      <c r="G664" s="345">
        <v>2986000</v>
      </c>
      <c r="H664" s="359" t="s">
        <v>14</v>
      </c>
      <c r="I664" s="398"/>
      <c r="J664" s="374"/>
      <c r="K664" s="408"/>
      <c r="L664" s="420"/>
      <c r="M664" s="421"/>
      <c r="N664" s="5"/>
      <c r="O664" s="264"/>
      <c r="P664" s="375"/>
      <c r="Q664" s="425"/>
      <c r="R664" s="254"/>
      <c r="S664" s="426"/>
      <c r="T664" s="426"/>
      <c r="U664" s="426"/>
      <c r="V664" s="426"/>
      <c r="W664" s="426"/>
      <c r="X664" s="426"/>
      <c r="Y664" s="426"/>
      <c r="Z664" s="426"/>
      <c r="AA664" s="426"/>
      <c r="AB664" s="426"/>
      <c r="AC664" s="426"/>
      <c r="AD664" s="426"/>
      <c r="AE664" s="426"/>
      <c r="AF664" s="426"/>
      <c r="AG664" s="426"/>
      <c r="AH664" s="426"/>
      <c r="AI664" s="426"/>
      <c r="AJ664" s="426"/>
      <c r="AK664" s="426"/>
      <c r="AL664" s="426"/>
      <c r="AM664" s="426"/>
      <c r="AN664" s="426"/>
      <c r="AO664" s="426"/>
      <c r="AP664" s="426"/>
      <c r="AQ664" s="426"/>
      <c r="AR664" s="426"/>
      <c r="AS664" s="426"/>
      <c r="AT664" s="426"/>
      <c r="AU664" s="426"/>
      <c r="AV664" s="426"/>
      <c r="AW664" s="426"/>
      <c r="AX664" s="426"/>
      <c r="AY664" s="426"/>
      <c r="AZ664" s="426"/>
      <c r="BA664" s="426"/>
      <c r="BB664" s="426"/>
      <c r="BC664" s="426"/>
      <c r="BD664" s="426"/>
      <c r="BE664" s="426"/>
      <c r="BF664" s="426"/>
      <c r="BG664" s="426"/>
      <c r="BH664" s="426"/>
      <c r="BI664" s="426"/>
      <c r="BJ664" s="426"/>
      <c r="BK664" s="426"/>
      <c r="BL664" s="426"/>
      <c r="BM664" s="426"/>
      <c r="BN664" s="426"/>
      <c r="BO664" s="426"/>
      <c r="BP664" s="426"/>
      <c r="BQ664" s="426"/>
      <c r="BR664" s="426"/>
      <c r="BS664" s="426"/>
      <c r="BT664" s="426"/>
      <c r="BU664" s="426"/>
      <c r="BV664" s="426"/>
      <c r="BW664" s="426"/>
      <c r="BX664" s="426"/>
      <c r="BY664" s="426"/>
      <c r="BZ664" s="426"/>
      <c r="CA664" s="426"/>
      <c r="CB664" s="426"/>
      <c r="CC664" s="426"/>
      <c r="CD664" s="426"/>
      <c r="CE664" s="426"/>
      <c r="CF664" s="426"/>
      <c r="CG664" s="426"/>
      <c r="CH664" s="426"/>
      <c r="CI664" s="426"/>
      <c r="CJ664" s="426"/>
      <c r="CK664" s="426"/>
      <c r="CL664" s="426"/>
      <c r="CM664" s="426"/>
      <c r="CN664" s="426"/>
      <c r="CO664" s="426"/>
      <c r="CP664" s="426"/>
      <c r="CQ664" s="426"/>
      <c r="CR664" s="426"/>
      <c r="CS664" s="426"/>
      <c r="CT664" s="426"/>
      <c r="CU664" s="426"/>
      <c r="CV664" s="426"/>
      <c r="CW664" s="426"/>
      <c r="CX664" s="426"/>
      <c r="CY664" s="426"/>
      <c r="CZ664" s="426"/>
      <c r="DA664" s="426"/>
      <c r="DB664" s="426"/>
      <c r="DC664" s="426"/>
      <c r="DD664" s="426"/>
      <c r="DE664" s="426"/>
      <c r="DF664" s="426"/>
      <c r="DG664" s="426"/>
      <c r="DH664" s="426"/>
      <c r="DI664" s="426"/>
      <c r="DJ664" s="426"/>
      <c r="DK664" s="426"/>
      <c r="DL664" s="426"/>
      <c r="DM664" s="426"/>
      <c r="DN664" s="426"/>
      <c r="DO664" s="426"/>
      <c r="DP664" s="426"/>
      <c r="DQ664" s="426"/>
      <c r="DR664" s="426"/>
      <c r="DS664" s="426"/>
      <c r="DT664" s="426"/>
      <c r="DU664" s="426"/>
      <c r="DV664" s="426"/>
      <c r="DW664" s="426"/>
      <c r="DX664" s="426"/>
      <c r="DY664" s="426"/>
      <c r="DZ664" s="426"/>
      <c r="EA664" s="426"/>
      <c r="EB664" s="426"/>
      <c r="EC664" s="426"/>
      <c r="ED664" s="426"/>
      <c r="EE664" s="426"/>
      <c r="EF664" s="426"/>
      <c r="EG664" s="426"/>
      <c r="EH664" s="426"/>
      <c r="EI664" s="426"/>
      <c r="EJ664" s="426"/>
      <c r="EK664" s="426"/>
      <c r="EL664" s="426"/>
      <c r="EM664" s="426"/>
      <c r="EN664" s="426"/>
      <c r="EO664" s="426"/>
      <c r="EP664" s="426"/>
      <c r="EQ664" s="426"/>
      <c r="ER664" s="426"/>
      <c r="ES664" s="426"/>
      <c r="ET664" s="426"/>
      <c r="EU664" s="426"/>
      <c r="EV664" s="426"/>
      <c r="EW664" s="426"/>
      <c r="EX664" s="426"/>
      <c r="EY664" s="426"/>
      <c r="EZ664" s="426"/>
      <c r="FA664" s="426"/>
      <c r="FB664" s="426"/>
      <c r="FC664" s="426"/>
      <c r="FD664" s="426"/>
      <c r="FE664" s="426"/>
      <c r="FF664" s="426"/>
      <c r="FG664" s="426"/>
      <c r="FH664" s="426"/>
      <c r="FI664" s="426"/>
      <c r="FJ664" s="426"/>
      <c r="FK664" s="426"/>
      <c r="FL664" s="426"/>
      <c r="FM664" s="426"/>
      <c r="FN664" s="426"/>
      <c r="FO664" s="426"/>
      <c r="FP664" s="426"/>
      <c r="FQ664" s="426"/>
      <c r="FR664" s="426"/>
      <c r="FS664" s="426"/>
      <c r="FT664" s="426"/>
      <c r="FU664" s="426"/>
      <c r="FV664" s="426"/>
      <c r="FW664" s="426"/>
      <c r="FX664" s="426"/>
      <c r="FY664" s="426"/>
      <c r="FZ664" s="426"/>
      <c r="GA664" s="426"/>
      <c r="GB664" s="426"/>
      <c r="GC664" s="426"/>
      <c r="GD664" s="426"/>
      <c r="GE664" s="426"/>
      <c r="GF664" s="426"/>
      <c r="GG664" s="426"/>
      <c r="GH664" s="426"/>
      <c r="GI664" s="426"/>
      <c r="GJ664" s="426"/>
      <c r="GK664" s="426"/>
      <c r="GL664" s="426"/>
      <c r="GM664" s="426"/>
      <c r="GN664" s="426"/>
      <c r="GO664" s="426"/>
      <c r="GP664" s="426"/>
      <c r="GQ664" s="426"/>
      <c r="GR664" s="426"/>
      <c r="GS664" s="426"/>
      <c r="GT664" s="426"/>
      <c r="GU664" s="426"/>
      <c r="GV664" s="426"/>
      <c r="GW664" s="426"/>
      <c r="GX664" s="426"/>
      <c r="GY664" s="426"/>
      <c r="GZ664" s="426"/>
      <c r="HA664" s="426"/>
      <c r="HB664" s="426"/>
      <c r="HC664" s="426"/>
      <c r="HD664" s="426"/>
      <c r="HE664" s="426"/>
      <c r="HF664" s="426"/>
      <c r="HG664" s="426"/>
      <c r="HH664" s="426"/>
      <c r="HI664" s="426"/>
      <c r="HJ664" s="426"/>
      <c r="HK664" s="426"/>
      <c r="HL664" s="426"/>
      <c r="HM664" s="426"/>
      <c r="HN664" s="426"/>
      <c r="HO664" s="426"/>
      <c r="HP664" s="426"/>
      <c r="HQ664" s="426"/>
      <c r="HR664" s="426"/>
      <c r="HS664" s="426"/>
      <c r="HT664" s="426"/>
      <c r="HU664" s="426"/>
      <c r="HV664" s="426"/>
      <c r="HW664" s="426"/>
      <c r="HX664" s="426"/>
      <c r="HY664" s="426"/>
      <c r="HZ664" s="426"/>
      <c r="IA664" s="426"/>
      <c r="IB664" s="426"/>
      <c r="IC664" s="426"/>
      <c r="ID664" s="426"/>
      <c r="IE664" s="426"/>
      <c r="IF664" s="426"/>
      <c r="IG664" s="426"/>
      <c r="IH664" s="426"/>
      <c r="II664" s="426"/>
      <c r="IJ664" s="426"/>
      <c r="IK664" s="426"/>
      <c r="IL664" s="426"/>
      <c r="IM664" s="426"/>
      <c r="IN664" s="426"/>
      <c r="IO664" s="426"/>
      <c r="IP664" s="426"/>
      <c r="IQ664" s="426"/>
      <c r="IR664" s="426"/>
      <c r="IS664" s="426"/>
      <c r="IT664" s="426"/>
      <c r="IU664" s="426"/>
      <c r="IV664" s="426"/>
      <c r="IW664" s="426"/>
    </row>
    <row r="665" spans="1:257" s="395" customFormat="1" ht="25.5" customHeight="1">
      <c r="A665" s="1051">
        <v>8</v>
      </c>
      <c r="B665" s="422">
        <v>39990</v>
      </c>
      <c r="C665" s="1064" t="s">
        <v>280</v>
      </c>
      <c r="D665" s="1064" t="s">
        <v>293</v>
      </c>
      <c r="E665" s="1065" t="s">
        <v>1062</v>
      </c>
      <c r="F665" s="403" t="s">
        <v>1410</v>
      </c>
      <c r="G665" s="349">
        <v>24900000</v>
      </c>
      <c r="H665" s="378" t="s">
        <v>14</v>
      </c>
      <c r="I665" s="404"/>
      <c r="J665" s="379"/>
      <c r="K665" s="407"/>
      <c r="L665" s="417"/>
      <c r="M665" s="418"/>
      <c r="N665" s="419"/>
      <c r="O665" s="1072"/>
      <c r="P665" s="380"/>
      <c r="Q665" s="427"/>
      <c r="R665" s="281"/>
      <c r="S665" s="1079"/>
      <c r="T665" s="1079"/>
      <c r="U665" s="1079"/>
      <c r="V665" s="1079"/>
      <c r="W665" s="1079"/>
      <c r="X665" s="1079"/>
      <c r="Y665" s="1079"/>
      <c r="Z665" s="1079"/>
      <c r="AA665" s="1079"/>
      <c r="AB665" s="1079"/>
      <c r="AC665" s="1079"/>
      <c r="AD665" s="1079"/>
      <c r="AE665" s="1079"/>
      <c r="AF665" s="1079"/>
      <c r="AG665" s="1079"/>
      <c r="AH665" s="1079"/>
      <c r="AI665" s="1079"/>
      <c r="AJ665" s="1079"/>
      <c r="AK665" s="1079"/>
      <c r="AL665" s="1079"/>
      <c r="AM665" s="1079"/>
      <c r="AN665" s="1079"/>
      <c r="AO665" s="1079"/>
      <c r="AP665" s="1079"/>
      <c r="AQ665" s="1079"/>
      <c r="AR665" s="1079"/>
      <c r="AS665" s="1079"/>
      <c r="AT665" s="1079"/>
      <c r="AU665" s="1079"/>
      <c r="AV665" s="1079"/>
      <c r="AW665" s="1079"/>
      <c r="AX665" s="1079"/>
      <c r="AY665" s="1079"/>
      <c r="AZ665" s="1079"/>
      <c r="BA665" s="1079"/>
      <c r="BB665" s="1079"/>
      <c r="BC665" s="1079"/>
      <c r="BD665" s="1079"/>
      <c r="BE665" s="1079"/>
      <c r="BF665" s="1079"/>
      <c r="BG665" s="1079"/>
      <c r="BH665" s="1079"/>
      <c r="BI665" s="1079"/>
      <c r="BJ665" s="1079"/>
      <c r="BK665" s="1079"/>
      <c r="BL665" s="1079"/>
      <c r="BM665" s="1079"/>
      <c r="BN665" s="1079"/>
      <c r="BO665" s="1079"/>
      <c r="BP665" s="1079"/>
      <c r="BQ665" s="1079"/>
      <c r="BR665" s="1079"/>
      <c r="BS665" s="1079"/>
      <c r="BT665" s="1079"/>
      <c r="BU665" s="1079"/>
      <c r="BV665" s="1079"/>
      <c r="BW665" s="1079"/>
      <c r="BX665" s="1079"/>
      <c r="BY665" s="1079"/>
      <c r="BZ665" s="1079"/>
      <c r="CA665" s="1079"/>
      <c r="CB665" s="1079"/>
      <c r="CC665" s="1079"/>
      <c r="CD665" s="1079"/>
      <c r="CE665" s="1079"/>
      <c r="CF665" s="1079"/>
      <c r="CG665" s="1079"/>
      <c r="CH665" s="1079"/>
      <c r="CI665" s="1079"/>
      <c r="CJ665" s="1079"/>
      <c r="CK665" s="1079"/>
      <c r="CL665" s="1079"/>
      <c r="CM665" s="1079"/>
      <c r="CN665" s="1079"/>
      <c r="CO665" s="1079"/>
      <c r="CP665" s="1079"/>
      <c r="CQ665" s="1079"/>
      <c r="CR665" s="1079"/>
      <c r="CS665" s="1079"/>
      <c r="CT665" s="1079"/>
      <c r="CU665" s="1079"/>
      <c r="CV665" s="1079"/>
      <c r="CW665" s="1079"/>
      <c r="CX665" s="1079"/>
      <c r="CY665" s="1079"/>
      <c r="CZ665" s="1079"/>
      <c r="DA665" s="1079"/>
      <c r="DB665" s="1079"/>
      <c r="DC665" s="1079"/>
      <c r="DD665" s="1079"/>
      <c r="DE665" s="1079"/>
      <c r="DF665" s="1079"/>
      <c r="DG665" s="1079"/>
      <c r="DH665" s="1079"/>
      <c r="DI665" s="1079"/>
      <c r="DJ665" s="1079"/>
      <c r="DK665" s="1079"/>
      <c r="DL665" s="1079"/>
      <c r="DM665" s="1079"/>
      <c r="DN665" s="1079"/>
      <c r="DO665" s="1079"/>
      <c r="DP665" s="1079"/>
      <c r="DQ665" s="1079"/>
      <c r="DR665" s="1079"/>
      <c r="DS665" s="1079"/>
      <c r="DT665" s="1079"/>
      <c r="DU665" s="1079"/>
      <c r="DV665" s="1079"/>
      <c r="DW665" s="1079"/>
      <c r="DX665" s="1079"/>
      <c r="DY665" s="1079"/>
      <c r="DZ665" s="1079"/>
      <c r="EA665" s="1079"/>
      <c r="EB665" s="1079"/>
      <c r="EC665" s="1079"/>
      <c r="ED665" s="1079"/>
      <c r="EE665" s="1079"/>
      <c r="EF665" s="1079"/>
      <c r="EG665" s="1079"/>
      <c r="EH665" s="1079"/>
      <c r="EI665" s="1079"/>
      <c r="EJ665" s="1079"/>
      <c r="EK665" s="1079"/>
      <c r="EL665" s="1079"/>
      <c r="EM665" s="1079"/>
      <c r="EN665" s="1079"/>
      <c r="EO665" s="1079"/>
      <c r="EP665" s="1079"/>
      <c r="EQ665" s="1079"/>
      <c r="ER665" s="1079"/>
      <c r="ES665" s="1079"/>
      <c r="ET665" s="1079"/>
      <c r="EU665" s="1079"/>
      <c r="EV665" s="1079"/>
      <c r="EW665" s="1079"/>
      <c r="EX665" s="1079"/>
      <c r="EY665" s="1079"/>
      <c r="EZ665" s="1079"/>
      <c r="FA665" s="1079"/>
      <c r="FB665" s="1079"/>
      <c r="FC665" s="1079"/>
      <c r="FD665" s="1079"/>
      <c r="FE665" s="1079"/>
      <c r="FF665" s="1079"/>
      <c r="FG665" s="1079"/>
      <c r="FH665" s="1079"/>
      <c r="FI665" s="1079"/>
      <c r="FJ665" s="1079"/>
      <c r="FK665" s="1079"/>
      <c r="FL665" s="1079"/>
      <c r="FM665" s="1079"/>
      <c r="FN665" s="1079"/>
      <c r="FO665" s="1079"/>
      <c r="FP665" s="1079"/>
      <c r="FQ665" s="1079"/>
      <c r="FR665" s="1079"/>
      <c r="FS665" s="1079"/>
      <c r="FT665" s="1079"/>
      <c r="FU665" s="1079"/>
      <c r="FV665" s="1079"/>
      <c r="FW665" s="1079"/>
      <c r="FX665" s="1079"/>
      <c r="FY665" s="1079"/>
      <c r="FZ665" s="1079"/>
      <c r="GA665" s="1079"/>
      <c r="GB665" s="1079"/>
      <c r="GC665" s="1079"/>
      <c r="GD665" s="1079"/>
      <c r="GE665" s="1079"/>
      <c r="GF665" s="1079"/>
      <c r="GG665" s="1079"/>
      <c r="GH665" s="1079"/>
      <c r="GI665" s="1079"/>
      <c r="GJ665" s="1079"/>
      <c r="GK665" s="1079"/>
      <c r="GL665" s="1079"/>
      <c r="GM665" s="1079"/>
      <c r="GN665" s="1079"/>
      <c r="GO665" s="1079"/>
      <c r="GP665" s="1079"/>
      <c r="GQ665" s="1079"/>
      <c r="GR665" s="1079"/>
      <c r="GS665" s="1079"/>
      <c r="GT665" s="1079"/>
      <c r="GU665" s="1079"/>
      <c r="GV665" s="1079"/>
      <c r="GW665" s="1079"/>
      <c r="GX665" s="1079"/>
      <c r="GY665" s="1079"/>
      <c r="GZ665" s="1079"/>
      <c r="HA665" s="1079"/>
      <c r="HB665" s="1079"/>
      <c r="HC665" s="1079"/>
      <c r="HD665" s="1079"/>
      <c r="HE665" s="1079"/>
      <c r="HF665" s="1079"/>
      <c r="HG665" s="1079"/>
      <c r="HH665" s="1079"/>
      <c r="HI665" s="1079"/>
      <c r="HJ665" s="1079"/>
      <c r="HK665" s="1079"/>
      <c r="HL665" s="1079"/>
      <c r="HM665" s="1079"/>
      <c r="HN665" s="1079"/>
      <c r="HO665" s="1079"/>
      <c r="HP665" s="1079"/>
      <c r="HQ665" s="1079"/>
      <c r="HR665" s="1079"/>
      <c r="HS665" s="1079"/>
      <c r="HT665" s="1079"/>
      <c r="HU665" s="1079"/>
      <c r="HV665" s="1079"/>
      <c r="HW665" s="1079"/>
      <c r="HX665" s="1079"/>
      <c r="HY665" s="1079"/>
      <c r="HZ665" s="1079"/>
      <c r="IA665" s="1079"/>
      <c r="IB665" s="1079"/>
      <c r="IC665" s="1079"/>
      <c r="ID665" s="1079"/>
      <c r="IE665" s="1079"/>
      <c r="IF665" s="1079"/>
      <c r="IG665" s="1079"/>
      <c r="IH665" s="1079"/>
      <c r="II665" s="1079"/>
      <c r="IJ665" s="1079"/>
      <c r="IK665" s="1079"/>
      <c r="IL665" s="1079"/>
      <c r="IM665" s="1079"/>
      <c r="IN665" s="1079"/>
      <c r="IO665" s="1079"/>
      <c r="IP665" s="1079"/>
      <c r="IQ665" s="1079"/>
      <c r="IR665" s="1079"/>
      <c r="IS665" s="1079"/>
      <c r="IT665" s="1079"/>
      <c r="IU665" s="1079"/>
      <c r="IV665" s="1079"/>
      <c r="IW665" s="1079"/>
    </row>
    <row r="666" spans="1:257" s="395" customFormat="1" ht="26.25" customHeight="1">
      <c r="A666" s="1051">
        <v>8</v>
      </c>
      <c r="B666" s="422">
        <v>39990</v>
      </c>
      <c r="C666" s="1064" t="s">
        <v>281</v>
      </c>
      <c r="D666" s="1064" t="s">
        <v>706</v>
      </c>
      <c r="E666" s="1065" t="s">
        <v>1070</v>
      </c>
      <c r="F666" s="403" t="s">
        <v>1410</v>
      </c>
      <c r="G666" s="349">
        <v>1700000</v>
      </c>
      <c r="H666" s="378" t="s">
        <v>14</v>
      </c>
      <c r="I666" s="404"/>
      <c r="J666" s="379"/>
      <c r="K666" s="407"/>
      <c r="L666" s="417"/>
      <c r="M666" s="418"/>
      <c r="N666" s="419"/>
      <c r="O666" s="1072"/>
      <c r="P666" s="380"/>
      <c r="Q666" s="427"/>
      <c r="R666" s="281"/>
      <c r="S666" s="1079"/>
      <c r="T666" s="1079"/>
      <c r="U666" s="1079"/>
      <c r="V666" s="1079"/>
      <c r="W666" s="1079"/>
      <c r="X666" s="1079"/>
      <c r="Y666" s="1079"/>
      <c r="Z666" s="1079"/>
      <c r="AA666" s="1079"/>
      <c r="AB666" s="1079"/>
      <c r="AC666" s="1079"/>
      <c r="AD666" s="1079"/>
      <c r="AE666" s="1079"/>
      <c r="AF666" s="1079"/>
      <c r="AG666" s="1079"/>
      <c r="AH666" s="1079"/>
      <c r="AI666" s="1079"/>
      <c r="AJ666" s="1079"/>
      <c r="AK666" s="1079"/>
      <c r="AL666" s="1079"/>
      <c r="AM666" s="1079"/>
      <c r="AN666" s="1079"/>
      <c r="AO666" s="1079"/>
      <c r="AP666" s="1079"/>
      <c r="AQ666" s="1079"/>
      <c r="AR666" s="1079"/>
      <c r="AS666" s="1079"/>
      <c r="AT666" s="1079"/>
      <c r="AU666" s="1079"/>
      <c r="AV666" s="1079"/>
      <c r="AW666" s="1079"/>
      <c r="AX666" s="1079"/>
      <c r="AY666" s="1079"/>
      <c r="AZ666" s="1079"/>
      <c r="BA666" s="1079"/>
      <c r="BB666" s="1079"/>
      <c r="BC666" s="1079"/>
      <c r="BD666" s="1079"/>
      <c r="BE666" s="1079"/>
      <c r="BF666" s="1079"/>
      <c r="BG666" s="1079"/>
      <c r="BH666" s="1079"/>
      <c r="BI666" s="1079"/>
      <c r="BJ666" s="1079"/>
      <c r="BK666" s="1079"/>
      <c r="BL666" s="1079"/>
      <c r="BM666" s="1079"/>
      <c r="BN666" s="1079"/>
      <c r="BO666" s="1079"/>
      <c r="BP666" s="1079"/>
      <c r="BQ666" s="1079"/>
      <c r="BR666" s="1079"/>
      <c r="BS666" s="1079"/>
      <c r="BT666" s="1079"/>
      <c r="BU666" s="1079"/>
      <c r="BV666" s="1079"/>
      <c r="BW666" s="1079"/>
      <c r="BX666" s="1079"/>
      <c r="BY666" s="1079"/>
      <c r="BZ666" s="1079"/>
      <c r="CA666" s="1079"/>
      <c r="CB666" s="1079"/>
      <c r="CC666" s="1079"/>
      <c r="CD666" s="1079"/>
      <c r="CE666" s="1079"/>
      <c r="CF666" s="1079"/>
      <c r="CG666" s="1079"/>
      <c r="CH666" s="1079"/>
      <c r="CI666" s="1079"/>
      <c r="CJ666" s="1079"/>
      <c r="CK666" s="1079"/>
      <c r="CL666" s="1079"/>
      <c r="CM666" s="1079"/>
      <c r="CN666" s="1079"/>
      <c r="CO666" s="1079"/>
      <c r="CP666" s="1079"/>
      <c r="CQ666" s="1079"/>
      <c r="CR666" s="1079"/>
      <c r="CS666" s="1079"/>
      <c r="CT666" s="1079"/>
      <c r="CU666" s="1079"/>
      <c r="CV666" s="1079"/>
      <c r="CW666" s="1079"/>
      <c r="CX666" s="1079"/>
      <c r="CY666" s="1079"/>
      <c r="CZ666" s="1079"/>
      <c r="DA666" s="1079"/>
      <c r="DB666" s="1079"/>
      <c r="DC666" s="1079"/>
      <c r="DD666" s="1079"/>
      <c r="DE666" s="1079"/>
      <c r="DF666" s="1079"/>
      <c r="DG666" s="1079"/>
      <c r="DH666" s="1079"/>
      <c r="DI666" s="1079"/>
      <c r="DJ666" s="1079"/>
      <c r="DK666" s="1079"/>
      <c r="DL666" s="1079"/>
      <c r="DM666" s="1079"/>
      <c r="DN666" s="1079"/>
      <c r="DO666" s="1079"/>
      <c r="DP666" s="1079"/>
      <c r="DQ666" s="1079"/>
      <c r="DR666" s="1079"/>
      <c r="DS666" s="1079"/>
      <c r="DT666" s="1079"/>
      <c r="DU666" s="1079"/>
      <c r="DV666" s="1079"/>
      <c r="DW666" s="1079"/>
      <c r="DX666" s="1079"/>
      <c r="DY666" s="1079"/>
      <c r="DZ666" s="1079"/>
      <c r="EA666" s="1079"/>
      <c r="EB666" s="1079"/>
      <c r="EC666" s="1079"/>
      <c r="ED666" s="1079"/>
      <c r="EE666" s="1079"/>
      <c r="EF666" s="1079"/>
      <c r="EG666" s="1079"/>
      <c r="EH666" s="1079"/>
      <c r="EI666" s="1079"/>
      <c r="EJ666" s="1079"/>
      <c r="EK666" s="1079"/>
      <c r="EL666" s="1079"/>
      <c r="EM666" s="1079"/>
      <c r="EN666" s="1079"/>
      <c r="EO666" s="1079"/>
      <c r="EP666" s="1079"/>
      <c r="EQ666" s="1079"/>
      <c r="ER666" s="1079"/>
      <c r="ES666" s="1079"/>
      <c r="ET666" s="1079"/>
      <c r="EU666" s="1079"/>
      <c r="EV666" s="1079"/>
      <c r="EW666" s="1079"/>
      <c r="EX666" s="1079"/>
      <c r="EY666" s="1079"/>
      <c r="EZ666" s="1079"/>
      <c r="FA666" s="1079"/>
      <c r="FB666" s="1079"/>
      <c r="FC666" s="1079"/>
      <c r="FD666" s="1079"/>
      <c r="FE666" s="1079"/>
      <c r="FF666" s="1079"/>
      <c r="FG666" s="1079"/>
      <c r="FH666" s="1079"/>
      <c r="FI666" s="1079"/>
      <c r="FJ666" s="1079"/>
      <c r="FK666" s="1079"/>
      <c r="FL666" s="1079"/>
      <c r="FM666" s="1079"/>
      <c r="FN666" s="1079"/>
      <c r="FO666" s="1079"/>
      <c r="FP666" s="1079"/>
      <c r="FQ666" s="1079"/>
      <c r="FR666" s="1079"/>
      <c r="FS666" s="1079"/>
      <c r="FT666" s="1079"/>
      <c r="FU666" s="1079"/>
      <c r="FV666" s="1079"/>
      <c r="FW666" s="1079"/>
      <c r="FX666" s="1079"/>
      <c r="FY666" s="1079"/>
      <c r="FZ666" s="1079"/>
      <c r="GA666" s="1079"/>
      <c r="GB666" s="1079"/>
      <c r="GC666" s="1079"/>
      <c r="GD666" s="1079"/>
      <c r="GE666" s="1079"/>
      <c r="GF666" s="1079"/>
      <c r="GG666" s="1079"/>
      <c r="GH666" s="1079"/>
      <c r="GI666" s="1079"/>
      <c r="GJ666" s="1079"/>
      <c r="GK666" s="1079"/>
      <c r="GL666" s="1079"/>
      <c r="GM666" s="1079"/>
      <c r="GN666" s="1079"/>
      <c r="GO666" s="1079"/>
      <c r="GP666" s="1079"/>
      <c r="GQ666" s="1079"/>
      <c r="GR666" s="1079"/>
      <c r="GS666" s="1079"/>
      <c r="GT666" s="1079"/>
      <c r="GU666" s="1079"/>
      <c r="GV666" s="1079"/>
      <c r="GW666" s="1079"/>
      <c r="GX666" s="1079"/>
      <c r="GY666" s="1079"/>
      <c r="GZ666" s="1079"/>
      <c r="HA666" s="1079"/>
      <c r="HB666" s="1079"/>
      <c r="HC666" s="1079"/>
      <c r="HD666" s="1079"/>
      <c r="HE666" s="1079"/>
      <c r="HF666" s="1079"/>
      <c r="HG666" s="1079"/>
      <c r="HH666" s="1079"/>
      <c r="HI666" s="1079"/>
      <c r="HJ666" s="1079"/>
      <c r="HK666" s="1079"/>
      <c r="HL666" s="1079"/>
      <c r="HM666" s="1079"/>
      <c r="HN666" s="1079"/>
      <c r="HO666" s="1079"/>
      <c r="HP666" s="1079"/>
      <c r="HQ666" s="1079"/>
      <c r="HR666" s="1079"/>
      <c r="HS666" s="1079"/>
      <c r="HT666" s="1079"/>
      <c r="HU666" s="1079"/>
      <c r="HV666" s="1079"/>
      <c r="HW666" s="1079"/>
      <c r="HX666" s="1079"/>
      <c r="HY666" s="1079"/>
      <c r="HZ666" s="1079"/>
      <c r="IA666" s="1079"/>
      <c r="IB666" s="1079"/>
      <c r="IC666" s="1079"/>
      <c r="ID666" s="1079"/>
      <c r="IE666" s="1079"/>
      <c r="IF666" s="1079"/>
      <c r="IG666" s="1079"/>
      <c r="IH666" s="1079"/>
      <c r="II666" s="1079"/>
      <c r="IJ666" s="1079"/>
      <c r="IK666" s="1079"/>
      <c r="IL666" s="1079"/>
      <c r="IM666" s="1079"/>
      <c r="IN666" s="1079"/>
      <c r="IO666" s="1079"/>
      <c r="IP666" s="1079"/>
      <c r="IQ666" s="1079"/>
      <c r="IR666" s="1079"/>
      <c r="IS666" s="1079"/>
      <c r="IT666" s="1079"/>
      <c r="IU666" s="1079"/>
      <c r="IV666" s="1079"/>
      <c r="IW666" s="1079"/>
    </row>
    <row r="667" spans="1:257" s="395" customFormat="1" ht="25.5" customHeight="1">
      <c r="A667" s="1051">
        <v>8</v>
      </c>
      <c r="B667" s="422">
        <v>39990</v>
      </c>
      <c r="C667" s="1064" t="s">
        <v>292</v>
      </c>
      <c r="D667" s="1064" t="s">
        <v>294</v>
      </c>
      <c r="E667" s="1065" t="s">
        <v>988</v>
      </c>
      <c r="F667" s="403" t="s">
        <v>1410</v>
      </c>
      <c r="G667" s="349">
        <v>35000000</v>
      </c>
      <c r="H667" s="378" t="s">
        <v>14</v>
      </c>
      <c r="I667" s="404"/>
      <c r="J667" s="379"/>
      <c r="K667" s="407"/>
      <c r="L667" s="417"/>
      <c r="M667" s="418"/>
      <c r="N667" s="419"/>
      <c r="O667" s="1072"/>
      <c r="P667" s="380"/>
      <c r="Q667" s="427"/>
      <c r="R667" s="281"/>
      <c r="S667" s="1079"/>
      <c r="T667" s="1079"/>
      <c r="U667" s="1079"/>
      <c r="V667" s="1079"/>
      <c r="W667" s="1079"/>
      <c r="X667" s="1079"/>
      <c r="Y667" s="1079"/>
      <c r="Z667" s="1079"/>
      <c r="AA667" s="1079"/>
      <c r="AB667" s="1079"/>
      <c r="AC667" s="1079"/>
      <c r="AD667" s="1079"/>
      <c r="AE667" s="1079"/>
      <c r="AF667" s="1079"/>
      <c r="AG667" s="1079"/>
      <c r="AH667" s="1079"/>
      <c r="AI667" s="1079"/>
      <c r="AJ667" s="1079"/>
      <c r="AK667" s="1079"/>
      <c r="AL667" s="1079"/>
      <c r="AM667" s="1079"/>
      <c r="AN667" s="1079"/>
      <c r="AO667" s="1079"/>
      <c r="AP667" s="1079"/>
      <c r="AQ667" s="1079"/>
      <c r="AR667" s="1079"/>
      <c r="AS667" s="1079"/>
      <c r="AT667" s="1079"/>
      <c r="AU667" s="1079"/>
      <c r="AV667" s="1079"/>
      <c r="AW667" s="1079"/>
      <c r="AX667" s="1079"/>
      <c r="AY667" s="1079"/>
      <c r="AZ667" s="1079"/>
      <c r="BA667" s="1079"/>
      <c r="BB667" s="1079"/>
      <c r="BC667" s="1079"/>
      <c r="BD667" s="1079"/>
      <c r="BE667" s="1079"/>
      <c r="BF667" s="1079"/>
      <c r="BG667" s="1079"/>
      <c r="BH667" s="1079"/>
      <c r="BI667" s="1079"/>
      <c r="BJ667" s="1079"/>
      <c r="BK667" s="1079"/>
      <c r="BL667" s="1079"/>
      <c r="BM667" s="1079"/>
      <c r="BN667" s="1079"/>
      <c r="BO667" s="1079"/>
      <c r="BP667" s="1079"/>
      <c r="BQ667" s="1079"/>
      <c r="BR667" s="1079"/>
      <c r="BS667" s="1079"/>
      <c r="BT667" s="1079"/>
      <c r="BU667" s="1079"/>
      <c r="BV667" s="1079"/>
      <c r="BW667" s="1079"/>
      <c r="BX667" s="1079"/>
      <c r="BY667" s="1079"/>
      <c r="BZ667" s="1079"/>
      <c r="CA667" s="1079"/>
      <c r="CB667" s="1079"/>
      <c r="CC667" s="1079"/>
      <c r="CD667" s="1079"/>
      <c r="CE667" s="1079"/>
      <c r="CF667" s="1079"/>
      <c r="CG667" s="1079"/>
      <c r="CH667" s="1079"/>
      <c r="CI667" s="1079"/>
      <c r="CJ667" s="1079"/>
      <c r="CK667" s="1079"/>
      <c r="CL667" s="1079"/>
      <c r="CM667" s="1079"/>
      <c r="CN667" s="1079"/>
      <c r="CO667" s="1079"/>
      <c r="CP667" s="1079"/>
      <c r="CQ667" s="1079"/>
      <c r="CR667" s="1079"/>
      <c r="CS667" s="1079"/>
      <c r="CT667" s="1079"/>
      <c r="CU667" s="1079"/>
      <c r="CV667" s="1079"/>
      <c r="CW667" s="1079"/>
      <c r="CX667" s="1079"/>
      <c r="CY667" s="1079"/>
      <c r="CZ667" s="1079"/>
      <c r="DA667" s="1079"/>
      <c r="DB667" s="1079"/>
      <c r="DC667" s="1079"/>
      <c r="DD667" s="1079"/>
      <c r="DE667" s="1079"/>
      <c r="DF667" s="1079"/>
      <c r="DG667" s="1079"/>
      <c r="DH667" s="1079"/>
      <c r="DI667" s="1079"/>
      <c r="DJ667" s="1079"/>
      <c r="DK667" s="1079"/>
      <c r="DL667" s="1079"/>
      <c r="DM667" s="1079"/>
      <c r="DN667" s="1079"/>
      <c r="DO667" s="1079"/>
      <c r="DP667" s="1079"/>
      <c r="DQ667" s="1079"/>
      <c r="DR667" s="1079"/>
      <c r="DS667" s="1079"/>
      <c r="DT667" s="1079"/>
      <c r="DU667" s="1079"/>
      <c r="DV667" s="1079"/>
      <c r="DW667" s="1079"/>
      <c r="DX667" s="1079"/>
      <c r="DY667" s="1079"/>
      <c r="DZ667" s="1079"/>
      <c r="EA667" s="1079"/>
      <c r="EB667" s="1079"/>
      <c r="EC667" s="1079"/>
      <c r="ED667" s="1079"/>
      <c r="EE667" s="1079"/>
      <c r="EF667" s="1079"/>
      <c r="EG667" s="1079"/>
      <c r="EH667" s="1079"/>
      <c r="EI667" s="1079"/>
      <c r="EJ667" s="1079"/>
      <c r="EK667" s="1079"/>
      <c r="EL667" s="1079"/>
      <c r="EM667" s="1079"/>
      <c r="EN667" s="1079"/>
      <c r="EO667" s="1079"/>
      <c r="EP667" s="1079"/>
      <c r="EQ667" s="1079"/>
      <c r="ER667" s="1079"/>
      <c r="ES667" s="1079"/>
      <c r="ET667" s="1079"/>
      <c r="EU667" s="1079"/>
      <c r="EV667" s="1079"/>
      <c r="EW667" s="1079"/>
      <c r="EX667" s="1079"/>
      <c r="EY667" s="1079"/>
      <c r="EZ667" s="1079"/>
      <c r="FA667" s="1079"/>
      <c r="FB667" s="1079"/>
      <c r="FC667" s="1079"/>
      <c r="FD667" s="1079"/>
      <c r="FE667" s="1079"/>
      <c r="FF667" s="1079"/>
      <c r="FG667" s="1079"/>
      <c r="FH667" s="1079"/>
      <c r="FI667" s="1079"/>
      <c r="FJ667" s="1079"/>
      <c r="FK667" s="1079"/>
      <c r="FL667" s="1079"/>
      <c r="FM667" s="1079"/>
      <c r="FN667" s="1079"/>
      <c r="FO667" s="1079"/>
      <c r="FP667" s="1079"/>
      <c r="FQ667" s="1079"/>
      <c r="FR667" s="1079"/>
      <c r="FS667" s="1079"/>
      <c r="FT667" s="1079"/>
      <c r="FU667" s="1079"/>
      <c r="FV667" s="1079"/>
      <c r="FW667" s="1079"/>
      <c r="FX667" s="1079"/>
      <c r="FY667" s="1079"/>
      <c r="FZ667" s="1079"/>
      <c r="GA667" s="1079"/>
      <c r="GB667" s="1079"/>
      <c r="GC667" s="1079"/>
      <c r="GD667" s="1079"/>
      <c r="GE667" s="1079"/>
      <c r="GF667" s="1079"/>
      <c r="GG667" s="1079"/>
      <c r="GH667" s="1079"/>
      <c r="GI667" s="1079"/>
      <c r="GJ667" s="1079"/>
      <c r="GK667" s="1079"/>
      <c r="GL667" s="1079"/>
      <c r="GM667" s="1079"/>
      <c r="GN667" s="1079"/>
      <c r="GO667" s="1079"/>
      <c r="GP667" s="1079"/>
      <c r="GQ667" s="1079"/>
      <c r="GR667" s="1079"/>
      <c r="GS667" s="1079"/>
      <c r="GT667" s="1079"/>
      <c r="GU667" s="1079"/>
      <c r="GV667" s="1079"/>
      <c r="GW667" s="1079"/>
      <c r="GX667" s="1079"/>
      <c r="GY667" s="1079"/>
      <c r="GZ667" s="1079"/>
      <c r="HA667" s="1079"/>
      <c r="HB667" s="1079"/>
      <c r="HC667" s="1079"/>
      <c r="HD667" s="1079"/>
      <c r="HE667" s="1079"/>
      <c r="HF667" s="1079"/>
      <c r="HG667" s="1079"/>
      <c r="HH667" s="1079"/>
      <c r="HI667" s="1079"/>
      <c r="HJ667" s="1079"/>
      <c r="HK667" s="1079"/>
      <c r="HL667" s="1079"/>
      <c r="HM667" s="1079"/>
      <c r="HN667" s="1079"/>
      <c r="HO667" s="1079"/>
      <c r="HP667" s="1079"/>
      <c r="HQ667" s="1079"/>
      <c r="HR667" s="1079"/>
      <c r="HS667" s="1079"/>
      <c r="HT667" s="1079"/>
      <c r="HU667" s="1079"/>
      <c r="HV667" s="1079"/>
      <c r="HW667" s="1079"/>
      <c r="HX667" s="1079"/>
      <c r="HY667" s="1079"/>
      <c r="HZ667" s="1079"/>
      <c r="IA667" s="1079"/>
      <c r="IB667" s="1079"/>
      <c r="IC667" s="1079"/>
      <c r="ID667" s="1079"/>
      <c r="IE667" s="1079"/>
      <c r="IF667" s="1079"/>
      <c r="IG667" s="1079"/>
      <c r="IH667" s="1079"/>
      <c r="II667" s="1079"/>
      <c r="IJ667" s="1079"/>
      <c r="IK667" s="1079"/>
      <c r="IL667" s="1079"/>
      <c r="IM667" s="1079"/>
      <c r="IN667" s="1079"/>
      <c r="IO667" s="1079"/>
      <c r="IP667" s="1079"/>
      <c r="IQ667" s="1079"/>
      <c r="IR667" s="1079"/>
      <c r="IS667" s="1079"/>
      <c r="IT667" s="1079"/>
      <c r="IU667" s="1079"/>
      <c r="IV667" s="1079"/>
      <c r="IW667" s="1079"/>
    </row>
    <row r="668" spans="1:257" s="395" customFormat="1" ht="28.5" customHeight="1">
      <c r="A668" s="282">
        <v>8</v>
      </c>
      <c r="B668" s="419">
        <v>39990</v>
      </c>
      <c r="C668" s="1064" t="s">
        <v>282</v>
      </c>
      <c r="D668" s="1064" t="s">
        <v>1375</v>
      </c>
      <c r="E668" s="1065" t="s">
        <v>1062</v>
      </c>
      <c r="F668" s="403" t="s">
        <v>1410</v>
      </c>
      <c r="G668" s="349">
        <v>12000000</v>
      </c>
      <c r="H668" s="378" t="s">
        <v>14</v>
      </c>
      <c r="I668" s="404"/>
      <c r="J668" s="379"/>
      <c r="K668" s="407"/>
      <c r="L668" s="417"/>
      <c r="M668" s="418"/>
      <c r="N668" s="419"/>
      <c r="O668" s="1072"/>
      <c r="P668" s="380"/>
      <c r="Q668" s="427"/>
      <c r="R668" s="281"/>
      <c r="S668" s="1079"/>
      <c r="T668" s="1079"/>
      <c r="U668" s="1079"/>
      <c r="V668" s="1079"/>
      <c r="W668" s="1079"/>
      <c r="X668" s="1079"/>
      <c r="Y668" s="1079"/>
      <c r="Z668" s="1079"/>
      <c r="AA668" s="1079"/>
      <c r="AB668" s="1079"/>
      <c r="AC668" s="1079"/>
      <c r="AD668" s="1079"/>
      <c r="AE668" s="1079"/>
      <c r="AF668" s="1079"/>
      <c r="AG668" s="1079"/>
      <c r="AH668" s="1079"/>
      <c r="AI668" s="1079"/>
      <c r="AJ668" s="1079"/>
      <c r="AK668" s="1079"/>
      <c r="AL668" s="1079"/>
      <c r="AM668" s="1079"/>
      <c r="AN668" s="1079"/>
      <c r="AO668" s="1079"/>
      <c r="AP668" s="1079"/>
      <c r="AQ668" s="1079"/>
      <c r="AR668" s="1079"/>
      <c r="AS668" s="1079"/>
      <c r="AT668" s="1079"/>
      <c r="AU668" s="1079"/>
      <c r="AV668" s="1079"/>
      <c r="AW668" s="1079"/>
      <c r="AX668" s="1079"/>
      <c r="AY668" s="1079"/>
      <c r="AZ668" s="1079"/>
      <c r="BA668" s="1079"/>
      <c r="BB668" s="1079"/>
      <c r="BC668" s="1079"/>
      <c r="BD668" s="1079"/>
      <c r="BE668" s="1079"/>
      <c r="BF668" s="1079"/>
      <c r="BG668" s="1079"/>
      <c r="BH668" s="1079"/>
      <c r="BI668" s="1079"/>
      <c r="BJ668" s="1079"/>
      <c r="BK668" s="1079"/>
      <c r="BL668" s="1079"/>
      <c r="BM668" s="1079"/>
      <c r="BN668" s="1079"/>
      <c r="BO668" s="1079"/>
      <c r="BP668" s="1079"/>
      <c r="BQ668" s="1079"/>
      <c r="BR668" s="1079"/>
      <c r="BS668" s="1079"/>
      <c r="BT668" s="1079"/>
      <c r="BU668" s="1079"/>
      <c r="BV668" s="1079"/>
      <c r="BW668" s="1079"/>
      <c r="BX668" s="1079"/>
      <c r="BY668" s="1079"/>
      <c r="BZ668" s="1079"/>
      <c r="CA668" s="1079"/>
      <c r="CB668" s="1079"/>
      <c r="CC668" s="1079"/>
      <c r="CD668" s="1079"/>
      <c r="CE668" s="1079"/>
      <c r="CF668" s="1079"/>
      <c r="CG668" s="1079"/>
      <c r="CH668" s="1079"/>
      <c r="CI668" s="1079"/>
      <c r="CJ668" s="1079"/>
      <c r="CK668" s="1079"/>
      <c r="CL668" s="1079"/>
      <c r="CM668" s="1079"/>
      <c r="CN668" s="1079"/>
      <c r="CO668" s="1079"/>
      <c r="CP668" s="1079"/>
      <c r="CQ668" s="1079"/>
      <c r="CR668" s="1079"/>
      <c r="CS668" s="1079"/>
      <c r="CT668" s="1079"/>
      <c r="CU668" s="1079"/>
      <c r="CV668" s="1079"/>
      <c r="CW668" s="1079"/>
      <c r="CX668" s="1079"/>
      <c r="CY668" s="1079"/>
      <c r="CZ668" s="1079"/>
      <c r="DA668" s="1079"/>
      <c r="DB668" s="1079"/>
      <c r="DC668" s="1079"/>
      <c r="DD668" s="1079"/>
      <c r="DE668" s="1079"/>
      <c r="DF668" s="1079"/>
      <c r="DG668" s="1079"/>
      <c r="DH668" s="1079"/>
      <c r="DI668" s="1079"/>
      <c r="DJ668" s="1079"/>
      <c r="DK668" s="1079"/>
      <c r="DL668" s="1079"/>
      <c r="DM668" s="1079"/>
      <c r="DN668" s="1079"/>
      <c r="DO668" s="1079"/>
      <c r="DP668" s="1079"/>
      <c r="DQ668" s="1079"/>
      <c r="DR668" s="1079"/>
      <c r="DS668" s="1079"/>
      <c r="DT668" s="1079"/>
      <c r="DU668" s="1079"/>
      <c r="DV668" s="1079"/>
      <c r="DW668" s="1079"/>
      <c r="DX668" s="1079"/>
      <c r="DY668" s="1079"/>
      <c r="DZ668" s="1079"/>
      <c r="EA668" s="1079"/>
      <c r="EB668" s="1079"/>
      <c r="EC668" s="1079"/>
      <c r="ED668" s="1079"/>
      <c r="EE668" s="1079"/>
      <c r="EF668" s="1079"/>
      <c r="EG668" s="1079"/>
      <c r="EH668" s="1079"/>
      <c r="EI668" s="1079"/>
      <c r="EJ668" s="1079"/>
      <c r="EK668" s="1079"/>
      <c r="EL668" s="1079"/>
      <c r="EM668" s="1079"/>
      <c r="EN668" s="1079"/>
      <c r="EO668" s="1079"/>
      <c r="EP668" s="1079"/>
      <c r="EQ668" s="1079"/>
      <c r="ER668" s="1079"/>
      <c r="ES668" s="1079"/>
      <c r="ET668" s="1079"/>
      <c r="EU668" s="1079"/>
      <c r="EV668" s="1079"/>
      <c r="EW668" s="1079"/>
      <c r="EX668" s="1079"/>
      <c r="EY668" s="1079"/>
      <c r="EZ668" s="1079"/>
      <c r="FA668" s="1079"/>
      <c r="FB668" s="1079"/>
      <c r="FC668" s="1079"/>
      <c r="FD668" s="1079"/>
      <c r="FE668" s="1079"/>
      <c r="FF668" s="1079"/>
      <c r="FG668" s="1079"/>
      <c r="FH668" s="1079"/>
      <c r="FI668" s="1079"/>
      <c r="FJ668" s="1079"/>
      <c r="FK668" s="1079"/>
      <c r="FL668" s="1079"/>
      <c r="FM668" s="1079"/>
      <c r="FN668" s="1079"/>
      <c r="FO668" s="1079"/>
      <c r="FP668" s="1079"/>
      <c r="FQ668" s="1079"/>
      <c r="FR668" s="1079"/>
      <c r="FS668" s="1079"/>
      <c r="FT668" s="1079"/>
      <c r="FU668" s="1079"/>
      <c r="FV668" s="1079"/>
      <c r="FW668" s="1079"/>
      <c r="FX668" s="1079"/>
      <c r="FY668" s="1079"/>
      <c r="FZ668" s="1079"/>
      <c r="GA668" s="1079"/>
      <c r="GB668" s="1079"/>
      <c r="GC668" s="1079"/>
      <c r="GD668" s="1079"/>
      <c r="GE668" s="1079"/>
      <c r="GF668" s="1079"/>
      <c r="GG668" s="1079"/>
      <c r="GH668" s="1079"/>
      <c r="GI668" s="1079"/>
      <c r="GJ668" s="1079"/>
      <c r="GK668" s="1079"/>
      <c r="GL668" s="1079"/>
      <c r="GM668" s="1079"/>
      <c r="GN668" s="1079"/>
      <c r="GO668" s="1079"/>
      <c r="GP668" s="1079"/>
      <c r="GQ668" s="1079"/>
      <c r="GR668" s="1079"/>
      <c r="GS668" s="1079"/>
      <c r="GT668" s="1079"/>
      <c r="GU668" s="1079"/>
      <c r="GV668" s="1079"/>
      <c r="GW668" s="1079"/>
      <c r="GX668" s="1079"/>
      <c r="GY668" s="1079"/>
      <c r="GZ668" s="1079"/>
      <c r="HA668" s="1079"/>
      <c r="HB668" s="1079"/>
      <c r="HC668" s="1079"/>
      <c r="HD668" s="1079"/>
      <c r="HE668" s="1079"/>
      <c r="HF668" s="1079"/>
      <c r="HG668" s="1079"/>
      <c r="HH668" s="1079"/>
      <c r="HI668" s="1079"/>
      <c r="HJ668" s="1079"/>
      <c r="HK668" s="1079"/>
      <c r="HL668" s="1079"/>
      <c r="HM668" s="1079"/>
      <c r="HN668" s="1079"/>
      <c r="HO668" s="1079"/>
      <c r="HP668" s="1079"/>
      <c r="HQ668" s="1079"/>
      <c r="HR668" s="1079"/>
      <c r="HS668" s="1079"/>
      <c r="HT668" s="1079"/>
      <c r="HU668" s="1079"/>
      <c r="HV668" s="1079"/>
      <c r="HW668" s="1079"/>
      <c r="HX668" s="1079"/>
      <c r="HY668" s="1079"/>
      <c r="HZ668" s="1079"/>
      <c r="IA668" s="1079"/>
      <c r="IB668" s="1079"/>
      <c r="IC668" s="1079"/>
      <c r="ID668" s="1079"/>
      <c r="IE668" s="1079"/>
      <c r="IF668" s="1079"/>
      <c r="IG668" s="1079"/>
      <c r="IH668" s="1079"/>
      <c r="II668" s="1079"/>
      <c r="IJ668" s="1079"/>
      <c r="IK668" s="1079"/>
      <c r="IL668" s="1079"/>
      <c r="IM668" s="1079"/>
      <c r="IN668" s="1079"/>
      <c r="IO668" s="1079"/>
      <c r="IP668" s="1079"/>
      <c r="IQ668" s="1079"/>
      <c r="IR668" s="1079"/>
      <c r="IS668" s="1079"/>
      <c r="IT668" s="1079"/>
      <c r="IU668" s="1079"/>
      <c r="IV668" s="1079"/>
      <c r="IW668" s="1079"/>
    </row>
    <row r="669" spans="1:257" s="395" customFormat="1" ht="28.5" customHeight="1">
      <c r="A669" s="1051"/>
      <c r="B669" s="1056">
        <v>40004</v>
      </c>
      <c r="C669" s="1076" t="s">
        <v>317</v>
      </c>
      <c r="D669" s="1076" t="s">
        <v>318</v>
      </c>
      <c r="E669" s="1078" t="s">
        <v>1027</v>
      </c>
      <c r="F669" s="428" t="s">
        <v>499</v>
      </c>
      <c r="G669" s="1059">
        <v>950000000</v>
      </c>
      <c r="H669" s="429" t="s">
        <v>14</v>
      </c>
      <c r="I669" s="430"/>
      <c r="J669" s="431"/>
      <c r="K669" s="432"/>
      <c r="L669" s="433"/>
      <c r="M669" s="434"/>
      <c r="N669" s="435"/>
      <c r="O669" s="1070"/>
      <c r="P669" s="436"/>
      <c r="Q669" s="437"/>
      <c r="R669" s="438"/>
      <c r="S669" s="1079"/>
      <c r="T669" s="1079"/>
      <c r="U669" s="1079"/>
      <c r="V669" s="1079"/>
      <c r="W669" s="1079"/>
      <c r="X669" s="1079"/>
      <c r="Y669" s="1079"/>
      <c r="Z669" s="1079"/>
      <c r="AA669" s="1079"/>
      <c r="AB669" s="1079"/>
      <c r="AC669" s="1079"/>
      <c r="AD669" s="1079"/>
      <c r="AE669" s="1079"/>
      <c r="AF669" s="1079"/>
      <c r="AG669" s="1079"/>
      <c r="AH669" s="1079"/>
      <c r="AI669" s="1079"/>
      <c r="AJ669" s="1079"/>
      <c r="AK669" s="1079"/>
      <c r="AL669" s="1079"/>
      <c r="AM669" s="1079"/>
      <c r="AN669" s="1079"/>
      <c r="AO669" s="1079"/>
      <c r="AP669" s="1079"/>
      <c r="AQ669" s="1079"/>
      <c r="AR669" s="1079"/>
      <c r="AS669" s="1079"/>
      <c r="AT669" s="1079"/>
      <c r="AU669" s="1079"/>
      <c r="AV669" s="1079"/>
      <c r="AW669" s="1079"/>
      <c r="AX669" s="1079"/>
      <c r="AY669" s="1079"/>
      <c r="AZ669" s="1079"/>
      <c r="BA669" s="1079"/>
      <c r="BB669" s="1079"/>
      <c r="BC669" s="1079"/>
      <c r="BD669" s="1079"/>
      <c r="BE669" s="1079"/>
      <c r="BF669" s="1079"/>
      <c r="BG669" s="1079"/>
      <c r="BH669" s="1079"/>
      <c r="BI669" s="1079"/>
      <c r="BJ669" s="1079"/>
      <c r="BK669" s="1079"/>
      <c r="BL669" s="1079"/>
      <c r="BM669" s="1079"/>
      <c r="BN669" s="1079"/>
      <c r="BO669" s="1079"/>
      <c r="BP669" s="1079"/>
      <c r="BQ669" s="1079"/>
      <c r="BR669" s="1079"/>
      <c r="BS669" s="1079"/>
      <c r="BT669" s="1079"/>
      <c r="BU669" s="1079"/>
      <c r="BV669" s="1079"/>
      <c r="BW669" s="1079"/>
      <c r="BX669" s="1079"/>
      <c r="BY669" s="1079"/>
      <c r="BZ669" s="1079"/>
      <c r="CA669" s="1079"/>
      <c r="CB669" s="1079"/>
      <c r="CC669" s="1079"/>
      <c r="CD669" s="1079"/>
      <c r="CE669" s="1079"/>
      <c r="CF669" s="1079"/>
      <c r="CG669" s="1079"/>
      <c r="CH669" s="1079"/>
      <c r="CI669" s="1079"/>
      <c r="CJ669" s="1079"/>
      <c r="CK669" s="1079"/>
      <c r="CL669" s="1079"/>
      <c r="CM669" s="1079"/>
      <c r="CN669" s="1079"/>
      <c r="CO669" s="1079"/>
      <c r="CP669" s="1079"/>
      <c r="CQ669" s="1079"/>
      <c r="CR669" s="1079"/>
      <c r="CS669" s="1079"/>
      <c r="CT669" s="1079"/>
      <c r="CU669" s="1079"/>
      <c r="CV669" s="1079"/>
      <c r="CW669" s="1079"/>
      <c r="CX669" s="1079"/>
      <c r="CY669" s="1079"/>
      <c r="CZ669" s="1079"/>
      <c r="DA669" s="1079"/>
      <c r="DB669" s="1079"/>
      <c r="DC669" s="1079"/>
      <c r="DD669" s="1079"/>
      <c r="DE669" s="1079"/>
      <c r="DF669" s="1079"/>
      <c r="DG669" s="1079"/>
      <c r="DH669" s="1079"/>
      <c r="DI669" s="1079"/>
      <c r="DJ669" s="1079"/>
      <c r="DK669" s="1079"/>
      <c r="DL669" s="1079"/>
      <c r="DM669" s="1079"/>
      <c r="DN669" s="1079"/>
      <c r="DO669" s="1079"/>
      <c r="DP669" s="1079"/>
      <c r="DQ669" s="1079"/>
      <c r="DR669" s="1079"/>
      <c r="DS669" s="1079"/>
      <c r="DT669" s="1079"/>
      <c r="DU669" s="1079"/>
      <c r="DV669" s="1079"/>
      <c r="DW669" s="1079"/>
      <c r="DX669" s="1079"/>
      <c r="DY669" s="1079"/>
      <c r="DZ669" s="1079"/>
      <c r="EA669" s="1079"/>
      <c r="EB669" s="1079"/>
      <c r="EC669" s="1079"/>
      <c r="ED669" s="1079"/>
      <c r="EE669" s="1079"/>
      <c r="EF669" s="1079"/>
      <c r="EG669" s="1079"/>
      <c r="EH669" s="1079"/>
      <c r="EI669" s="1079"/>
      <c r="EJ669" s="1079"/>
      <c r="EK669" s="1079"/>
      <c r="EL669" s="1079"/>
      <c r="EM669" s="1079"/>
      <c r="EN669" s="1079"/>
      <c r="EO669" s="1079"/>
      <c r="EP669" s="1079"/>
      <c r="EQ669" s="1079"/>
      <c r="ER669" s="1079"/>
      <c r="ES669" s="1079"/>
      <c r="ET669" s="1079"/>
      <c r="EU669" s="1079"/>
      <c r="EV669" s="1079"/>
      <c r="EW669" s="1079"/>
      <c r="EX669" s="1079"/>
      <c r="EY669" s="1079"/>
      <c r="EZ669" s="1079"/>
      <c r="FA669" s="1079"/>
      <c r="FB669" s="1079"/>
      <c r="FC669" s="1079"/>
      <c r="FD669" s="1079"/>
      <c r="FE669" s="1079"/>
      <c r="FF669" s="1079"/>
      <c r="FG669" s="1079"/>
      <c r="FH669" s="1079"/>
      <c r="FI669" s="1079"/>
      <c r="FJ669" s="1079"/>
      <c r="FK669" s="1079"/>
      <c r="FL669" s="1079"/>
      <c r="FM669" s="1079"/>
      <c r="FN669" s="1079"/>
      <c r="FO669" s="1079"/>
      <c r="FP669" s="1079"/>
      <c r="FQ669" s="1079"/>
      <c r="FR669" s="1079"/>
      <c r="FS669" s="1079"/>
      <c r="FT669" s="1079"/>
      <c r="FU669" s="1079"/>
      <c r="FV669" s="1079"/>
      <c r="FW669" s="1079"/>
      <c r="FX669" s="1079"/>
      <c r="FY669" s="1079"/>
      <c r="FZ669" s="1079"/>
      <c r="GA669" s="1079"/>
      <c r="GB669" s="1079"/>
      <c r="GC669" s="1079"/>
      <c r="GD669" s="1079"/>
      <c r="GE669" s="1079"/>
      <c r="GF669" s="1079"/>
      <c r="GG669" s="1079"/>
      <c r="GH669" s="1079"/>
      <c r="GI669" s="1079"/>
      <c r="GJ669" s="1079"/>
      <c r="GK669" s="1079"/>
      <c r="GL669" s="1079"/>
      <c r="GM669" s="1079"/>
      <c r="GN669" s="1079"/>
      <c r="GO669" s="1079"/>
      <c r="GP669" s="1079"/>
      <c r="GQ669" s="1079"/>
      <c r="GR669" s="1079"/>
      <c r="GS669" s="1079"/>
      <c r="GT669" s="1079"/>
      <c r="GU669" s="1079"/>
      <c r="GV669" s="1079"/>
      <c r="GW669" s="1079"/>
      <c r="GX669" s="1079"/>
      <c r="GY669" s="1079"/>
      <c r="GZ669" s="1079"/>
      <c r="HA669" s="1079"/>
      <c r="HB669" s="1079"/>
      <c r="HC669" s="1079"/>
      <c r="HD669" s="1079"/>
      <c r="HE669" s="1079"/>
      <c r="HF669" s="1079"/>
      <c r="HG669" s="1079"/>
      <c r="HH669" s="1079"/>
      <c r="HI669" s="1079"/>
      <c r="HJ669" s="1079"/>
      <c r="HK669" s="1079"/>
      <c r="HL669" s="1079"/>
      <c r="HM669" s="1079"/>
      <c r="HN669" s="1079"/>
      <c r="HO669" s="1079"/>
      <c r="HP669" s="1079"/>
      <c r="HQ669" s="1079"/>
      <c r="HR669" s="1079"/>
      <c r="HS669" s="1079"/>
      <c r="HT669" s="1079"/>
      <c r="HU669" s="1079"/>
      <c r="HV669" s="1079"/>
      <c r="HW669" s="1079"/>
      <c r="HX669" s="1079"/>
      <c r="HY669" s="1079"/>
      <c r="HZ669" s="1079"/>
      <c r="IA669" s="1079"/>
      <c r="IB669" s="1079"/>
      <c r="IC669" s="1079"/>
      <c r="ID669" s="1079"/>
      <c r="IE669" s="1079"/>
      <c r="IF669" s="1079"/>
      <c r="IG669" s="1079"/>
      <c r="IH669" s="1079"/>
      <c r="II669" s="1079"/>
      <c r="IJ669" s="1079"/>
      <c r="IK669" s="1079"/>
      <c r="IL669" s="1079"/>
      <c r="IM669" s="1079"/>
      <c r="IN669" s="1079"/>
      <c r="IO669" s="1079"/>
      <c r="IP669" s="1079"/>
      <c r="IQ669" s="1079"/>
      <c r="IR669" s="1079"/>
      <c r="IS669" s="1079"/>
      <c r="IT669" s="1079"/>
      <c r="IU669" s="1079"/>
      <c r="IV669" s="1079"/>
      <c r="IW669" s="1079"/>
    </row>
    <row r="670" spans="1:257" s="7" customFormat="1">
      <c r="A670" s="240" t="s">
        <v>451</v>
      </c>
      <c r="B670" s="373">
        <v>40004</v>
      </c>
      <c r="C670" s="6" t="s">
        <v>319</v>
      </c>
      <c r="D670" s="6" t="s">
        <v>320</v>
      </c>
      <c r="E670" s="439" t="s">
        <v>986</v>
      </c>
      <c r="F670" s="414" t="s">
        <v>421</v>
      </c>
      <c r="G670" s="345">
        <v>13669000</v>
      </c>
      <c r="H670" s="440" t="s">
        <v>14</v>
      </c>
      <c r="I670" s="441"/>
      <c r="J670" s="442"/>
      <c r="K670" s="443"/>
      <c r="L670" s="444"/>
      <c r="M670" s="445"/>
      <c r="N670" s="446"/>
      <c r="O670" s="447"/>
      <c r="P670" s="448"/>
      <c r="Q670" s="425"/>
      <c r="R670" s="449"/>
      <c r="S670" s="426"/>
      <c r="T670" s="426"/>
      <c r="U670" s="426"/>
      <c r="V670" s="426"/>
      <c r="W670" s="426"/>
      <c r="X670" s="426"/>
      <c r="Y670" s="426"/>
      <c r="Z670" s="426"/>
      <c r="AA670" s="426"/>
      <c r="AB670" s="426"/>
      <c r="AC670" s="426"/>
      <c r="AD670" s="426"/>
      <c r="AE670" s="426"/>
      <c r="AF670" s="426"/>
      <c r="AG670" s="426"/>
      <c r="AH670" s="426"/>
      <c r="AI670" s="426"/>
      <c r="AJ670" s="426"/>
      <c r="AK670" s="426"/>
      <c r="AL670" s="426"/>
      <c r="AM670" s="426"/>
      <c r="AN670" s="426"/>
      <c r="AO670" s="426"/>
      <c r="AP670" s="426"/>
      <c r="AQ670" s="426"/>
      <c r="AR670" s="426"/>
      <c r="AS670" s="426"/>
      <c r="AT670" s="426"/>
      <c r="AU670" s="426"/>
      <c r="AV670" s="426"/>
      <c r="AW670" s="426"/>
      <c r="AX670" s="426"/>
      <c r="AY670" s="426"/>
      <c r="AZ670" s="426"/>
      <c r="BA670" s="426"/>
      <c r="BB670" s="426"/>
      <c r="BC670" s="426"/>
      <c r="BD670" s="426"/>
      <c r="BE670" s="426"/>
      <c r="BF670" s="426"/>
      <c r="BG670" s="426"/>
      <c r="BH670" s="426"/>
      <c r="BI670" s="426"/>
      <c r="BJ670" s="426"/>
      <c r="BK670" s="426"/>
      <c r="BL670" s="426"/>
      <c r="BM670" s="426"/>
      <c r="BN670" s="426"/>
      <c r="BO670" s="426"/>
      <c r="BP670" s="426"/>
      <c r="BQ670" s="426"/>
      <c r="BR670" s="426"/>
      <c r="BS670" s="426"/>
      <c r="BT670" s="426"/>
      <c r="BU670" s="426"/>
      <c r="BV670" s="426"/>
      <c r="BW670" s="426"/>
      <c r="BX670" s="426"/>
      <c r="BY670" s="426"/>
      <c r="BZ670" s="426"/>
      <c r="CA670" s="426"/>
      <c r="CB670" s="426"/>
      <c r="CC670" s="426"/>
      <c r="CD670" s="426"/>
      <c r="CE670" s="426"/>
      <c r="CF670" s="426"/>
      <c r="CG670" s="426"/>
      <c r="CH670" s="426"/>
      <c r="CI670" s="426"/>
      <c r="CJ670" s="426"/>
      <c r="CK670" s="426"/>
      <c r="CL670" s="426"/>
      <c r="CM670" s="426"/>
      <c r="CN670" s="426"/>
      <c r="CO670" s="426"/>
      <c r="CP670" s="426"/>
      <c r="CQ670" s="426"/>
      <c r="CR670" s="426"/>
      <c r="CS670" s="426"/>
      <c r="CT670" s="426"/>
      <c r="CU670" s="426"/>
      <c r="CV670" s="426"/>
      <c r="CW670" s="426"/>
      <c r="CX670" s="426"/>
      <c r="CY670" s="426"/>
      <c r="CZ670" s="426"/>
      <c r="DA670" s="426"/>
      <c r="DB670" s="426"/>
      <c r="DC670" s="426"/>
      <c r="DD670" s="426"/>
      <c r="DE670" s="426"/>
      <c r="DF670" s="426"/>
      <c r="DG670" s="426"/>
      <c r="DH670" s="426"/>
      <c r="DI670" s="426"/>
      <c r="DJ670" s="426"/>
      <c r="DK670" s="426"/>
      <c r="DL670" s="426"/>
      <c r="DM670" s="426"/>
      <c r="DN670" s="426"/>
      <c r="DO670" s="426"/>
      <c r="DP670" s="426"/>
      <c r="DQ670" s="426"/>
      <c r="DR670" s="426"/>
      <c r="DS670" s="426"/>
      <c r="DT670" s="426"/>
      <c r="DU670" s="426"/>
      <c r="DV670" s="426"/>
      <c r="DW670" s="426"/>
      <c r="DX670" s="426"/>
      <c r="DY670" s="426"/>
      <c r="DZ670" s="426"/>
      <c r="EA670" s="426"/>
      <c r="EB670" s="426"/>
      <c r="EC670" s="426"/>
      <c r="ED670" s="426"/>
      <c r="EE670" s="426"/>
      <c r="EF670" s="426"/>
      <c r="EG670" s="426"/>
      <c r="EH670" s="426"/>
      <c r="EI670" s="426"/>
      <c r="EJ670" s="426"/>
      <c r="EK670" s="426"/>
      <c r="EL670" s="426"/>
      <c r="EM670" s="426"/>
      <c r="EN670" s="426"/>
      <c r="EO670" s="426"/>
      <c r="EP670" s="426"/>
      <c r="EQ670" s="426"/>
      <c r="ER670" s="426"/>
      <c r="ES670" s="426"/>
      <c r="ET670" s="426"/>
      <c r="EU670" s="426"/>
      <c r="EV670" s="426"/>
      <c r="EW670" s="426"/>
      <c r="EX670" s="426"/>
      <c r="EY670" s="426"/>
      <c r="EZ670" s="426"/>
      <c r="FA670" s="426"/>
      <c r="FB670" s="426"/>
      <c r="FC670" s="426"/>
      <c r="FD670" s="426"/>
      <c r="FE670" s="426"/>
      <c r="FF670" s="426"/>
      <c r="FG670" s="426"/>
      <c r="FH670" s="426"/>
      <c r="FI670" s="426"/>
      <c r="FJ670" s="426"/>
      <c r="FK670" s="426"/>
      <c r="FL670" s="426"/>
      <c r="FM670" s="426"/>
      <c r="FN670" s="426"/>
      <c r="FO670" s="426"/>
      <c r="FP670" s="426"/>
      <c r="FQ670" s="426"/>
      <c r="FR670" s="426"/>
      <c r="FS670" s="426"/>
      <c r="FT670" s="426"/>
      <c r="FU670" s="426"/>
      <c r="FV670" s="426"/>
      <c r="FW670" s="426"/>
      <c r="FX670" s="426"/>
      <c r="FY670" s="426"/>
      <c r="FZ670" s="426"/>
      <c r="GA670" s="426"/>
      <c r="GB670" s="426"/>
      <c r="GC670" s="426"/>
      <c r="GD670" s="426"/>
      <c r="GE670" s="426"/>
      <c r="GF670" s="426"/>
      <c r="GG670" s="426"/>
      <c r="GH670" s="426"/>
      <c r="GI670" s="426"/>
      <c r="GJ670" s="426"/>
      <c r="GK670" s="426"/>
      <c r="GL670" s="426"/>
      <c r="GM670" s="426"/>
      <c r="GN670" s="426"/>
      <c r="GO670" s="426"/>
      <c r="GP670" s="426"/>
      <c r="GQ670" s="426"/>
      <c r="GR670" s="426"/>
      <c r="GS670" s="426"/>
      <c r="GT670" s="426"/>
      <c r="GU670" s="426"/>
      <c r="GV670" s="426"/>
      <c r="GW670" s="426"/>
      <c r="GX670" s="426"/>
      <c r="GY670" s="426"/>
      <c r="GZ670" s="426"/>
      <c r="HA670" s="426"/>
      <c r="HB670" s="426"/>
      <c r="HC670" s="426"/>
      <c r="HD670" s="426"/>
      <c r="HE670" s="426"/>
      <c r="HF670" s="426"/>
      <c r="HG670" s="426"/>
      <c r="HH670" s="426"/>
      <c r="HI670" s="426"/>
      <c r="HJ670" s="426"/>
      <c r="HK670" s="426"/>
      <c r="HL670" s="426"/>
      <c r="HM670" s="426"/>
      <c r="HN670" s="426"/>
      <c r="HO670" s="426"/>
      <c r="HP670" s="426"/>
      <c r="HQ670" s="426"/>
      <c r="HR670" s="426"/>
      <c r="HS670" s="426"/>
      <c r="HT670" s="426"/>
      <c r="HU670" s="426"/>
      <c r="HV670" s="426"/>
      <c r="HW670" s="426"/>
      <c r="HX670" s="426"/>
      <c r="HY670" s="426"/>
      <c r="HZ670" s="426"/>
      <c r="IA670" s="426"/>
      <c r="IB670" s="426"/>
      <c r="IC670" s="426"/>
      <c r="ID670" s="426"/>
      <c r="IE670" s="426"/>
      <c r="IF670" s="426"/>
      <c r="IG670" s="426"/>
      <c r="IH670" s="426"/>
      <c r="II670" s="426"/>
      <c r="IJ670" s="426"/>
      <c r="IK670" s="426"/>
      <c r="IL670" s="426"/>
      <c r="IM670" s="426"/>
      <c r="IN670" s="426"/>
      <c r="IO670" s="426"/>
      <c r="IP670" s="426"/>
      <c r="IQ670" s="426"/>
      <c r="IR670" s="426"/>
      <c r="IS670" s="426"/>
      <c r="IT670" s="426"/>
      <c r="IU670" s="426"/>
      <c r="IV670" s="426"/>
      <c r="IW670" s="426"/>
    </row>
    <row r="671" spans="1:257" s="7" customFormat="1" ht="16.5" customHeight="1">
      <c r="A671" s="240">
        <v>2</v>
      </c>
      <c r="B671" s="373">
        <v>40011</v>
      </c>
      <c r="C671" s="6" t="s">
        <v>334</v>
      </c>
      <c r="D671" s="6" t="s">
        <v>338</v>
      </c>
      <c r="E671" s="439" t="s">
        <v>1022</v>
      </c>
      <c r="F671" s="414" t="s">
        <v>421</v>
      </c>
      <c r="G671" s="345">
        <v>11000000</v>
      </c>
      <c r="H671" s="440" t="s">
        <v>14</v>
      </c>
      <c r="I671" s="441"/>
      <c r="J671" s="442"/>
      <c r="K671" s="443"/>
      <c r="L671" s="444"/>
      <c r="M671" s="445"/>
      <c r="N671" s="446"/>
      <c r="O671" s="447"/>
      <c r="P671" s="448"/>
      <c r="Q671" s="425"/>
      <c r="R671" s="449"/>
      <c r="S671" s="426"/>
      <c r="T671" s="426"/>
      <c r="U671" s="426"/>
      <c r="V671" s="426"/>
      <c r="W671" s="426"/>
      <c r="X671" s="426"/>
      <c r="Y671" s="426"/>
      <c r="Z671" s="426"/>
      <c r="AA671" s="426"/>
      <c r="AB671" s="426"/>
      <c r="AC671" s="426"/>
      <c r="AD671" s="426"/>
      <c r="AE671" s="426"/>
      <c r="AF671" s="426"/>
      <c r="AG671" s="426"/>
      <c r="AH671" s="426"/>
      <c r="AI671" s="426"/>
      <c r="AJ671" s="426"/>
      <c r="AK671" s="426"/>
      <c r="AL671" s="426"/>
      <c r="AM671" s="426"/>
      <c r="AN671" s="426"/>
      <c r="AO671" s="426"/>
      <c r="AP671" s="426"/>
      <c r="AQ671" s="426"/>
      <c r="AR671" s="426"/>
      <c r="AS671" s="426"/>
      <c r="AT671" s="426"/>
      <c r="AU671" s="426"/>
      <c r="AV671" s="426"/>
      <c r="AW671" s="426"/>
      <c r="AX671" s="426"/>
      <c r="AY671" s="426"/>
      <c r="AZ671" s="426"/>
      <c r="BA671" s="426"/>
      <c r="BB671" s="426"/>
      <c r="BC671" s="426"/>
      <c r="BD671" s="426"/>
      <c r="BE671" s="426"/>
      <c r="BF671" s="426"/>
      <c r="BG671" s="426"/>
      <c r="BH671" s="426"/>
      <c r="BI671" s="426"/>
      <c r="BJ671" s="426"/>
      <c r="BK671" s="426"/>
      <c r="BL671" s="426"/>
      <c r="BM671" s="426"/>
      <c r="BN671" s="426"/>
      <c r="BO671" s="426"/>
      <c r="BP671" s="426"/>
      <c r="BQ671" s="426"/>
      <c r="BR671" s="426"/>
      <c r="BS671" s="426"/>
      <c r="BT671" s="426"/>
      <c r="BU671" s="426"/>
      <c r="BV671" s="426"/>
      <c r="BW671" s="426"/>
      <c r="BX671" s="426"/>
      <c r="BY671" s="426"/>
      <c r="BZ671" s="426"/>
      <c r="CA671" s="426"/>
      <c r="CB671" s="426"/>
      <c r="CC671" s="426"/>
      <c r="CD671" s="426"/>
      <c r="CE671" s="426"/>
      <c r="CF671" s="426"/>
      <c r="CG671" s="426"/>
      <c r="CH671" s="426"/>
      <c r="CI671" s="426"/>
      <c r="CJ671" s="426"/>
      <c r="CK671" s="426"/>
      <c r="CL671" s="426"/>
      <c r="CM671" s="426"/>
      <c r="CN671" s="426"/>
      <c r="CO671" s="426"/>
      <c r="CP671" s="426"/>
      <c r="CQ671" s="426"/>
      <c r="CR671" s="426"/>
      <c r="CS671" s="426"/>
      <c r="CT671" s="426"/>
      <c r="CU671" s="426"/>
      <c r="CV671" s="426"/>
      <c r="CW671" s="426"/>
      <c r="CX671" s="426"/>
      <c r="CY671" s="426"/>
      <c r="CZ671" s="426"/>
      <c r="DA671" s="426"/>
      <c r="DB671" s="426"/>
      <c r="DC671" s="426"/>
      <c r="DD671" s="426"/>
      <c r="DE671" s="426"/>
      <c r="DF671" s="426"/>
      <c r="DG671" s="426"/>
      <c r="DH671" s="426"/>
      <c r="DI671" s="426"/>
      <c r="DJ671" s="426"/>
      <c r="DK671" s="426"/>
      <c r="DL671" s="426"/>
      <c r="DM671" s="426"/>
      <c r="DN671" s="426"/>
      <c r="DO671" s="426"/>
      <c r="DP671" s="426"/>
      <c r="DQ671" s="426"/>
      <c r="DR671" s="426"/>
      <c r="DS671" s="426"/>
      <c r="DT671" s="426"/>
      <c r="DU671" s="426"/>
      <c r="DV671" s="426"/>
      <c r="DW671" s="426"/>
      <c r="DX671" s="426"/>
      <c r="DY671" s="426"/>
      <c r="DZ671" s="426"/>
      <c r="EA671" s="426"/>
      <c r="EB671" s="426"/>
      <c r="EC671" s="426"/>
      <c r="ED671" s="426"/>
      <c r="EE671" s="426"/>
      <c r="EF671" s="426"/>
      <c r="EG671" s="426"/>
      <c r="EH671" s="426"/>
      <c r="EI671" s="426"/>
      <c r="EJ671" s="426"/>
      <c r="EK671" s="426"/>
      <c r="EL671" s="426"/>
      <c r="EM671" s="426"/>
      <c r="EN671" s="426"/>
      <c r="EO671" s="426"/>
      <c r="EP671" s="426"/>
      <c r="EQ671" s="426"/>
      <c r="ER671" s="426"/>
      <c r="ES671" s="426"/>
      <c r="ET671" s="426"/>
      <c r="EU671" s="426"/>
      <c r="EV671" s="426"/>
      <c r="EW671" s="426"/>
      <c r="EX671" s="426"/>
      <c r="EY671" s="426"/>
      <c r="EZ671" s="426"/>
      <c r="FA671" s="426"/>
      <c r="FB671" s="426"/>
      <c r="FC671" s="426"/>
      <c r="FD671" s="426"/>
      <c r="FE671" s="426"/>
      <c r="FF671" s="426"/>
      <c r="FG671" s="426"/>
      <c r="FH671" s="426"/>
      <c r="FI671" s="426"/>
      <c r="FJ671" s="426"/>
      <c r="FK671" s="426"/>
      <c r="FL671" s="426"/>
      <c r="FM671" s="426"/>
      <c r="FN671" s="426"/>
      <c r="FO671" s="426"/>
      <c r="FP671" s="426"/>
      <c r="FQ671" s="426"/>
      <c r="FR671" s="426"/>
      <c r="FS671" s="426"/>
      <c r="FT671" s="426"/>
      <c r="FU671" s="426"/>
      <c r="FV671" s="426"/>
      <c r="FW671" s="426"/>
      <c r="FX671" s="426"/>
      <c r="FY671" s="426"/>
      <c r="FZ671" s="426"/>
      <c r="GA671" s="426"/>
      <c r="GB671" s="426"/>
      <c r="GC671" s="426"/>
      <c r="GD671" s="426"/>
      <c r="GE671" s="426"/>
      <c r="GF671" s="426"/>
      <c r="GG671" s="426"/>
      <c r="GH671" s="426"/>
      <c r="GI671" s="426"/>
      <c r="GJ671" s="426"/>
      <c r="GK671" s="426"/>
      <c r="GL671" s="426"/>
      <c r="GM671" s="426"/>
      <c r="GN671" s="426"/>
      <c r="GO671" s="426"/>
      <c r="GP671" s="426"/>
      <c r="GQ671" s="426"/>
      <c r="GR671" s="426"/>
      <c r="GS671" s="426"/>
      <c r="GT671" s="426"/>
      <c r="GU671" s="426"/>
      <c r="GV671" s="426"/>
      <c r="GW671" s="426"/>
      <c r="GX671" s="426"/>
      <c r="GY671" s="426"/>
      <c r="GZ671" s="426"/>
      <c r="HA671" s="426"/>
      <c r="HB671" s="426"/>
      <c r="HC671" s="426"/>
      <c r="HD671" s="426"/>
      <c r="HE671" s="426"/>
      <c r="HF671" s="426"/>
      <c r="HG671" s="426"/>
      <c r="HH671" s="426"/>
      <c r="HI671" s="426"/>
      <c r="HJ671" s="426"/>
      <c r="HK671" s="426"/>
      <c r="HL671" s="426"/>
      <c r="HM671" s="426"/>
      <c r="HN671" s="426"/>
      <c r="HO671" s="426"/>
      <c r="HP671" s="426"/>
      <c r="HQ671" s="426"/>
      <c r="HR671" s="426"/>
      <c r="HS671" s="426"/>
      <c r="HT671" s="426"/>
      <c r="HU671" s="426"/>
      <c r="HV671" s="426"/>
      <c r="HW671" s="426"/>
      <c r="HX671" s="426"/>
      <c r="HY671" s="426"/>
      <c r="HZ671" s="426"/>
      <c r="IA671" s="426"/>
      <c r="IB671" s="426"/>
      <c r="IC671" s="426"/>
      <c r="ID671" s="426"/>
      <c r="IE671" s="426"/>
      <c r="IF671" s="426"/>
      <c r="IG671" s="426"/>
      <c r="IH671" s="426"/>
      <c r="II671" s="426"/>
      <c r="IJ671" s="426"/>
      <c r="IK671" s="426"/>
      <c r="IL671" s="426"/>
      <c r="IM671" s="426"/>
      <c r="IN671" s="426"/>
      <c r="IO671" s="426"/>
      <c r="IP671" s="426"/>
      <c r="IQ671" s="426"/>
      <c r="IR671" s="426"/>
      <c r="IS671" s="426"/>
      <c r="IT671" s="426"/>
      <c r="IU671" s="426"/>
      <c r="IV671" s="426"/>
      <c r="IW671" s="426"/>
    </row>
    <row r="672" spans="1:257" s="7" customFormat="1" ht="16.5" customHeight="1">
      <c r="A672" s="240">
        <v>2</v>
      </c>
      <c r="B672" s="373">
        <v>40011</v>
      </c>
      <c r="C672" s="6" t="s">
        <v>343</v>
      </c>
      <c r="D672" s="6" t="s">
        <v>1052</v>
      </c>
      <c r="E672" s="439" t="s">
        <v>1051</v>
      </c>
      <c r="F672" s="414" t="s">
        <v>421</v>
      </c>
      <c r="G672" s="345">
        <v>12900000</v>
      </c>
      <c r="H672" s="440" t="s">
        <v>14</v>
      </c>
      <c r="I672" s="441"/>
      <c r="J672" s="442"/>
      <c r="K672" s="443"/>
      <c r="L672" s="444"/>
      <c r="M672" s="445"/>
      <c r="N672" s="446"/>
      <c r="O672" s="447"/>
      <c r="P672" s="448"/>
      <c r="Q672" s="425"/>
      <c r="R672" s="449"/>
      <c r="S672" s="426"/>
      <c r="T672" s="426"/>
      <c r="U672" s="426"/>
      <c r="V672" s="426"/>
      <c r="W672" s="426"/>
      <c r="X672" s="426"/>
      <c r="Y672" s="426"/>
      <c r="Z672" s="426"/>
      <c r="AA672" s="426"/>
      <c r="AB672" s="426"/>
      <c r="AC672" s="426"/>
      <c r="AD672" s="426"/>
      <c r="AE672" s="426"/>
      <c r="AF672" s="426"/>
      <c r="AG672" s="426"/>
      <c r="AH672" s="426"/>
      <c r="AI672" s="426"/>
      <c r="AJ672" s="426"/>
      <c r="AK672" s="426"/>
      <c r="AL672" s="426"/>
      <c r="AM672" s="426"/>
      <c r="AN672" s="426"/>
      <c r="AO672" s="426"/>
      <c r="AP672" s="426"/>
      <c r="AQ672" s="426"/>
      <c r="AR672" s="426"/>
      <c r="AS672" s="426"/>
      <c r="AT672" s="426"/>
      <c r="AU672" s="426"/>
      <c r="AV672" s="426"/>
      <c r="AW672" s="426"/>
      <c r="AX672" s="426"/>
      <c r="AY672" s="426"/>
      <c r="AZ672" s="426"/>
      <c r="BA672" s="426"/>
      <c r="BB672" s="426"/>
      <c r="BC672" s="426"/>
      <c r="BD672" s="426"/>
      <c r="BE672" s="426"/>
      <c r="BF672" s="426"/>
      <c r="BG672" s="426"/>
      <c r="BH672" s="426"/>
      <c r="BI672" s="426"/>
      <c r="BJ672" s="426"/>
      <c r="BK672" s="426"/>
      <c r="BL672" s="426"/>
      <c r="BM672" s="426"/>
      <c r="BN672" s="426"/>
      <c r="BO672" s="426"/>
      <c r="BP672" s="426"/>
      <c r="BQ672" s="426"/>
      <c r="BR672" s="426"/>
      <c r="BS672" s="426"/>
      <c r="BT672" s="426"/>
      <c r="BU672" s="426"/>
      <c r="BV672" s="426"/>
      <c r="BW672" s="426"/>
      <c r="BX672" s="426"/>
      <c r="BY672" s="426"/>
      <c r="BZ672" s="426"/>
      <c r="CA672" s="426"/>
      <c r="CB672" s="426"/>
      <c r="CC672" s="426"/>
      <c r="CD672" s="426"/>
      <c r="CE672" s="426"/>
      <c r="CF672" s="426"/>
      <c r="CG672" s="426"/>
      <c r="CH672" s="426"/>
      <c r="CI672" s="426"/>
      <c r="CJ672" s="426"/>
      <c r="CK672" s="426"/>
      <c r="CL672" s="426"/>
      <c r="CM672" s="426"/>
      <c r="CN672" s="426"/>
      <c r="CO672" s="426"/>
      <c r="CP672" s="426"/>
      <c r="CQ672" s="426"/>
      <c r="CR672" s="426"/>
      <c r="CS672" s="426"/>
      <c r="CT672" s="426"/>
      <c r="CU672" s="426"/>
      <c r="CV672" s="426"/>
      <c r="CW672" s="426"/>
      <c r="CX672" s="426"/>
      <c r="CY672" s="426"/>
      <c r="CZ672" s="426"/>
      <c r="DA672" s="426"/>
      <c r="DB672" s="426"/>
      <c r="DC672" s="426"/>
      <c r="DD672" s="426"/>
      <c r="DE672" s="426"/>
      <c r="DF672" s="426"/>
      <c r="DG672" s="426"/>
      <c r="DH672" s="426"/>
      <c r="DI672" s="426"/>
      <c r="DJ672" s="426"/>
      <c r="DK672" s="426"/>
      <c r="DL672" s="426"/>
      <c r="DM672" s="426"/>
      <c r="DN672" s="426"/>
      <c r="DO672" s="426"/>
      <c r="DP672" s="426"/>
      <c r="DQ672" s="426"/>
      <c r="DR672" s="426"/>
      <c r="DS672" s="426"/>
      <c r="DT672" s="426"/>
      <c r="DU672" s="426"/>
      <c r="DV672" s="426"/>
      <c r="DW672" s="426"/>
      <c r="DX672" s="426"/>
      <c r="DY672" s="426"/>
      <c r="DZ672" s="426"/>
      <c r="EA672" s="426"/>
      <c r="EB672" s="426"/>
      <c r="EC672" s="426"/>
      <c r="ED672" s="426"/>
      <c r="EE672" s="426"/>
      <c r="EF672" s="426"/>
      <c r="EG672" s="426"/>
      <c r="EH672" s="426"/>
      <c r="EI672" s="426"/>
      <c r="EJ672" s="426"/>
      <c r="EK672" s="426"/>
      <c r="EL672" s="426"/>
      <c r="EM672" s="426"/>
      <c r="EN672" s="426"/>
      <c r="EO672" s="426"/>
      <c r="EP672" s="426"/>
      <c r="EQ672" s="426"/>
      <c r="ER672" s="426"/>
      <c r="ES672" s="426"/>
      <c r="ET672" s="426"/>
      <c r="EU672" s="426"/>
      <c r="EV672" s="426"/>
      <c r="EW672" s="426"/>
      <c r="EX672" s="426"/>
      <c r="EY672" s="426"/>
      <c r="EZ672" s="426"/>
      <c r="FA672" s="426"/>
      <c r="FB672" s="426"/>
      <c r="FC672" s="426"/>
      <c r="FD672" s="426"/>
      <c r="FE672" s="426"/>
      <c r="FF672" s="426"/>
      <c r="FG672" s="426"/>
      <c r="FH672" s="426"/>
      <c r="FI672" s="426"/>
      <c r="FJ672" s="426"/>
      <c r="FK672" s="426"/>
      <c r="FL672" s="426"/>
      <c r="FM672" s="426"/>
      <c r="FN672" s="426"/>
      <c r="FO672" s="426"/>
      <c r="FP672" s="426"/>
      <c r="FQ672" s="426"/>
      <c r="FR672" s="426"/>
      <c r="FS672" s="426"/>
      <c r="FT672" s="426"/>
      <c r="FU672" s="426"/>
      <c r="FV672" s="426"/>
      <c r="FW672" s="426"/>
      <c r="FX672" s="426"/>
      <c r="FY672" s="426"/>
      <c r="FZ672" s="426"/>
      <c r="GA672" s="426"/>
      <c r="GB672" s="426"/>
      <c r="GC672" s="426"/>
      <c r="GD672" s="426"/>
      <c r="GE672" s="426"/>
      <c r="GF672" s="426"/>
      <c r="GG672" s="426"/>
      <c r="GH672" s="426"/>
      <c r="GI672" s="426"/>
      <c r="GJ672" s="426"/>
      <c r="GK672" s="426"/>
      <c r="GL672" s="426"/>
      <c r="GM672" s="426"/>
      <c r="GN672" s="426"/>
      <c r="GO672" s="426"/>
      <c r="GP672" s="426"/>
      <c r="GQ672" s="426"/>
      <c r="GR672" s="426"/>
      <c r="GS672" s="426"/>
      <c r="GT672" s="426"/>
      <c r="GU672" s="426"/>
      <c r="GV672" s="426"/>
      <c r="GW672" s="426"/>
      <c r="GX672" s="426"/>
      <c r="GY672" s="426"/>
      <c r="GZ672" s="426"/>
      <c r="HA672" s="426"/>
      <c r="HB672" s="426"/>
      <c r="HC672" s="426"/>
      <c r="HD672" s="426"/>
      <c r="HE672" s="426"/>
      <c r="HF672" s="426"/>
      <c r="HG672" s="426"/>
      <c r="HH672" s="426"/>
      <c r="HI672" s="426"/>
      <c r="HJ672" s="426"/>
      <c r="HK672" s="426"/>
      <c r="HL672" s="426"/>
      <c r="HM672" s="426"/>
      <c r="HN672" s="426"/>
      <c r="HO672" s="426"/>
      <c r="HP672" s="426"/>
      <c r="HQ672" s="426"/>
      <c r="HR672" s="426"/>
      <c r="HS672" s="426"/>
      <c r="HT672" s="426"/>
      <c r="HU672" s="426"/>
      <c r="HV672" s="426"/>
      <c r="HW672" s="426"/>
      <c r="HX672" s="426"/>
      <c r="HY672" s="426"/>
      <c r="HZ672" s="426"/>
      <c r="IA672" s="426"/>
      <c r="IB672" s="426"/>
      <c r="IC672" s="426"/>
      <c r="ID672" s="426"/>
      <c r="IE672" s="426"/>
      <c r="IF672" s="426"/>
      <c r="IG672" s="426"/>
      <c r="IH672" s="426"/>
      <c r="II672" s="426"/>
      <c r="IJ672" s="426"/>
      <c r="IK672" s="426"/>
      <c r="IL672" s="426"/>
      <c r="IM672" s="426"/>
      <c r="IN672" s="426"/>
      <c r="IO672" s="426"/>
      <c r="IP672" s="426"/>
      <c r="IQ672" s="426"/>
      <c r="IR672" s="426"/>
      <c r="IS672" s="426"/>
      <c r="IT672" s="426"/>
      <c r="IU672" s="426"/>
      <c r="IV672" s="426"/>
      <c r="IW672" s="426"/>
    </row>
    <row r="673" spans="1:257" s="7" customFormat="1">
      <c r="A673" s="240" t="s">
        <v>341</v>
      </c>
      <c r="B673" s="373">
        <v>40011</v>
      </c>
      <c r="C673" s="6" t="s">
        <v>335</v>
      </c>
      <c r="D673" s="6" t="s">
        <v>997</v>
      </c>
      <c r="E673" s="439" t="s">
        <v>998</v>
      </c>
      <c r="F673" s="414" t="s">
        <v>426</v>
      </c>
      <c r="G673" s="345">
        <v>6800000</v>
      </c>
      <c r="H673" s="440" t="s">
        <v>14</v>
      </c>
      <c r="I673" s="441"/>
      <c r="J673" s="442"/>
      <c r="K673" s="443"/>
      <c r="L673" s="444"/>
      <c r="M673" s="445"/>
      <c r="N673" s="446"/>
      <c r="O673" s="447"/>
      <c r="P673" s="448"/>
      <c r="Q673" s="425"/>
      <c r="R673" s="449"/>
      <c r="S673" s="426"/>
      <c r="T673" s="426"/>
      <c r="U673" s="426"/>
      <c r="V673" s="426"/>
      <c r="W673" s="426"/>
      <c r="X673" s="426"/>
      <c r="Y673" s="426"/>
      <c r="Z673" s="426"/>
      <c r="AA673" s="426"/>
      <c r="AB673" s="426"/>
      <c r="AC673" s="426"/>
      <c r="AD673" s="426"/>
      <c r="AE673" s="426"/>
      <c r="AF673" s="426"/>
      <c r="AG673" s="426"/>
      <c r="AH673" s="426"/>
      <c r="AI673" s="426"/>
      <c r="AJ673" s="426"/>
      <c r="AK673" s="426"/>
      <c r="AL673" s="426"/>
      <c r="AM673" s="426"/>
      <c r="AN673" s="426"/>
      <c r="AO673" s="426"/>
      <c r="AP673" s="426"/>
      <c r="AQ673" s="426"/>
      <c r="AR673" s="426"/>
      <c r="AS673" s="426"/>
      <c r="AT673" s="426"/>
      <c r="AU673" s="426"/>
      <c r="AV673" s="426"/>
      <c r="AW673" s="426"/>
      <c r="AX673" s="426"/>
      <c r="AY673" s="426"/>
      <c r="AZ673" s="426"/>
      <c r="BA673" s="426"/>
      <c r="BB673" s="426"/>
      <c r="BC673" s="426"/>
      <c r="BD673" s="426"/>
      <c r="BE673" s="426"/>
      <c r="BF673" s="426"/>
      <c r="BG673" s="426"/>
      <c r="BH673" s="426"/>
      <c r="BI673" s="426"/>
      <c r="BJ673" s="426"/>
      <c r="BK673" s="426"/>
      <c r="BL673" s="426"/>
      <c r="BM673" s="426"/>
      <c r="BN673" s="426"/>
      <c r="BO673" s="426"/>
      <c r="BP673" s="426"/>
      <c r="BQ673" s="426"/>
      <c r="BR673" s="426"/>
      <c r="BS673" s="426"/>
      <c r="BT673" s="426"/>
      <c r="BU673" s="426"/>
      <c r="BV673" s="426"/>
      <c r="BW673" s="426"/>
      <c r="BX673" s="426"/>
      <c r="BY673" s="426"/>
      <c r="BZ673" s="426"/>
      <c r="CA673" s="426"/>
      <c r="CB673" s="426"/>
      <c r="CC673" s="426"/>
      <c r="CD673" s="426"/>
      <c r="CE673" s="426"/>
      <c r="CF673" s="426"/>
      <c r="CG673" s="426"/>
      <c r="CH673" s="426"/>
      <c r="CI673" s="426"/>
      <c r="CJ673" s="426"/>
      <c r="CK673" s="426"/>
      <c r="CL673" s="426"/>
      <c r="CM673" s="426"/>
      <c r="CN673" s="426"/>
      <c r="CO673" s="426"/>
      <c r="CP673" s="426"/>
      <c r="CQ673" s="426"/>
      <c r="CR673" s="426"/>
      <c r="CS673" s="426"/>
      <c r="CT673" s="426"/>
      <c r="CU673" s="426"/>
      <c r="CV673" s="426"/>
      <c r="CW673" s="426"/>
      <c r="CX673" s="426"/>
      <c r="CY673" s="426"/>
      <c r="CZ673" s="426"/>
      <c r="DA673" s="426"/>
      <c r="DB673" s="426"/>
      <c r="DC673" s="426"/>
      <c r="DD673" s="426"/>
      <c r="DE673" s="426"/>
      <c r="DF673" s="426"/>
      <c r="DG673" s="426"/>
      <c r="DH673" s="426"/>
      <c r="DI673" s="426"/>
      <c r="DJ673" s="426"/>
      <c r="DK673" s="426"/>
      <c r="DL673" s="426"/>
      <c r="DM673" s="426"/>
      <c r="DN673" s="426"/>
      <c r="DO673" s="426"/>
      <c r="DP673" s="426"/>
      <c r="DQ673" s="426"/>
      <c r="DR673" s="426"/>
      <c r="DS673" s="426"/>
      <c r="DT673" s="426"/>
      <c r="DU673" s="426"/>
      <c r="DV673" s="426"/>
      <c r="DW673" s="426"/>
      <c r="DX673" s="426"/>
      <c r="DY673" s="426"/>
      <c r="DZ673" s="426"/>
      <c r="EA673" s="426"/>
      <c r="EB673" s="426"/>
      <c r="EC673" s="426"/>
      <c r="ED673" s="426"/>
      <c r="EE673" s="426"/>
      <c r="EF673" s="426"/>
      <c r="EG673" s="426"/>
      <c r="EH673" s="426"/>
      <c r="EI673" s="426"/>
      <c r="EJ673" s="426"/>
      <c r="EK673" s="426"/>
      <c r="EL673" s="426"/>
      <c r="EM673" s="426"/>
      <c r="EN673" s="426"/>
      <c r="EO673" s="426"/>
      <c r="EP673" s="426"/>
      <c r="EQ673" s="426"/>
      <c r="ER673" s="426"/>
      <c r="ES673" s="426"/>
      <c r="ET673" s="426"/>
      <c r="EU673" s="426"/>
      <c r="EV673" s="426"/>
      <c r="EW673" s="426"/>
      <c r="EX673" s="426"/>
      <c r="EY673" s="426"/>
      <c r="EZ673" s="426"/>
      <c r="FA673" s="426"/>
      <c r="FB673" s="426"/>
      <c r="FC673" s="426"/>
      <c r="FD673" s="426"/>
      <c r="FE673" s="426"/>
      <c r="FF673" s="426"/>
      <c r="FG673" s="426"/>
      <c r="FH673" s="426"/>
      <c r="FI673" s="426"/>
      <c r="FJ673" s="426"/>
      <c r="FK673" s="426"/>
      <c r="FL673" s="426"/>
      <c r="FM673" s="426"/>
      <c r="FN673" s="426"/>
      <c r="FO673" s="426"/>
      <c r="FP673" s="426"/>
      <c r="FQ673" s="426"/>
      <c r="FR673" s="426"/>
      <c r="FS673" s="426"/>
      <c r="FT673" s="426"/>
      <c r="FU673" s="426"/>
      <c r="FV673" s="426"/>
      <c r="FW673" s="426"/>
      <c r="FX673" s="426"/>
      <c r="FY673" s="426"/>
      <c r="FZ673" s="426"/>
      <c r="GA673" s="426"/>
      <c r="GB673" s="426"/>
      <c r="GC673" s="426"/>
      <c r="GD673" s="426"/>
      <c r="GE673" s="426"/>
      <c r="GF673" s="426"/>
      <c r="GG673" s="426"/>
      <c r="GH673" s="426"/>
      <c r="GI673" s="426"/>
      <c r="GJ673" s="426"/>
      <c r="GK673" s="426"/>
      <c r="GL673" s="426"/>
      <c r="GM673" s="426"/>
      <c r="GN673" s="426"/>
      <c r="GO673" s="426"/>
      <c r="GP673" s="426"/>
      <c r="GQ673" s="426"/>
      <c r="GR673" s="426"/>
      <c r="GS673" s="426"/>
      <c r="GT673" s="426"/>
      <c r="GU673" s="426"/>
      <c r="GV673" s="426"/>
      <c r="GW673" s="426"/>
      <c r="GX673" s="426"/>
      <c r="GY673" s="426"/>
      <c r="GZ673" s="426"/>
      <c r="HA673" s="426"/>
      <c r="HB673" s="426"/>
      <c r="HC673" s="426"/>
      <c r="HD673" s="426"/>
      <c r="HE673" s="426"/>
      <c r="HF673" s="426"/>
      <c r="HG673" s="426"/>
      <c r="HH673" s="426"/>
      <c r="HI673" s="426"/>
      <c r="HJ673" s="426"/>
      <c r="HK673" s="426"/>
      <c r="HL673" s="426"/>
      <c r="HM673" s="426"/>
      <c r="HN673" s="426"/>
      <c r="HO673" s="426"/>
      <c r="HP673" s="426"/>
      <c r="HQ673" s="426"/>
      <c r="HR673" s="426"/>
      <c r="HS673" s="426"/>
      <c r="HT673" s="426"/>
      <c r="HU673" s="426"/>
      <c r="HV673" s="426"/>
      <c r="HW673" s="426"/>
      <c r="HX673" s="426"/>
      <c r="HY673" s="426"/>
      <c r="HZ673" s="426"/>
      <c r="IA673" s="426"/>
      <c r="IB673" s="426"/>
      <c r="IC673" s="426"/>
      <c r="ID673" s="426"/>
      <c r="IE673" s="426"/>
      <c r="IF673" s="426"/>
      <c r="IG673" s="426"/>
      <c r="IH673" s="426"/>
      <c r="II673" s="426"/>
      <c r="IJ673" s="426"/>
      <c r="IK673" s="426"/>
      <c r="IL673" s="426"/>
      <c r="IM673" s="426"/>
      <c r="IN673" s="426"/>
      <c r="IO673" s="426"/>
      <c r="IP673" s="426"/>
      <c r="IQ673" s="426"/>
      <c r="IR673" s="426"/>
      <c r="IS673" s="426"/>
      <c r="IT673" s="426"/>
      <c r="IU673" s="426"/>
      <c r="IV673" s="426"/>
      <c r="IW673" s="426"/>
    </row>
    <row r="674" spans="1:257" s="395" customFormat="1" ht="28.5">
      <c r="A674" s="282">
        <v>8</v>
      </c>
      <c r="B674" s="1062">
        <v>40011</v>
      </c>
      <c r="C674" s="1075" t="s">
        <v>336</v>
      </c>
      <c r="D674" s="1075" t="s">
        <v>339</v>
      </c>
      <c r="E674" s="1077" t="s">
        <v>1025</v>
      </c>
      <c r="F674" s="403" t="s">
        <v>1410</v>
      </c>
      <c r="G674" s="349">
        <v>50000000</v>
      </c>
      <c r="H674" s="1057" t="s">
        <v>14</v>
      </c>
      <c r="I674" s="450"/>
      <c r="J674" s="451"/>
      <c r="K674" s="452"/>
      <c r="L674" s="453"/>
      <c r="M674" s="454"/>
      <c r="N674" s="455"/>
      <c r="O674" s="1052"/>
      <c r="P674" s="456"/>
      <c r="Q674" s="331"/>
      <c r="R674" s="457"/>
    </row>
    <row r="675" spans="1:257" s="395" customFormat="1" ht="28.5">
      <c r="A675" s="282">
        <v>8</v>
      </c>
      <c r="B675" s="1062">
        <v>40011</v>
      </c>
      <c r="C675" s="1075" t="s">
        <v>337</v>
      </c>
      <c r="D675" s="1075" t="s">
        <v>340</v>
      </c>
      <c r="E675" s="1077" t="s">
        <v>1062</v>
      </c>
      <c r="F675" s="403" t="s">
        <v>1410</v>
      </c>
      <c r="G675" s="349">
        <v>8400000</v>
      </c>
      <c r="H675" s="1057" t="s">
        <v>14</v>
      </c>
      <c r="I675" s="450"/>
      <c r="J675" s="451"/>
      <c r="K675" s="452"/>
      <c r="L675" s="453"/>
      <c r="M675" s="454"/>
      <c r="N675" s="455"/>
      <c r="O675" s="1052"/>
      <c r="P675" s="456"/>
      <c r="Q675" s="331"/>
      <c r="R675" s="457"/>
    </row>
    <row r="676" spans="1:257" s="395" customFormat="1" ht="28.5">
      <c r="A676" s="282" t="s">
        <v>675</v>
      </c>
      <c r="B676" s="1062">
        <v>40011</v>
      </c>
      <c r="C676" s="1075" t="s">
        <v>342</v>
      </c>
      <c r="D676" s="1075" t="s">
        <v>1375</v>
      </c>
      <c r="E676" s="1077" t="s">
        <v>1062</v>
      </c>
      <c r="F676" s="403" t="s">
        <v>1410</v>
      </c>
      <c r="G676" s="349">
        <v>2500000</v>
      </c>
      <c r="H676" s="1057" t="s">
        <v>14</v>
      </c>
      <c r="I676" s="450"/>
      <c r="J676" s="451"/>
      <c r="K676" s="452"/>
      <c r="L676" s="453"/>
      <c r="M676" s="454"/>
      <c r="N676" s="455"/>
      <c r="O676" s="1052"/>
      <c r="P676" s="456"/>
      <c r="Q676" s="331"/>
      <c r="R676" s="457"/>
    </row>
    <row r="677" spans="1:257">
      <c r="A677" s="240"/>
      <c r="B677" s="373">
        <v>40018</v>
      </c>
      <c r="C677" s="6" t="s">
        <v>689</v>
      </c>
      <c r="D677" s="6" t="s">
        <v>707</v>
      </c>
      <c r="E677" s="439" t="s">
        <v>705</v>
      </c>
      <c r="F677" s="414" t="s">
        <v>499</v>
      </c>
      <c r="G677" s="345">
        <v>13312000</v>
      </c>
      <c r="H677" s="440" t="s">
        <v>14</v>
      </c>
      <c r="I677" s="441"/>
      <c r="J677" s="442"/>
      <c r="K677" s="443"/>
      <c r="L677" s="444"/>
      <c r="M677" s="445"/>
      <c r="N677" s="446"/>
      <c r="O677" s="447"/>
      <c r="P677" s="448"/>
      <c r="Q677" s="253"/>
      <c r="R677" s="449"/>
    </row>
    <row r="678" spans="1:257">
      <c r="A678" s="240" t="s">
        <v>451</v>
      </c>
      <c r="B678" s="373">
        <v>40018</v>
      </c>
      <c r="C678" s="6" t="s">
        <v>355</v>
      </c>
      <c r="D678" s="6" t="s">
        <v>353</v>
      </c>
      <c r="E678" s="439" t="s">
        <v>876</v>
      </c>
      <c r="F678" s="414" t="s">
        <v>421</v>
      </c>
      <c r="G678" s="345">
        <v>3872000</v>
      </c>
      <c r="H678" s="440" t="s">
        <v>14</v>
      </c>
      <c r="I678" s="441"/>
      <c r="J678" s="442"/>
      <c r="K678" s="443"/>
      <c r="L678" s="444"/>
      <c r="M678" s="445"/>
      <c r="N678" s="446"/>
      <c r="O678" s="447"/>
      <c r="P678" s="448"/>
      <c r="Q678" s="253"/>
      <c r="R678" s="449"/>
    </row>
    <row r="679" spans="1:257">
      <c r="A679" s="240">
        <v>2</v>
      </c>
      <c r="B679" s="373">
        <v>40018</v>
      </c>
      <c r="C679" s="6" t="s">
        <v>351</v>
      </c>
      <c r="D679" s="6" t="s">
        <v>1074</v>
      </c>
      <c r="E679" s="439" t="s">
        <v>1075</v>
      </c>
      <c r="F679" s="414" t="s">
        <v>421</v>
      </c>
      <c r="G679" s="345">
        <v>20471000</v>
      </c>
      <c r="H679" s="440" t="s">
        <v>14</v>
      </c>
      <c r="I679" s="441"/>
      <c r="J679" s="442"/>
      <c r="K679" s="443"/>
      <c r="L679" s="444"/>
      <c r="M679" s="445"/>
      <c r="N679" s="446"/>
      <c r="O679" s="447"/>
      <c r="P679" s="448"/>
      <c r="Q679" s="253"/>
      <c r="R679" s="449"/>
    </row>
    <row r="680" spans="1:257" s="395" customFormat="1" ht="28.5">
      <c r="A680" s="1050">
        <v>8</v>
      </c>
      <c r="B680" s="1055">
        <v>40018</v>
      </c>
      <c r="C680" s="1075" t="s">
        <v>352</v>
      </c>
      <c r="D680" s="1075" t="s">
        <v>354</v>
      </c>
      <c r="E680" s="1077" t="s">
        <v>986</v>
      </c>
      <c r="F680" s="458" t="s">
        <v>1410</v>
      </c>
      <c r="G680" s="1058">
        <v>50000000</v>
      </c>
      <c r="H680" s="1057" t="s">
        <v>14</v>
      </c>
      <c r="I680" s="450"/>
      <c r="J680" s="451"/>
      <c r="K680" s="452"/>
      <c r="L680" s="453"/>
      <c r="M680" s="454"/>
      <c r="N680" s="455"/>
      <c r="O680" s="1052"/>
      <c r="P680" s="456"/>
      <c r="Q680" s="331"/>
      <c r="R680" s="457"/>
    </row>
    <row r="681" spans="1:257">
      <c r="A681" s="240">
        <v>2</v>
      </c>
      <c r="B681" s="373">
        <v>40025</v>
      </c>
      <c r="C681" s="6" t="s">
        <v>1440</v>
      </c>
      <c r="D681" s="6" t="s">
        <v>923</v>
      </c>
      <c r="E681" s="459" t="s">
        <v>986</v>
      </c>
      <c r="F681" s="460" t="s">
        <v>421</v>
      </c>
      <c r="G681" s="461">
        <v>7000000</v>
      </c>
      <c r="H681" s="440" t="s">
        <v>14</v>
      </c>
      <c r="I681" s="441"/>
      <c r="J681" s="442"/>
      <c r="K681" s="443"/>
      <c r="L681" s="444"/>
      <c r="M681" s="445"/>
      <c r="N681" s="446"/>
      <c r="O681" s="447"/>
      <c r="P681" s="448"/>
      <c r="Q681" s="253"/>
      <c r="R681" s="449"/>
    </row>
    <row r="682" spans="1:257" s="395" customFormat="1" ht="28.5">
      <c r="A682" s="282" t="s">
        <v>675</v>
      </c>
      <c r="B682" s="1062">
        <v>40025</v>
      </c>
      <c r="C682" s="1075" t="s">
        <v>1441</v>
      </c>
      <c r="D682" s="1075" t="s">
        <v>1442</v>
      </c>
      <c r="E682" s="1074" t="s">
        <v>1062</v>
      </c>
      <c r="F682" s="462" t="s">
        <v>1410</v>
      </c>
      <c r="G682" s="1058">
        <v>3742000</v>
      </c>
      <c r="H682" s="1057" t="s">
        <v>14</v>
      </c>
      <c r="I682" s="450"/>
      <c r="J682" s="451"/>
      <c r="K682" s="452"/>
      <c r="L682" s="453"/>
      <c r="M682" s="454"/>
      <c r="N682" s="455"/>
      <c r="O682" s="1052"/>
      <c r="P682" s="456"/>
      <c r="Q682" s="331"/>
      <c r="R682" s="457"/>
    </row>
    <row r="683" spans="1:257">
      <c r="A683" s="240">
        <v>2</v>
      </c>
      <c r="B683" s="373">
        <v>40032</v>
      </c>
      <c r="C683" s="6" t="s">
        <v>1453</v>
      </c>
      <c r="D683" s="6" t="s">
        <v>1451</v>
      </c>
      <c r="E683" s="459" t="s">
        <v>1070</v>
      </c>
      <c r="F683" s="460" t="s">
        <v>421</v>
      </c>
      <c r="G683" s="461">
        <v>20000000</v>
      </c>
      <c r="H683" s="440" t="s">
        <v>14</v>
      </c>
      <c r="I683" s="441"/>
      <c r="J683" s="442"/>
      <c r="K683" s="443"/>
      <c r="L683" s="444"/>
      <c r="M683" s="445"/>
      <c r="N683" s="446"/>
      <c r="O683" s="447"/>
      <c r="P683" s="448"/>
      <c r="Q683" s="253"/>
      <c r="R683" s="449"/>
    </row>
    <row r="684" spans="1:257">
      <c r="A684" s="240">
        <v>2</v>
      </c>
      <c r="B684" s="373">
        <v>40032</v>
      </c>
      <c r="C684" s="6" t="s">
        <v>1450</v>
      </c>
      <c r="D684" s="6" t="s">
        <v>1452</v>
      </c>
      <c r="E684" s="459" t="s">
        <v>1075</v>
      </c>
      <c r="F684" s="460" t="s">
        <v>421</v>
      </c>
      <c r="G684" s="461">
        <v>50236000</v>
      </c>
      <c r="H684" s="440" t="s">
        <v>14</v>
      </c>
      <c r="I684" s="441"/>
      <c r="J684" s="442"/>
      <c r="K684" s="443"/>
      <c r="L684" s="444"/>
      <c r="M684" s="445"/>
      <c r="N684" s="446"/>
      <c r="O684" s="447"/>
      <c r="P684" s="448"/>
      <c r="Q684" s="253"/>
      <c r="R684" s="449"/>
    </row>
    <row r="685" spans="1:257">
      <c r="A685" s="240">
        <v>2</v>
      </c>
      <c r="B685" s="373">
        <v>40039</v>
      </c>
      <c r="C685" s="6" t="s">
        <v>1459</v>
      </c>
      <c r="D685" s="6" t="s">
        <v>1460</v>
      </c>
      <c r="E685" s="459" t="s">
        <v>1062</v>
      </c>
      <c r="F685" s="460" t="s">
        <v>421</v>
      </c>
      <c r="G685" s="461">
        <v>1004000</v>
      </c>
      <c r="H685" s="440" t="s">
        <v>14</v>
      </c>
      <c r="I685" s="441"/>
      <c r="J685" s="442"/>
      <c r="K685" s="443"/>
      <c r="L685" s="444"/>
      <c r="M685" s="445"/>
      <c r="N685" s="446"/>
      <c r="O685" s="447"/>
      <c r="P685" s="448"/>
      <c r="Q685" s="253"/>
      <c r="R685" s="449"/>
    </row>
    <row r="686" spans="1:257">
      <c r="A686" s="240">
        <v>2</v>
      </c>
      <c r="B686" s="373">
        <v>40046</v>
      </c>
      <c r="C686" s="6" t="s">
        <v>1463</v>
      </c>
      <c r="D686" s="6" t="s">
        <v>1461</v>
      </c>
      <c r="E686" s="393" t="s">
        <v>705</v>
      </c>
      <c r="F686" s="460" t="s">
        <v>421</v>
      </c>
      <c r="G686" s="461">
        <v>4000000</v>
      </c>
      <c r="H686" s="440" t="s">
        <v>14</v>
      </c>
      <c r="I686" s="441"/>
      <c r="J686" s="442"/>
      <c r="K686" s="443"/>
      <c r="L686" s="444"/>
      <c r="M686" s="445"/>
      <c r="N686" s="446"/>
      <c r="O686" s="447"/>
      <c r="P686" s="448"/>
      <c r="Q686" s="253"/>
      <c r="R686" s="449"/>
    </row>
    <row r="687" spans="1:257" s="395" customFormat="1" ht="28.5">
      <c r="A687" s="282">
        <v>8</v>
      </c>
      <c r="B687" s="1062">
        <v>40046</v>
      </c>
      <c r="C687" s="1064" t="s">
        <v>1464</v>
      </c>
      <c r="D687" s="1064" t="s">
        <v>1462</v>
      </c>
      <c r="E687" s="1065" t="s">
        <v>864</v>
      </c>
      <c r="F687" s="403" t="s">
        <v>1410</v>
      </c>
      <c r="G687" s="349">
        <v>5000000</v>
      </c>
      <c r="H687" s="378" t="s">
        <v>14</v>
      </c>
      <c r="I687" s="404"/>
      <c r="J687" s="379"/>
      <c r="K687" s="407"/>
      <c r="L687" s="417"/>
      <c r="M687" s="418"/>
      <c r="N687" s="419"/>
      <c r="O687" s="1072"/>
      <c r="P687" s="380"/>
      <c r="Q687" s="331"/>
      <c r="R687" s="281"/>
    </row>
    <row r="688" spans="1:257">
      <c r="A688" s="423" t="s">
        <v>485</v>
      </c>
      <c r="B688" s="607">
        <v>40053</v>
      </c>
      <c r="C688" s="463" t="s">
        <v>1471</v>
      </c>
      <c r="D688" s="463" t="s">
        <v>581</v>
      </c>
      <c r="E688" s="464" t="s">
        <v>582</v>
      </c>
      <c r="F688" s="465" t="s">
        <v>655</v>
      </c>
      <c r="G688" s="345">
        <v>3223000</v>
      </c>
      <c r="H688" s="359" t="s">
        <v>14</v>
      </c>
      <c r="I688" s="466"/>
      <c r="J688" s="400"/>
      <c r="K688" s="467"/>
      <c r="L688" s="468"/>
      <c r="M688" s="469"/>
      <c r="N688" s="470"/>
      <c r="O688" s="471"/>
      <c r="P688" s="401"/>
      <c r="Q688" s="253"/>
      <c r="R688" s="472"/>
    </row>
    <row r="689" spans="1:18">
      <c r="A689" s="240">
        <v>2</v>
      </c>
      <c r="B689" s="607">
        <v>40053</v>
      </c>
      <c r="C689" s="6" t="s">
        <v>1472</v>
      </c>
      <c r="D689" s="6" t="s">
        <v>1474</v>
      </c>
      <c r="E689" s="393" t="s">
        <v>1128</v>
      </c>
      <c r="F689" s="465" t="s">
        <v>421</v>
      </c>
      <c r="G689" s="345">
        <v>20699000</v>
      </c>
      <c r="H689" s="359" t="s">
        <v>14</v>
      </c>
      <c r="I689" s="441"/>
      <c r="J689" s="442"/>
      <c r="K689" s="443"/>
      <c r="L689" s="444"/>
      <c r="M689" s="445"/>
      <c r="N689" s="446"/>
      <c r="O689" s="447"/>
      <c r="P689" s="448"/>
      <c r="Q689" s="253"/>
      <c r="R689" s="449"/>
    </row>
    <row r="690" spans="1:18">
      <c r="A690" s="255" t="s">
        <v>451</v>
      </c>
      <c r="B690" s="473">
        <v>40053</v>
      </c>
      <c r="C690" s="6" t="s">
        <v>1473</v>
      </c>
      <c r="D690" s="6" t="s">
        <v>1475</v>
      </c>
      <c r="E690" s="459" t="s">
        <v>1009</v>
      </c>
      <c r="F690" s="465" t="s">
        <v>421</v>
      </c>
      <c r="G690" s="345">
        <v>16015000</v>
      </c>
      <c r="H690" s="359" t="s">
        <v>14</v>
      </c>
      <c r="I690" s="441"/>
      <c r="J690" s="442"/>
      <c r="K690" s="443"/>
      <c r="L690" s="444"/>
      <c r="M690" s="445"/>
      <c r="N690" s="446"/>
      <c r="O690" s="447"/>
      <c r="P690" s="448"/>
      <c r="Q690" s="253"/>
      <c r="R690" s="449"/>
    </row>
    <row r="691" spans="1:18" s="395" customFormat="1" ht="28.5">
      <c r="A691" s="474" t="s">
        <v>675</v>
      </c>
      <c r="B691" s="1062">
        <v>40053</v>
      </c>
      <c r="C691" s="475" t="s">
        <v>1477</v>
      </c>
      <c r="D691" s="1064" t="s">
        <v>1476</v>
      </c>
      <c r="E691" s="331" t="s">
        <v>1009</v>
      </c>
      <c r="F691" s="476" t="s">
        <v>1410</v>
      </c>
      <c r="G691" s="477">
        <v>9720000</v>
      </c>
      <c r="H691" s="378" t="s">
        <v>14</v>
      </c>
      <c r="I691" s="404"/>
      <c r="J691" s="379"/>
      <c r="K691" s="407"/>
      <c r="L691" s="417"/>
      <c r="M691" s="418"/>
      <c r="N691" s="419"/>
      <c r="O691" s="1072"/>
      <c r="P691" s="380"/>
      <c r="Q691" s="331"/>
      <c r="R691" s="281"/>
    </row>
    <row r="692" spans="1:18" s="395" customFormat="1" ht="28.5">
      <c r="A692" s="474" t="s">
        <v>675</v>
      </c>
      <c r="B692" s="1062">
        <v>40060</v>
      </c>
      <c r="C692" s="475" t="s">
        <v>1480</v>
      </c>
      <c r="D692" s="1064" t="s">
        <v>1481</v>
      </c>
      <c r="E692" s="331" t="s">
        <v>864</v>
      </c>
      <c r="F692" s="476" t="s">
        <v>1410</v>
      </c>
      <c r="G692" s="477">
        <v>1697000</v>
      </c>
      <c r="H692" s="378" t="s">
        <v>14</v>
      </c>
      <c r="I692" s="404"/>
      <c r="J692" s="379"/>
      <c r="K692" s="407"/>
      <c r="L692" s="417"/>
      <c r="M692" s="418"/>
      <c r="N692" s="419"/>
      <c r="O692" s="1072"/>
      <c r="P692" s="380"/>
      <c r="Q692" s="331"/>
      <c r="R692" s="281"/>
    </row>
    <row r="693" spans="1:18">
      <c r="A693" s="478"/>
      <c r="B693" s="373">
        <v>40067</v>
      </c>
      <c r="C693" s="74" t="s">
        <v>1500</v>
      </c>
      <c r="D693" s="3" t="s">
        <v>1373</v>
      </c>
      <c r="E693" s="253" t="s">
        <v>132</v>
      </c>
      <c r="F693" s="465" t="s">
        <v>499</v>
      </c>
      <c r="G693" s="479">
        <v>6771000</v>
      </c>
      <c r="H693" s="359" t="s">
        <v>14</v>
      </c>
      <c r="I693" s="398"/>
      <c r="J693" s="374"/>
      <c r="K693" s="408"/>
      <c r="L693" s="420"/>
      <c r="M693" s="421"/>
      <c r="N693" s="5"/>
      <c r="O693" s="264"/>
      <c r="P693" s="375"/>
      <c r="Q693" s="253"/>
      <c r="R693" s="254"/>
    </row>
    <row r="694" spans="1:18" s="395" customFormat="1" ht="28.5" customHeight="1">
      <c r="A694" s="474">
        <v>2</v>
      </c>
      <c r="B694" s="1062">
        <v>40067</v>
      </c>
      <c r="C694" s="475" t="s">
        <v>1490</v>
      </c>
      <c r="D694" s="1064" t="s">
        <v>1491</v>
      </c>
      <c r="E694" s="331" t="s">
        <v>1004</v>
      </c>
      <c r="F694" s="476" t="s">
        <v>421</v>
      </c>
      <c r="G694" s="477">
        <v>52000000</v>
      </c>
      <c r="H694" s="378" t="s">
        <v>14</v>
      </c>
      <c r="I694" s="404"/>
      <c r="J694" s="379"/>
      <c r="K694" s="407"/>
      <c r="L694" s="417"/>
      <c r="M694" s="418"/>
      <c r="N694" s="419"/>
      <c r="O694" s="1072"/>
      <c r="P694" s="380"/>
      <c r="Q694" s="331"/>
      <c r="R694" s="281"/>
    </row>
    <row r="695" spans="1:18">
      <c r="A695" s="478" t="s">
        <v>451</v>
      </c>
      <c r="B695" s="373">
        <v>40067</v>
      </c>
      <c r="C695" s="74" t="s">
        <v>1488</v>
      </c>
      <c r="D695" s="3" t="s">
        <v>1492</v>
      </c>
      <c r="E695" s="253" t="s">
        <v>1040</v>
      </c>
      <c r="F695" s="465" t="s">
        <v>421</v>
      </c>
      <c r="G695" s="479">
        <v>7000000</v>
      </c>
      <c r="H695" s="359" t="s">
        <v>14</v>
      </c>
      <c r="I695" s="398"/>
      <c r="J695" s="374"/>
      <c r="K695" s="408"/>
      <c r="L695" s="420"/>
      <c r="M695" s="421"/>
      <c r="N695" s="5"/>
      <c r="O695" s="264"/>
      <c r="P695" s="375"/>
      <c r="Q695" s="253"/>
      <c r="R695" s="254"/>
    </row>
    <row r="696" spans="1:18">
      <c r="A696" s="478" t="s">
        <v>451</v>
      </c>
      <c r="B696" s="373">
        <v>40067</v>
      </c>
      <c r="C696" s="74" t="s">
        <v>1501</v>
      </c>
      <c r="D696" s="3" t="s">
        <v>1493</v>
      </c>
      <c r="E696" s="253" t="s">
        <v>1002</v>
      </c>
      <c r="F696" s="465" t="s">
        <v>421</v>
      </c>
      <c r="G696" s="479">
        <v>1500000</v>
      </c>
      <c r="H696" s="359" t="s">
        <v>14</v>
      </c>
      <c r="I696" s="441"/>
      <c r="J696" s="442"/>
      <c r="K696" s="408"/>
      <c r="L696" s="420"/>
      <c r="M696" s="421"/>
      <c r="N696" s="5"/>
      <c r="O696" s="264"/>
      <c r="P696" s="375"/>
      <c r="Q696" s="253"/>
      <c r="R696" s="254"/>
    </row>
    <row r="697" spans="1:18" s="395" customFormat="1" ht="28.5">
      <c r="A697" s="282">
        <v>8</v>
      </c>
      <c r="B697" s="1062">
        <v>40067</v>
      </c>
      <c r="C697" s="1064" t="s">
        <v>1489</v>
      </c>
      <c r="D697" s="1064" t="s">
        <v>1494</v>
      </c>
      <c r="E697" s="394" t="s">
        <v>986</v>
      </c>
      <c r="F697" s="462" t="s">
        <v>1410</v>
      </c>
      <c r="G697" s="477">
        <v>7500000</v>
      </c>
      <c r="H697" s="480" t="s">
        <v>14</v>
      </c>
      <c r="I697" s="404"/>
      <c r="J697" s="379"/>
      <c r="K697" s="407"/>
      <c r="L697" s="481"/>
      <c r="M697" s="328"/>
      <c r="N697" s="419"/>
      <c r="O697" s="1072"/>
      <c r="P697" s="380"/>
      <c r="Q697" s="331"/>
      <c r="R697" s="482"/>
    </row>
    <row r="698" spans="1:18">
      <c r="A698" s="240" t="s">
        <v>451</v>
      </c>
      <c r="B698" s="373">
        <v>40074</v>
      </c>
      <c r="C698" s="344" t="s">
        <v>1505</v>
      </c>
      <c r="D698" s="344" t="s">
        <v>1329</v>
      </c>
      <c r="E698" s="393" t="s">
        <v>1312</v>
      </c>
      <c r="F698" s="215" t="s">
        <v>421</v>
      </c>
      <c r="G698" s="479">
        <v>5976000</v>
      </c>
      <c r="H698" s="393" t="s">
        <v>14</v>
      </c>
      <c r="I698" s="483"/>
      <c r="J698" s="484"/>
      <c r="K698" s="485"/>
      <c r="L698" s="486"/>
      <c r="M698" s="393"/>
      <c r="N698" s="486"/>
      <c r="O698" s="487"/>
      <c r="P698" s="488"/>
      <c r="Q698" s="253"/>
      <c r="R698" s="489"/>
    </row>
    <row r="699" spans="1:18">
      <c r="A699" s="240" t="s">
        <v>451</v>
      </c>
      <c r="B699" s="373">
        <v>40074</v>
      </c>
      <c r="C699" s="344" t="s">
        <v>1504</v>
      </c>
      <c r="D699" s="344" t="s">
        <v>238</v>
      </c>
      <c r="E699" s="393" t="s">
        <v>1212</v>
      </c>
      <c r="F699" s="215" t="s">
        <v>421</v>
      </c>
      <c r="G699" s="479">
        <v>10000000</v>
      </c>
      <c r="H699" s="393" t="s">
        <v>14</v>
      </c>
      <c r="I699" s="483"/>
      <c r="J699" s="484"/>
      <c r="K699" s="485"/>
      <c r="L699" s="486"/>
      <c r="M699" s="393"/>
      <c r="N699" s="486"/>
      <c r="O699" s="487"/>
      <c r="P699" s="488"/>
      <c r="Q699" s="253"/>
      <c r="R699" s="489"/>
    </row>
    <row r="700" spans="1:18">
      <c r="A700" s="240" t="s">
        <v>451</v>
      </c>
      <c r="B700" s="373">
        <v>40081</v>
      </c>
      <c r="C700" s="490" t="s">
        <v>1514</v>
      </c>
      <c r="D700" s="344" t="s">
        <v>574</v>
      </c>
      <c r="E700" s="393" t="s">
        <v>1212</v>
      </c>
      <c r="F700" s="215" t="s">
        <v>421</v>
      </c>
      <c r="G700" s="79">
        <v>10103000</v>
      </c>
      <c r="H700" s="393" t="s">
        <v>14</v>
      </c>
      <c r="I700" s="491"/>
      <c r="J700" s="374"/>
      <c r="K700" s="485"/>
      <c r="L700" s="492"/>
      <c r="M700" s="397"/>
      <c r="N700" s="493"/>
      <c r="O700" s="264"/>
      <c r="P700" s="375"/>
      <c r="Q700" s="253"/>
      <c r="R700" s="489"/>
    </row>
    <row r="701" spans="1:18">
      <c r="A701" s="240">
        <v>2</v>
      </c>
      <c r="B701" s="373">
        <v>40081</v>
      </c>
      <c r="C701" s="490" t="s">
        <v>1515</v>
      </c>
      <c r="D701" s="344" t="s">
        <v>1427</v>
      </c>
      <c r="E701" s="393" t="s">
        <v>1051</v>
      </c>
      <c r="F701" s="215" t="s">
        <v>421</v>
      </c>
      <c r="G701" s="479">
        <v>3300000</v>
      </c>
      <c r="H701" s="393" t="s">
        <v>14</v>
      </c>
      <c r="I701" s="491"/>
      <c r="J701" s="374"/>
      <c r="K701" s="485"/>
      <c r="L701" s="492"/>
      <c r="M701" s="397"/>
      <c r="N701" s="493"/>
      <c r="O701" s="264"/>
      <c r="P701" s="375"/>
      <c r="Q701" s="253"/>
      <c r="R701" s="489"/>
    </row>
    <row r="702" spans="1:18" ht="28.5">
      <c r="A702" s="282">
        <v>8</v>
      </c>
      <c r="B702" s="1062">
        <v>40081</v>
      </c>
      <c r="C702" s="494" t="s">
        <v>1516</v>
      </c>
      <c r="D702" s="1063" t="s">
        <v>919</v>
      </c>
      <c r="E702" s="394" t="s">
        <v>1004</v>
      </c>
      <c r="F702" s="462" t="s">
        <v>1410</v>
      </c>
      <c r="G702" s="477">
        <v>2443320</v>
      </c>
      <c r="H702" s="394" t="s">
        <v>14</v>
      </c>
      <c r="I702" s="491"/>
      <c r="J702" s="374"/>
      <c r="K702" s="485"/>
      <c r="L702" s="492"/>
      <c r="M702" s="397"/>
      <c r="N702" s="493"/>
      <c r="O702" s="264"/>
      <c r="P702" s="375"/>
      <c r="Q702" s="253"/>
      <c r="R702" s="489"/>
    </row>
    <row r="703" spans="1:18">
      <c r="A703" s="282" t="s">
        <v>1408</v>
      </c>
      <c r="B703" s="1062">
        <v>40081</v>
      </c>
      <c r="C703" s="494" t="s">
        <v>1522</v>
      </c>
      <c r="D703" s="1063" t="s">
        <v>1519</v>
      </c>
      <c r="E703" s="394" t="s">
        <v>1004</v>
      </c>
      <c r="F703" s="462" t="s">
        <v>1407</v>
      </c>
      <c r="G703" s="477">
        <v>14000000</v>
      </c>
      <c r="H703" s="394" t="s">
        <v>14</v>
      </c>
      <c r="I703" s="491"/>
      <c r="J703" s="374"/>
      <c r="K703" s="485"/>
      <c r="L703" s="492"/>
      <c r="M703" s="397"/>
      <c r="N703" s="493"/>
      <c r="O703" s="264"/>
      <c r="P703" s="375"/>
      <c r="Q703" s="253"/>
      <c r="R703" s="489"/>
    </row>
    <row r="704" spans="1:18">
      <c r="A704" s="282" t="s">
        <v>1866</v>
      </c>
      <c r="B704" s="1062">
        <v>40081</v>
      </c>
      <c r="C704" s="494" t="s">
        <v>1517</v>
      </c>
      <c r="D704" s="1063" t="s">
        <v>1520</v>
      </c>
      <c r="E704" s="394" t="s">
        <v>1075</v>
      </c>
      <c r="F704" s="462" t="s">
        <v>421</v>
      </c>
      <c r="G704" s="477">
        <v>7500000</v>
      </c>
      <c r="H704" s="394" t="s">
        <v>14</v>
      </c>
      <c r="I704" s="491"/>
      <c r="J704" s="374"/>
      <c r="K704" s="485"/>
      <c r="L704" s="492"/>
      <c r="M704" s="397"/>
      <c r="N704" s="493"/>
      <c r="O704" s="264"/>
      <c r="P704" s="375"/>
      <c r="Q704" s="253"/>
      <c r="R704" s="489"/>
    </row>
    <row r="705" spans="1:18" ht="28.5">
      <c r="A705" s="282" t="s">
        <v>675</v>
      </c>
      <c r="B705" s="1062">
        <v>40081</v>
      </c>
      <c r="C705" s="494" t="s">
        <v>1518</v>
      </c>
      <c r="D705" s="1063" t="s">
        <v>872</v>
      </c>
      <c r="E705" s="394" t="s">
        <v>1013</v>
      </c>
      <c r="F705" s="403" t="s">
        <v>1410</v>
      </c>
      <c r="G705" s="477">
        <v>11019000</v>
      </c>
      <c r="H705" s="394" t="s">
        <v>14</v>
      </c>
      <c r="I705" s="491"/>
      <c r="J705" s="374"/>
      <c r="K705" s="485"/>
      <c r="L705" s="492"/>
      <c r="M705" s="397"/>
      <c r="N705" s="493"/>
      <c r="O705" s="264"/>
      <c r="P705" s="375"/>
      <c r="Q705" s="253"/>
      <c r="R705" s="489"/>
    </row>
    <row r="706" spans="1:18">
      <c r="A706" s="423"/>
      <c r="B706" s="607">
        <v>40088</v>
      </c>
      <c r="C706" s="495" t="s">
        <v>1542</v>
      </c>
      <c r="D706" s="495" t="s">
        <v>1536</v>
      </c>
      <c r="E706" s="496" t="s">
        <v>1537</v>
      </c>
      <c r="F706" s="497" t="s">
        <v>1538</v>
      </c>
      <c r="G706" s="498">
        <v>22252000</v>
      </c>
      <c r="H706" s="464" t="s">
        <v>14</v>
      </c>
      <c r="I706" s="499"/>
      <c r="J706" s="500"/>
      <c r="K706" s="501"/>
      <c r="L706" s="502"/>
      <c r="M706" s="503"/>
      <c r="N706" s="504"/>
      <c r="O706" s="505"/>
      <c r="P706" s="506"/>
      <c r="Q706" s="253"/>
      <c r="R706" s="507"/>
    </row>
    <row r="707" spans="1:18">
      <c r="A707" s="255" t="s">
        <v>451</v>
      </c>
      <c r="B707" s="473">
        <v>40088</v>
      </c>
      <c r="C707" s="508" t="s">
        <v>1539</v>
      </c>
      <c r="D707" s="508" t="s">
        <v>1540</v>
      </c>
      <c r="E707" s="509" t="s">
        <v>705</v>
      </c>
      <c r="F707" s="510" t="s">
        <v>421</v>
      </c>
      <c r="G707" s="511">
        <v>4000000</v>
      </c>
      <c r="H707" s="459" t="s">
        <v>14</v>
      </c>
      <c r="I707" s="512"/>
      <c r="J707" s="442"/>
      <c r="K707" s="513"/>
      <c r="L707" s="514"/>
      <c r="M707" s="515"/>
      <c r="N707" s="516"/>
      <c r="O707" s="447"/>
      <c r="P707" s="448"/>
      <c r="Q707" s="253"/>
      <c r="R707" s="517"/>
    </row>
    <row r="708" spans="1:18">
      <c r="A708" s="240" t="s">
        <v>451</v>
      </c>
      <c r="B708" s="373">
        <v>40109</v>
      </c>
      <c r="C708" s="518" t="s">
        <v>1551</v>
      </c>
      <c r="D708" s="518" t="s">
        <v>1552</v>
      </c>
      <c r="E708" s="519" t="s">
        <v>1000</v>
      </c>
      <c r="F708" s="520" t="s">
        <v>421</v>
      </c>
      <c r="G708" s="479">
        <v>12700000</v>
      </c>
      <c r="H708" s="521" t="s">
        <v>14</v>
      </c>
      <c r="I708" s="522"/>
      <c r="J708" s="374"/>
      <c r="K708" s="485"/>
      <c r="L708" s="492"/>
      <c r="M708" s="397"/>
      <c r="N708" s="493"/>
      <c r="O708" s="264"/>
      <c r="P708" s="375"/>
      <c r="Q708" s="253"/>
      <c r="R708" s="489"/>
    </row>
    <row r="709" spans="1:18" ht="28.5">
      <c r="A709" s="240">
        <v>8</v>
      </c>
      <c r="B709" s="373">
        <v>40109</v>
      </c>
      <c r="C709" s="490" t="s">
        <v>1558</v>
      </c>
      <c r="D709" s="518" t="s">
        <v>1215</v>
      </c>
      <c r="E709" s="523" t="s">
        <v>1006</v>
      </c>
      <c r="F709" s="462" t="s">
        <v>1410</v>
      </c>
      <c r="G709" s="479">
        <v>6251000</v>
      </c>
      <c r="H709" s="521" t="s">
        <v>14</v>
      </c>
      <c r="I709" s="522"/>
      <c r="J709" s="374"/>
      <c r="K709" s="524"/>
      <c r="L709" s="492"/>
      <c r="M709" s="397"/>
      <c r="N709" s="493"/>
      <c r="O709" s="264"/>
      <c r="P709" s="375"/>
      <c r="Q709" s="253"/>
      <c r="R709" s="489"/>
    </row>
    <row r="710" spans="1:18">
      <c r="A710" s="240">
        <v>2</v>
      </c>
      <c r="B710" s="373">
        <v>40116</v>
      </c>
      <c r="C710" s="490" t="s">
        <v>1630</v>
      </c>
      <c r="D710" s="518" t="s">
        <v>999</v>
      </c>
      <c r="E710" s="523" t="s">
        <v>705</v>
      </c>
      <c r="F710" s="462" t="s">
        <v>421</v>
      </c>
      <c r="G710" s="479">
        <v>6229000</v>
      </c>
      <c r="H710" s="521" t="s">
        <v>14</v>
      </c>
      <c r="I710" s="522"/>
      <c r="J710" s="374"/>
      <c r="K710" s="524"/>
      <c r="L710" s="492"/>
      <c r="M710" s="397"/>
      <c r="N710" s="493"/>
      <c r="O710" s="264"/>
      <c r="P710" s="375"/>
      <c r="Q710" s="253"/>
      <c r="R710" s="489"/>
    </row>
    <row r="711" spans="1:18">
      <c r="A711" s="240" t="s">
        <v>1641</v>
      </c>
      <c r="B711" s="373">
        <v>40116</v>
      </c>
      <c r="C711" s="490" t="s">
        <v>1631</v>
      </c>
      <c r="D711" s="518" t="s">
        <v>878</v>
      </c>
      <c r="E711" s="523" t="s">
        <v>1212</v>
      </c>
      <c r="F711" s="462" t="s">
        <v>655</v>
      </c>
      <c r="G711" s="479">
        <v>6842000</v>
      </c>
      <c r="H711" s="521" t="s">
        <v>14</v>
      </c>
      <c r="I711" s="522"/>
      <c r="J711" s="374"/>
      <c r="K711" s="484"/>
      <c r="L711" s="492"/>
      <c r="M711" s="397"/>
      <c r="N711" s="493"/>
      <c r="O711" s="264"/>
      <c r="P711" s="375"/>
      <c r="Q711" s="253"/>
      <c r="R711" s="489"/>
    </row>
    <row r="712" spans="1:18">
      <c r="A712" s="240" t="s">
        <v>1641</v>
      </c>
      <c r="B712" s="373">
        <v>40123</v>
      </c>
      <c r="C712" s="490" t="s">
        <v>858</v>
      </c>
      <c r="D712" s="518" t="s">
        <v>883</v>
      </c>
      <c r="E712" s="523" t="s">
        <v>1025</v>
      </c>
      <c r="F712" s="462" t="s">
        <v>655</v>
      </c>
      <c r="G712" s="479">
        <v>3535000</v>
      </c>
      <c r="H712" s="521" t="s">
        <v>14</v>
      </c>
      <c r="I712" s="522"/>
      <c r="J712" s="374"/>
      <c r="K712" s="484"/>
      <c r="L712" s="492"/>
      <c r="M712" s="397"/>
      <c r="N712" s="493"/>
      <c r="O712" s="264"/>
      <c r="P712" s="375"/>
      <c r="Q712" s="253"/>
      <c r="R712" s="489"/>
    </row>
    <row r="713" spans="1:18">
      <c r="A713" s="240" t="s">
        <v>451</v>
      </c>
      <c r="B713" s="373">
        <v>40130</v>
      </c>
      <c r="C713" s="490" t="s">
        <v>1645</v>
      </c>
      <c r="D713" s="518" t="s">
        <v>1092</v>
      </c>
      <c r="E713" s="523" t="s">
        <v>1040</v>
      </c>
      <c r="F713" s="462" t="s">
        <v>421</v>
      </c>
      <c r="G713" s="479">
        <v>6657000</v>
      </c>
      <c r="H713" s="521" t="s">
        <v>14</v>
      </c>
      <c r="I713" s="522"/>
      <c r="J713" s="374"/>
      <c r="K713" s="484"/>
      <c r="L713" s="492"/>
      <c r="M713" s="397"/>
      <c r="N713" s="493"/>
      <c r="O713" s="264"/>
      <c r="P713" s="375"/>
      <c r="Q713" s="253"/>
      <c r="R713" s="489"/>
    </row>
    <row r="714" spans="1:18" ht="28.5">
      <c r="A714" s="240" t="s">
        <v>675</v>
      </c>
      <c r="B714" s="373">
        <v>40130</v>
      </c>
      <c r="C714" s="490" t="s">
        <v>1646</v>
      </c>
      <c r="D714" s="518" t="s">
        <v>1647</v>
      </c>
      <c r="E714" s="523" t="s">
        <v>1062</v>
      </c>
      <c r="F714" s="462" t="s">
        <v>1410</v>
      </c>
      <c r="G714" s="479">
        <v>4400000</v>
      </c>
      <c r="H714" s="521" t="s">
        <v>14</v>
      </c>
      <c r="I714" s="522"/>
      <c r="J714" s="374"/>
      <c r="K714" s="484"/>
      <c r="L714" s="492"/>
      <c r="M714" s="397"/>
      <c r="N714" s="493"/>
      <c r="O714" s="264"/>
      <c r="P714" s="375"/>
      <c r="Q714" s="253"/>
      <c r="R714" s="489"/>
    </row>
    <row r="715" spans="1:18">
      <c r="A715" s="240" t="s">
        <v>1641</v>
      </c>
      <c r="B715" s="373">
        <v>40130</v>
      </c>
      <c r="C715" s="490" t="s">
        <v>1648</v>
      </c>
      <c r="D715" s="518" t="s">
        <v>923</v>
      </c>
      <c r="E715" s="523" t="s">
        <v>986</v>
      </c>
      <c r="F715" s="462" t="s">
        <v>421</v>
      </c>
      <c r="G715" s="345">
        <v>5000000</v>
      </c>
      <c r="H715" s="521" t="s">
        <v>14</v>
      </c>
      <c r="I715" s="522"/>
      <c r="J715" s="374"/>
      <c r="K715" s="524"/>
      <c r="L715" s="492"/>
      <c r="M715" s="397"/>
      <c r="N715" s="493"/>
      <c r="O715" s="264"/>
      <c r="P715" s="375"/>
      <c r="Q715" s="253"/>
      <c r="R715" s="525"/>
    </row>
    <row r="716" spans="1:18">
      <c r="A716" s="240" t="s">
        <v>451</v>
      </c>
      <c r="B716" s="373">
        <v>40137</v>
      </c>
      <c r="C716" s="490" t="s">
        <v>1656</v>
      </c>
      <c r="D716" s="518" t="s">
        <v>24</v>
      </c>
      <c r="E716" s="523" t="s">
        <v>988</v>
      </c>
      <c r="F716" s="462" t="s">
        <v>421</v>
      </c>
      <c r="G716" s="345">
        <v>10800000</v>
      </c>
      <c r="H716" s="521" t="s">
        <v>14</v>
      </c>
      <c r="I716" s="522"/>
      <c r="J716" s="374"/>
      <c r="K716" s="524"/>
      <c r="L716" s="492"/>
      <c r="M716" s="397"/>
      <c r="N716" s="493"/>
      <c r="O716" s="264"/>
      <c r="P716" s="375"/>
      <c r="Q716" s="253"/>
      <c r="R716" s="525"/>
    </row>
    <row r="717" spans="1:18">
      <c r="A717" s="240">
        <v>2</v>
      </c>
      <c r="B717" s="373">
        <v>40137</v>
      </c>
      <c r="C717" s="490" t="s">
        <v>1658</v>
      </c>
      <c r="D717" s="518" t="s">
        <v>1657</v>
      </c>
      <c r="E717" s="523" t="s">
        <v>1062</v>
      </c>
      <c r="F717" s="462" t="s">
        <v>421</v>
      </c>
      <c r="G717" s="345">
        <v>6000000</v>
      </c>
      <c r="H717" s="521" t="s">
        <v>14</v>
      </c>
      <c r="I717" s="522"/>
      <c r="J717" s="374"/>
      <c r="K717" s="524"/>
      <c r="L717" s="492"/>
      <c r="M717" s="397"/>
      <c r="N717" s="493"/>
      <c r="O717" s="264"/>
      <c r="P717" s="375"/>
      <c r="Q717" s="253"/>
      <c r="R717" s="525"/>
    </row>
    <row r="718" spans="1:18" ht="16.5" customHeight="1">
      <c r="A718" s="240" t="s">
        <v>1641</v>
      </c>
      <c r="B718" s="373">
        <v>40137</v>
      </c>
      <c r="C718" s="490" t="s">
        <v>1317</v>
      </c>
      <c r="D718" s="518" t="s">
        <v>923</v>
      </c>
      <c r="E718" s="523" t="s">
        <v>986</v>
      </c>
      <c r="F718" s="462" t="s">
        <v>655</v>
      </c>
      <c r="G718" s="345">
        <v>2348000</v>
      </c>
      <c r="H718" s="521" t="s">
        <v>14</v>
      </c>
      <c r="I718" s="522"/>
      <c r="J718" s="374"/>
      <c r="K718" s="524"/>
      <c r="L718" s="492"/>
      <c r="M718" s="397"/>
      <c r="N718" s="493"/>
      <c r="O718" s="264"/>
      <c r="P718" s="375"/>
      <c r="Q718" s="393"/>
      <c r="R718" s="489"/>
    </row>
    <row r="719" spans="1:18" ht="16.5" customHeight="1">
      <c r="A719" s="240" t="s">
        <v>1683</v>
      </c>
      <c r="B719" s="373">
        <v>40151</v>
      </c>
      <c r="C719" s="490" t="s">
        <v>1676</v>
      </c>
      <c r="D719" s="490" t="s">
        <v>991</v>
      </c>
      <c r="E719" s="526" t="s">
        <v>988</v>
      </c>
      <c r="F719" s="462" t="s">
        <v>655</v>
      </c>
      <c r="G719" s="345">
        <v>6000000</v>
      </c>
      <c r="H719" s="521" t="s">
        <v>14</v>
      </c>
      <c r="I719" s="522"/>
      <c r="J719" s="374"/>
      <c r="K719" s="524"/>
      <c r="L719" s="492"/>
      <c r="M719" s="397"/>
      <c r="N719" s="493"/>
      <c r="O719" s="264"/>
      <c r="P719" s="375"/>
      <c r="Q719" s="393"/>
      <c r="R719" s="489"/>
    </row>
    <row r="720" spans="1:18" ht="16.5" customHeight="1">
      <c r="A720" s="240">
        <v>2</v>
      </c>
      <c r="B720" s="373">
        <v>40151</v>
      </c>
      <c r="C720" s="490" t="s">
        <v>1677</v>
      </c>
      <c r="D720" s="490" t="s">
        <v>1678</v>
      </c>
      <c r="E720" s="526" t="s">
        <v>998</v>
      </c>
      <c r="F720" s="462" t="s">
        <v>421</v>
      </c>
      <c r="G720" s="345">
        <v>9000000</v>
      </c>
      <c r="H720" s="521" t="s">
        <v>14</v>
      </c>
      <c r="I720" s="522"/>
      <c r="J720" s="374"/>
      <c r="K720" s="524"/>
      <c r="L720" s="492"/>
      <c r="M720" s="397"/>
      <c r="N720" s="493"/>
      <c r="O720" s="264"/>
      <c r="P720" s="375"/>
      <c r="Q720" s="393"/>
      <c r="R720" s="489"/>
    </row>
    <row r="721" spans="1:18" ht="16.5" customHeight="1">
      <c r="A721" s="240" t="s">
        <v>451</v>
      </c>
      <c r="B721" s="373">
        <v>40151</v>
      </c>
      <c r="C721" s="490" t="s">
        <v>779</v>
      </c>
      <c r="D721" s="490" t="s">
        <v>1679</v>
      </c>
      <c r="E721" s="526" t="s">
        <v>1070</v>
      </c>
      <c r="F721" s="462" t="s">
        <v>421</v>
      </c>
      <c r="G721" s="345">
        <v>6500000</v>
      </c>
      <c r="H721" s="521" t="s">
        <v>14</v>
      </c>
      <c r="I721" s="522"/>
      <c r="J721" s="374"/>
      <c r="K721" s="524"/>
      <c r="L721" s="492"/>
      <c r="M721" s="397"/>
      <c r="N721" s="493"/>
      <c r="O721" s="264"/>
      <c r="P721" s="375"/>
      <c r="Q721" s="393"/>
      <c r="R721" s="489"/>
    </row>
    <row r="722" spans="1:18" ht="16.5" customHeight="1">
      <c r="A722" s="423">
        <v>2</v>
      </c>
      <c r="B722" s="607">
        <v>40158</v>
      </c>
      <c r="C722" s="495" t="s">
        <v>1702</v>
      </c>
      <c r="D722" s="495" t="s">
        <v>468</v>
      </c>
      <c r="E722" s="496" t="s">
        <v>986</v>
      </c>
      <c r="F722" s="476" t="s">
        <v>421</v>
      </c>
      <c r="G722" s="527">
        <v>22000000</v>
      </c>
      <c r="H722" s="528" t="s">
        <v>14</v>
      </c>
      <c r="I722" s="529"/>
      <c r="J722" s="500"/>
      <c r="K722" s="530"/>
      <c r="L722" s="502"/>
      <c r="M722" s="503"/>
      <c r="N722" s="504"/>
      <c r="O722" s="505"/>
      <c r="P722" s="506"/>
      <c r="Q722" s="464"/>
      <c r="R722" s="507"/>
    </row>
    <row r="723" spans="1:18" ht="16.5" customHeight="1">
      <c r="A723" s="240" t="s">
        <v>451</v>
      </c>
      <c r="B723" s="373">
        <v>40158</v>
      </c>
      <c r="C723" s="490" t="s">
        <v>1703</v>
      </c>
      <c r="D723" s="490" t="s">
        <v>1704</v>
      </c>
      <c r="E723" s="526" t="s">
        <v>1557</v>
      </c>
      <c r="F723" s="462" t="s">
        <v>421</v>
      </c>
      <c r="G723" s="345">
        <v>12000000</v>
      </c>
      <c r="H723" s="521" t="s">
        <v>14</v>
      </c>
      <c r="I723" s="522"/>
      <c r="J723" s="374"/>
      <c r="K723" s="524"/>
      <c r="L723" s="492"/>
      <c r="M723" s="397"/>
      <c r="N723" s="493"/>
      <c r="O723" s="264"/>
      <c r="P723" s="375"/>
      <c r="Q723" s="393"/>
      <c r="R723" s="489"/>
    </row>
    <row r="724" spans="1:18" ht="28.5">
      <c r="A724" s="531">
        <v>8</v>
      </c>
      <c r="B724" s="1062">
        <v>40158</v>
      </c>
      <c r="C724" s="494" t="s">
        <v>1705</v>
      </c>
      <c r="D724" s="494" t="s">
        <v>629</v>
      </c>
      <c r="E724" s="532" t="s">
        <v>864</v>
      </c>
      <c r="F724" s="462" t="s">
        <v>1410</v>
      </c>
      <c r="G724" s="349">
        <v>2000000</v>
      </c>
      <c r="H724" s="533" t="s">
        <v>14</v>
      </c>
      <c r="I724" s="522"/>
      <c r="J724" s="374"/>
      <c r="K724" s="524"/>
      <c r="L724" s="492"/>
      <c r="M724" s="397"/>
      <c r="N724" s="493"/>
      <c r="O724" s="264"/>
      <c r="P724" s="375"/>
      <c r="Q724" s="393"/>
      <c r="R724" s="489"/>
    </row>
    <row r="725" spans="1:18" ht="16.5" customHeight="1">
      <c r="A725" s="240" t="s">
        <v>1641</v>
      </c>
      <c r="B725" s="373">
        <v>40158</v>
      </c>
      <c r="C725" s="490" t="s">
        <v>668</v>
      </c>
      <c r="D725" s="490" t="s">
        <v>1008</v>
      </c>
      <c r="E725" s="526" t="s">
        <v>1009</v>
      </c>
      <c r="F725" s="462" t="s">
        <v>655</v>
      </c>
      <c r="G725" s="345">
        <v>6319000</v>
      </c>
      <c r="H725" s="521" t="s">
        <v>14</v>
      </c>
      <c r="I725" s="522"/>
      <c r="J725" s="374"/>
      <c r="K725" s="524"/>
      <c r="L725" s="492"/>
      <c r="M725" s="397"/>
      <c r="N725" s="493"/>
      <c r="O725" s="264"/>
      <c r="P725" s="375"/>
      <c r="Q725" s="393"/>
      <c r="R725" s="489"/>
    </row>
    <row r="726" spans="1:18" ht="16.5" customHeight="1">
      <c r="A726" s="240" t="s">
        <v>1641</v>
      </c>
      <c r="B726" s="373">
        <v>40158</v>
      </c>
      <c r="C726" s="490" t="s">
        <v>971</v>
      </c>
      <c r="D726" s="490" t="s">
        <v>991</v>
      </c>
      <c r="E726" s="526" t="s">
        <v>988</v>
      </c>
      <c r="F726" s="462" t="s">
        <v>655</v>
      </c>
      <c r="G726" s="345">
        <v>6000000</v>
      </c>
      <c r="H726" s="521" t="s">
        <v>14</v>
      </c>
      <c r="I726" s="522"/>
      <c r="J726" s="374"/>
      <c r="K726" s="524"/>
      <c r="L726" s="492"/>
      <c r="M726" s="397"/>
      <c r="N726" s="493"/>
      <c r="O726" s="264"/>
      <c r="P726" s="375"/>
      <c r="Q726" s="393"/>
      <c r="R726" s="489"/>
    </row>
    <row r="727" spans="1:18" ht="16.5" customHeight="1">
      <c r="A727" s="240" t="s">
        <v>1641</v>
      </c>
      <c r="B727" s="373">
        <v>40158</v>
      </c>
      <c r="C727" s="490" t="s">
        <v>859</v>
      </c>
      <c r="D727" s="490" t="s">
        <v>884</v>
      </c>
      <c r="E727" s="526" t="s">
        <v>1027</v>
      </c>
      <c r="F727" s="462" t="s">
        <v>655</v>
      </c>
      <c r="G727" s="345">
        <v>2417000</v>
      </c>
      <c r="H727" s="521" t="s">
        <v>14</v>
      </c>
      <c r="I727" s="522"/>
      <c r="J727" s="374"/>
      <c r="K727" s="524"/>
      <c r="L727" s="492"/>
      <c r="M727" s="397"/>
      <c r="N727" s="493"/>
      <c r="O727" s="264"/>
      <c r="P727" s="375"/>
      <c r="Q727" s="393"/>
      <c r="R727" s="489"/>
    </row>
    <row r="728" spans="1:18" ht="16.5" customHeight="1">
      <c r="A728" s="240" t="s">
        <v>1641</v>
      </c>
      <c r="B728" s="373">
        <v>40158</v>
      </c>
      <c r="C728" s="490" t="s">
        <v>915</v>
      </c>
      <c r="D728" s="490" t="s">
        <v>872</v>
      </c>
      <c r="E728" s="526" t="s">
        <v>1013</v>
      </c>
      <c r="F728" s="462" t="s">
        <v>655</v>
      </c>
      <c r="G728" s="345">
        <v>11881000</v>
      </c>
      <c r="H728" s="521" t="s">
        <v>14</v>
      </c>
      <c r="I728" s="522"/>
      <c r="J728" s="374"/>
      <c r="K728" s="524"/>
      <c r="L728" s="492"/>
      <c r="M728" s="397"/>
      <c r="N728" s="493"/>
      <c r="O728" s="264"/>
      <c r="P728" s="375"/>
      <c r="Q728" s="393"/>
      <c r="R728" s="489"/>
    </row>
    <row r="729" spans="1:18" ht="16.5" customHeight="1">
      <c r="A729" s="240" t="s">
        <v>1641</v>
      </c>
      <c r="B729" s="373">
        <v>40158</v>
      </c>
      <c r="C729" s="490" t="s">
        <v>983</v>
      </c>
      <c r="D729" s="490" t="s">
        <v>1026</v>
      </c>
      <c r="E729" s="526" t="s">
        <v>1027</v>
      </c>
      <c r="F729" s="462" t="s">
        <v>655</v>
      </c>
      <c r="G729" s="345">
        <v>6335000</v>
      </c>
      <c r="H729" s="521" t="s">
        <v>14</v>
      </c>
      <c r="I729" s="522"/>
      <c r="J729" s="374"/>
      <c r="K729" s="524"/>
      <c r="L729" s="492"/>
      <c r="M729" s="397"/>
      <c r="N729" s="493"/>
      <c r="O729" s="264"/>
      <c r="P729" s="375"/>
      <c r="Q729" s="393"/>
      <c r="R729" s="489"/>
    </row>
    <row r="730" spans="1:18">
      <c r="A730" s="240" t="s">
        <v>1641</v>
      </c>
      <c r="B730" s="373">
        <v>40158</v>
      </c>
      <c r="C730" s="534" t="s">
        <v>1717</v>
      </c>
      <c r="D730" s="490" t="s">
        <v>1132</v>
      </c>
      <c r="E730" s="526" t="s">
        <v>1027</v>
      </c>
      <c r="F730" s="460" t="s">
        <v>421</v>
      </c>
      <c r="G730" s="535">
        <v>1505000</v>
      </c>
      <c r="H730" s="521" t="s">
        <v>14</v>
      </c>
      <c r="I730" s="522"/>
      <c r="J730" s="374"/>
      <c r="K730" s="484"/>
      <c r="L730" s="492"/>
      <c r="M730" s="397"/>
      <c r="N730" s="493"/>
      <c r="O730" s="264"/>
      <c r="P730" s="375"/>
      <c r="Q730" s="393"/>
      <c r="R730" s="489"/>
    </row>
    <row r="731" spans="1:18" ht="16.5" customHeight="1">
      <c r="A731" s="240" t="s">
        <v>1641</v>
      </c>
      <c r="B731" s="373">
        <v>40158</v>
      </c>
      <c r="C731" s="490" t="s">
        <v>1313</v>
      </c>
      <c r="D731" s="490" t="s">
        <v>650</v>
      </c>
      <c r="E731" s="526" t="s">
        <v>988</v>
      </c>
      <c r="F731" s="462" t="s">
        <v>655</v>
      </c>
      <c r="G731" s="345">
        <v>2032000</v>
      </c>
      <c r="H731" s="521" t="s">
        <v>14</v>
      </c>
      <c r="I731" s="522"/>
      <c r="J731" s="374"/>
      <c r="K731" s="484"/>
      <c r="L731" s="492"/>
      <c r="M731" s="397"/>
      <c r="N731" s="493"/>
      <c r="O731" s="264"/>
      <c r="P731" s="375"/>
      <c r="Q731" s="393"/>
      <c r="R731" s="489"/>
    </row>
    <row r="732" spans="1:18" ht="16.5" customHeight="1">
      <c r="A732" s="240">
        <v>2</v>
      </c>
      <c r="B732" s="373">
        <v>40165</v>
      </c>
      <c r="C732" s="490" t="s">
        <v>1728</v>
      </c>
      <c r="D732" s="490" t="s">
        <v>866</v>
      </c>
      <c r="E732" s="526" t="s">
        <v>1002</v>
      </c>
      <c r="F732" s="462" t="s">
        <v>421</v>
      </c>
      <c r="G732" s="345">
        <v>3000000</v>
      </c>
      <c r="H732" s="521" t="s">
        <v>14</v>
      </c>
      <c r="I732" s="522"/>
      <c r="J732" s="374"/>
      <c r="K732" s="484"/>
      <c r="L732" s="492"/>
      <c r="M732" s="397"/>
      <c r="N732" s="493"/>
      <c r="O732" s="264"/>
      <c r="P732" s="375"/>
      <c r="Q732" s="393"/>
      <c r="R732" s="489"/>
    </row>
    <row r="733" spans="1:18" ht="16.5" customHeight="1">
      <c r="A733" s="240" t="s">
        <v>451</v>
      </c>
      <c r="B733" s="373">
        <v>40165</v>
      </c>
      <c r="C733" s="490" t="s">
        <v>1729</v>
      </c>
      <c r="D733" s="490" t="s">
        <v>932</v>
      </c>
      <c r="E733" s="526" t="s">
        <v>1027</v>
      </c>
      <c r="F733" s="462" t="s">
        <v>421</v>
      </c>
      <c r="G733" s="345">
        <v>6056000</v>
      </c>
      <c r="H733" s="521" t="s">
        <v>14</v>
      </c>
      <c r="I733" s="522"/>
      <c r="J733" s="374"/>
      <c r="K733" s="484"/>
      <c r="L733" s="492"/>
      <c r="M733" s="397"/>
      <c r="N733" s="493"/>
      <c r="O733" s="264"/>
      <c r="P733" s="375"/>
      <c r="Q733" s="393"/>
      <c r="R733" s="489"/>
    </row>
    <row r="734" spans="1:18" ht="16.5" customHeight="1">
      <c r="A734" s="240">
        <v>2</v>
      </c>
      <c r="B734" s="373">
        <v>40165</v>
      </c>
      <c r="C734" s="490" t="s">
        <v>1733</v>
      </c>
      <c r="D734" s="490" t="s">
        <v>1730</v>
      </c>
      <c r="E734" s="526" t="s">
        <v>582</v>
      </c>
      <c r="F734" s="462" t="s">
        <v>421</v>
      </c>
      <c r="G734" s="345">
        <v>1300000</v>
      </c>
      <c r="H734" s="521" t="s">
        <v>14</v>
      </c>
      <c r="I734" s="522"/>
      <c r="J734" s="374"/>
      <c r="K734" s="484"/>
      <c r="L734" s="492"/>
      <c r="M734" s="397"/>
      <c r="N734" s="493"/>
      <c r="O734" s="264"/>
      <c r="P734" s="375"/>
      <c r="Q734" s="393"/>
      <c r="R734" s="489"/>
    </row>
    <row r="735" spans="1:18" ht="16.5" customHeight="1">
      <c r="A735" s="240" t="s">
        <v>1641</v>
      </c>
      <c r="B735" s="373">
        <v>40165</v>
      </c>
      <c r="C735" s="490" t="s">
        <v>565</v>
      </c>
      <c r="D735" s="490" t="s">
        <v>1731</v>
      </c>
      <c r="E735" s="526" t="s">
        <v>1126</v>
      </c>
      <c r="F735" s="462" t="s">
        <v>655</v>
      </c>
      <c r="G735" s="345">
        <v>4640000</v>
      </c>
      <c r="H735" s="521" t="s">
        <v>14</v>
      </c>
      <c r="I735" s="522"/>
      <c r="J735" s="374"/>
      <c r="K735" s="484"/>
      <c r="L735" s="492"/>
      <c r="M735" s="397"/>
      <c r="N735" s="493"/>
      <c r="O735" s="264"/>
      <c r="P735" s="375"/>
      <c r="Q735" s="393"/>
      <c r="R735" s="489"/>
    </row>
    <row r="736" spans="1:18" ht="16.5" customHeight="1">
      <c r="A736" s="240" t="s">
        <v>1641</v>
      </c>
      <c r="B736" s="373">
        <v>40165</v>
      </c>
      <c r="C736" s="490" t="s">
        <v>1356</v>
      </c>
      <c r="D736" s="490" t="s">
        <v>1365</v>
      </c>
      <c r="E736" s="526" t="s">
        <v>582</v>
      </c>
      <c r="F736" s="462" t="s">
        <v>655</v>
      </c>
      <c r="G736" s="345">
        <v>1744000</v>
      </c>
      <c r="H736" s="521" t="s">
        <v>14</v>
      </c>
      <c r="I736" s="522"/>
      <c r="J736" s="374"/>
      <c r="K736" s="484"/>
      <c r="L736" s="492"/>
      <c r="M736" s="397"/>
      <c r="N736" s="493"/>
      <c r="O736" s="264"/>
      <c r="P736" s="375"/>
      <c r="Q736" s="393"/>
      <c r="R736" s="489"/>
    </row>
    <row r="737" spans="1:18" ht="16.5" customHeight="1">
      <c r="A737" s="240" t="s">
        <v>1641</v>
      </c>
      <c r="B737" s="373">
        <v>40165</v>
      </c>
      <c r="C737" s="490" t="s">
        <v>1057</v>
      </c>
      <c r="D737" s="490" t="s">
        <v>1058</v>
      </c>
      <c r="E737" s="526" t="s">
        <v>1027</v>
      </c>
      <c r="F737" s="462" t="s">
        <v>655</v>
      </c>
      <c r="G737" s="345">
        <v>4596000</v>
      </c>
      <c r="H737" s="521" t="s">
        <v>14</v>
      </c>
      <c r="I737" s="522"/>
      <c r="J737" s="374"/>
      <c r="K737" s="484"/>
      <c r="L737" s="492"/>
      <c r="M737" s="397"/>
      <c r="N737" s="493"/>
      <c r="O737" s="264"/>
      <c r="P737" s="375"/>
      <c r="Q737" s="393"/>
      <c r="R737" s="489"/>
    </row>
    <row r="738" spans="1:18" ht="16.5" customHeight="1">
      <c r="A738" s="240" t="s">
        <v>1641</v>
      </c>
      <c r="B738" s="373">
        <v>40165</v>
      </c>
      <c r="C738" s="490" t="s">
        <v>1412</v>
      </c>
      <c r="D738" s="490" t="s">
        <v>1422</v>
      </c>
      <c r="E738" s="526" t="s">
        <v>1312</v>
      </c>
      <c r="F738" s="462" t="s">
        <v>655</v>
      </c>
      <c r="G738" s="345">
        <v>1230000</v>
      </c>
      <c r="H738" s="521" t="s">
        <v>14</v>
      </c>
      <c r="I738" s="522"/>
      <c r="J738" s="374"/>
      <c r="K738" s="484"/>
      <c r="L738" s="492"/>
      <c r="M738" s="397"/>
      <c r="N738" s="493"/>
      <c r="O738" s="264"/>
      <c r="P738" s="375"/>
      <c r="Q738" s="393"/>
      <c r="R738" s="489"/>
    </row>
    <row r="739" spans="1:18">
      <c r="A739" s="240" t="s">
        <v>1641</v>
      </c>
      <c r="B739" s="373">
        <v>40165</v>
      </c>
      <c r="C739" s="490" t="s">
        <v>1384</v>
      </c>
      <c r="D739" s="344" t="s">
        <v>1049</v>
      </c>
      <c r="E739" s="393" t="s">
        <v>705</v>
      </c>
      <c r="F739" s="462" t="s">
        <v>655</v>
      </c>
      <c r="G739" s="345">
        <v>2997000</v>
      </c>
      <c r="H739" s="521" t="s">
        <v>14</v>
      </c>
      <c r="I739" s="522"/>
      <c r="J739" s="374"/>
      <c r="K739" s="524"/>
      <c r="L739" s="492"/>
      <c r="M739" s="397"/>
      <c r="N739" s="493"/>
      <c r="O739" s="264"/>
      <c r="P739" s="375"/>
      <c r="Q739" s="536"/>
      <c r="R739" s="489"/>
    </row>
    <row r="740" spans="1:18">
      <c r="A740" s="240" t="s">
        <v>451</v>
      </c>
      <c r="B740" s="373">
        <v>40169</v>
      </c>
      <c r="C740" s="490" t="s">
        <v>1734</v>
      </c>
      <c r="D740" s="344" t="s">
        <v>623</v>
      </c>
      <c r="E740" s="393" t="s">
        <v>1025</v>
      </c>
      <c r="F740" s="462" t="s">
        <v>421</v>
      </c>
      <c r="G740" s="345">
        <v>8700000</v>
      </c>
      <c r="H740" s="521" t="s">
        <v>14</v>
      </c>
      <c r="I740" s="522"/>
      <c r="J740" s="374"/>
      <c r="K740" s="524"/>
      <c r="L740" s="492"/>
      <c r="M740" s="397"/>
      <c r="N740" s="493"/>
      <c r="O740" s="264"/>
      <c r="P740" s="375"/>
      <c r="Q740" s="536"/>
      <c r="R740" s="489"/>
    </row>
    <row r="741" spans="1:18">
      <c r="A741" s="240" t="s">
        <v>1641</v>
      </c>
      <c r="B741" s="373">
        <v>40169</v>
      </c>
      <c r="C741" s="490" t="s">
        <v>979</v>
      </c>
      <c r="D741" s="344" t="s">
        <v>1017</v>
      </c>
      <c r="E741" s="393" t="s">
        <v>988</v>
      </c>
      <c r="F741" s="462" t="s">
        <v>655</v>
      </c>
      <c r="G741" s="345">
        <v>2836000</v>
      </c>
      <c r="H741" s="521" t="s">
        <v>14</v>
      </c>
      <c r="I741" s="522"/>
      <c r="J741" s="374"/>
      <c r="K741" s="524"/>
      <c r="L741" s="492"/>
      <c r="M741" s="397"/>
      <c r="N741" s="493"/>
      <c r="O741" s="264"/>
      <c r="P741" s="375"/>
      <c r="Q741" s="536"/>
      <c r="R741" s="489"/>
    </row>
    <row r="742" spans="1:18">
      <c r="A742" s="240" t="s">
        <v>1641</v>
      </c>
      <c r="B742" s="373">
        <v>40169</v>
      </c>
      <c r="C742" s="490" t="s">
        <v>1394</v>
      </c>
      <c r="D742" s="344" t="s">
        <v>1398</v>
      </c>
      <c r="E742" s="393" t="s">
        <v>1312</v>
      </c>
      <c r="F742" s="462" t="s">
        <v>655</v>
      </c>
      <c r="G742" s="345">
        <v>2359000</v>
      </c>
      <c r="H742" s="521" t="s">
        <v>14</v>
      </c>
      <c r="I742" s="522"/>
      <c r="J742" s="374"/>
      <c r="K742" s="524"/>
      <c r="L742" s="492"/>
      <c r="M742" s="397"/>
      <c r="N742" s="493"/>
      <c r="O742" s="264"/>
      <c r="P742" s="375"/>
      <c r="Q742" s="536"/>
      <c r="R742" s="489"/>
    </row>
    <row r="743" spans="1:18">
      <c r="A743" s="240" t="s">
        <v>1641</v>
      </c>
      <c r="B743" s="373">
        <v>40169</v>
      </c>
      <c r="C743" s="490" t="s">
        <v>1101</v>
      </c>
      <c r="D743" s="344" t="s">
        <v>1125</v>
      </c>
      <c r="E743" s="393" t="s">
        <v>1126</v>
      </c>
      <c r="F743" s="462" t="s">
        <v>421</v>
      </c>
      <c r="G743" s="345">
        <v>9698000</v>
      </c>
      <c r="H743" s="521" t="s">
        <v>14</v>
      </c>
      <c r="I743" s="522"/>
      <c r="J743" s="374"/>
      <c r="K743" s="524"/>
      <c r="L743" s="492"/>
      <c r="M743" s="397"/>
      <c r="N743" s="493"/>
      <c r="O743" s="264"/>
      <c r="P743" s="375"/>
      <c r="Q743" s="536"/>
      <c r="R743" s="489"/>
    </row>
    <row r="744" spans="1:18">
      <c r="A744" s="240" t="s">
        <v>1641</v>
      </c>
      <c r="B744" s="373">
        <v>40169</v>
      </c>
      <c r="C744" s="490" t="s">
        <v>1104</v>
      </c>
      <c r="D744" s="344" t="s">
        <v>1195</v>
      </c>
      <c r="E744" s="393" t="s">
        <v>132</v>
      </c>
      <c r="F744" s="462" t="s">
        <v>421</v>
      </c>
      <c r="G744" s="345">
        <v>3500000</v>
      </c>
      <c r="H744" s="521" t="s">
        <v>14</v>
      </c>
      <c r="I744" s="522"/>
      <c r="J744" s="374"/>
      <c r="K744" s="484"/>
      <c r="L744" s="492"/>
      <c r="M744" s="397"/>
      <c r="N744" s="493"/>
      <c r="O744" s="264"/>
      <c r="P744" s="375"/>
      <c r="Q744" s="536"/>
      <c r="R744" s="489"/>
    </row>
    <row r="745" spans="1:18">
      <c r="A745" s="240" t="s">
        <v>1641</v>
      </c>
      <c r="B745" s="373">
        <v>40169</v>
      </c>
      <c r="C745" s="490" t="s">
        <v>1293</v>
      </c>
      <c r="D745" s="344" t="s">
        <v>1299</v>
      </c>
      <c r="E745" s="393" t="s">
        <v>1025</v>
      </c>
      <c r="F745" s="462" t="s">
        <v>655</v>
      </c>
      <c r="G745" s="345">
        <v>4237000</v>
      </c>
      <c r="H745" s="521" t="s">
        <v>14</v>
      </c>
      <c r="I745" s="522"/>
      <c r="J745" s="374"/>
      <c r="K745" s="484"/>
      <c r="L745" s="492"/>
      <c r="M745" s="397"/>
      <c r="N745" s="493"/>
      <c r="O745" s="264"/>
      <c r="P745" s="375"/>
      <c r="Q745" s="536"/>
      <c r="R745" s="489"/>
    </row>
    <row r="746" spans="1:18">
      <c r="A746" s="240" t="s">
        <v>451</v>
      </c>
      <c r="B746" s="373">
        <v>40176</v>
      </c>
      <c r="C746" s="490" t="s">
        <v>1763</v>
      </c>
      <c r="D746" s="344" t="s">
        <v>1774</v>
      </c>
      <c r="E746" s="393" t="s">
        <v>1009</v>
      </c>
      <c r="F746" s="462" t="s">
        <v>421</v>
      </c>
      <c r="G746" s="345">
        <v>2000000</v>
      </c>
      <c r="H746" s="521" t="s">
        <v>14</v>
      </c>
      <c r="I746" s="522"/>
      <c r="J746" s="374"/>
      <c r="K746" s="484"/>
      <c r="L746" s="492"/>
      <c r="M746" s="397"/>
      <c r="N746" s="493"/>
      <c r="O746" s="264"/>
      <c r="P746" s="375"/>
      <c r="Q746" s="536"/>
      <c r="R746" s="489"/>
    </row>
    <row r="747" spans="1:18">
      <c r="A747" s="240" t="s">
        <v>451</v>
      </c>
      <c r="B747" s="373">
        <v>40176</v>
      </c>
      <c r="C747" s="490" t="s">
        <v>1764</v>
      </c>
      <c r="D747" s="344" t="s">
        <v>1766</v>
      </c>
      <c r="E747" s="393" t="s">
        <v>1262</v>
      </c>
      <c r="F747" s="462" t="s">
        <v>421</v>
      </c>
      <c r="G747" s="345">
        <v>2179000</v>
      </c>
      <c r="H747" s="521" t="s">
        <v>14</v>
      </c>
      <c r="I747" s="522"/>
      <c r="J747" s="374"/>
      <c r="K747" s="484"/>
      <c r="L747" s="492"/>
      <c r="M747" s="397"/>
      <c r="N747" s="493"/>
      <c r="O747" s="264"/>
      <c r="P747" s="375"/>
      <c r="Q747" s="536"/>
      <c r="R747" s="489"/>
    </row>
    <row r="748" spans="1:18">
      <c r="A748" s="240">
        <v>2</v>
      </c>
      <c r="B748" s="373">
        <v>40176</v>
      </c>
      <c r="C748" s="490" t="s">
        <v>1765</v>
      </c>
      <c r="D748" s="344" t="s">
        <v>1767</v>
      </c>
      <c r="E748" s="393" t="s">
        <v>1027</v>
      </c>
      <c r="F748" s="462" t="s">
        <v>421</v>
      </c>
      <c r="G748" s="345">
        <v>4500000</v>
      </c>
      <c r="H748" s="521" t="s">
        <v>14</v>
      </c>
      <c r="I748" s="522"/>
      <c r="J748" s="374"/>
      <c r="K748" s="484"/>
      <c r="L748" s="492"/>
      <c r="M748" s="397"/>
      <c r="N748" s="493"/>
      <c r="O748" s="264"/>
      <c r="P748" s="375"/>
      <c r="Q748" s="536"/>
      <c r="R748" s="489"/>
    </row>
    <row r="749" spans="1:18" ht="28.5">
      <c r="A749" s="282" t="s">
        <v>675</v>
      </c>
      <c r="B749" s="1062">
        <v>40176</v>
      </c>
      <c r="C749" s="494" t="s">
        <v>1768</v>
      </c>
      <c r="D749" s="1063" t="s">
        <v>1769</v>
      </c>
      <c r="E749" s="394" t="s">
        <v>1013</v>
      </c>
      <c r="F749" s="462" t="s">
        <v>1410</v>
      </c>
      <c r="G749" s="349">
        <v>3035000</v>
      </c>
      <c r="H749" s="533" t="s">
        <v>14</v>
      </c>
      <c r="I749" s="522"/>
      <c r="J749" s="374"/>
      <c r="K749" s="484"/>
      <c r="L749" s="492"/>
      <c r="M749" s="397"/>
      <c r="N749" s="493"/>
      <c r="O749" s="264"/>
      <c r="P749" s="375"/>
      <c r="Q749" s="536"/>
      <c r="R749" s="489"/>
    </row>
    <row r="750" spans="1:18">
      <c r="A750" s="240" t="s">
        <v>1641</v>
      </c>
      <c r="B750" s="373">
        <v>40176</v>
      </c>
      <c r="C750" s="490" t="s">
        <v>539</v>
      </c>
      <c r="D750" s="344" t="s">
        <v>540</v>
      </c>
      <c r="E750" s="393" t="s">
        <v>986</v>
      </c>
      <c r="F750" s="462" t="s">
        <v>655</v>
      </c>
      <c r="G750" s="345">
        <v>4567000</v>
      </c>
      <c r="H750" s="521" t="s">
        <v>14</v>
      </c>
      <c r="I750" s="522"/>
      <c r="J750" s="374"/>
      <c r="K750" s="484"/>
      <c r="L750" s="492"/>
      <c r="M750" s="397"/>
      <c r="N750" s="493"/>
      <c r="O750" s="264"/>
      <c r="P750" s="375"/>
      <c r="Q750" s="536"/>
      <c r="R750" s="489"/>
    </row>
    <row r="751" spans="1:18">
      <c r="A751" s="240" t="s">
        <v>1641</v>
      </c>
      <c r="B751" s="373">
        <v>40176</v>
      </c>
      <c r="C751" s="490" t="s">
        <v>972</v>
      </c>
      <c r="D751" s="344" t="s">
        <v>1003</v>
      </c>
      <c r="E751" s="393" t="s">
        <v>1004</v>
      </c>
      <c r="F751" s="462" t="s">
        <v>655</v>
      </c>
      <c r="G751" s="345">
        <v>1508000</v>
      </c>
      <c r="H751" s="521" t="s">
        <v>14</v>
      </c>
      <c r="I751" s="522"/>
      <c r="J751" s="374"/>
      <c r="K751" s="484"/>
      <c r="L751" s="492"/>
      <c r="M751" s="397"/>
      <c r="N751" s="493"/>
      <c r="O751" s="264"/>
      <c r="P751" s="375"/>
      <c r="Q751" s="536"/>
      <c r="R751" s="489"/>
    </row>
    <row r="752" spans="1:18">
      <c r="A752" s="240" t="s">
        <v>1641</v>
      </c>
      <c r="B752" s="373">
        <v>40176</v>
      </c>
      <c r="C752" s="490" t="s">
        <v>1048</v>
      </c>
      <c r="D752" s="344" t="s">
        <v>1049</v>
      </c>
      <c r="E752" s="393" t="s">
        <v>1004</v>
      </c>
      <c r="F752" s="462" t="s">
        <v>655</v>
      </c>
      <c r="G752" s="345">
        <v>2453000</v>
      </c>
      <c r="H752" s="521" t="s">
        <v>14</v>
      </c>
      <c r="I752" s="522"/>
      <c r="J752" s="374"/>
      <c r="K752" s="484"/>
      <c r="L752" s="492"/>
      <c r="M752" s="397"/>
      <c r="N752" s="493"/>
      <c r="O752" s="264"/>
      <c r="P752" s="375"/>
      <c r="Q752" s="536"/>
      <c r="R752" s="489"/>
    </row>
    <row r="753" spans="1:19">
      <c r="A753" s="240" t="s">
        <v>1641</v>
      </c>
      <c r="B753" s="373">
        <v>40176</v>
      </c>
      <c r="C753" s="490" t="s">
        <v>1138</v>
      </c>
      <c r="D753" s="344" t="s">
        <v>1121</v>
      </c>
      <c r="E753" s="393" t="s">
        <v>1062</v>
      </c>
      <c r="F753" s="462" t="s">
        <v>655</v>
      </c>
      <c r="G753" s="345">
        <v>3262000</v>
      </c>
      <c r="H753" s="521" t="s">
        <v>14</v>
      </c>
      <c r="I753" s="522"/>
      <c r="J753" s="374"/>
      <c r="K753" s="484"/>
      <c r="L753" s="492"/>
      <c r="M753" s="397"/>
      <c r="N753" s="493"/>
      <c r="O753" s="264"/>
      <c r="P753" s="375"/>
      <c r="Q753" s="536"/>
      <c r="R753" s="489"/>
    </row>
    <row r="754" spans="1:19">
      <c r="A754" s="240" t="s">
        <v>1641</v>
      </c>
      <c r="B754" s="373">
        <v>40176</v>
      </c>
      <c r="C754" s="490" t="s">
        <v>1083</v>
      </c>
      <c r="D754" s="344" t="s">
        <v>1066</v>
      </c>
      <c r="E754" s="393" t="s">
        <v>1051</v>
      </c>
      <c r="F754" s="462" t="s">
        <v>655</v>
      </c>
      <c r="G754" s="345">
        <v>1753000</v>
      </c>
      <c r="H754" s="521" t="s">
        <v>14</v>
      </c>
      <c r="I754" s="522"/>
      <c r="J754" s="374"/>
      <c r="K754" s="484"/>
      <c r="L754" s="492"/>
      <c r="M754" s="397"/>
      <c r="N754" s="493"/>
      <c r="O754" s="264"/>
      <c r="P754" s="375"/>
      <c r="Q754" s="536"/>
      <c r="R754" s="489"/>
    </row>
    <row r="755" spans="1:19" ht="17.25" thickBot="1">
      <c r="A755" s="8" t="s">
        <v>1641</v>
      </c>
      <c r="B755" s="12">
        <v>40176</v>
      </c>
      <c r="C755" s="537" t="s">
        <v>967</v>
      </c>
      <c r="D755" s="538" t="s">
        <v>923</v>
      </c>
      <c r="E755" s="539" t="s">
        <v>986</v>
      </c>
      <c r="F755" s="540" t="s">
        <v>421</v>
      </c>
      <c r="G755" s="541">
        <v>4000000</v>
      </c>
      <c r="H755" s="542" t="s">
        <v>14</v>
      </c>
      <c r="I755" s="543"/>
      <c r="J755" s="544"/>
      <c r="K755" s="545"/>
      <c r="L755" s="546"/>
      <c r="M755" s="547"/>
      <c r="N755" s="548"/>
      <c r="O755" s="549"/>
      <c r="P755" s="550"/>
      <c r="Q755" s="551"/>
      <c r="R755" s="552"/>
    </row>
    <row r="756" spans="1:19">
      <c r="C756" s="554"/>
    </row>
    <row r="757" spans="1:19" ht="18" customHeight="1" thickBot="1">
      <c r="F757" s="1047" t="s">
        <v>1838</v>
      </c>
      <c r="G757" s="559">
        <f>SUM(G13:G755)</f>
        <v>204899330320</v>
      </c>
      <c r="H757" s="560"/>
      <c r="I757" s="1101" t="s">
        <v>1837</v>
      </c>
      <c r="J757" s="1101"/>
      <c r="K757" s="1101"/>
      <c r="L757" s="1101"/>
      <c r="M757" s="1017">
        <f>SUM(K13:K227,K229:K296,K298:K755)</f>
        <v>135839721000</v>
      </c>
      <c r="N757" s="1101" t="s">
        <v>1670</v>
      </c>
      <c r="O757" s="1101"/>
      <c r="P757" s="1101"/>
      <c r="Q757" s="1067"/>
      <c r="R757" s="1066">
        <f>SUM(R13:R755)</f>
        <v>4397678194.8199997</v>
      </c>
    </row>
    <row r="758" spans="1:19" ht="18" customHeight="1" thickTop="1" thickBot="1">
      <c r="G758" s="1071"/>
      <c r="H758" s="1101" t="s">
        <v>1839</v>
      </c>
      <c r="I758" s="1101"/>
      <c r="J758" s="1101"/>
      <c r="K758" s="597">
        <f>K228+K297</f>
        <v>-2334120000</v>
      </c>
      <c r="L758" s="1067"/>
      <c r="M758" s="595"/>
      <c r="N758" s="1067"/>
      <c r="O758" s="1067"/>
      <c r="P758" s="1067"/>
      <c r="Q758" s="1067"/>
      <c r="R758" s="84"/>
    </row>
    <row r="759" spans="1:19" ht="17.25" thickTop="1">
      <c r="I759" s="1106"/>
      <c r="J759" s="1106"/>
      <c r="K759" s="1106"/>
      <c r="L759" s="1106"/>
      <c r="M759" s="1069"/>
    </row>
    <row r="760" spans="1:19" ht="18" thickBot="1">
      <c r="F760" s="1067"/>
      <c r="G760" s="1180" t="s">
        <v>1277</v>
      </c>
      <c r="H760" s="1180"/>
      <c r="I760" s="1180"/>
      <c r="J760" s="561"/>
      <c r="K760" s="594">
        <f>G757+K758-M757</f>
        <v>66725489320</v>
      </c>
    </row>
    <row r="761" spans="1:19" ht="17.25" thickTop="1"/>
    <row r="762" spans="1:19" ht="14.25" customHeight="1">
      <c r="A762" s="1100" t="s">
        <v>1828</v>
      </c>
      <c r="B762" s="1100"/>
      <c r="C762" s="1100"/>
      <c r="D762" s="1100"/>
      <c r="E762" s="1100"/>
      <c r="F762" s="1100"/>
      <c r="G762" s="1100"/>
      <c r="H762" s="1100"/>
      <c r="I762" s="1100"/>
      <c r="J762" s="1100"/>
      <c r="K762" s="1100"/>
      <c r="L762" s="1100"/>
      <c r="M762" s="1100"/>
      <c r="N762" s="1100"/>
      <c r="O762" s="1100"/>
      <c r="P762" s="1100"/>
      <c r="Q762" s="1100"/>
      <c r="R762" s="1100"/>
    </row>
    <row r="763" spans="1:19" ht="14.25" customHeight="1">
      <c r="A763" s="1100"/>
      <c r="B763" s="1100"/>
      <c r="C763" s="1100"/>
      <c r="D763" s="1100"/>
      <c r="E763" s="1100"/>
      <c r="F763" s="1100"/>
      <c r="G763" s="1100"/>
      <c r="H763" s="1100"/>
      <c r="I763" s="1100"/>
      <c r="J763" s="1100"/>
      <c r="K763" s="1100"/>
      <c r="L763" s="1100"/>
      <c r="M763" s="1100"/>
      <c r="N763" s="1100"/>
      <c r="O763" s="1100"/>
      <c r="P763" s="1100"/>
      <c r="Q763" s="1100"/>
      <c r="R763" s="1100"/>
    </row>
    <row r="764" spans="1:19" ht="14.25" customHeight="1">
      <c r="A764" s="1100" t="s">
        <v>1829</v>
      </c>
      <c r="B764" s="1100"/>
      <c r="C764" s="1100"/>
      <c r="D764" s="1100"/>
      <c r="E764" s="1100"/>
      <c r="F764" s="1100"/>
      <c r="G764" s="1100"/>
      <c r="H764" s="1100"/>
      <c r="I764" s="1100"/>
      <c r="J764" s="1100"/>
      <c r="K764" s="1100"/>
      <c r="L764" s="1100"/>
      <c r="M764" s="1100"/>
      <c r="N764" s="1100"/>
      <c r="O764" s="1100"/>
      <c r="P764" s="1100"/>
      <c r="Q764" s="1100"/>
      <c r="R764" s="1100"/>
    </row>
    <row r="765" spans="1:19" ht="14.25" customHeight="1">
      <c r="A765" s="1100"/>
      <c r="B765" s="1100"/>
      <c r="C765" s="1100"/>
      <c r="D765" s="1100"/>
      <c r="E765" s="1100"/>
      <c r="F765" s="1100"/>
      <c r="G765" s="1100"/>
      <c r="H765" s="1100"/>
      <c r="I765" s="1100"/>
      <c r="J765" s="1100"/>
      <c r="K765" s="1100"/>
      <c r="L765" s="1100"/>
      <c r="M765" s="1100"/>
      <c r="N765" s="1100"/>
      <c r="O765" s="1100"/>
      <c r="P765" s="1100"/>
      <c r="Q765" s="1100"/>
      <c r="R765" s="1100"/>
    </row>
    <row r="766" spans="1:19" ht="14.25" customHeight="1">
      <c r="A766" s="1100" t="s">
        <v>484</v>
      </c>
      <c r="B766" s="1100"/>
      <c r="C766" s="1100"/>
      <c r="D766" s="1100"/>
      <c r="E766" s="1100"/>
      <c r="F766" s="1100"/>
      <c r="G766" s="1100"/>
      <c r="H766" s="1100"/>
      <c r="I766" s="1100"/>
      <c r="J766" s="1100"/>
      <c r="K766" s="1100"/>
      <c r="L766" s="1100"/>
      <c r="M766" s="1100"/>
      <c r="N766" s="1100"/>
      <c r="O766" s="1100"/>
      <c r="P766" s="1100"/>
      <c r="Q766" s="1100"/>
      <c r="R766" s="1100"/>
    </row>
    <row r="767" spans="1:19" ht="14.25" customHeight="1">
      <c r="A767" s="1100" t="s">
        <v>798</v>
      </c>
      <c r="B767" s="1100"/>
      <c r="C767" s="1100"/>
      <c r="D767" s="1100"/>
      <c r="E767" s="1100"/>
      <c r="F767" s="1100"/>
      <c r="G767" s="1100"/>
      <c r="H767" s="1100"/>
      <c r="I767" s="1100"/>
      <c r="J767" s="1100"/>
      <c r="K767" s="1100"/>
      <c r="L767" s="1100"/>
      <c r="M767" s="1100"/>
      <c r="N767" s="1100"/>
      <c r="O767" s="1100"/>
      <c r="P767" s="1100"/>
      <c r="Q767" s="1100"/>
      <c r="R767" s="1100"/>
    </row>
    <row r="768" spans="1:19" ht="14.25" customHeight="1">
      <c r="A768" s="1100" t="s">
        <v>1650</v>
      </c>
      <c r="B768" s="1100"/>
      <c r="C768" s="1100"/>
      <c r="D768" s="1100"/>
      <c r="E768" s="1100"/>
      <c r="F768" s="1100"/>
      <c r="G768" s="1100"/>
      <c r="H768" s="1100"/>
      <c r="I768" s="1100"/>
      <c r="J768" s="1100"/>
      <c r="K768" s="1100"/>
      <c r="L768" s="1100"/>
      <c r="M768" s="1100"/>
      <c r="N768" s="1100"/>
      <c r="O768" s="1100"/>
      <c r="P768" s="1100"/>
      <c r="Q768" s="1100"/>
      <c r="R768" s="1100"/>
      <c r="S768" s="1100"/>
    </row>
    <row r="769" spans="1:19" ht="14.25" customHeight="1">
      <c r="A769" s="1100" t="s">
        <v>1286</v>
      </c>
      <c r="B769" s="1100"/>
      <c r="C769" s="1100"/>
      <c r="D769" s="1100"/>
      <c r="E769" s="1100"/>
      <c r="F769" s="1100"/>
      <c r="G769" s="1100"/>
      <c r="H769" s="1100"/>
      <c r="I769" s="1100"/>
      <c r="J769" s="1100"/>
      <c r="K769" s="1100"/>
      <c r="L769" s="1100"/>
      <c r="M769" s="1100"/>
      <c r="N769" s="1100"/>
      <c r="O769" s="1100"/>
      <c r="P769" s="1100"/>
      <c r="Q769" s="1100"/>
      <c r="R769" s="1100"/>
    </row>
    <row r="770" spans="1:19" ht="14.25" customHeight="1">
      <c r="A770" s="1100" t="s">
        <v>1288</v>
      </c>
      <c r="B770" s="1100"/>
      <c r="C770" s="1100"/>
      <c r="D770" s="1100"/>
      <c r="E770" s="1100"/>
      <c r="F770" s="1100"/>
      <c r="G770" s="1100"/>
      <c r="H770" s="1100"/>
      <c r="I770" s="1100"/>
      <c r="J770" s="1100"/>
      <c r="K770" s="1100"/>
      <c r="L770" s="1100"/>
      <c r="M770" s="1100"/>
      <c r="N770" s="1100"/>
      <c r="O770" s="1100"/>
      <c r="P770" s="1100"/>
      <c r="Q770" s="1100"/>
      <c r="R770" s="1100"/>
    </row>
    <row r="771" spans="1:19" ht="14.25" customHeight="1">
      <c r="A771" s="1100" t="s">
        <v>1287</v>
      </c>
      <c r="B771" s="1100"/>
      <c r="C771" s="1100"/>
      <c r="D771" s="1100"/>
      <c r="E771" s="1100"/>
      <c r="F771" s="1100"/>
      <c r="G771" s="1100"/>
      <c r="H771" s="1100"/>
      <c r="I771" s="1100"/>
      <c r="J771" s="1100"/>
      <c r="K771" s="1100"/>
      <c r="L771" s="1100"/>
      <c r="M771" s="1100"/>
      <c r="N771" s="1100"/>
      <c r="O771" s="1100"/>
      <c r="P771" s="1100"/>
      <c r="Q771" s="1100"/>
      <c r="R771" s="1100"/>
    </row>
    <row r="772" spans="1:19" ht="14.25" customHeight="1">
      <c r="A772" s="1157" t="s">
        <v>1331</v>
      </c>
      <c r="B772" s="1157"/>
      <c r="C772" s="1157"/>
      <c r="D772" s="1157"/>
      <c r="E772" s="1157"/>
      <c r="F772" s="1157"/>
      <c r="G772" s="1157"/>
      <c r="H772" s="1157"/>
      <c r="I772" s="1157"/>
      <c r="J772" s="1157"/>
      <c r="K772" s="1157"/>
      <c r="L772" s="1157"/>
      <c r="M772" s="1157"/>
      <c r="N772" s="1157"/>
      <c r="O772" s="1157"/>
      <c r="P772" s="1157"/>
      <c r="Q772" s="1157"/>
      <c r="R772" s="1157"/>
    </row>
    <row r="773" spans="1:19" ht="14.25" customHeight="1">
      <c r="A773" s="1128" t="s">
        <v>483</v>
      </c>
      <c r="B773" s="1128"/>
      <c r="C773" s="1128"/>
      <c r="D773" s="1128"/>
      <c r="E773" s="1128"/>
      <c r="F773" s="1128"/>
      <c r="G773" s="1128"/>
      <c r="H773" s="1128"/>
      <c r="I773" s="1128"/>
      <c r="J773" s="1128"/>
      <c r="K773" s="1128"/>
      <c r="L773" s="1128"/>
      <c r="M773" s="1128"/>
      <c r="N773" s="1128"/>
      <c r="O773" s="1128"/>
      <c r="P773" s="1128"/>
      <c r="Q773" s="1128"/>
      <c r="R773" s="1128"/>
    </row>
    <row r="774" spans="1:19" ht="14.25" customHeight="1">
      <c r="A774" s="1100" t="s">
        <v>0</v>
      </c>
      <c r="B774" s="1100"/>
      <c r="C774" s="1100"/>
      <c r="D774" s="1100"/>
      <c r="E774" s="1100"/>
      <c r="F774" s="1100"/>
      <c r="G774" s="1100"/>
      <c r="H774" s="1100"/>
      <c r="I774" s="1100"/>
      <c r="J774" s="1100"/>
      <c r="K774" s="1100"/>
      <c r="L774" s="1100"/>
      <c r="M774" s="1100"/>
      <c r="N774" s="1100"/>
      <c r="O774" s="1100"/>
      <c r="P774" s="1100"/>
      <c r="Q774" s="1100"/>
      <c r="R774" s="1100"/>
    </row>
    <row r="775" spans="1:19" ht="14.25" customHeight="1">
      <c r="A775" s="1100" t="s">
        <v>676</v>
      </c>
      <c r="B775" s="1100"/>
      <c r="C775" s="1100"/>
      <c r="D775" s="1100"/>
      <c r="E775" s="1100"/>
      <c r="F775" s="1100"/>
      <c r="G775" s="1100"/>
      <c r="H775" s="1100"/>
      <c r="I775" s="1100"/>
      <c r="J775" s="1100"/>
      <c r="K775" s="1100"/>
      <c r="L775" s="1100"/>
      <c r="M775" s="1100"/>
      <c r="N775" s="1100"/>
      <c r="O775" s="1100"/>
      <c r="P775" s="1100"/>
      <c r="Q775" s="1100"/>
      <c r="R775" s="1100"/>
    </row>
    <row r="776" spans="1:19" ht="14.25" customHeight="1">
      <c r="A776" s="1100" t="s">
        <v>1640</v>
      </c>
      <c r="B776" s="1100"/>
      <c r="C776" s="1100"/>
      <c r="D776" s="1100"/>
      <c r="E776" s="1100"/>
      <c r="F776" s="1100"/>
      <c r="G776" s="1100"/>
      <c r="H776" s="1100"/>
      <c r="I776" s="1100"/>
      <c r="J776" s="1100"/>
      <c r="K776" s="1100"/>
      <c r="L776" s="1100"/>
      <c r="M776" s="1100"/>
      <c r="N776" s="1100"/>
      <c r="O776" s="1100"/>
      <c r="P776" s="1100"/>
      <c r="Q776" s="1100"/>
      <c r="R776" s="1100"/>
    </row>
    <row r="777" spans="1:19" ht="14.25" customHeight="1">
      <c r="A777" s="1100" t="s">
        <v>1756</v>
      </c>
      <c r="B777" s="1100"/>
      <c r="C777" s="1100"/>
      <c r="D777" s="1100"/>
      <c r="E777" s="1100"/>
      <c r="F777" s="1100"/>
      <c r="G777" s="1100"/>
      <c r="H777" s="1100"/>
      <c r="I777" s="1100"/>
      <c r="J777" s="1100"/>
      <c r="K777" s="1100"/>
      <c r="L777" s="1100"/>
      <c r="M777" s="1100"/>
      <c r="N777" s="1100"/>
      <c r="O777" s="1100"/>
      <c r="P777" s="1100"/>
      <c r="Q777" s="1100"/>
      <c r="R777" s="1100"/>
    </row>
    <row r="778" spans="1:19" ht="14.25">
      <c r="A778" s="1100"/>
      <c r="B778" s="1100"/>
      <c r="C778" s="1100"/>
      <c r="D778" s="1100"/>
      <c r="E778" s="1100"/>
      <c r="F778" s="1100"/>
      <c r="G778" s="1100"/>
      <c r="H778" s="1100"/>
      <c r="I778" s="1100"/>
      <c r="J778" s="1100"/>
      <c r="K778" s="1100"/>
      <c r="L778" s="1100"/>
      <c r="M778" s="1100"/>
      <c r="N778" s="1100"/>
      <c r="O778" s="1100"/>
      <c r="P778" s="1100"/>
      <c r="Q778" s="1100"/>
      <c r="R778" s="1100"/>
    </row>
    <row r="779" spans="1:19" ht="14.25">
      <c r="A779" s="1100"/>
      <c r="B779" s="1100"/>
      <c r="C779" s="1100"/>
      <c r="D779" s="1100"/>
      <c r="E779" s="1100"/>
      <c r="F779" s="1100"/>
      <c r="G779" s="1100"/>
      <c r="H779" s="1100"/>
      <c r="I779" s="1100"/>
      <c r="J779" s="1100"/>
      <c r="K779" s="1100"/>
      <c r="L779" s="1100"/>
      <c r="M779" s="1100"/>
      <c r="N779" s="1100"/>
      <c r="O779" s="1100"/>
      <c r="P779" s="1100"/>
      <c r="Q779" s="1100"/>
      <c r="R779" s="1100"/>
    </row>
    <row r="780" spans="1:19" ht="14.25" customHeight="1">
      <c r="A780" s="1100" t="s">
        <v>1465</v>
      </c>
      <c r="B780" s="1100"/>
      <c r="C780" s="1100"/>
      <c r="D780" s="1100"/>
      <c r="E780" s="1100"/>
      <c r="F780" s="1100"/>
      <c r="G780" s="1100"/>
      <c r="H780" s="1100"/>
      <c r="I780" s="1100"/>
      <c r="J780" s="1100"/>
      <c r="K780" s="1100"/>
      <c r="L780" s="1100"/>
      <c r="M780" s="1100"/>
      <c r="N780" s="1100"/>
      <c r="O780" s="1100"/>
      <c r="P780" s="1100"/>
      <c r="Q780" s="1100"/>
      <c r="R780" s="1100"/>
    </row>
    <row r="781" spans="1:19" ht="14.25" customHeight="1">
      <c r="A781" s="1127" t="s">
        <v>1685</v>
      </c>
      <c r="B781" s="1127"/>
      <c r="C781" s="1127"/>
      <c r="D781" s="1127"/>
      <c r="E781" s="1127"/>
      <c r="F781" s="1127"/>
      <c r="G781" s="1127"/>
      <c r="H781" s="1127"/>
      <c r="I781" s="1127"/>
      <c r="J781" s="1127"/>
      <c r="K781" s="1127"/>
      <c r="L781" s="1127"/>
      <c r="M781" s="1127"/>
      <c r="N781" s="1127"/>
      <c r="O781" s="1127"/>
      <c r="P781" s="1127"/>
      <c r="Q781" s="1127"/>
      <c r="R781" s="1127"/>
    </row>
    <row r="782" spans="1:19" ht="14.25" customHeight="1">
      <c r="A782" s="1127" t="s">
        <v>1651</v>
      </c>
      <c r="B782" s="1127"/>
      <c r="C782" s="1127"/>
      <c r="D782" s="1127"/>
      <c r="E782" s="1127"/>
      <c r="F782" s="1127"/>
      <c r="G782" s="1127"/>
      <c r="H782" s="1127"/>
      <c r="I782" s="1127"/>
      <c r="J782" s="1127"/>
      <c r="K782" s="1127"/>
      <c r="L782" s="1127"/>
      <c r="M782" s="1127"/>
      <c r="N782" s="1127"/>
      <c r="O782" s="1127"/>
      <c r="P782" s="1127"/>
      <c r="Q782" s="1127"/>
      <c r="R782" s="1127"/>
      <c r="S782" s="1127"/>
    </row>
    <row r="783" spans="1:19" ht="14.25" customHeight="1">
      <c r="A783" s="1127" t="s">
        <v>1675</v>
      </c>
      <c r="B783" s="1127"/>
      <c r="C783" s="1127"/>
      <c r="D783" s="1127"/>
      <c r="E783" s="1127"/>
      <c r="F783" s="1127"/>
      <c r="G783" s="1127"/>
      <c r="H783" s="1127"/>
      <c r="I783" s="1127"/>
      <c r="J783" s="1127"/>
      <c r="K783" s="1127"/>
      <c r="L783" s="1127"/>
      <c r="M783" s="1127"/>
      <c r="N783" s="1127"/>
      <c r="O783" s="1127"/>
      <c r="P783" s="1127"/>
      <c r="Q783" s="1127"/>
      <c r="R783" s="1127"/>
      <c r="S783" s="1127"/>
    </row>
    <row r="784" spans="1:19" ht="13.5" customHeight="1">
      <c r="A784" s="1100" t="s">
        <v>1816</v>
      </c>
      <c r="B784" s="1100"/>
      <c r="C784" s="1100"/>
      <c r="D784" s="1100"/>
      <c r="E784" s="1100"/>
      <c r="F784" s="1100"/>
      <c r="G784" s="1100"/>
      <c r="H784" s="1100"/>
      <c r="I784" s="1100"/>
      <c r="J784" s="1100"/>
      <c r="K784" s="1100"/>
      <c r="L784" s="1100"/>
      <c r="M784" s="1100"/>
      <c r="N784" s="1100"/>
      <c r="O784" s="1100"/>
      <c r="P784" s="1100"/>
      <c r="Q784" s="1100"/>
      <c r="R784" s="1100"/>
    </row>
    <row r="785" spans="1:18" ht="13.5" customHeight="1">
      <c r="A785" s="1100"/>
      <c r="B785" s="1100"/>
      <c r="C785" s="1100"/>
      <c r="D785" s="1100"/>
      <c r="E785" s="1100"/>
      <c r="F785" s="1100"/>
      <c r="G785" s="1100"/>
      <c r="H785" s="1100"/>
      <c r="I785" s="1100"/>
      <c r="J785" s="1100"/>
      <c r="K785" s="1100"/>
      <c r="L785" s="1100"/>
      <c r="M785" s="1100"/>
      <c r="N785" s="1100"/>
      <c r="O785" s="1100"/>
      <c r="P785" s="1100"/>
      <c r="Q785" s="1100"/>
      <c r="R785" s="1100"/>
    </row>
    <row r="786" spans="1:18" ht="13.5" customHeight="1">
      <c r="A786" s="1127" t="s">
        <v>1707</v>
      </c>
      <c r="B786" s="1127"/>
      <c r="C786" s="1127"/>
      <c r="D786" s="1127"/>
      <c r="E786" s="1127"/>
      <c r="F786" s="1127"/>
      <c r="G786" s="1127"/>
      <c r="H786" s="1127"/>
      <c r="I786" s="1127"/>
      <c r="J786" s="1127"/>
      <c r="K786" s="1127"/>
      <c r="L786" s="1127"/>
      <c r="M786" s="1127"/>
      <c r="N786" s="1127"/>
      <c r="O786" s="1127"/>
      <c r="P786" s="1127"/>
      <c r="Q786" s="1127"/>
      <c r="R786" s="1127"/>
    </row>
    <row r="787" spans="1:18" ht="13.5" customHeight="1">
      <c r="A787" s="1100" t="s">
        <v>1815</v>
      </c>
      <c r="B787" s="1100"/>
      <c r="C787" s="1100"/>
      <c r="D787" s="1100"/>
      <c r="E787" s="1100"/>
      <c r="F787" s="1100"/>
      <c r="G787" s="1100"/>
      <c r="H787" s="1100"/>
      <c r="I787" s="1100"/>
      <c r="J787" s="1100"/>
      <c r="K787" s="1100"/>
      <c r="L787" s="1100"/>
      <c r="M787" s="1100"/>
      <c r="N787" s="1100"/>
      <c r="O787" s="1100"/>
      <c r="P787" s="1100"/>
      <c r="Q787" s="1100"/>
      <c r="R787" s="1100"/>
    </row>
    <row r="788" spans="1:18" ht="13.5" customHeight="1">
      <c r="A788" s="1100"/>
      <c r="B788" s="1100"/>
      <c r="C788" s="1100"/>
      <c r="D788" s="1100"/>
      <c r="E788" s="1100"/>
      <c r="F788" s="1100"/>
      <c r="G788" s="1100"/>
      <c r="H788" s="1100"/>
      <c r="I788" s="1100"/>
      <c r="J788" s="1100"/>
      <c r="K788" s="1100"/>
      <c r="L788" s="1100"/>
      <c r="M788" s="1100"/>
      <c r="N788" s="1100"/>
      <c r="O788" s="1100"/>
      <c r="P788" s="1100"/>
      <c r="Q788" s="1100"/>
      <c r="R788" s="1100"/>
    </row>
    <row r="789" spans="1:18" ht="13.5" customHeight="1">
      <c r="A789" s="1127" t="s">
        <v>1821</v>
      </c>
      <c r="B789" s="1127"/>
      <c r="C789" s="1127"/>
      <c r="D789" s="1127"/>
      <c r="E789" s="1127"/>
      <c r="F789" s="1127"/>
      <c r="G789" s="1127"/>
      <c r="H789" s="1127"/>
      <c r="I789" s="1127"/>
      <c r="J789" s="1127"/>
      <c r="K789" s="1127"/>
      <c r="L789" s="1127"/>
      <c r="M789" s="1127"/>
      <c r="N789" s="1127"/>
      <c r="O789" s="1127"/>
      <c r="P789" s="1127"/>
      <c r="Q789" s="1127"/>
      <c r="R789" s="1127"/>
    </row>
    <row r="790" spans="1:18" ht="13.5" customHeight="1">
      <c r="A790" s="1100" t="s">
        <v>1833</v>
      </c>
      <c r="B790" s="1100"/>
      <c r="C790" s="1100"/>
      <c r="D790" s="1100"/>
      <c r="E790" s="1100"/>
      <c r="F790" s="1100"/>
      <c r="G790" s="1100"/>
      <c r="H790" s="1100"/>
      <c r="I790" s="1100"/>
      <c r="J790" s="1100"/>
      <c r="K790" s="1100"/>
      <c r="L790" s="1100"/>
      <c r="M790" s="1100"/>
      <c r="N790" s="1100"/>
      <c r="O790" s="1100"/>
      <c r="P790" s="1100"/>
      <c r="Q790" s="1100"/>
      <c r="R790" s="1100"/>
    </row>
    <row r="791" spans="1:18" ht="13.5" customHeight="1">
      <c r="A791" s="1100"/>
      <c r="B791" s="1100"/>
      <c r="C791" s="1100"/>
      <c r="D791" s="1100"/>
      <c r="E791" s="1100"/>
      <c r="F791" s="1100"/>
      <c r="G791" s="1100"/>
      <c r="H791" s="1100"/>
      <c r="I791" s="1100"/>
      <c r="J791" s="1100"/>
      <c r="K791" s="1100"/>
      <c r="L791" s="1100"/>
      <c r="M791" s="1100"/>
      <c r="N791" s="1100"/>
      <c r="O791" s="1100"/>
      <c r="P791" s="1100"/>
      <c r="Q791" s="1100"/>
      <c r="R791" s="1100"/>
    </row>
    <row r="792" spans="1:18" ht="12.75" customHeight="1">
      <c r="A792" s="1127" t="s">
        <v>1868</v>
      </c>
      <c r="B792" s="1127"/>
      <c r="C792" s="1127"/>
      <c r="D792" s="1127"/>
      <c r="E792" s="1127"/>
      <c r="F792" s="1127"/>
      <c r="G792" s="1127"/>
      <c r="H792" s="1127"/>
      <c r="I792" s="1127"/>
      <c r="J792" s="1127"/>
      <c r="K792" s="1127"/>
      <c r="L792" s="1127"/>
      <c r="M792" s="1127"/>
      <c r="N792" s="1127"/>
      <c r="O792" s="1127"/>
      <c r="P792" s="1127"/>
      <c r="Q792" s="1127"/>
      <c r="R792" s="1127"/>
    </row>
    <row r="793" spans="1:18" ht="13.5" customHeight="1">
      <c r="A793" s="1100" t="s">
        <v>1872</v>
      </c>
      <c r="B793" s="1100"/>
      <c r="C793" s="1100"/>
      <c r="D793" s="1100"/>
      <c r="E793" s="1100"/>
      <c r="F793" s="1100"/>
      <c r="G793" s="1100"/>
      <c r="H793" s="1100"/>
      <c r="I793" s="1100"/>
      <c r="J793" s="1100"/>
      <c r="K793" s="1100"/>
      <c r="L793" s="1100"/>
      <c r="M793" s="1100"/>
      <c r="N793" s="1100"/>
      <c r="O793" s="1100"/>
      <c r="P793" s="1100"/>
      <c r="Q793" s="1100"/>
      <c r="R793" s="1100"/>
    </row>
    <row r="794" spans="1:18" ht="13.5" customHeight="1">
      <c r="A794" s="1100"/>
      <c r="B794" s="1100"/>
      <c r="C794" s="1100"/>
      <c r="D794" s="1100"/>
      <c r="E794" s="1100"/>
      <c r="F794" s="1100"/>
      <c r="G794" s="1100"/>
      <c r="H794" s="1100"/>
      <c r="I794" s="1100"/>
      <c r="J794" s="1100"/>
      <c r="K794" s="1100"/>
      <c r="L794" s="1100"/>
      <c r="M794" s="1100"/>
      <c r="N794" s="1100"/>
      <c r="O794" s="1100"/>
      <c r="P794" s="1100"/>
      <c r="Q794" s="1100"/>
      <c r="R794" s="1100"/>
    </row>
  </sheetData>
  <protectedRanges>
    <protectedRange sqref="A7 A708:P708 A756 A709:E721 G709:P721 M518:M584 L518:L616 A759:R760 L13:M37 C756:R756 G739:G755 I739:R755 C739:E755 M38 I13:K707 L39:M517 H758 A757:E758 I757:I758 F757:H757 K757:M758 L585:M707 N13:P707 R13:R721" name="Range1"/>
    <protectedRange sqref="Q13:Q16 Q18:Q707" name="Range1_1"/>
    <protectedRange sqref="N757:N758 P757:R758" name="Range1_2"/>
    <protectedRange sqref="A722:A723 B722:E733 G738 I738:P738 B734 D734:E734 B735:E738 G722:P737 R722:R738 H738:H755 B739:B756 A725:A755" name="Range1_4"/>
    <protectedRange sqref="C734" name="Range1_4_1"/>
    <protectedRange sqref="A791 I790:P790 R790 C791:R791" name="Range1_3"/>
    <protectedRange sqref="Q790" name="Range1_1_1"/>
    <protectedRange sqref="B791" name="Range1_4_2"/>
  </protectedRanges>
  <mergeCells count="86">
    <mergeCell ref="A792:R792"/>
    <mergeCell ref="G760:I760"/>
    <mergeCell ref="I757:L757"/>
    <mergeCell ref="P84:P85"/>
    <mergeCell ref="F47:F48"/>
    <mergeCell ref="G47:G48"/>
    <mergeCell ref="H47:H48"/>
    <mergeCell ref="A47:A48"/>
    <mergeCell ref="B47:B48"/>
    <mergeCell ref="C47:C48"/>
    <mergeCell ref="D47:D48"/>
    <mergeCell ref="E47:E48"/>
    <mergeCell ref="A790:R791"/>
    <mergeCell ref="A782:S782"/>
    <mergeCell ref="A789:R789"/>
    <mergeCell ref="A784:R785"/>
    <mergeCell ref="A772:R772"/>
    <mergeCell ref="A776:R776"/>
    <mergeCell ref="A770:R770"/>
    <mergeCell ref="C37:C39"/>
    <mergeCell ref="B37:B39"/>
    <mergeCell ref="A37:A39"/>
    <mergeCell ref="C407:C408"/>
    <mergeCell ref="B407:B408"/>
    <mergeCell ref="A407:A408"/>
    <mergeCell ref="H407:H408"/>
    <mergeCell ref="G407:G408"/>
    <mergeCell ref="F407:F408"/>
    <mergeCell ref="E407:E408"/>
    <mergeCell ref="D407:D408"/>
    <mergeCell ref="H37:H39"/>
    <mergeCell ref="G37:G39"/>
    <mergeCell ref="F37:F39"/>
    <mergeCell ref="E37:E39"/>
    <mergeCell ref="D37:D39"/>
    <mergeCell ref="A5:R5"/>
    <mergeCell ref="A6:R6"/>
    <mergeCell ref="A7:R7"/>
    <mergeCell ref="A8:R8"/>
    <mergeCell ref="N11:R11"/>
    <mergeCell ref="A9:R9"/>
    <mergeCell ref="A10:R10"/>
    <mergeCell ref="A11:A12"/>
    <mergeCell ref="L11:M11"/>
    <mergeCell ref="B11:B12"/>
    <mergeCell ref="C11:E11"/>
    <mergeCell ref="F11:H11"/>
    <mergeCell ref="I11:K11"/>
    <mergeCell ref="I12:J12"/>
    <mergeCell ref="O12:P12"/>
    <mergeCell ref="A1:R1"/>
    <mergeCell ref="A2:R2"/>
    <mergeCell ref="A3:R3"/>
    <mergeCell ref="A4:R4"/>
    <mergeCell ref="A787:R788"/>
    <mergeCell ref="A762:R763"/>
    <mergeCell ref="A777:R779"/>
    <mergeCell ref="A766:R766"/>
    <mergeCell ref="A767:R767"/>
    <mergeCell ref="A769:R769"/>
    <mergeCell ref="A771:R771"/>
    <mergeCell ref="A768:S768"/>
    <mergeCell ref="A781:R781"/>
    <mergeCell ref="A773:R773"/>
    <mergeCell ref="A783:S783"/>
    <mergeCell ref="A775:R775"/>
    <mergeCell ref="A780:R780"/>
    <mergeCell ref="A774:R774"/>
    <mergeCell ref="A764:R765"/>
    <mergeCell ref="A786:R786"/>
    <mergeCell ref="A793:R794"/>
    <mergeCell ref="N757:P757"/>
    <mergeCell ref="E84:E85"/>
    <mergeCell ref="F84:F85"/>
    <mergeCell ref="I759:L759"/>
    <mergeCell ref="H758:J758"/>
    <mergeCell ref="H84:H85"/>
    <mergeCell ref="R84:R85"/>
    <mergeCell ref="A84:A85"/>
    <mergeCell ref="G84:G85"/>
    <mergeCell ref="Q84:Q85"/>
    <mergeCell ref="N84:N85"/>
    <mergeCell ref="O84:O85"/>
    <mergeCell ref="C84:C85"/>
    <mergeCell ref="D84:D85"/>
    <mergeCell ref="B84:B85"/>
  </mergeCells>
  <phoneticPr fontId="62" type="noConversion"/>
  <printOptions horizontalCentered="1"/>
  <pageMargins left="0.2" right="0.2" top="0.35" bottom="0.5" header="0.3" footer="0.3"/>
  <pageSetup paperSize="5" scale="51" fitToHeight="0" orientation="landscape" horizontalDpi="300" verticalDpi="300" r:id="rId1"/>
  <headerFooter>
    <oddFooter>&amp;RPage &amp;P of &amp;N</oddFooter>
  </headerFooter>
  <ignoredErrors>
    <ignoredError sqref="L408" formula="1"/>
  </ignoredErrors>
</worksheet>
</file>

<file path=xl/worksheets/sheet2.xml><?xml version="1.0" encoding="utf-8"?>
<worksheet xmlns="http://schemas.openxmlformats.org/spreadsheetml/2006/main" xmlns:r="http://schemas.openxmlformats.org/officeDocument/2006/relationships">
  <dimension ref="A1:W157"/>
  <sheetViews>
    <sheetView topLeftCell="B4" zoomScaleNormal="100" zoomScaleSheetLayoutView="75" workbookViewId="0">
      <selection activeCell="O22" sqref="O22"/>
    </sheetView>
  </sheetViews>
  <sheetFormatPr defaultRowHeight="14.25"/>
  <cols>
    <col min="1" max="1" width="10.85546875" style="976" customWidth="1"/>
    <col min="2" max="2" width="12.140625" style="976" customWidth="1"/>
    <col min="3" max="3" width="12.85546875" style="976" customWidth="1"/>
    <col min="4" max="4" width="18.7109375" style="78" bestFit="1" customWidth="1"/>
    <col min="5" max="5" width="18.42578125" style="78" customWidth="1"/>
    <col min="6" max="6" width="26.42578125" style="976" customWidth="1"/>
    <col min="7" max="7" width="18.7109375" style="976" customWidth="1"/>
    <col min="8" max="8" width="12.5703125" style="17" customWidth="1"/>
    <col min="9" max="9" width="5" style="17" customWidth="1"/>
    <col min="10" max="10" width="16.7109375" style="976" customWidth="1"/>
    <col min="11" max="11" width="28.28515625" style="976" customWidth="1"/>
    <col min="12" max="12" width="19" style="976" customWidth="1"/>
    <col min="13" max="13" width="9" style="976" customWidth="1"/>
    <col min="14" max="14" width="4.28515625" style="976" customWidth="1"/>
    <col min="15" max="15" width="17.42578125" style="976" customWidth="1"/>
    <col min="16" max="16" width="6.85546875" style="976" customWidth="1"/>
    <col min="17" max="17" width="17.5703125" style="976" customWidth="1"/>
    <col min="18" max="18" width="18.42578125" style="976" customWidth="1"/>
    <col min="19" max="19" width="12.5703125" style="976" customWidth="1"/>
    <col min="20" max="20" width="17.5703125" style="976" customWidth="1"/>
    <col min="21" max="21" width="18.140625" style="976" customWidth="1"/>
    <col min="22" max="22" width="19.7109375" style="976" customWidth="1"/>
    <col min="23" max="23" width="19" style="976" customWidth="1"/>
    <col min="24" max="16384" width="9.140625" style="976"/>
  </cols>
  <sheetData>
    <row r="1" spans="1:23" ht="15">
      <c r="A1" s="1258" t="s">
        <v>583</v>
      </c>
      <c r="B1" s="1258"/>
      <c r="C1" s="1258"/>
      <c r="D1" s="1258"/>
      <c r="E1" s="1258"/>
      <c r="F1" s="1258"/>
      <c r="G1" s="1258"/>
      <c r="H1" s="1258"/>
      <c r="I1" s="1258"/>
      <c r="J1" s="1258"/>
      <c r="K1" s="1258"/>
      <c r="L1" s="1258"/>
      <c r="M1" s="1258"/>
      <c r="N1" s="1258"/>
      <c r="O1" s="1258"/>
      <c r="P1" s="1258"/>
      <c r="Q1" s="1258"/>
      <c r="R1" s="1258"/>
      <c r="S1" s="1258"/>
      <c r="T1" s="1258"/>
      <c r="U1" s="1258"/>
      <c r="V1" s="1258"/>
      <c r="W1" s="1258"/>
    </row>
    <row r="2" spans="1:23" ht="15">
      <c r="A2" s="1258"/>
      <c r="B2" s="1258"/>
      <c r="C2" s="1258"/>
      <c r="D2" s="1258"/>
      <c r="E2" s="1258"/>
      <c r="F2" s="1258"/>
      <c r="G2" s="1258"/>
      <c r="H2" s="1258"/>
      <c r="I2" s="1258"/>
      <c r="J2" s="1258"/>
      <c r="K2" s="1258"/>
      <c r="L2" s="1258"/>
      <c r="M2" s="1258"/>
      <c r="N2" s="1258"/>
      <c r="O2" s="1258"/>
      <c r="P2" s="1258"/>
      <c r="Q2" s="1258"/>
      <c r="R2" s="1258"/>
      <c r="S2" s="1258"/>
      <c r="T2" s="1258"/>
      <c r="U2" s="1258"/>
      <c r="V2" s="1258"/>
      <c r="W2" s="1258"/>
    </row>
    <row r="3" spans="1:23" s="1290" customFormat="1" ht="15.75" thickBot="1"/>
    <row r="4" spans="1:23" ht="15" customHeight="1">
      <c r="A4" s="1297"/>
      <c r="B4" s="1291" t="s">
        <v>1628</v>
      </c>
      <c r="C4" s="1292"/>
      <c r="D4" s="1292"/>
      <c r="E4" s="1292"/>
      <c r="F4" s="1292"/>
      <c r="G4" s="1292"/>
      <c r="H4" s="1292"/>
      <c r="I4" s="1293"/>
      <c r="J4" s="1259" t="s">
        <v>1627</v>
      </c>
      <c r="K4" s="1260"/>
      <c r="L4" s="1260"/>
      <c r="M4" s="1260"/>
      <c r="N4" s="1261"/>
      <c r="O4" s="1303" t="s">
        <v>1626</v>
      </c>
      <c r="P4" s="1304"/>
      <c r="Q4" s="1304"/>
      <c r="R4" s="1305"/>
      <c r="S4" s="1303" t="s">
        <v>1625</v>
      </c>
      <c r="T4" s="1304"/>
      <c r="U4" s="1304"/>
      <c r="V4" s="1304"/>
      <c r="W4" s="1305"/>
    </row>
    <row r="5" spans="1:23">
      <c r="A5" s="1298"/>
      <c r="B5" s="1294"/>
      <c r="C5" s="1295"/>
      <c r="D5" s="1295"/>
      <c r="E5" s="1295"/>
      <c r="F5" s="1295"/>
      <c r="G5" s="1295"/>
      <c r="H5" s="1295"/>
      <c r="I5" s="1296"/>
      <c r="J5" s="1262"/>
      <c r="K5" s="1263"/>
      <c r="L5" s="1263"/>
      <c r="M5" s="1263"/>
      <c r="N5" s="1264"/>
      <c r="O5" s="1306"/>
      <c r="P5" s="1307"/>
      <c r="Q5" s="1307"/>
      <c r="R5" s="1308"/>
      <c r="S5" s="1306"/>
      <c r="T5" s="1307"/>
      <c r="U5" s="1307"/>
      <c r="V5" s="1307"/>
      <c r="W5" s="1308"/>
    </row>
    <row r="6" spans="1:23" ht="15" customHeight="1">
      <c r="A6" s="1298"/>
      <c r="B6" s="1265" t="s">
        <v>1624</v>
      </c>
      <c r="C6" s="1265" t="s">
        <v>2</v>
      </c>
      <c r="D6" s="1268" t="s">
        <v>586</v>
      </c>
      <c r="E6" s="1274" t="s">
        <v>585</v>
      </c>
      <c r="F6" s="1271" t="s">
        <v>1623</v>
      </c>
      <c r="G6" s="1274" t="s">
        <v>1622</v>
      </c>
      <c r="H6" s="1276" t="s">
        <v>10</v>
      </c>
      <c r="I6" s="1277"/>
      <c r="J6" s="1281" t="s">
        <v>1350</v>
      </c>
      <c r="K6" s="1300" t="s">
        <v>1618</v>
      </c>
      <c r="L6" s="1300" t="s">
        <v>1622</v>
      </c>
      <c r="M6" s="1276" t="s">
        <v>10</v>
      </c>
      <c r="N6" s="1277"/>
      <c r="O6" s="1309" t="s">
        <v>1621</v>
      </c>
      <c r="P6" s="1315"/>
      <c r="Q6" s="1312" t="s">
        <v>1620</v>
      </c>
      <c r="R6" s="1309" t="s">
        <v>1619</v>
      </c>
      <c r="S6" s="1309" t="s">
        <v>2</v>
      </c>
      <c r="T6" s="1276" t="s">
        <v>1618</v>
      </c>
      <c r="U6" s="1284" t="s">
        <v>1617</v>
      </c>
      <c r="V6" s="1284" t="s">
        <v>1275</v>
      </c>
      <c r="W6" s="1287" t="s">
        <v>1616</v>
      </c>
    </row>
    <row r="7" spans="1:23" ht="15" customHeight="1">
      <c r="A7" s="1298"/>
      <c r="B7" s="1266"/>
      <c r="C7" s="1266"/>
      <c r="D7" s="1269"/>
      <c r="E7" s="1275"/>
      <c r="F7" s="1272"/>
      <c r="G7" s="1275"/>
      <c r="H7" s="1278"/>
      <c r="I7" s="1279"/>
      <c r="J7" s="1282"/>
      <c r="K7" s="1301"/>
      <c r="L7" s="1301"/>
      <c r="M7" s="1278"/>
      <c r="N7" s="1279"/>
      <c r="O7" s="1310"/>
      <c r="P7" s="1316"/>
      <c r="Q7" s="1313"/>
      <c r="R7" s="1310"/>
      <c r="S7" s="1310"/>
      <c r="T7" s="1278"/>
      <c r="U7" s="1285"/>
      <c r="V7" s="1285"/>
      <c r="W7" s="1288"/>
    </row>
    <row r="8" spans="1:23" ht="15" thickBot="1">
      <c r="A8" s="1299"/>
      <c r="B8" s="1267"/>
      <c r="C8" s="1267"/>
      <c r="D8" s="1270"/>
      <c r="E8" s="1235"/>
      <c r="F8" s="1273"/>
      <c r="G8" s="1235"/>
      <c r="H8" s="1232"/>
      <c r="I8" s="1280"/>
      <c r="J8" s="1283"/>
      <c r="K8" s="1302"/>
      <c r="L8" s="1302"/>
      <c r="M8" s="1232"/>
      <c r="N8" s="1280"/>
      <c r="O8" s="1311"/>
      <c r="P8" s="1233"/>
      <c r="Q8" s="1314"/>
      <c r="R8" s="1311"/>
      <c r="S8" s="1311"/>
      <c r="T8" s="1232"/>
      <c r="U8" s="1286"/>
      <c r="V8" s="1286"/>
      <c r="W8" s="1289"/>
    </row>
    <row r="9" spans="1:23" ht="28.5">
      <c r="A9" s="1387" t="s">
        <v>1614</v>
      </c>
      <c r="B9" s="1320" t="s">
        <v>1612</v>
      </c>
      <c r="C9" s="196">
        <v>39811</v>
      </c>
      <c r="D9" s="1001" t="s">
        <v>133</v>
      </c>
      <c r="E9" s="999" t="s">
        <v>1614</v>
      </c>
      <c r="F9" s="197" t="s">
        <v>594</v>
      </c>
      <c r="G9" s="947">
        <v>5000000000</v>
      </c>
      <c r="H9" s="944" t="s">
        <v>580</v>
      </c>
      <c r="I9" s="648"/>
      <c r="J9" s="647">
        <v>40177</v>
      </c>
      <c r="K9" s="646" t="s">
        <v>1772</v>
      </c>
      <c r="L9" s="207">
        <v>5000000000</v>
      </c>
      <c r="M9" s="645" t="s">
        <v>592</v>
      </c>
      <c r="N9" s="644"/>
      <c r="O9" s="643" t="s">
        <v>1614</v>
      </c>
      <c r="P9" s="642" t="s">
        <v>1771</v>
      </c>
      <c r="Q9" s="208" t="s">
        <v>1770</v>
      </c>
      <c r="R9" s="209">
        <v>5250000000</v>
      </c>
      <c r="S9" s="117"/>
      <c r="T9" s="116"/>
      <c r="U9" s="23"/>
      <c r="V9" s="115"/>
      <c r="W9" s="114"/>
    </row>
    <row r="10" spans="1:23" ht="28.5">
      <c r="A10" s="1387"/>
      <c r="B10" s="1320"/>
      <c r="C10" s="1187">
        <v>39954</v>
      </c>
      <c r="D10" s="1221" t="s">
        <v>133</v>
      </c>
      <c r="E10" s="1318" t="s">
        <v>1614</v>
      </c>
      <c r="F10" s="1317" t="s">
        <v>1615</v>
      </c>
      <c r="G10" s="1194">
        <v>7500000000</v>
      </c>
      <c r="H10" s="1365" t="s">
        <v>580</v>
      </c>
      <c r="I10" s="1244">
        <v>22</v>
      </c>
      <c r="J10" s="1242">
        <v>40177</v>
      </c>
      <c r="K10" s="1240" t="s">
        <v>1773</v>
      </c>
      <c r="L10" s="1238">
        <v>3000000000</v>
      </c>
      <c r="M10" s="1236" t="s">
        <v>592</v>
      </c>
      <c r="N10" s="1380"/>
      <c r="O10" s="641" t="s">
        <v>1614</v>
      </c>
      <c r="P10" s="639" t="s">
        <v>1771</v>
      </c>
      <c r="Q10" s="195" t="s">
        <v>1770</v>
      </c>
      <c r="R10" s="210">
        <v>4875000000</v>
      </c>
      <c r="S10" s="74"/>
      <c r="T10" s="113"/>
      <c r="U10" s="3"/>
      <c r="V10" s="112"/>
      <c r="W10" s="111"/>
    </row>
    <row r="11" spans="1:23" ht="28.5" customHeight="1">
      <c r="A11" s="1387"/>
      <c r="B11" s="1320"/>
      <c r="C11" s="1187"/>
      <c r="D11" s="1221"/>
      <c r="E11" s="1318"/>
      <c r="F11" s="1317"/>
      <c r="G11" s="1194"/>
      <c r="H11" s="1365"/>
      <c r="I11" s="1245"/>
      <c r="J11" s="1243"/>
      <c r="K11" s="1241"/>
      <c r="L11" s="1239"/>
      <c r="M11" s="1237"/>
      <c r="N11" s="1381"/>
      <c r="O11" s="640" t="s">
        <v>1614</v>
      </c>
      <c r="P11" s="639"/>
      <c r="Q11" s="195" t="s">
        <v>1609</v>
      </c>
      <c r="R11" s="1341">
        <v>0.56299999999999994</v>
      </c>
      <c r="S11" s="137"/>
      <c r="T11" s="133"/>
      <c r="U11" s="6"/>
      <c r="V11" s="134"/>
      <c r="W11" s="135"/>
    </row>
    <row r="12" spans="1:23" ht="28.5" customHeight="1">
      <c r="A12" s="1387"/>
      <c r="B12" s="1320"/>
      <c r="C12" s="3"/>
      <c r="D12" s="3"/>
      <c r="E12" s="3"/>
      <c r="F12" s="3"/>
      <c r="G12" s="3"/>
      <c r="H12" s="976"/>
      <c r="I12" s="976"/>
      <c r="J12" s="638"/>
      <c r="K12" s="637"/>
      <c r="L12" s="108"/>
      <c r="M12" s="1226"/>
      <c r="N12" s="1227"/>
      <c r="O12" s="649" t="s">
        <v>1614</v>
      </c>
      <c r="P12" s="650">
        <v>3</v>
      </c>
      <c r="Q12" s="195" t="s">
        <v>1609</v>
      </c>
      <c r="R12" s="1342"/>
      <c r="S12" s="137"/>
      <c r="T12" s="133"/>
      <c r="U12" s="6"/>
      <c r="V12" s="134"/>
      <c r="W12" s="135"/>
    </row>
    <row r="13" spans="1:23" ht="28.5" customHeight="1">
      <c r="A13" s="1387"/>
      <c r="B13" s="1320"/>
      <c r="C13" s="954">
        <v>40177</v>
      </c>
      <c r="D13" s="198" t="s">
        <v>133</v>
      </c>
      <c r="E13" s="998" t="s">
        <v>1614</v>
      </c>
      <c r="F13" s="199" t="s">
        <v>1776</v>
      </c>
      <c r="G13" s="200">
        <v>2540000000</v>
      </c>
      <c r="H13" s="957" t="s">
        <v>580</v>
      </c>
      <c r="I13" s="201"/>
      <c r="J13" s="638"/>
      <c r="K13" s="637"/>
      <c r="L13" s="108"/>
      <c r="M13" s="964"/>
      <c r="N13" s="965"/>
      <c r="O13" s="649"/>
      <c r="P13" s="650"/>
      <c r="Q13" s="195"/>
      <c r="R13" s="651"/>
      <c r="S13" s="74"/>
      <c r="T13" s="113"/>
      <c r="U13" s="3"/>
      <c r="V13" s="112"/>
      <c r="W13" s="111"/>
    </row>
    <row r="14" spans="1:23" ht="28.5" customHeight="1" thickBot="1">
      <c r="A14" s="1388"/>
      <c r="B14" s="1321"/>
      <c r="C14" s="960">
        <v>40177</v>
      </c>
      <c r="D14" s="202" t="s">
        <v>133</v>
      </c>
      <c r="E14" s="203" t="s">
        <v>1614</v>
      </c>
      <c r="F14" s="204" t="s">
        <v>1615</v>
      </c>
      <c r="G14" s="205">
        <v>1250000000</v>
      </c>
      <c r="H14" s="968" t="s">
        <v>580</v>
      </c>
      <c r="I14" s="206">
        <v>22</v>
      </c>
      <c r="J14" s="636"/>
      <c r="K14" s="635"/>
      <c r="L14" s="946"/>
      <c r="M14" s="978"/>
      <c r="N14" s="652"/>
      <c r="O14" s="653"/>
      <c r="P14" s="650"/>
      <c r="Q14" s="195"/>
      <c r="R14" s="651"/>
      <c r="S14" s="985"/>
      <c r="T14" s="654"/>
      <c r="U14" s="463"/>
      <c r="V14" s="655"/>
      <c r="W14" s="656"/>
    </row>
    <row r="15" spans="1:23" ht="28.5" customHeight="1" thickBot="1">
      <c r="A15" s="1347" t="s">
        <v>1613</v>
      </c>
      <c r="B15" s="1320" t="s">
        <v>1612</v>
      </c>
      <c r="C15" s="657">
        <v>39811</v>
      </c>
      <c r="D15" s="658" t="s">
        <v>133</v>
      </c>
      <c r="E15" s="1000" t="s">
        <v>590</v>
      </c>
      <c r="F15" s="1000" t="s">
        <v>591</v>
      </c>
      <c r="G15" s="947">
        <v>884024131</v>
      </c>
      <c r="H15" s="659" t="s">
        <v>580</v>
      </c>
      <c r="I15" s="660">
        <v>2</v>
      </c>
      <c r="J15" s="661">
        <v>39962</v>
      </c>
      <c r="K15" s="662" t="s">
        <v>1611</v>
      </c>
      <c r="L15" s="663">
        <v>884024131</v>
      </c>
      <c r="M15" s="664" t="s">
        <v>592</v>
      </c>
      <c r="N15" s="665">
        <v>3</v>
      </c>
      <c r="O15" s="1352"/>
      <c r="P15" s="1353"/>
      <c r="Q15" s="666"/>
      <c r="R15" s="667"/>
      <c r="S15" s="668"/>
      <c r="T15" s="669"/>
      <c r="U15" s="110"/>
      <c r="V15" s="670"/>
      <c r="W15" s="402"/>
    </row>
    <row r="16" spans="1:23" ht="28.5" customHeight="1" thickBot="1">
      <c r="A16" s="1347"/>
      <c r="B16" s="1320"/>
      <c r="C16" s="959">
        <v>39813</v>
      </c>
      <c r="D16" s="963" t="s">
        <v>133</v>
      </c>
      <c r="E16" s="992" t="s">
        <v>590</v>
      </c>
      <c r="F16" s="992" t="s">
        <v>596</v>
      </c>
      <c r="G16" s="947">
        <v>13400000000</v>
      </c>
      <c r="H16" s="671" t="s">
        <v>580</v>
      </c>
      <c r="I16" s="672"/>
      <c r="J16" s="970">
        <v>40004</v>
      </c>
      <c r="K16" s="971" t="s">
        <v>1606</v>
      </c>
      <c r="L16" s="972">
        <v>13400000000</v>
      </c>
      <c r="M16" s="979" t="s">
        <v>592</v>
      </c>
      <c r="N16" s="673">
        <v>7</v>
      </c>
      <c r="O16" s="1246"/>
      <c r="P16" s="1247"/>
      <c r="Q16" s="998"/>
      <c r="R16" s="973"/>
      <c r="S16" s="668"/>
      <c r="T16" s="669"/>
      <c r="U16" s="110"/>
      <c r="V16" s="670"/>
      <c r="W16" s="402"/>
    </row>
    <row r="17" spans="1:23" ht="28.5" customHeight="1" thickTop="1">
      <c r="A17" s="1347"/>
      <c r="B17" s="1320"/>
      <c r="C17" s="674">
        <v>39925</v>
      </c>
      <c r="D17" s="963" t="s">
        <v>133</v>
      </c>
      <c r="E17" s="992" t="s">
        <v>590</v>
      </c>
      <c r="F17" s="992" t="s">
        <v>596</v>
      </c>
      <c r="G17" s="200">
        <v>2000000000</v>
      </c>
      <c r="H17" s="675" t="s">
        <v>580</v>
      </c>
      <c r="I17" s="676">
        <v>4</v>
      </c>
      <c r="J17" s="677">
        <v>40004</v>
      </c>
      <c r="K17" s="678" t="s">
        <v>1606</v>
      </c>
      <c r="L17" s="679">
        <v>2000000000</v>
      </c>
      <c r="M17" s="964" t="s">
        <v>592</v>
      </c>
      <c r="N17" s="680">
        <v>7</v>
      </c>
      <c r="O17" s="681" t="s">
        <v>325</v>
      </c>
      <c r="P17" s="682" t="s">
        <v>1610</v>
      </c>
      <c r="Q17" s="683" t="s">
        <v>655</v>
      </c>
      <c r="R17" s="684">
        <v>2100000000</v>
      </c>
      <c r="S17" s="215"/>
      <c r="T17" s="3"/>
      <c r="U17" s="3"/>
      <c r="V17" s="3"/>
      <c r="W17" s="111"/>
    </row>
    <row r="18" spans="1:23" ht="28.5" customHeight="1">
      <c r="A18" s="1347"/>
      <c r="B18" s="1320"/>
      <c r="C18" s="685">
        <v>39953</v>
      </c>
      <c r="D18" s="963" t="s">
        <v>133</v>
      </c>
      <c r="E18" s="992" t="s">
        <v>590</v>
      </c>
      <c r="F18" s="992" t="s">
        <v>596</v>
      </c>
      <c r="G18" s="200">
        <v>4000000000</v>
      </c>
      <c r="H18" s="675" t="s">
        <v>580</v>
      </c>
      <c r="I18" s="676">
        <v>5</v>
      </c>
      <c r="J18" s="677">
        <v>40004</v>
      </c>
      <c r="K18" s="678" t="s">
        <v>1606</v>
      </c>
      <c r="L18" s="679">
        <v>4000000000</v>
      </c>
      <c r="M18" s="964" t="s">
        <v>592</v>
      </c>
      <c r="N18" s="686">
        <v>7</v>
      </c>
      <c r="O18" s="687" t="s">
        <v>325</v>
      </c>
      <c r="P18" s="688" t="s">
        <v>1610</v>
      </c>
      <c r="Q18" s="689" t="s">
        <v>1609</v>
      </c>
      <c r="R18" s="651">
        <v>0.60799999999999998</v>
      </c>
      <c r="S18" s="690"/>
      <c r="T18" s="691"/>
      <c r="U18" s="110"/>
      <c r="V18" s="136"/>
      <c r="W18" s="109"/>
    </row>
    <row r="19" spans="1:23" ht="28.5" customHeight="1">
      <c r="A19" s="1347"/>
      <c r="B19" s="1320"/>
      <c r="C19" s="1335">
        <v>39960</v>
      </c>
      <c r="D19" s="1333" t="s">
        <v>133</v>
      </c>
      <c r="E19" s="1331" t="s">
        <v>590</v>
      </c>
      <c r="F19" s="1331" t="s">
        <v>596</v>
      </c>
      <c r="G19" s="1238">
        <v>360624198</v>
      </c>
      <c r="H19" s="1119" t="s">
        <v>580</v>
      </c>
      <c r="I19" s="1327">
        <v>6</v>
      </c>
      <c r="J19" s="1242">
        <v>40004</v>
      </c>
      <c r="K19" s="1240" t="s">
        <v>1606</v>
      </c>
      <c r="L19" s="1369">
        <v>360624198</v>
      </c>
      <c r="M19" s="1236" t="s">
        <v>592</v>
      </c>
      <c r="N19" s="1372">
        <v>7</v>
      </c>
      <c r="O19" s="1325" t="s">
        <v>1608</v>
      </c>
      <c r="P19" s="1337" t="s">
        <v>1607</v>
      </c>
      <c r="Q19" s="1331" t="s">
        <v>591</v>
      </c>
      <c r="R19" s="1350">
        <v>7072488605</v>
      </c>
      <c r="S19" s="692">
        <v>40004</v>
      </c>
      <c r="T19" s="693" t="s">
        <v>1600</v>
      </c>
      <c r="U19" s="110">
        <v>360624198</v>
      </c>
      <c r="V19" s="138" t="s">
        <v>591</v>
      </c>
      <c r="W19" s="109">
        <v>6711864407</v>
      </c>
    </row>
    <row r="20" spans="1:23" ht="28.5" customHeight="1">
      <c r="A20" s="1347"/>
      <c r="B20" s="1320"/>
      <c r="C20" s="1336"/>
      <c r="D20" s="1334"/>
      <c r="E20" s="1332"/>
      <c r="F20" s="1332"/>
      <c r="G20" s="1330"/>
      <c r="H20" s="1329"/>
      <c r="I20" s="1328"/>
      <c r="J20" s="1367"/>
      <c r="K20" s="1368"/>
      <c r="L20" s="1370"/>
      <c r="M20" s="1371"/>
      <c r="N20" s="1373"/>
      <c r="O20" s="1326"/>
      <c r="P20" s="1338"/>
      <c r="Q20" s="1332"/>
      <c r="R20" s="1351"/>
      <c r="S20" s="214">
        <v>40165</v>
      </c>
      <c r="T20" s="693" t="s">
        <v>1600</v>
      </c>
      <c r="U20" s="93">
        <v>1000000000</v>
      </c>
      <c r="V20" s="138" t="s">
        <v>591</v>
      </c>
      <c r="W20" s="109">
        <f>W19-U20</f>
        <v>5711864407</v>
      </c>
    </row>
    <row r="21" spans="1:23" ht="28.5" customHeight="1">
      <c r="A21" s="1347"/>
      <c r="B21" s="1320"/>
      <c r="C21" s="1336"/>
      <c r="D21" s="1334"/>
      <c r="E21" s="1332"/>
      <c r="F21" s="1332"/>
      <c r="G21" s="1330"/>
      <c r="H21" s="1329"/>
      <c r="I21" s="1328"/>
      <c r="J21" s="1367"/>
      <c r="K21" s="1368"/>
      <c r="L21" s="1370"/>
      <c r="M21" s="1371"/>
      <c r="N21" s="1373"/>
      <c r="O21" s="1326"/>
      <c r="P21" s="1338"/>
      <c r="Q21" s="1332"/>
      <c r="R21" s="1351"/>
      <c r="S21" s="214">
        <v>40199</v>
      </c>
      <c r="T21" s="693" t="s">
        <v>1600</v>
      </c>
      <c r="U21" s="93">
        <v>35084421.25</v>
      </c>
      <c r="V21" s="138" t="s">
        <v>591</v>
      </c>
      <c r="W21" s="99">
        <v>5676779986</v>
      </c>
    </row>
    <row r="22" spans="1:23" ht="28.5" customHeight="1">
      <c r="A22" s="1347"/>
      <c r="B22" s="1320"/>
      <c r="C22" s="1003"/>
      <c r="D22" s="1002"/>
      <c r="E22" s="1000"/>
      <c r="F22" s="1000"/>
      <c r="G22" s="997"/>
      <c r="H22" s="958"/>
      <c r="I22" s="994"/>
      <c r="J22" s="970"/>
      <c r="K22" s="971"/>
      <c r="L22" s="820"/>
      <c r="M22" s="979"/>
      <c r="N22" s="980"/>
      <c r="O22" s="821"/>
      <c r="P22" s="1005"/>
      <c r="Q22" s="999"/>
      <c r="R22" s="974"/>
      <c r="S22" s="214">
        <v>40268</v>
      </c>
      <c r="T22" s="925" t="s">
        <v>1600</v>
      </c>
      <c r="U22" s="93">
        <v>1000000000</v>
      </c>
      <c r="V22" s="926" t="s">
        <v>591</v>
      </c>
      <c r="W22" s="99">
        <f>W21-U22</f>
        <v>4676779986</v>
      </c>
    </row>
    <row r="23" spans="1:23" ht="28.5" customHeight="1">
      <c r="A23" s="1347"/>
      <c r="B23" s="1320"/>
      <c r="C23" s="657">
        <v>39967</v>
      </c>
      <c r="D23" s="955" t="s">
        <v>133</v>
      </c>
      <c r="E23" s="1000" t="s">
        <v>590</v>
      </c>
      <c r="F23" s="694" t="s">
        <v>596</v>
      </c>
      <c r="G23" s="997">
        <f>23027511395+7072488605</f>
        <v>30100000000</v>
      </c>
      <c r="H23" s="958" t="s">
        <v>580</v>
      </c>
      <c r="I23" s="994">
        <v>8</v>
      </c>
      <c r="J23" s="970">
        <v>40004</v>
      </c>
      <c r="K23" s="678" t="s">
        <v>1606</v>
      </c>
      <c r="L23" s="695">
        <v>22041706310</v>
      </c>
      <c r="M23" s="979" t="s">
        <v>592</v>
      </c>
      <c r="N23" s="686">
        <v>9</v>
      </c>
      <c r="O23" s="1248"/>
      <c r="P23" s="1249"/>
      <c r="Q23" s="696"/>
      <c r="R23" s="697"/>
      <c r="S23" s="698"/>
      <c r="T23" s="699"/>
      <c r="U23" s="93"/>
      <c r="V23" s="92"/>
      <c r="W23" s="700"/>
    </row>
    <row r="24" spans="1:23" ht="28.5" customHeight="1" thickBot="1">
      <c r="A24" s="1347"/>
      <c r="B24" s="1320"/>
      <c r="C24" s="674"/>
      <c r="D24" s="959"/>
      <c r="E24" s="961"/>
      <c r="F24" s="991"/>
      <c r="G24" s="967"/>
      <c r="H24" s="1365"/>
      <c r="I24" s="1366"/>
      <c r="J24" s="701">
        <v>40004</v>
      </c>
      <c r="K24" s="702" t="s">
        <v>1605</v>
      </c>
      <c r="L24" s="703">
        <v>7072488605</v>
      </c>
      <c r="M24" s="704" t="s">
        <v>592</v>
      </c>
      <c r="N24" s="705">
        <v>9</v>
      </c>
      <c r="O24" s="1343"/>
      <c r="P24" s="1344"/>
      <c r="Q24" s="696"/>
      <c r="R24" s="697"/>
      <c r="S24" s="698"/>
      <c r="T24" s="706"/>
      <c r="U24" s="93"/>
      <c r="V24" s="92"/>
      <c r="W24" s="700"/>
    </row>
    <row r="25" spans="1:23" ht="28.5" customHeight="1" thickTop="1" thickBot="1">
      <c r="A25" s="1347"/>
      <c r="B25" s="1320"/>
      <c r="C25" s="707"/>
      <c r="D25" s="960"/>
      <c r="E25" s="962"/>
      <c r="F25" s="708"/>
      <c r="G25" s="1011"/>
      <c r="H25" s="1345"/>
      <c r="I25" s="1346"/>
      <c r="J25" s="709">
        <v>40004</v>
      </c>
      <c r="K25" s="710" t="s">
        <v>1604</v>
      </c>
      <c r="L25" s="711">
        <v>985805085</v>
      </c>
      <c r="M25" s="712" t="s">
        <v>592</v>
      </c>
      <c r="N25" s="713">
        <v>9</v>
      </c>
      <c r="O25" s="714" t="s">
        <v>1603</v>
      </c>
      <c r="P25" s="715"/>
      <c r="Q25" s="716" t="s">
        <v>591</v>
      </c>
      <c r="R25" s="717">
        <v>985805085</v>
      </c>
      <c r="S25" s="718"/>
      <c r="T25" s="719"/>
      <c r="U25" s="107"/>
      <c r="V25" s="106"/>
      <c r="W25" s="105"/>
    </row>
    <row r="26" spans="1:23" ht="28.5" customHeight="1">
      <c r="A26" s="1374" t="s">
        <v>1601</v>
      </c>
      <c r="B26" s="1382" t="s">
        <v>1602</v>
      </c>
      <c r="C26" s="657">
        <v>39829</v>
      </c>
      <c r="D26" s="955" t="s">
        <v>133</v>
      </c>
      <c r="E26" s="720" t="s">
        <v>1601</v>
      </c>
      <c r="F26" s="721" t="s">
        <v>596</v>
      </c>
      <c r="G26" s="997">
        <v>1500000000</v>
      </c>
      <c r="H26" s="958" t="s">
        <v>580</v>
      </c>
      <c r="I26" s="994">
        <v>13</v>
      </c>
      <c r="J26" s="970"/>
      <c r="K26" s="722"/>
      <c r="L26" s="997"/>
      <c r="M26" s="979"/>
      <c r="N26" s="945"/>
      <c r="O26" s="723"/>
      <c r="P26" s="724"/>
      <c r="Q26" s="725"/>
      <c r="R26" s="697"/>
      <c r="S26" s="726">
        <v>39889</v>
      </c>
      <c r="T26" s="727" t="s">
        <v>1600</v>
      </c>
      <c r="U26" s="104">
        <v>3499054.95</v>
      </c>
      <c r="V26" s="103" t="s">
        <v>596</v>
      </c>
      <c r="W26" s="99">
        <v>1496500945</v>
      </c>
    </row>
    <row r="27" spans="1:23" ht="28.5" customHeight="1">
      <c r="A27" s="1347"/>
      <c r="B27" s="1383"/>
      <c r="C27" s="674"/>
      <c r="D27" s="959"/>
      <c r="E27" s="728"/>
      <c r="F27" s="729"/>
      <c r="G27" s="967"/>
      <c r="H27" s="1365"/>
      <c r="I27" s="1366"/>
      <c r="J27" s="677"/>
      <c r="K27" s="730"/>
      <c r="L27" s="967"/>
      <c r="M27" s="1226"/>
      <c r="N27" s="1227"/>
      <c r="O27" s="1228"/>
      <c r="P27" s="1229"/>
      <c r="Q27" s="731"/>
      <c r="R27" s="732"/>
      <c r="S27" s="733">
        <v>39920</v>
      </c>
      <c r="T27" s="734" t="s">
        <v>1600</v>
      </c>
      <c r="U27" s="102">
        <v>31810122.109999999</v>
      </c>
      <c r="V27" s="991" t="s">
        <v>596</v>
      </c>
      <c r="W27" s="99">
        <v>1464690823</v>
      </c>
    </row>
    <row r="28" spans="1:23" ht="28.5" customHeight="1">
      <c r="A28" s="1347"/>
      <c r="B28" s="1383"/>
      <c r="C28" s="657"/>
      <c r="D28" s="955"/>
      <c r="E28" s="735"/>
      <c r="F28" s="721"/>
      <c r="G28" s="997"/>
      <c r="H28" s="1365"/>
      <c r="I28" s="1366"/>
      <c r="J28" s="736"/>
      <c r="K28" s="730"/>
      <c r="L28" s="967"/>
      <c r="M28" s="1226"/>
      <c r="N28" s="1227"/>
      <c r="O28" s="1228"/>
      <c r="P28" s="1229"/>
      <c r="Q28" s="725"/>
      <c r="R28" s="697"/>
      <c r="S28" s="733">
        <v>39951</v>
      </c>
      <c r="T28" s="734" t="s">
        <v>1600</v>
      </c>
      <c r="U28" s="102">
        <v>51136083.810000002</v>
      </c>
      <c r="V28" s="991" t="s">
        <v>596</v>
      </c>
      <c r="W28" s="99">
        <v>1413554739</v>
      </c>
    </row>
    <row r="29" spans="1:23" ht="28.5" customHeight="1">
      <c r="A29" s="1347"/>
      <c r="B29" s="1383"/>
      <c r="C29" s="657"/>
      <c r="D29" s="955"/>
      <c r="E29" s="735"/>
      <c r="F29" s="721"/>
      <c r="G29" s="997"/>
      <c r="H29" s="1365"/>
      <c r="I29" s="1366"/>
      <c r="J29" s="677"/>
      <c r="K29" s="730"/>
      <c r="L29" s="967"/>
      <c r="M29" s="1226"/>
      <c r="N29" s="1227"/>
      <c r="O29" s="1228"/>
      <c r="P29" s="1229"/>
      <c r="Q29" s="725"/>
      <c r="R29" s="697"/>
      <c r="S29" s="733">
        <v>39981</v>
      </c>
      <c r="T29" s="734" t="s">
        <v>1600</v>
      </c>
      <c r="U29" s="101">
        <v>44357709.980000004</v>
      </c>
      <c r="V29" s="100" t="s">
        <v>596</v>
      </c>
      <c r="W29" s="99">
        <v>1369197029</v>
      </c>
    </row>
    <row r="30" spans="1:23" ht="28.5" customHeight="1">
      <c r="A30" s="1347"/>
      <c r="B30" s="1383"/>
      <c r="C30" s="737"/>
      <c r="D30" s="1012"/>
      <c r="E30" s="738"/>
      <c r="F30" s="739"/>
      <c r="G30" s="996"/>
      <c r="H30" s="957"/>
      <c r="I30" s="1006"/>
      <c r="J30" s="969"/>
      <c r="K30" s="740"/>
      <c r="L30" s="995"/>
      <c r="M30" s="977"/>
      <c r="N30" s="966"/>
      <c r="O30" s="741"/>
      <c r="P30" s="1004"/>
      <c r="Q30" s="742"/>
      <c r="R30" s="974"/>
      <c r="S30" s="743">
        <v>40008</v>
      </c>
      <c r="T30" s="744" t="s">
        <v>1594</v>
      </c>
      <c r="U30" s="98">
        <v>1369197029.1500001</v>
      </c>
      <c r="V30" s="97" t="s">
        <v>1593</v>
      </c>
      <c r="W30" s="118">
        <v>0</v>
      </c>
    </row>
    <row r="31" spans="1:23" ht="28.5" customHeight="1" thickBot="1">
      <c r="A31" s="1348"/>
      <c r="B31" s="1384"/>
      <c r="C31" s="707"/>
      <c r="D31" s="960"/>
      <c r="E31" s="962"/>
      <c r="F31" s="745"/>
      <c r="G31" s="1011"/>
      <c r="H31" s="1345"/>
      <c r="I31" s="1346"/>
      <c r="J31" s="746"/>
      <c r="K31" s="747"/>
      <c r="L31" s="1011"/>
      <c r="M31" s="1323"/>
      <c r="N31" s="1324"/>
      <c r="O31" s="1375"/>
      <c r="P31" s="1376"/>
      <c r="Q31" s="748"/>
      <c r="R31" s="749"/>
      <c r="S31" s="750">
        <v>40008</v>
      </c>
      <c r="T31" s="751" t="s">
        <v>1594</v>
      </c>
      <c r="U31" s="90">
        <v>15000000</v>
      </c>
      <c r="V31" s="96" t="s">
        <v>1599</v>
      </c>
      <c r="W31" s="119" t="s">
        <v>1592</v>
      </c>
    </row>
    <row r="32" spans="1:23" ht="28.5" customHeight="1">
      <c r="A32" s="1347" t="s">
        <v>1598</v>
      </c>
      <c r="B32" s="1320" t="s">
        <v>1597</v>
      </c>
      <c r="C32" s="657">
        <v>39815</v>
      </c>
      <c r="D32" s="955" t="s">
        <v>133</v>
      </c>
      <c r="E32" s="735" t="s">
        <v>1595</v>
      </c>
      <c r="F32" s="721" t="s">
        <v>596</v>
      </c>
      <c r="G32" s="997">
        <v>4000000000</v>
      </c>
      <c r="H32" s="958" t="s">
        <v>580</v>
      </c>
      <c r="I32" s="994"/>
      <c r="J32" s="970">
        <v>39974</v>
      </c>
      <c r="K32" s="971" t="s">
        <v>1596</v>
      </c>
      <c r="L32" s="997">
        <v>500000000</v>
      </c>
      <c r="M32" s="979" t="s">
        <v>592</v>
      </c>
      <c r="N32" s="980">
        <v>19</v>
      </c>
      <c r="O32" s="752" t="s">
        <v>1595</v>
      </c>
      <c r="P32" s="753">
        <v>20</v>
      </c>
      <c r="Q32" s="1000" t="s">
        <v>591</v>
      </c>
      <c r="R32" s="697">
        <v>3500000000</v>
      </c>
      <c r="S32" s="754"/>
      <c r="T32" s="755"/>
      <c r="U32" s="93"/>
      <c r="V32" s="92"/>
      <c r="W32" s="91"/>
    </row>
    <row r="33" spans="1:23" ht="28.5" customHeight="1">
      <c r="A33" s="1347"/>
      <c r="B33" s="1320"/>
      <c r="C33" s="756">
        <v>39932</v>
      </c>
      <c r="D33" s="955" t="s">
        <v>133</v>
      </c>
      <c r="E33" s="735" t="s">
        <v>1595</v>
      </c>
      <c r="F33" s="721" t="s">
        <v>596</v>
      </c>
      <c r="G33" s="757">
        <v>0</v>
      </c>
      <c r="H33" s="758" t="s">
        <v>1592</v>
      </c>
      <c r="I33" s="994">
        <v>14</v>
      </c>
      <c r="J33" s="677"/>
      <c r="K33" s="730"/>
      <c r="L33" s="967"/>
      <c r="M33" s="964"/>
      <c r="N33" s="759"/>
      <c r="O33" s="1228"/>
      <c r="P33" s="1229"/>
      <c r="Q33" s="731"/>
      <c r="R33" s="732"/>
      <c r="S33" s="760"/>
      <c r="T33" s="706"/>
      <c r="U33" s="110"/>
      <c r="V33" s="761"/>
      <c r="W33" s="762"/>
    </row>
    <row r="34" spans="1:23" ht="28.5" customHeight="1" thickBot="1">
      <c r="A34" s="1347"/>
      <c r="B34" s="1320"/>
      <c r="C34" s="12">
        <v>39932</v>
      </c>
      <c r="D34" s="960" t="s">
        <v>133</v>
      </c>
      <c r="E34" s="962" t="s">
        <v>1595</v>
      </c>
      <c r="F34" s="745" t="s">
        <v>596</v>
      </c>
      <c r="G34" s="1011">
        <v>280130642</v>
      </c>
      <c r="H34" s="968" t="s">
        <v>580</v>
      </c>
      <c r="I34" s="763">
        <v>15</v>
      </c>
      <c r="J34" s="746"/>
      <c r="K34" s="747"/>
      <c r="L34" s="1011"/>
      <c r="M34" s="975"/>
      <c r="N34" s="764"/>
      <c r="O34" s="981"/>
      <c r="P34" s="982"/>
      <c r="Q34" s="748"/>
      <c r="R34" s="749"/>
      <c r="S34" s="750">
        <v>40004</v>
      </c>
      <c r="T34" s="751" t="s">
        <v>1594</v>
      </c>
      <c r="U34" s="90">
        <v>280130642</v>
      </c>
      <c r="V34" s="95" t="s">
        <v>1593</v>
      </c>
      <c r="W34" s="94">
        <v>0</v>
      </c>
    </row>
    <row r="35" spans="1:23" ht="28.5" customHeight="1">
      <c r="A35" s="1347"/>
      <c r="B35" s="1320"/>
      <c r="C35" s="657">
        <v>39934</v>
      </c>
      <c r="D35" s="955" t="s">
        <v>133</v>
      </c>
      <c r="E35" s="735" t="s">
        <v>1393</v>
      </c>
      <c r="F35" s="721" t="s">
        <v>596</v>
      </c>
      <c r="G35" s="997">
        <v>1888153580</v>
      </c>
      <c r="H35" s="958"/>
      <c r="I35" s="994">
        <v>16</v>
      </c>
      <c r="J35" s="970"/>
      <c r="K35" s="722"/>
      <c r="L35" s="997"/>
      <c r="M35" s="979"/>
      <c r="N35" s="945"/>
      <c r="O35" s="723"/>
      <c r="P35" s="724"/>
      <c r="Q35" s="725"/>
      <c r="R35" s="697"/>
      <c r="S35" s="754"/>
      <c r="T35" s="699"/>
      <c r="U35" s="93"/>
      <c r="V35" s="92"/>
      <c r="W35" s="91"/>
    </row>
    <row r="36" spans="1:23" ht="28.5" customHeight="1" thickBot="1">
      <c r="A36" s="1347"/>
      <c r="B36" s="1320"/>
      <c r="C36" s="707">
        <v>39953</v>
      </c>
      <c r="D36" s="960" t="s">
        <v>133</v>
      </c>
      <c r="E36" s="962" t="s">
        <v>1393</v>
      </c>
      <c r="F36" s="745" t="s">
        <v>596</v>
      </c>
      <c r="G36" s="1011">
        <v>0</v>
      </c>
      <c r="H36" s="968" t="s">
        <v>1592</v>
      </c>
      <c r="I36" s="763">
        <v>17</v>
      </c>
      <c r="J36" s="746"/>
      <c r="K36" s="747"/>
      <c r="L36" s="1011"/>
      <c r="M36" s="1323"/>
      <c r="N36" s="1324"/>
      <c r="O36" s="1375"/>
      <c r="P36" s="1376"/>
      <c r="Q36" s="748"/>
      <c r="R36" s="749"/>
      <c r="S36" s="765"/>
      <c r="T36" s="766"/>
      <c r="U36" s="90"/>
      <c r="V36" s="89"/>
      <c r="W36" s="119"/>
    </row>
    <row r="37" spans="1:23" ht="28.35" customHeight="1">
      <c r="A37" s="1347"/>
      <c r="B37" s="1320"/>
      <c r="C37" s="657">
        <v>39960</v>
      </c>
      <c r="D37" s="955" t="s">
        <v>133</v>
      </c>
      <c r="E37" s="735" t="s">
        <v>1588</v>
      </c>
      <c r="F37" s="721" t="s">
        <v>1591</v>
      </c>
      <c r="G37" s="997">
        <v>6642000000</v>
      </c>
      <c r="H37" s="958" t="s">
        <v>592</v>
      </c>
      <c r="I37" s="994">
        <v>18</v>
      </c>
      <c r="J37" s="970">
        <v>39974</v>
      </c>
      <c r="K37" s="971" t="s">
        <v>1590</v>
      </c>
      <c r="L37" s="997">
        <v>0</v>
      </c>
      <c r="M37" s="979" t="s">
        <v>592</v>
      </c>
      <c r="N37" s="945"/>
      <c r="O37" s="752" t="s">
        <v>1588</v>
      </c>
      <c r="P37" s="753">
        <v>19</v>
      </c>
      <c r="Q37" s="1000" t="s">
        <v>1589</v>
      </c>
      <c r="R37" s="697">
        <v>7142000000</v>
      </c>
      <c r="S37" s="754"/>
      <c r="T37" s="699"/>
      <c r="U37" s="93"/>
      <c r="V37" s="92"/>
      <c r="W37" s="91"/>
    </row>
    <row r="38" spans="1:23" ht="28.5" customHeight="1" thickBot="1">
      <c r="A38" s="1348"/>
      <c r="B38" s="1321"/>
      <c r="C38" s="707"/>
      <c r="D38" s="960"/>
      <c r="E38" s="962"/>
      <c r="F38" s="745"/>
      <c r="G38" s="1011"/>
      <c r="H38" s="1345"/>
      <c r="I38" s="1346"/>
      <c r="J38" s="746"/>
      <c r="K38" s="767"/>
      <c r="L38" s="1011"/>
      <c r="M38" s="1323"/>
      <c r="N38" s="1324"/>
      <c r="O38" s="768" t="s">
        <v>1588</v>
      </c>
      <c r="P38" s="982"/>
      <c r="Q38" s="203" t="s">
        <v>1587</v>
      </c>
      <c r="R38" s="769">
        <v>9.9000000000000005E-2</v>
      </c>
      <c r="S38" s="765"/>
      <c r="T38" s="766"/>
      <c r="U38" s="90"/>
      <c r="V38" s="89"/>
      <c r="W38" s="88"/>
    </row>
    <row r="39" spans="1:23" ht="30.75" customHeight="1" thickBot="1">
      <c r="D39" s="11"/>
      <c r="E39" s="1156" t="s">
        <v>327</v>
      </c>
      <c r="F39" s="1156"/>
      <c r="G39" s="1007">
        <f>SUM(G9:G37)</f>
        <v>81344932551</v>
      </c>
      <c r="L39" s="86"/>
      <c r="M39" s="86"/>
      <c r="N39" s="993"/>
      <c r="O39" s="993"/>
      <c r="P39" s="993"/>
      <c r="Q39" s="993"/>
      <c r="R39" s="993"/>
      <c r="S39" s="1202" t="s">
        <v>1586</v>
      </c>
      <c r="T39" s="1202"/>
      <c r="U39" s="87">
        <f>SUM(U19:U38)</f>
        <v>4190839261.25</v>
      </c>
    </row>
    <row r="40" spans="1:23" ht="30.75" customHeight="1" thickTop="1">
      <c r="D40" s="11"/>
      <c r="E40" s="11"/>
      <c r="F40" s="993"/>
      <c r="G40" s="84"/>
      <c r="L40" s="86"/>
      <c r="M40" s="86"/>
      <c r="N40" s="993"/>
      <c r="O40" s="993"/>
      <c r="P40" s="993"/>
      <c r="Q40" s="993"/>
      <c r="R40" s="993"/>
      <c r="S40" s="993"/>
      <c r="T40" s="993"/>
      <c r="U40" s="85"/>
    </row>
    <row r="41" spans="1:23" ht="30.75" customHeight="1" thickBot="1">
      <c r="D41" s="11"/>
      <c r="E41" s="11"/>
      <c r="F41" s="993"/>
      <c r="G41" s="84"/>
      <c r="L41" s="993"/>
      <c r="M41" s="993"/>
      <c r="N41" s="993"/>
      <c r="O41" s="993"/>
      <c r="P41" s="993"/>
      <c r="Q41" s="993"/>
      <c r="R41" s="993"/>
      <c r="S41" s="1202" t="s">
        <v>1585</v>
      </c>
      <c r="T41" s="1202"/>
      <c r="U41" s="1007">
        <f>G39-U39</f>
        <v>77154093289.75</v>
      </c>
    </row>
    <row r="42" spans="1:23" ht="15" customHeight="1" thickTop="1">
      <c r="A42" s="1322" t="s">
        <v>1584</v>
      </c>
      <c r="B42" s="1322"/>
      <c r="C42" s="1322"/>
      <c r="D42" s="1322"/>
      <c r="E42" s="1322"/>
      <c r="F42" s="1322"/>
      <c r="G42" s="1322"/>
      <c r="H42" s="1322"/>
      <c r="I42" s="1322"/>
      <c r="J42" s="1322"/>
      <c r="K42" s="1322"/>
      <c r="L42" s="1322"/>
      <c r="M42" s="1322"/>
      <c r="N42" s="1322"/>
      <c r="O42" s="1322"/>
      <c r="P42" s="1322"/>
      <c r="Q42" s="1322"/>
      <c r="R42" s="1322"/>
      <c r="S42" s="1322"/>
      <c r="T42" s="1322"/>
    </row>
    <row r="43" spans="1:23" s="1322" customFormat="1" ht="15" customHeight="1">
      <c r="A43" s="1322" t="s">
        <v>1637</v>
      </c>
    </row>
    <row r="44" spans="1:23" ht="15" customHeight="1">
      <c r="A44" s="1322" t="s">
        <v>1583</v>
      </c>
      <c r="B44" s="1322"/>
      <c r="C44" s="1322"/>
      <c r="D44" s="1322"/>
      <c r="E44" s="1322"/>
      <c r="F44" s="1322"/>
      <c r="G44" s="1322"/>
      <c r="H44" s="1322"/>
      <c r="I44" s="1322"/>
      <c r="J44" s="1322"/>
      <c r="K44" s="1322"/>
      <c r="L44" s="1322"/>
      <c r="M44" s="1322"/>
      <c r="N44" s="1322"/>
      <c r="O44" s="1322"/>
      <c r="P44" s="1322"/>
      <c r="Q44" s="1322"/>
      <c r="R44" s="1322"/>
      <c r="S44" s="1322"/>
      <c r="T44" s="1322"/>
      <c r="U44" s="1322"/>
      <c r="V44" s="1322"/>
      <c r="W44" s="1322"/>
    </row>
    <row r="45" spans="1:23" ht="14.25" customHeight="1">
      <c r="A45" s="1322" t="s">
        <v>1638</v>
      </c>
      <c r="B45" s="1322"/>
      <c r="C45" s="1322"/>
      <c r="D45" s="1322"/>
      <c r="E45" s="1322"/>
      <c r="F45" s="1322"/>
      <c r="G45" s="1322"/>
      <c r="H45" s="1322"/>
      <c r="I45" s="1322"/>
      <c r="J45" s="1322"/>
      <c r="K45" s="1322"/>
      <c r="L45" s="1322"/>
      <c r="M45" s="1322"/>
      <c r="N45" s="1322"/>
      <c r="O45" s="1322"/>
      <c r="P45" s="1322"/>
      <c r="Q45" s="1322"/>
      <c r="R45" s="1322"/>
      <c r="S45" s="1322"/>
      <c r="T45" s="1322"/>
      <c r="U45" s="1322"/>
      <c r="V45" s="1322"/>
      <c r="W45" s="1322"/>
    </row>
    <row r="46" spans="1:23" s="1322" customFormat="1" ht="14.25" customHeight="1">
      <c r="A46" s="1322" t="s">
        <v>1582</v>
      </c>
    </row>
    <row r="47" spans="1:23" ht="14.25" customHeight="1">
      <c r="A47" s="1322" t="s">
        <v>1581</v>
      </c>
      <c r="B47" s="1322"/>
      <c r="C47" s="1322"/>
      <c r="D47" s="1322"/>
      <c r="E47" s="1322"/>
      <c r="F47" s="1322"/>
      <c r="G47" s="1322"/>
      <c r="H47" s="1322"/>
      <c r="I47" s="1322"/>
      <c r="J47" s="1322"/>
      <c r="K47" s="1322"/>
      <c r="L47" s="1322"/>
      <c r="M47" s="1322"/>
      <c r="N47" s="1322"/>
      <c r="O47" s="1322"/>
      <c r="P47" s="1322"/>
      <c r="Q47" s="1322"/>
      <c r="R47" s="1322"/>
      <c r="S47" s="1322"/>
      <c r="T47" s="1322"/>
      <c r="U47" s="1322"/>
      <c r="V47" s="1322"/>
      <c r="W47" s="1322"/>
    </row>
    <row r="48" spans="1:23" s="1322" customFormat="1" ht="15" customHeight="1">
      <c r="A48" s="1322" t="s">
        <v>1580</v>
      </c>
    </row>
    <row r="49" spans="1:23" s="1322" customFormat="1" ht="15" customHeight="1">
      <c r="A49" s="1322" t="s">
        <v>1579</v>
      </c>
    </row>
    <row r="50" spans="1:23" s="1322" customFormat="1" ht="15" customHeight="1"/>
    <row r="51" spans="1:23" s="1322" customFormat="1" ht="15" customHeight="1"/>
    <row r="52" spans="1:23" ht="15" customHeight="1">
      <c r="A52" s="1322" t="s">
        <v>1578</v>
      </c>
      <c r="B52" s="1322"/>
      <c r="C52" s="1322"/>
      <c r="D52" s="1322"/>
      <c r="E52" s="1322"/>
      <c r="F52" s="1322"/>
      <c r="G52" s="1322"/>
      <c r="H52" s="1322"/>
      <c r="I52" s="1322"/>
      <c r="J52" s="1322"/>
      <c r="K52" s="1322"/>
      <c r="L52" s="1322"/>
      <c r="M52" s="1322"/>
      <c r="N52" s="1322"/>
      <c r="O52" s="1322"/>
      <c r="P52" s="1322"/>
      <c r="Q52" s="1322"/>
      <c r="R52" s="1322"/>
      <c r="S52" s="1322"/>
      <c r="T52" s="1322"/>
      <c r="U52" s="1322"/>
      <c r="V52" s="1322"/>
      <c r="W52" s="1322"/>
    </row>
    <row r="53" spans="1:23" ht="15" customHeight="1">
      <c r="A53" s="1322" t="s">
        <v>1577</v>
      </c>
      <c r="B53" s="1322"/>
      <c r="C53" s="1322"/>
      <c r="D53" s="1322"/>
      <c r="E53" s="1322"/>
      <c r="F53" s="1322"/>
      <c r="G53" s="1322"/>
      <c r="H53" s="1322"/>
      <c r="I53" s="1322"/>
      <c r="J53" s="1322"/>
      <c r="K53" s="1322"/>
      <c r="L53" s="1322"/>
      <c r="M53" s="1322"/>
      <c r="N53" s="1322"/>
      <c r="O53" s="1322"/>
      <c r="P53" s="1322"/>
      <c r="Q53" s="1322"/>
      <c r="R53" s="1322"/>
      <c r="S53" s="1322"/>
      <c r="T53" s="1322"/>
    </row>
    <row r="54" spans="1:23" ht="15" customHeight="1">
      <c r="A54" s="1319" t="s">
        <v>1778</v>
      </c>
      <c r="B54" s="1319"/>
      <c r="C54" s="1319"/>
      <c r="D54" s="1319"/>
      <c r="E54" s="1319"/>
      <c r="F54" s="1319"/>
      <c r="G54" s="1319"/>
      <c r="H54" s="1319"/>
      <c r="I54" s="1319"/>
      <c r="J54" s="1319"/>
      <c r="K54" s="1319"/>
      <c r="L54" s="1319"/>
      <c r="M54" s="1319"/>
      <c r="N54" s="1319"/>
      <c r="O54" s="1319"/>
      <c r="P54" s="1319"/>
      <c r="Q54" s="1319"/>
      <c r="R54" s="1319"/>
      <c r="S54" s="1319"/>
      <c r="T54" s="1319"/>
      <c r="U54" s="1319"/>
      <c r="V54" s="1319"/>
      <c r="W54" s="1319"/>
    </row>
    <row r="55" spans="1:23" ht="15" customHeight="1">
      <c r="A55" s="1322" t="s">
        <v>1576</v>
      </c>
      <c r="B55" s="1322"/>
      <c r="C55" s="1322"/>
      <c r="D55" s="1322"/>
      <c r="E55" s="1322"/>
      <c r="F55" s="1322"/>
      <c r="G55" s="1322"/>
      <c r="H55" s="1322"/>
      <c r="I55" s="1322"/>
      <c r="J55" s="1322"/>
      <c r="K55" s="1322"/>
      <c r="L55" s="1322"/>
      <c r="M55" s="1322"/>
      <c r="N55" s="1322"/>
      <c r="O55" s="1322"/>
      <c r="P55" s="1322"/>
      <c r="Q55" s="1322"/>
      <c r="R55" s="1322"/>
      <c r="S55" s="1322"/>
      <c r="T55" s="1322"/>
    </row>
    <row r="56" spans="1:23" ht="15" customHeight="1">
      <c r="A56" s="1322" t="s">
        <v>1575</v>
      </c>
      <c r="B56" s="1322"/>
      <c r="C56" s="1322"/>
      <c r="D56" s="1322"/>
      <c r="E56" s="1322"/>
      <c r="F56" s="1322"/>
      <c r="G56" s="1322"/>
      <c r="H56" s="1322"/>
      <c r="I56" s="1322"/>
      <c r="J56" s="1322"/>
      <c r="K56" s="1322"/>
      <c r="L56" s="1322"/>
      <c r="M56" s="1322"/>
      <c r="N56" s="1322"/>
      <c r="O56" s="1322"/>
      <c r="P56" s="1322"/>
      <c r="Q56" s="1322"/>
      <c r="R56" s="1322"/>
      <c r="S56" s="1322"/>
      <c r="T56" s="1322"/>
    </row>
    <row r="57" spans="1:23" ht="15" customHeight="1">
      <c r="A57" s="1319" t="s">
        <v>1574</v>
      </c>
      <c r="B57" s="1319"/>
      <c r="C57" s="1319"/>
      <c r="D57" s="1319"/>
      <c r="E57" s="1319"/>
      <c r="F57" s="1319"/>
      <c r="G57" s="1319"/>
      <c r="H57" s="1319"/>
      <c r="I57" s="1319"/>
      <c r="J57" s="1319"/>
      <c r="K57" s="1319"/>
      <c r="L57" s="1319"/>
      <c r="M57" s="1319"/>
      <c r="N57" s="1319"/>
      <c r="O57" s="1319"/>
      <c r="P57" s="1319"/>
      <c r="Q57" s="1319"/>
      <c r="R57" s="1319"/>
      <c r="S57" s="1319"/>
      <c r="T57" s="1319"/>
      <c r="U57" s="1319"/>
      <c r="V57" s="1319"/>
      <c r="W57" s="1319"/>
    </row>
    <row r="58" spans="1:23" ht="15" customHeight="1">
      <c r="A58" s="1322" t="s">
        <v>1573</v>
      </c>
      <c r="B58" s="1322"/>
      <c r="C58" s="1322"/>
      <c r="D58" s="1322"/>
      <c r="E58" s="1322"/>
      <c r="F58" s="1322"/>
      <c r="G58" s="1322"/>
      <c r="H58" s="1322"/>
      <c r="I58" s="1322"/>
      <c r="J58" s="1322"/>
      <c r="K58" s="1322"/>
      <c r="L58" s="1322"/>
      <c r="M58" s="1322"/>
      <c r="N58" s="1322"/>
      <c r="O58" s="1322"/>
      <c r="P58" s="1322"/>
      <c r="Q58" s="1322"/>
      <c r="R58" s="1322"/>
      <c r="S58" s="1322"/>
      <c r="T58" s="1322"/>
    </row>
    <row r="59" spans="1:23" ht="15" customHeight="1">
      <c r="A59" s="1322" t="s">
        <v>1572</v>
      </c>
      <c r="B59" s="1322"/>
      <c r="C59" s="1322"/>
      <c r="D59" s="1322"/>
      <c r="E59" s="1322"/>
      <c r="F59" s="1322"/>
      <c r="G59" s="1322"/>
      <c r="H59" s="1322"/>
      <c r="I59" s="1322"/>
      <c r="J59" s="1322"/>
      <c r="K59" s="1322"/>
      <c r="L59" s="1322"/>
      <c r="M59" s="1322"/>
      <c r="N59" s="1322"/>
      <c r="O59" s="1322"/>
      <c r="P59" s="1322"/>
      <c r="Q59" s="1322"/>
      <c r="R59" s="1322"/>
      <c r="S59" s="1322"/>
      <c r="T59" s="1322"/>
      <c r="U59" s="1322"/>
      <c r="V59" s="1322"/>
    </row>
    <row r="60" spans="1:23" ht="15" customHeight="1">
      <c r="A60" s="1319" t="s">
        <v>1636</v>
      </c>
      <c r="B60" s="1319"/>
      <c r="C60" s="1319"/>
      <c r="D60" s="1319"/>
      <c r="E60" s="1319"/>
      <c r="F60" s="1319"/>
      <c r="G60" s="1319"/>
      <c r="H60" s="1319"/>
      <c r="I60" s="1319"/>
      <c r="J60" s="1319"/>
      <c r="K60" s="1319"/>
      <c r="L60" s="1319"/>
      <c r="M60" s="1319"/>
      <c r="N60" s="1319"/>
      <c r="O60" s="1319"/>
      <c r="P60" s="1319"/>
      <c r="Q60" s="1319"/>
      <c r="R60" s="1319"/>
      <c r="S60" s="1319"/>
      <c r="T60" s="1319"/>
      <c r="U60" s="1319"/>
      <c r="V60" s="1319"/>
    </row>
    <row r="61" spans="1:23" ht="15" customHeight="1">
      <c r="A61" s="1319"/>
      <c r="B61" s="1319"/>
      <c r="C61" s="1319"/>
      <c r="D61" s="1319"/>
      <c r="E61" s="1319"/>
      <c r="F61" s="1319"/>
      <c r="G61" s="1319"/>
      <c r="H61" s="1319"/>
      <c r="I61" s="1319"/>
      <c r="J61" s="1319"/>
      <c r="K61" s="1319"/>
      <c r="L61" s="1319"/>
      <c r="M61" s="1319"/>
      <c r="N61" s="1319"/>
      <c r="O61" s="1319"/>
      <c r="P61" s="1319"/>
      <c r="Q61" s="1319"/>
      <c r="R61" s="1319"/>
      <c r="S61" s="1319"/>
      <c r="T61" s="1319"/>
      <c r="U61" s="1319"/>
      <c r="V61" s="1319"/>
    </row>
    <row r="62" spans="1:23" ht="15" customHeight="1">
      <c r="A62" s="1319" t="s">
        <v>1635</v>
      </c>
      <c r="B62" s="1319"/>
      <c r="C62" s="1319"/>
      <c r="D62" s="1319"/>
      <c r="E62" s="1319"/>
      <c r="F62" s="1319"/>
      <c r="G62" s="1319"/>
      <c r="H62" s="1319"/>
      <c r="I62" s="1319"/>
      <c r="J62" s="1319"/>
      <c r="K62" s="1319"/>
      <c r="L62" s="1319"/>
      <c r="M62" s="1319"/>
      <c r="N62" s="1319"/>
      <c r="O62" s="1319"/>
      <c r="P62" s="1319"/>
      <c r="Q62" s="1319"/>
      <c r="R62" s="1319"/>
      <c r="S62" s="1319"/>
      <c r="T62" s="1319"/>
      <c r="U62" s="1319"/>
      <c r="V62" s="1319"/>
    </row>
    <row r="63" spans="1:23" ht="15" customHeight="1">
      <c r="A63" s="1319" t="s">
        <v>1571</v>
      </c>
      <c r="B63" s="1319"/>
      <c r="C63" s="1319"/>
      <c r="D63" s="1319"/>
      <c r="E63" s="1319"/>
      <c r="F63" s="1319"/>
      <c r="G63" s="1319"/>
      <c r="H63" s="1319"/>
      <c r="I63" s="1319"/>
      <c r="J63" s="1319"/>
      <c r="K63" s="1319"/>
      <c r="L63" s="1319"/>
      <c r="M63" s="1319"/>
      <c r="N63" s="1319"/>
      <c r="O63" s="1319"/>
      <c r="P63" s="1319"/>
      <c r="Q63" s="1319"/>
      <c r="R63" s="1319"/>
      <c r="S63" s="1319"/>
      <c r="T63" s="1319"/>
      <c r="U63" s="1319"/>
      <c r="V63" s="1319"/>
    </row>
    <row r="64" spans="1:23" ht="15" customHeight="1">
      <c r="A64" s="1319"/>
      <c r="B64" s="1319"/>
      <c r="C64" s="1319"/>
      <c r="D64" s="1319"/>
      <c r="E64" s="1319"/>
      <c r="F64" s="1319"/>
      <c r="G64" s="1319"/>
      <c r="H64" s="1319"/>
      <c r="I64" s="1319"/>
      <c r="J64" s="1319"/>
      <c r="K64" s="1319"/>
      <c r="L64" s="1319"/>
      <c r="M64" s="1319"/>
      <c r="N64" s="1319"/>
      <c r="O64" s="1319"/>
      <c r="P64" s="1319"/>
      <c r="Q64" s="1319"/>
      <c r="R64" s="1319"/>
      <c r="S64" s="1319"/>
      <c r="T64" s="1319"/>
      <c r="U64" s="1319"/>
      <c r="V64" s="1319"/>
    </row>
    <row r="65" spans="1:23" ht="15" customHeight="1">
      <c r="A65" s="1322" t="s">
        <v>1570</v>
      </c>
      <c r="B65" s="1322"/>
      <c r="C65" s="1322"/>
      <c r="D65" s="1322"/>
      <c r="E65" s="1322"/>
      <c r="F65" s="1322"/>
      <c r="G65" s="1322"/>
      <c r="H65" s="1322"/>
      <c r="I65" s="1322"/>
      <c r="J65" s="1322"/>
      <c r="K65" s="1322"/>
      <c r="L65" s="1322"/>
      <c r="M65" s="1322"/>
      <c r="N65" s="1322"/>
      <c r="O65" s="1322"/>
      <c r="P65" s="1322"/>
      <c r="Q65" s="1322"/>
      <c r="R65" s="1322"/>
      <c r="S65" s="1322"/>
      <c r="T65" s="1322"/>
    </row>
    <row r="66" spans="1:23" ht="15" customHeight="1">
      <c r="A66" s="1322" t="s">
        <v>1569</v>
      </c>
      <c r="B66" s="1322"/>
      <c r="C66" s="1322"/>
      <c r="D66" s="1322"/>
      <c r="E66" s="1322"/>
      <c r="F66" s="1322"/>
      <c r="G66" s="1322"/>
      <c r="H66" s="1322"/>
      <c r="I66" s="1322"/>
      <c r="J66" s="1322"/>
      <c r="K66" s="1322"/>
      <c r="L66" s="1322"/>
      <c r="M66" s="1322"/>
      <c r="N66" s="1322"/>
      <c r="O66" s="1322"/>
      <c r="P66" s="1322"/>
      <c r="Q66" s="1322"/>
      <c r="R66" s="1322"/>
      <c r="S66" s="1322"/>
      <c r="T66" s="1322"/>
    </row>
    <row r="67" spans="1:23" ht="15" customHeight="1">
      <c r="A67" s="1322" t="s">
        <v>1568</v>
      </c>
      <c r="B67" s="1322"/>
      <c r="C67" s="1322"/>
      <c r="D67" s="1322"/>
      <c r="E67" s="1322"/>
      <c r="F67" s="1322"/>
      <c r="G67" s="1322"/>
      <c r="H67" s="1322"/>
      <c r="I67" s="1322"/>
      <c r="J67" s="1322"/>
      <c r="K67" s="1322"/>
      <c r="L67" s="1322"/>
      <c r="M67" s="1322"/>
      <c r="N67" s="1322"/>
      <c r="O67" s="1322"/>
      <c r="P67" s="1322"/>
      <c r="Q67" s="1322"/>
      <c r="R67" s="1322"/>
      <c r="S67" s="1322"/>
      <c r="T67" s="1322"/>
    </row>
    <row r="68" spans="1:23" ht="15" customHeight="1">
      <c r="A68" s="1322" t="s">
        <v>1567</v>
      </c>
      <c r="B68" s="1322"/>
      <c r="C68" s="1322"/>
      <c r="D68" s="1322"/>
      <c r="E68" s="1322"/>
      <c r="F68" s="1322"/>
      <c r="G68" s="1322"/>
      <c r="H68" s="1322"/>
      <c r="I68" s="1322"/>
      <c r="J68" s="1322"/>
      <c r="K68" s="1322"/>
      <c r="L68" s="1322"/>
      <c r="M68" s="1322"/>
      <c r="N68" s="1322"/>
      <c r="O68" s="1322"/>
      <c r="P68" s="1322"/>
      <c r="Q68" s="1322"/>
      <c r="R68" s="1322"/>
      <c r="S68" s="1322"/>
      <c r="T68" s="1322"/>
    </row>
    <row r="69" spans="1:23" ht="15" customHeight="1">
      <c r="A69" s="1319" t="s">
        <v>1566</v>
      </c>
      <c r="B69" s="1319"/>
      <c r="C69" s="1319"/>
      <c r="D69" s="1319"/>
      <c r="E69" s="1319"/>
      <c r="F69" s="1319"/>
      <c r="G69" s="1319"/>
      <c r="H69" s="1319"/>
      <c r="I69" s="1319"/>
      <c r="J69" s="1319"/>
      <c r="K69" s="1319"/>
      <c r="L69" s="1319"/>
      <c r="M69" s="1319"/>
      <c r="N69" s="1319"/>
      <c r="O69" s="1319"/>
      <c r="P69" s="1319"/>
      <c r="Q69" s="1319"/>
      <c r="R69" s="1319"/>
      <c r="S69" s="1319"/>
      <c r="T69" s="1319"/>
      <c r="U69" s="1319"/>
      <c r="V69" s="1319"/>
    </row>
    <row r="70" spans="1:23" ht="15" customHeight="1">
      <c r="A70" s="1319"/>
      <c r="B70" s="1319"/>
      <c r="C70" s="1319"/>
      <c r="D70" s="1319"/>
      <c r="E70" s="1319"/>
      <c r="F70" s="1319"/>
      <c r="G70" s="1319"/>
      <c r="H70" s="1319"/>
      <c r="I70" s="1319"/>
      <c r="J70" s="1319"/>
      <c r="K70" s="1319"/>
      <c r="L70" s="1319"/>
      <c r="M70" s="1319"/>
      <c r="N70" s="1319"/>
      <c r="O70" s="1319"/>
      <c r="P70" s="1319"/>
      <c r="Q70" s="1319"/>
      <c r="R70" s="1319"/>
      <c r="S70" s="1319"/>
      <c r="T70" s="1319"/>
      <c r="U70" s="1319"/>
      <c r="V70" s="1319"/>
    </row>
    <row r="71" spans="1:23" ht="15" customHeight="1">
      <c r="A71" s="1319" t="s">
        <v>1565</v>
      </c>
      <c r="B71" s="1319"/>
      <c r="C71" s="1319"/>
      <c r="D71" s="1319"/>
      <c r="E71" s="1319"/>
      <c r="F71" s="1319"/>
      <c r="G71" s="1319"/>
      <c r="H71" s="1319"/>
      <c r="I71" s="1319"/>
      <c r="J71" s="1319"/>
      <c r="K71" s="1319"/>
      <c r="L71" s="1319"/>
      <c r="M71" s="1319"/>
      <c r="N71" s="1319"/>
      <c r="O71" s="1319"/>
      <c r="P71" s="1319"/>
      <c r="Q71" s="1319"/>
      <c r="R71" s="1319"/>
      <c r="S71" s="1319"/>
      <c r="T71" s="1319"/>
      <c r="U71" s="1319"/>
      <c r="V71" s="1319"/>
    </row>
    <row r="72" spans="1:23" ht="15" customHeight="1">
      <c r="A72" s="1349" t="s">
        <v>1564</v>
      </c>
      <c r="B72" s="1349"/>
      <c r="C72" s="1349"/>
      <c r="D72" s="1349"/>
      <c r="E72" s="1349"/>
      <c r="F72" s="1349"/>
      <c r="G72" s="1349"/>
      <c r="H72" s="1349"/>
      <c r="I72" s="1349"/>
      <c r="J72" s="1349"/>
      <c r="K72" s="1349"/>
      <c r="L72" s="1349"/>
      <c r="M72" s="1349"/>
      <c r="N72" s="1349"/>
      <c r="O72" s="1349"/>
      <c r="P72" s="1349"/>
      <c r="Q72" s="1349"/>
      <c r="R72" s="1349"/>
      <c r="S72" s="1349"/>
      <c r="T72" s="1349"/>
      <c r="U72" s="1349"/>
      <c r="V72" s="1349"/>
      <c r="W72" s="1349"/>
    </row>
    <row r="73" spans="1:23" ht="15" customHeight="1">
      <c r="A73" s="1349"/>
      <c r="B73" s="1349"/>
      <c r="C73" s="1349"/>
      <c r="D73" s="1349"/>
      <c r="E73" s="1349"/>
      <c r="F73" s="1349"/>
      <c r="G73" s="1349"/>
      <c r="H73" s="1349"/>
      <c r="I73" s="1349"/>
      <c r="J73" s="1349"/>
      <c r="K73" s="1349"/>
      <c r="L73" s="1349"/>
      <c r="M73" s="1349"/>
      <c r="N73" s="1349"/>
      <c r="O73" s="1349"/>
      <c r="P73" s="1349"/>
      <c r="Q73" s="1349"/>
      <c r="R73" s="1349"/>
      <c r="S73" s="1349"/>
      <c r="T73" s="1349"/>
      <c r="U73" s="1349"/>
      <c r="V73" s="1349"/>
      <c r="W73" s="1349"/>
    </row>
    <row r="74" spans="1:23" ht="15" customHeight="1">
      <c r="A74" s="1354" t="s">
        <v>1639</v>
      </c>
      <c r="B74" s="1354"/>
      <c r="C74" s="1354"/>
      <c r="D74" s="1354"/>
      <c r="E74" s="1354"/>
      <c r="F74" s="1354"/>
      <c r="G74" s="1354"/>
      <c r="H74" s="1354"/>
      <c r="I74" s="1354"/>
      <c r="J74" s="1354"/>
      <c r="K74" s="1354"/>
      <c r="L74" s="1354"/>
      <c r="M74" s="1354"/>
      <c r="N74" s="1354"/>
      <c r="O74" s="1354"/>
      <c r="P74" s="1354"/>
      <c r="Q74" s="1354"/>
      <c r="R74" s="1354"/>
      <c r="S74" s="1354"/>
      <c r="T74" s="1354"/>
      <c r="U74" s="1354"/>
      <c r="V74" s="1354"/>
    </row>
    <row r="75" spans="1:23" ht="15" customHeight="1">
      <c r="A75" s="1225" t="s">
        <v>1563</v>
      </c>
      <c r="B75" s="1225"/>
      <c r="C75" s="1225"/>
      <c r="D75" s="1225"/>
      <c r="E75" s="1225"/>
      <c r="F75" s="1225"/>
      <c r="G75" s="1225"/>
      <c r="H75" s="1225"/>
      <c r="I75" s="1225"/>
      <c r="J75" s="1225"/>
      <c r="K75" s="1225"/>
      <c r="L75" s="1225"/>
      <c r="M75" s="1225"/>
      <c r="N75" s="1225"/>
      <c r="O75" s="1225"/>
      <c r="P75" s="1225"/>
      <c r="Q75" s="1225"/>
      <c r="R75" s="1225"/>
      <c r="S75" s="1225"/>
      <c r="T75" s="1225"/>
      <c r="U75" s="1225"/>
      <c r="V75" s="1225"/>
    </row>
    <row r="76" spans="1:23">
      <c r="A76" s="1225" t="s">
        <v>1775</v>
      </c>
      <c r="B76" s="1225"/>
      <c r="C76" s="1225"/>
      <c r="D76" s="1225"/>
      <c r="E76" s="1225"/>
      <c r="F76" s="1225"/>
      <c r="G76" s="1225"/>
      <c r="H76" s="1225"/>
      <c r="I76" s="1225"/>
      <c r="J76" s="1225"/>
      <c r="K76" s="1225"/>
      <c r="L76" s="1225"/>
      <c r="M76" s="1225"/>
      <c r="N76" s="1225"/>
      <c r="O76" s="1225"/>
      <c r="P76" s="1225"/>
      <c r="Q76" s="1225"/>
      <c r="R76" s="1225"/>
      <c r="S76" s="1225"/>
      <c r="T76" s="1225"/>
      <c r="U76" s="1225"/>
      <c r="V76" s="1225"/>
      <c r="W76" s="1225"/>
    </row>
    <row r="77" spans="1:23" ht="15" customHeight="1">
      <c r="A77" s="1225" t="s">
        <v>1777</v>
      </c>
      <c r="B77" s="1225"/>
      <c r="C77" s="1225"/>
      <c r="D77" s="1225"/>
      <c r="E77" s="1225"/>
      <c r="F77" s="1225"/>
      <c r="G77" s="1225"/>
      <c r="H77" s="1225"/>
      <c r="I77" s="1225"/>
      <c r="J77" s="1225"/>
      <c r="K77" s="1225"/>
      <c r="L77" s="1225"/>
      <c r="M77" s="1225"/>
      <c r="N77" s="1225"/>
      <c r="O77" s="1225"/>
      <c r="P77" s="1225"/>
      <c r="Q77" s="1225"/>
      <c r="R77" s="1225"/>
      <c r="S77" s="1225"/>
      <c r="T77" s="1225"/>
      <c r="U77" s="1225"/>
      <c r="V77" s="1225"/>
      <c r="W77" s="1225"/>
    </row>
    <row r="78" spans="1:23" ht="15">
      <c r="A78" s="986"/>
      <c r="B78" s="986"/>
      <c r="C78" s="986"/>
      <c r="D78" s="986"/>
      <c r="E78" s="986"/>
      <c r="F78" s="986"/>
      <c r="G78" s="986"/>
      <c r="H78" s="986"/>
      <c r="I78" s="986"/>
      <c r="J78" s="986"/>
      <c r="K78" s="986"/>
      <c r="L78" s="986"/>
      <c r="M78" s="986"/>
      <c r="N78" s="986"/>
      <c r="O78" s="986"/>
      <c r="P78" s="986"/>
      <c r="Q78" s="986"/>
      <c r="R78" s="986"/>
      <c r="S78" s="1008"/>
      <c r="T78" s="1008"/>
    </row>
    <row r="79" spans="1:23" ht="15">
      <c r="A79" s="986"/>
      <c r="B79" s="986"/>
      <c r="C79" s="986"/>
      <c r="D79" s="986"/>
      <c r="E79" s="986"/>
      <c r="F79" s="986"/>
      <c r="G79" s="986"/>
      <c r="H79" s="986"/>
      <c r="I79" s="986"/>
      <c r="J79" s="986"/>
      <c r="K79" s="986"/>
      <c r="L79" s="986"/>
      <c r="M79" s="986"/>
      <c r="N79" s="986"/>
      <c r="O79" s="986"/>
      <c r="P79" s="986"/>
      <c r="Q79" s="986"/>
      <c r="R79" s="986"/>
      <c r="S79" s="1008"/>
      <c r="T79" s="1008"/>
    </row>
    <row r="80" spans="1:23" ht="15">
      <c r="A80" s="986"/>
      <c r="B80" s="986"/>
      <c r="C80" s="986"/>
      <c r="D80" s="986"/>
      <c r="E80" s="986"/>
      <c r="F80" s="986"/>
      <c r="G80" s="986"/>
      <c r="H80" s="986"/>
      <c r="I80" s="986"/>
      <c r="J80" s="986"/>
      <c r="K80" s="986"/>
      <c r="L80" s="986"/>
      <c r="M80" s="986"/>
      <c r="N80" s="986"/>
      <c r="O80" s="986"/>
      <c r="P80" s="986"/>
      <c r="Q80" s="986"/>
      <c r="R80" s="986"/>
      <c r="S80" s="1008"/>
      <c r="T80" s="1008"/>
    </row>
    <row r="81" spans="1:23" ht="15">
      <c r="A81" s="1290" t="s">
        <v>328</v>
      </c>
      <c r="B81" s="1290"/>
      <c r="C81" s="1290"/>
      <c r="D81" s="1290"/>
      <c r="E81" s="1290"/>
      <c r="F81" s="1290"/>
      <c r="G81" s="1290"/>
      <c r="H81" s="1290"/>
      <c r="I81" s="1290"/>
      <c r="J81" s="1290"/>
      <c r="K81" s="1290"/>
      <c r="L81" s="1290"/>
      <c r="M81" s="1290"/>
      <c r="N81" s="1290"/>
      <c r="O81" s="1290"/>
      <c r="P81" s="1290"/>
      <c r="Q81" s="1290"/>
      <c r="R81" s="1290"/>
      <c r="S81" s="1290"/>
      <c r="T81" s="1290"/>
      <c r="U81" s="1290"/>
      <c r="V81" s="1290"/>
    </row>
    <row r="82" spans="1:23" ht="15.75" thickBot="1">
      <c r="B82" s="633"/>
      <c r="C82" s="633"/>
      <c r="D82" s="633"/>
      <c r="E82" s="633"/>
      <c r="F82" s="634"/>
      <c r="G82" s="633"/>
      <c r="H82" s="633"/>
      <c r="I82" s="989"/>
      <c r="J82" s="989"/>
    </row>
    <row r="83" spans="1:23" ht="15" customHeight="1" thickBot="1">
      <c r="A83" s="1339" t="s">
        <v>944</v>
      </c>
      <c r="B83" s="1363" t="s">
        <v>2</v>
      </c>
      <c r="C83" s="1359" t="s">
        <v>585</v>
      </c>
      <c r="D83" s="1360"/>
      <c r="E83" s="1360"/>
      <c r="F83" s="1361"/>
      <c r="G83" s="1234" t="s">
        <v>586</v>
      </c>
      <c r="H83" s="1230" t="s">
        <v>1273</v>
      </c>
      <c r="I83" s="1231"/>
      <c r="J83" s="1234" t="s">
        <v>1276</v>
      </c>
      <c r="K83" s="1230" t="s">
        <v>10</v>
      </c>
      <c r="L83" s="1356"/>
      <c r="M83" s="1385" t="s">
        <v>444</v>
      </c>
      <c r="N83" s="1386"/>
      <c r="O83" s="1386"/>
      <c r="P83" s="1386"/>
      <c r="Q83" s="1386"/>
      <c r="R83" s="1217" t="s">
        <v>1873</v>
      </c>
      <c r="S83" s="1218"/>
      <c r="T83" s="1218"/>
      <c r="U83" s="1219"/>
    </row>
    <row r="84" spans="1:23" ht="45.75" thickBot="1">
      <c r="A84" s="1340"/>
      <c r="B84" s="1364"/>
      <c r="C84" s="1254" t="s">
        <v>587</v>
      </c>
      <c r="D84" s="1255"/>
      <c r="E84" s="68" t="s">
        <v>588</v>
      </c>
      <c r="F84" s="68" t="s">
        <v>589</v>
      </c>
      <c r="G84" s="1235"/>
      <c r="H84" s="1232"/>
      <c r="I84" s="1233"/>
      <c r="J84" s="1235"/>
      <c r="K84" s="1357"/>
      <c r="L84" s="1358"/>
      <c r="M84" s="1251" t="s">
        <v>447</v>
      </c>
      <c r="N84" s="1252"/>
      <c r="O84" s="990" t="s">
        <v>311</v>
      </c>
      <c r="P84" s="1256" t="s">
        <v>1874</v>
      </c>
      <c r="Q84" s="1257"/>
      <c r="R84" s="941" t="s">
        <v>2</v>
      </c>
      <c r="S84" s="942" t="s">
        <v>1618</v>
      </c>
      <c r="T84" s="948" t="s">
        <v>1275</v>
      </c>
      <c r="U84" s="943" t="s">
        <v>1622</v>
      </c>
    </row>
    <row r="85" spans="1:23" ht="28.5" customHeight="1">
      <c r="A85" s="1184">
        <v>1</v>
      </c>
      <c r="B85" s="1186">
        <v>39912</v>
      </c>
      <c r="C85" s="1188" t="s">
        <v>458</v>
      </c>
      <c r="D85" s="1188"/>
      <c r="E85" s="1190" t="s">
        <v>1145</v>
      </c>
      <c r="F85" s="1192" t="s">
        <v>1146</v>
      </c>
      <c r="G85" s="1220" t="s">
        <v>133</v>
      </c>
      <c r="H85" s="1188" t="s">
        <v>596</v>
      </c>
      <c r="I85" s="1188"/>
      <c r="J85" s="1222">
        <v>3500000000</v>
      </c>
      <c r="K85" s="1223" t="s">
        <v>592</v>
      </c>
      <c r="L85" s="1224"/>
      <c r="M85" s="1212">
        <v>40002</v>
      </c>
      <c r="N85" s="1200">
        <v>3</v>
      </c>
      <c r="O85" s="1222">
        <v>-1000000000</v>
      </c>
      <c r="P85" s="1222">
        <f>O85+J85</f>
        <v>2500000000</v>
      </c>
      <c r="Q85" s="1253"/>
      <c r="R85" s="950">
        <v>40137</v>
      </c>
      <c r="S85" s="632" t="s">
        <v>1600</v>
      </c>
      <c r="T85" s="632" t="s">
        <v>596</v>
      </c>
      <c r="U85" s="631">
        <v>140000000</v>
      </c>
    </row>
    <row r="86" spans="1:23" ht="42.75">
      <c r="A86" s="1185"/>
      <c r="B86" s="1187"/>
      <c r="C86" s="1189"/>
      <c r="D86" s="1189"/>
      <c r="E86" s="1191"/>
      <c r="F86" s="1193"/>
      <c r="G86" s="1221"/>
      <c r="H86" s="1189"/>
      <c r="I86" s="1189"/>
      <c r="J86" s="1194"/>
      <c r="K86" s="1207"/>
      <c r="L86" s="1208"/>
      <c r="M86" s="1213"/>
      <c r="N86" s="1201"/>
      <c r="O86" s="1194"/>
      <c r="P86" s="1194"/>
      <c r="Q86" s="1195"/>
      <c r="R86" s="951">
        <v>40220</v>
      </c>
      <c r="S86" s="630" t="s">
        <v>1600</v>
      </c>
      <c r="T86" s="630" t="s">
        <v>596</v>
      </c>
      <c r="U86" s="629">
        <v>100000000</v>
      </c>
    </row>
    <row r="87" spans="1:23" ht="27.75" customHeight="1">
      <c r="A87" s="1185"/>
      <c r="B87" s="1187"/>
      <c r="C87" s="1189"/>
      <c r="D87" s="1189"/>
      <c r="E87" s="1191"/>
      <c r="F87" s="1193"/>
      <c r="G87" s="1221"/>
      <c r="H87" s="1189"/>
      <c r="I87" s="1189"/>
      <c r="J87" s="1194"/>
      <c r="K87" s="1207"/>
      <c r="L87" s="1208"/>
      <c r="M87" s="1213"/>
      <c r="N87" s="1201"/>
      <c r="O87" s="1194"/>
      <c r="P87" s="1194"/>
      <c r="Q87" s="1195"/>
      <c r="R87" s="951">
        <v>40241</v>
      </c>
      <c r="S87" s="630" t="s">
        <v>1830</v>
      </c>
      <c r="T87" s="630" t="s">
        <v>1593</v>
      </c>
      <c r="U87" s="629">
        <v>50000000</v>
      </c>
    </row>
    <row r="88" spans="1:23" ht="27.75" customHeight="1">
      <c r="A88" s="1185"/>
      <c r="B88" s="1187"/>
      <c r="C88" s="1189"/>
      <c r="D88" s="1189"/>
      <c r="E88" s="1191"/>
      <c r="F88" s="1193"/>
      <c r="G88" s="1221"/>
      <c r="H88" s="1189"/>
      <c r="I88" s="1189"/>
      <c r="J88" s="1194"/>
      <c r="K88" s="1207"/>
      <c r="L88" s="1208"/>
      <c r="M88" s="988"/>
      <c r="N88" s="1010">
        <v>6</v>
      </c>
      <c r="O88" s="967"/>
      <c r="P88" s="1194">
        <v>290000000</v>
      </c>
      <c r="Q88" s="1195"/>
      <c r="R88" s="951">
        <v>40273</v>
      </c>
      <c r="S88" s="630" t="s">
        <v>1878</v>
      </c>
      <c r="T88" s="630" t="s">
        <v>1599</v>
      </c>
      <c r="U88" s="629">
        <v>56541893</v>
      </c>
    </row>
    <row r="89" spans="1:23" s="772" customFormat="1" ht="30" customHeight="1">
      <c r="A89" s="1185">
        <v>2</v>
      </c>
      <c r="B89" s="1187">
        <v>39912</v>
      </c>
      <c r="C89" s="1189" t="s">
        <v>1309</v>
      </c>
      <c r="D89" s="1189"/>
      <c r="E89" s="1191" t="s">
        <v>1145</v>
      </c>
      <c r="F89" s="1193" t="s">
        <v>1146</v>
      </c>
      <c r="G89" s="1221" t="s">
        <v>133</v>
      </c>
      <c r="H89" s="1189" t="s">
        <v>596</v>
      </c>
      <c r="I89" s="1189"/>
      <c r="J89" s="1194">
        <v>1500000000</v>
      </c>
      <c r="K89" s="1207" t="s">
        <v>592</v>
      </c>
      <c r="L89" s="1208"/>
      <c r="M89" s="952">
        <v>40002</v>
      </c>
      <c r="N89" s="1010">
        <v>3</v>
      </c>
      <c r="O89" s="953">
        <v>-500000000</v>
      </c>
      <c r="P89" s="1203">
        <f>O89+J89</f>
        <v>1000000000</v>
      </c>
      <c r="Q89" s="1204"/>
      <c r="R89" s="951">
        <v>40246</v>
      </c>
      <c r="S89" s="630" t="s">
        <v>1830</v>
      </c>
      <c r="T89" s="630" t="s">
        <v>1593</v>
      </c>
      <c r="U89" s="629">
        <v>123076734.86</v>
      </c>
      <c r="V89" s="395"/>
      <c r="W89" s="395"/>
    </row>
    <row r="90" spans="1:23" s="772" customFormat="1" ht="30" customHeight="1" thickBot="1">
      <c r="A90" s="1211"/>
      <c r="B90" s="1214"/>
      <c r="C90" s="1205"/>
      <c r="D90" s="1205"/>
      <c r="E90" s="1215"/>
      <c r="F90" s="1216"/>
      <c r="G90" s="1377"/>
      <c r="H90" s="1205"/>
      <c r="I90" s="1205"/>
      <c r="J90" s="1206"/>
      <c r="K90" s="1209"/>
      <c r="L90" s="1210"/>
      <c r="M90" s="1013"/>
      <c r="N90" s="1014">
        <v>7</v>
      </c>
      <c r="O90" s="711"/>
      <c r="P90" s="1378">
        <v>123076734.86</v>
      </c>
      <c r="Q90" s="1379"/>
      <c r="R90" s="1018">
        <v>40275</v>
      </c>
      <c r="S90" s="1015" t="s">
        <v>1880</v>
      </c>
      <c r="T90" s="1015" t="s">
        <v>1599</v>
      </c>
      <c r="U90" s="1016">
        <v>44533053.82</v>
      </c>
      <c r="V90" s="395"/>
      <c r="W90" s="395"/>
    </row>
    <row r="91" spans="1:23" ht="15" customHeight="1">
      <c r="B91" s="628"/>
      <c r="C91" s="627"/>
      <c r="D91" s="985"/>
      <c r="E91" s="985"/>
      <c r="F91" s="11"/>
      <c r="G91" s="985"/>
      <c r="H91" s="626"/>
      <c r="I91" s="956"/>
      <c r="J91" s="956"/>
      <c r="R91" s="949"/>
      <c r="S91" s="949"/>
      <c r="T91" s="625"/>
      <c r="U91" s="625"/>
      <c r="V91" s="625"/>
    </row>
    <row r="92" spans="1:23" ht="15.75" thickBot="1">
      <c r="A92" s="1202" t="s">
        <v>313</v>
      </c>
      <c r="B92" s="1202"/>
      <c r="C92" s="1202"/>
      <c r="D92" s="1009">
        <f>SUM(J85:J89)</f>
        <v>5000000000</v>
      </c>
      <c r="E92" s="985"/>
      <c r="F92" s="11"/>
      <c r="G92" s="1362" t="s">
        <v>312</v>
      </c>
      <c r="H92" s="1362"/>
      <c r="I92" s="1196">
        <v>413076735</v>
      </c>
      <c r="J92" s="1196"/>
      <c r="L92" s="1197" t="s">
        <v>1875</v>
      </c>
      <c r="M92" s="1197"/>
      <c r="N92" s="1198">
        <f>SUM(U85:U87,U89)</f>
        <v>413076734.86000001</v>
      </c>
      <c r="O92" s="1198"/>
      <c r="R92" s="1199" t="s">
        <v>1876</v>
      </c>
      <c r="S92" s="1199"/>
      <c r="T92" s="1199"/>
      <c r="U92" s="1007">
        <f>U88+U90</f>
        <v>101074946.81999999</v>
      </c>
    </row>
    <row r="93" spans="1:23" ht="15.75" thickTop="1">
      <c r="B93" s="985"/>
      <c r="C93" s="986"/>
      <c r="D93" s="985"/>
      <c r="E93" s="985"/>
      <c r="F93" s="11"/>
      <c r="G93" s="993"/>
      <c r="H93" s="19"/>
      <c r="J93" s="17"/>
    </row>
    <row r="94" spans="1:23">
      <c r="B94" s="985"/>
      <c r="C94" s="986"/>
      <c r="D94" s="985"/>
      <c r="E94" s="985"/>
      <c r="F94" s="11"/>
      <c r="G94" s="21"/>
      <c r="H94" s="22"/>
      <c r="J94" s="17"/>
    </row>
    <row r="95" spans="1:23" ht="14.25" customHeight="1">
      <c r="A95" s="1250" t="s">
        <v>1525</v>
      </c>
      <c r="B95" s="1250"/>
      <c r="C95" s="1250"/>
      <c r="D95" s="1250"/>
      <c r="E95" s="1250"/>
      <c r="F95" s="1250"/>
      <c r="G95" s="1250"/>
      <c r="H95" s="1250"/>
      <c r="I95" s="1250"/>
      <c r="J95" s="1250"/>
      <c r="K95" s="1250"/>
      <c r="L95" s="1250"/>
      <c r="M95" s="1250"/>
      <c r="N95" s="1250"/>
      <c r="O95" s="1250"/>
      <c r="P95" s="1250"/>
      <c r="Q95" s="1250"/>
      <c r="R95" s="1250"/>
      <c r="S95" s="1250"/>
      <c r="T95" s="1250"/>
      <c r="U95" s="1250"/>
      <c r="V95" s="1250"/>
    </row>
    <row r="96" spans="1:23" ht="14.25" customHeight="1">
      <c r="A96" s="1250" t="s">
        <v>1877</v>
      </c>
      <c r="B96" s="1250"/>
      <c r="C96" s="1250"/>
      <c r="D96" s="1250"/>
      <c r="E96" s="1250"/>
      <c r="F96" s="1250"/>
      <c r="G96" s="1250"/>
      <c r="H96" s="1250"/>
      <c r="I96" s="1250"/>
      <c r="J96" s="1250"/>
      <c r="K96" s="1250"/>
      <c r="L96" s="1250"/>
      <c r="M96" s="1250"/>
      <c r="N96" s="1250"/>
      <c r="O96" s="1250"/>
      <c r="P96" s="1250"/>
      <c r="Q96" s="1250"/>
      <c r="R96" s="1250"/>
      <c r="S96" s="1250"/>
      <c r="T96" s="1250"/>
      <c r="U96" s="1250"/>
      <c r="V96" s="1250"/>
    </row>
    <row r="97" spans="1:23">
      <c r="A97" s="1183" t="s">
        <v>315</v>
      </c>
      <c r="B97" s="1183"/>
      <c r="C97" s="1183"/>
      <c r="D97" s="1183"/>
      <c r="E97" s="1183"/>
      <c r="F97" s="1183"/>
      <c r="G97" s="1183"/>
      <c r="H97" s="1183"/>
      <c r="I97" s="1183"/>
      <c r="J97" s="1183"/>
      <c r="K97" s="1183"/>
      <c r="L97" s="1183"/>
      <c r="M97" s="1183"/>
      <c r="N97" s="1183"/>
      <c r="O97" s="1183"/>
      <c r="P97" s="1183"/>
      <c r="Q97" s="1183"/>
      <c r="R97" s="1183"/>
      <c r="S97" s="1183"/>
      <c r="T97" s="1183"/>
      <c r="U97" s="1183"/>
    </row>
    <row r="98" spans="1:23">
      <c r="A98" s="1355" t="s">
        <v>1659</v>
      </c>
      <c r="B98" s="1355"/>
      <c r="C98" s="1355"/>
      <c r="D98" s="1355"/>
      <c r="E98" s="1355"/>
      <c r="F98" s="1355"/>
      <c r="G98" s="1355"/>
      <c r="H98" s="1355"/>
      <c r="I98" s="1355"/>
      <c r="J98" s="1355"/>
      <c r="K98" s="1355"/>
      <c r="L98" s="1355"/>
      <c r="M98" s="1355"/>
      <c r="N98" s="1355"/>
      <c r="O98" s="1355"/>
      <c r="P98" s="1355"/>
      <c r="Q98" s="1355"/>
      <c r="R98" s="1355"/>
      <c r="S98" s="1355"/>
      <c r="T98" s="1355"/>
      <c r="U98" s="1355"/>
      <c r="V98" s="1355"/>
      <c r="W98" s="987"/>
    </row>
    <row r="99" spans="1:23" ht="15" customHeight="1">
      <c r="A99" s="1225" t="s">
        <v>1834</v>
      </c>
      <c r="B99" s="1225"/>
      <c r="C99" s="1225"/>
      <c r="D99" s="1225"/>
      <c r="E99" s="1225"/>
      <c r="F99" s="1225"/>
      <c r="G99" s="1225"/>
      <c r="H99" s="1225"/>
      <c r="I99" s="1225"/>
      <c r="J99" s="1225"/>
      <c r="K99" s="1225"/>
      <c r="L99" s="1225"/>
      <c r="M99" s="1225"/>
      <c r="N99" s="1225"/>
      <c r="O99" s="1225"/>
      <c r="P99" s="1225"/>
      <c r="Q99" s="1225"/>
      <c r="R99" s="1225"/>
      <c r="S99" s="1225"/>
      <c r="T99" s="1225"/>
      <c r="U99" s="1225"/>
      <c r="V99" s="1225"/>
    </row>
    <row r="100" spans="1:23" ht="14.25" customHeight="1">
      <c r="A100" s="1183" t="s">
        <v>1879</v>
      </c>
      <c r="B100" s="1183"/>
      <c r="C100" s="1183"/>
      <c r="D100" s="1183"/>
      <c r="E100" s="1183"/>
      <c r="F100" s="1183"/>
      <c r="G100" s="1183"/>
      <c r="H100" s="1183"/>
      <c r="I100" s="1183"/>
      <c r="J100" s="1183"/>
      <c r="K100" s="1183"/>
      <c r="L100" s="1183"/>
      <c r="M100" s="1183"/>
      <c r="N100" s="1183"/>
      <c r="O100" s="1183"/>
      <c r="P100" s="1183"/>
      <c r="Q100" s="1183"/>
      <c r="R100" s="1183"/>
      <c r="S100" s="1183"/>
      <c r="T100" s="1183"/>
      <c r="U100" s="1183"/>
    </row>
    <row r="101" spans="1:23" ht="15" customHeight="1">
      <c r="A101" s="1183" t="s">
        <v>1881</v>
      </c>
      <c r="B101" s="1183"/>
      <c r="C101" s="1183"/>
      <c r="D101" s="1183"/>
      <c r="E101" s="1183"/>
      <c r="F101" s="1183"/>
      <c r="G101" s="1183"/>
      <c r="H101" s="1183"/>
      <c r="I101" s="1183"/>
      <c r="J101" s="1183"/>
      <c r="K101" s="1183"/>
      <c r="L101" s="1183"/>
      <c r="M101" s="1183"/>
      <c r="N101" s="1183"/>
      <c r="O101" s="1183"/>
      <c r="P101" s="1183"/>
      <c r="Q101" s="1183"/>
      <c r="R101" s="1183"/>
      <c r="S101" s="1183"/>
      <c r="T101" s="1183"/>
      <c r="U101" s="1183"/>
    </row>
    <row r="102" spans="1:23" ht="15" customHeight="1">
      <c r="A102" s="985"/>
      <c r="B102" s="985"/>
      <c r="C102" s="985"/>
      <c r="D102" s="985"/>
      <c r="E102" s="985"/>
      <c r="F102" s="985"/>
      <c r="G102" s="985"/>
      <c r="H102" s="985"/>
      <c r="I102" s="985"/>
      <c r="J102" s="985"/>
      <c r="K102" s="985"/>
      <c r="L102" s="985"/>
      <c r="M102" s="985"/>
      <c r="N102" s="985"/>
      <c r="O102" s="985"/>
      <c r="P102" s="985"/>
      <c r="Q102" s="985"/>
      <c r="R102" s="985"/>
      <c r="S102" s="985"/>
      <c r="T102" s="985"/>
      <c r="U102" s="985"/>
    </row>
    <row r="103" spans="1:23" ht="15">
      <c r="A103" s="985"/>
      <c r="B103" s="985"/>
      <c r="C103" s="985"/>
      <c r="D103" s="11"/>
      <c r="E103" s="11"/>
      <c r="F103" s="993"/>
      <c r="G103" s="83"/>
      <c r="H103" s="83"/>
      <c r="I103" s="83"/>
      <c r="J103" s="83"/>
      <c r="K103" s="82"/>
      <c r="L103" s="82"/>
      <c r="M103" s="1008"/>
      <c r="N103" s="1008"/>
      <c r="O103" s="1008"/>
      <c r="P103" s="1008"/>
      <c r="Q103" s="1008"/>
      <c r="R103" s="1008"/>
      <c r="S103" s="1008"/>
      <c r="T103" s="1008"/>
    </row>
    <row r="104" spans="1:23" ht="15">
      <c r="A104" s="985"/>
      <c r="B104" s="985"/>
      <c r="C104" s="985"/>
      <c r="D104" s="11"/>
      <c r="E104" s="11"/>
      <c r="F104" s="993"/>
      <c r="G104" s="83"/>
      <c r="H104" s="83"/>
      <c r="I104" s="83"/>
      <c r="J104" s="83"/>
      <c r="K104" s="82"/>
      <c r="L104" s="82"/>
      <c r="M104" s="1008"/>
      <c r="N104" s="1008"/>
      <c r="O104" s="1008"/>
      <c r="P104" s="1008"/>
      <c r="Q104" s="1008"/>
      <c r="R104" s="1008"/>
      <c r="S104" s="1008"/>
      <c r="T104" s="1008"/>
    </row>
    <row r="105" spans="1:23" ht="15">
      <c r="A105" s="985"/>
      <c r="B105" s="985"/>
      <c r="C105" s="985"/>
      <c r="D105" s="11"/>
      <c r="E105" s="11"/>
      <c r="F105" s="993"/>
      <c r="G105" s="83"/>
      <c r="H105" s="83"/>
      <c r="I105" s="83"/>
      <c r="J105" s="83"/>
      <c r="K105" s="82"/>
      <c r="L105" s="82"/>
      <c r="M105" s="1008"/>
      <c r="N105" s="1008"/>
      <c r="O105" s="1008"/>
      <c r="P105" s="1008"/>
      <c r="Q105" s="1008"/>
      <c r="R105" s="1008"/>
      <c r="S105" s="1008"/>
      <c r="T105" s="1008"/>
    </row>
    <row r="106" spans="1:23" ht="15">
      <c r="A106" s="985"/>
      <c r="B106" s="985"/>
      <c r="C106" s="985"/>
      <c r="D106" s="11"/>
      <c r="E106" s="11"/>
      <c r="F106" s="993"/>
      <c r="G106" s="83"/>
      <c r="H106" s="83"/>
      <c r="I106" s="83"/>
      <c r="J106" s="83"/>
      <c r="K106" s="82"/>
      <c r="L106" s="82"/>
      <c r="M106" s="1008"/>
      <c r="N106" s="1008"/>
      <c r="O106" s="1008"/>
      <c r="P106" s="1008"/>
      <c r="Q106" s="1008"/>
      <c r="R106" s="1008"/>
      <c r="S106" s="1008"/>
      <c r="T106" s="1008"/>
    </row>
    <row r="107" spans="1:23" ht="15">
      <c r="A107" s="985"/>
      <c r="B107" s="985"/>
      <c r="C107" s="985"/>
      <c r="D107" s="11"/>
      <c r="E107" s="11"/>
      <c r="F107" s="993"/>
      <c r="G107" s="83"/>
      <c r="H107" s="83"/>
      <c r="I107" s="83"/>
      <c r="J107" s="83"/>
      <c r="K107" s="82"/>
      <c r="L107" s="82"/>
      <c r="M107" s="1008"/>
      <c r="N107" s="1008"/>
      <c r="O107" s="1008"/>
      <c r="P107" s="1008"/>
      <c r="Q107" s="1008"/>
      <c r="R107" s="1008"/>
      <c r="S107" s="1008"/>
      <c r="T107" s="1008"/>
    </row>
    <row r="108" spans="1:23" ht="15">
      <c r="A108" s="985"/>
      <c r="B108" s="985"/>
      <c r="C108" s="985"/>
      <c r="D108" s="11"/>
      <c r="E108" s="11"/>
      <c r="F108" s="993"/>
      <c r="G108" s="83"/>
      <c r="H108" s="83"/>
      <c r="I108" s="83"/>
      <c r="J108" s="83"/>
      <c r="K108" s="82"/>
      <c r="L108" s="82"/>
      <c r="M108" s="1008"/>
      <c r="N108" s="1008"/>
      <c r="O108" s="1008"/>
      <c r="P108" s="1008"/>
      <c r="Q108" s="1008"/>
      <c r="R108" s="1008"/>
      <c r="S108" s="1008"/>
      <c r="T108" s="1008"/>
    </row>
    <row r="109" spans="1:23" ht="15">
      <c r="A109" s="985"/>
      <c r="B109" s="985"/>
      <c r="C109" s="985"/>
      <c r="D109" s="11"/>
      <c r="E109" s="11"/>
      <c r="F109" s="993"/>
      <c r="G109" s="83"/>
      <c r="H109" s="83"/>
      <c r="I109" s="83"/>
      <c r="J109" s="83"/>
      <c r="K109" s="82"/>
      <c r="L109" s="82"/>
      <c r="M109" s="1008"/>
      <c r="N109" s="1008"/>
      <c r="O109" s="1008"/>
      <c r="P109" s="1008"/>
      <c r="Q109" s="1008"/>
      <c r="R109" s="1008"/>
      <c r="S109" s="1008"/>
      <c r="T109" s="1008"/>
    </row>
    <row r="110" spans="1:23" ht="15">
      <c r="A110" s="985"/>
      <c r="B110" s="985"/>
      <c r="C110" s="985"/>
      <c r="D110" s="11"/>
      <c r="E110" s="11"/>
      <c r="F110" s="993"/>
      <c r="G110" s="83"/>
      <c r="H110" s="83"/>
      <c r="I110" s="83"/>
      <c r="J110" s="83"/>
      <c r="K110" s="82"/>
      <c r="L110" s="82"/>
      <c r="M110" s="1008"/>
      <c r="N110" s="1008"/>
      <c r="O110" s="1008"/>
      <c r="P110" s="1008"/>
      <c r="Q110" s="1008"/>
      <c r="R110" s="1008"/>
      <c r="S110" s="1008"/>
      <c r="T110" s="1008"/>
    </row>
    <row r="111" spans="1:23" ht="15">
      <c r="A111" s="985"/>
      <c r="B111" s="985"/>
      <c r="C111" s="985"/>
      <c r="D111" s="11"/>
      <c r="E111" s="11"/>
      <c r="F111" s="993"/>
      <c r="G111" s="83"/>
      <c r="H111" s="83"/>
      <c r="I111" s="83"/>
      <c r="J111" s="83"/>
      <c r="K111" s="82"/>
      <c r="L111" s="82"/>
      <c r="M111" s="1008"/>
      <c r="N111" s="1008"/>
      <c r="O111" s="1008"/>
      <c r="P111" s="1008"/>
      <c r="Q111" s="1008"/>
      <c r="R111" s="1008"/>
      <c r="S111" s="1008"/>
      <c r="T111" s="1008"/>
    </row>
    <row r="112" spans="1:23" ht="15">
      <c r="A112" s="985"/>
      <c r="B112" s="985"/>
      <c r="C112" s="985"/>
      <c r="D112" s="11"/>
      <c r="E112" s="11"/>
      <c r="F112" s="993"/>
      <c r="G112" s="83"/>
      <c r="H112" s="83"/>
      <c r="I112" s="83"/>
      <c r="J112" s="83"/>
      <c r="K112" s="82"/>
      <c r="L112" s="82"/>
      <c r="M112" s="1008"/>
      <c r="N112" s="1008"/>
      <c r="O112" s="1008"/>
      <c r="P112" s="1008"/>
      <c r="Q112" s="1008"/>
      <c r="R112" s="1008"/>
      <c r="S112" s="1008"/>
      <c r="T112" s="1008"/>
    </row>
    <row r="113" spans="1:20" ht="15">
      <c r="A113" s="985"/>
      <c r="B113" s="985"/>
      <c r="C113" s="985"/>
      <c r="D113" s="11"/>
      <c r="E113" s="11"/>
      <c r="F113" s="993"/>
      <c r="G113" s="83"/>
      <c r="H113" s="83"/>
      <c r="I113" s="83"/>
      <c r="J113" s="83"/>
      <c r="K113" s="82"/>
      <c r="L113" s="82"/>
      <c r="M113" s="1008"/>
      <c r="N113" s="1008"/>
      <c r="O113" s="1008"/>
      <c r="P113" s="1008"/>
      <c r="Q113" s="1008"/>
      <c r="R113" s="1008"/>
      <c r="S113" s="1008"/>
      <c r="T113" s="1008"/>
    </row>
    <row r="114" spans="1:20" ht="15">
      <c r="A114" s="985"/>
      <c r="B114" s="985"/>
      <c r="C114" s="985"/>
      <c r="D114" s="11"/>
      <c r="E114" s="11"/>
      <c r="F114" s="993"/>
      <c r="G114" s="83"/>
      <c r="H114" s="83"/>
      <c r="I114" s="83"/>
      <c r="J114" s="83"/>
      <c r="K114" s="82"/>
      <c r="L114" s="82"/>
      <c r="M114" s="1008"/>
      <c r="N114" s="1008"/>
      <c r="O114" s="1008"/>
      <c r="P114" s="1008"/>
      <c r="Q114" s="1008"/>
      <c r="R114" s="1008"/>
      <c r="S114" s="1008"/>
      <c r="T114" s="1008"/>
    </row>
    <row r="115" spans="1:20" ht="15">
      <c r="A115" s="985"/>
      <c r="B115" s="985"/>
      <c r="C115" s="985"/>
      <c r="D115" s="11"/>
      <c r="E115" s="11"/>
      <c r="F115" s="993"/>
      <c r="G115" s="83"/>
      <c r="H115" s="83"/>
      <c r="I115" s="83"/>
      <c r="J115" s="83"/>
      <c r="K115" s="82"/>
      <c r="L115" s="82"/>
      <c r="M115" s="1008"/>
      <c r="N115" s="1008"/>
      <c r="O115" s="1008"/>
      <c r="P115" s="1008"/>
      <c r="Q115" s="1008"/>
      <c r="R115" s="1008"/>
      <c r="S115" s="1008"/>
      <c r="T115" s="1008"/>
    </row>
    <row r="116" spans="1:20" ht="15">
      <c r="A116" s="985"/>
      <c r="B116" s="985"/>
      <c r="C116" s="985"/>
      <c r="D116" s="11"/>
      <c r="E116" s="11"/>
      <c r="F116" s="993"/>
      <c r="G116" s="83"/>
      <c r="H116" s="83"/>
      <c r="I116" s="83"/>
      <c r="J116" s="83"/>
      <c r="K116" s="82"/>
      <c r="L116" s="82"/>
      <c r="M116" s="1008"/>
      <c r="N116" s="1008"/>
      <c r="O116" s="1008"/>
      <c r="P116" s="1008"/>
      <c r="Q116" s="1008"/>
      <c r="R116" s="1008"/>
      <c r="S116" s="1008"/>
      <c r="T116" s="1008"/>
    </row>
    <row r="117" spans="1:20" ht="15">
      <c r="A117" s="985"/>
      <c r="B117" s="985"/>
      <c r="C117" s="985"/>
      <c r="D117" s="11"/>
      <c r="E117" s="11"/>
      <c r="F117" s="993"/>
      <c r="G117" s="83"/>
      <c r="H117" s="83"/>
      <c r="I117" s="83"/>
      <c r="J117" s="83"/>
      <c r="K117" s="82"/>
      <c r="L117" s="82"/>
      <c r="M117" s="1008"/>
      <c r="N117" s="1008"/>
      <c r="O117" s="1008"/>
      <c r="P117" s="1008"/>
      <c r="Q117" s="1008"/>
      <c r="R117" s="1008"/>
      <c r="S117" s="1008"/>
      <c r="T117" s="1008"/>
    </row>
    <row r="118" spans="1:20" ht="15">
      <c r="A118" s="985"/>
      <c r="B118" s="985"/>
      <c r="C118" s="985"/>
      <c r="D118" s="11"/>
      <c r="E118" s="11"/>
      <c r="F118" s="993"/>
      <c r="G118" s="83"/>
      <c r="H118" s="83"/>
      <c r="I118" s="83"/>
      <c r="J118" s="83"/>
      <c r="K118" s="82"/>
      <c r="L118" s="82"/>
      <c r="M118" s="1008"/>
      <c r="N118" s="1008"/>
      <c r="O118" s="1008"/>
      <c r="P118" s="1008"/>
      <c r="Q118" s="1008"/>
      <c r="R118" s="1008"/>
      <c r="S118" s="1008"/>
      <c r="T118" s="1008"/>
    </row>
    <row r="119" spans="1:20" ht="15">
      <c r="A119" s="985"/>
      <c r="B119" s="985"/>
      <c r="C119" s="985"/>
      <c r="D119" s="11"/>
      <c r="E119" s="11"/>
      <c r="F119" s="993"/>
      <c r="G119" s="83"/>
      <c r="H119" s="83"/>
      <c r="I119" s="83"/>
      <c r="J119" s="83"/>
      <c r="K119" s="82"/>
      <c r="L119" s="82"/>
      <c r="M119" s="1008"/>
      <c r="N119" s="1008"/>
      <c r="O119" s="1008"/>
      <c r="P119" s="1008"/>
      <c r="Q119" s="1008"/>
      <c r="R119" s="1008"/>
      <c r="S119" s="1008"/>
      <c r="T119" s="1008"/>
    </row>
    <row r="120" spans="1:20" ht="15">
      <c r="A120" s="985"/>
      <c r="B120" s="985"/>
      <c r="C120" s="985"/>
      <c r="D120" s="11"/>
      <c r="E120" s="11"/>
      <c r="F120" s="993"/>
      <c r="G120" s="83"/>
      <c r="H120" s="83"/>
      <c r="I120" s="83"/>
      <c r="J120" s="83"/>
      <c r="K120" s="82"/>
      <c r="L120" s="82"/>
      <c r="M120" s="1008"/>
      <c r="N120" s="1008"/>
      <c r="O120" s="1008"/>
      <c r="P120" s="1008"/>
      <c r="Q120" s="1008"/>
      <c r="R120" s="1008"/>
      <c r="S120" s="1008"/>
      <c r="T120" s="1008"/>
    </row>
    <row r="121" spans="1:20" ht="15">
      <c r="A121" s="985"/>
      <c r="B121" s="985"/>
      <c r="C121" s="985"/>
      <c r="D121" s="11"/>
      <c r="E121" s="11"/>
      <c r="F121" s="993"/>
      <c r="G121" s="83"/>
      <c r="H121" s="83"/>
      <c r="I121" s="83"/>
      <c r="J121" s="83"/>
      <c r="K121" s="82"/>
      <c r="L121" s="82"/>
      <c r="M121" s="1008"/>
      <c r="N121" s="1008"/>
      <c r="O121" s="1008"/>
      <c r="P121" s="1008"/>
      <c r="Q121" s="1008"/>
      <c r="R121" s="1008"/>
      <c r="S121" s="1008"/>
      <c r="T121" s="1008"/>
    </row>
    <row r="122" spans="1:20" ht="15">
      <c r="A122" s="985"/>
      <c r="B122" s="985"/>
      <c r="C122" s="985"/>
      <c r="D122" s="11"/>
      <c r="E122" s="11"/>
      <c r="F122" s="993"/>
      <c r="G122" s="83"/>
      <c r="H122" s="83"/>
      <c r="I122" s="83"/>
      <c r="J122" s="83"/>
      <c r="K122" s="82"/>
      <c r="L122" s="82"/>
      <c r="M122" s="1008"/>
      <c r="N122" s="1008"/>
      <c r="O122" s="1008"/>
      <c r="P122" s="1008"/>
      <c r="Q122" s="1008"/>
      <c r="R122" s="1008"/>
      <c r="S122" s="1008"/>
      <c r="T122" s="1008"/>
    </row>
    <row r="123" spans="1:20" ht="15">
      <c r="A123" s="985"/>
      <c r="B123" s="985"/>
      <c r="C123" s="985"/>
      <c r="D123" s="11"/>
      <c r="E123" s="11"/>
      <c r="F123" s="993"/>
      <c r="G123" s="83"/>
      <c r="H123" s="83"/>
      <c r="I123" s="83"/>
      <c r="J123" s="83"/>
      <c r="K123" s="82"/>
      <c r="L123" s="82"/>
      <c r="M123" s="1008"/>
      <c r="N123" s="1008"/>
      <c r="O123" s="1008"/>
      <c r="P123" s="1008"/>
      <c r="Q123" s="1008"/>
      <c r="R123" s="1008"/>
      <c r="S123" s="1008"/>
      <c r="T123" s="1008"/>
    </row>
    <row r="124" spans="1:20" ht="15">
      <c r="A124" s="985"/>
      <c r="B124" s="985"/>
      <c r="C124" s="985"/>
      <c r="D124" s="11"/>
      <c r="E124" s="11"/>
      <c r="F124" s="993"/>
      <c r="G124" s="83"/>
      <c r="H124" s="83"/>
      <c r="I124" s="83"/>
      <c r="J124" s="83"/>
      <c r="K124" s="82"/>
      <c r="L124" s="82"/>
      <c r="M124" s="1008"/>
      <c r="N124" s="1008"/>
      <c r="O124" s="1008"/>
      <c r="P124" s="1008"/>
      <c r="Q124" s="1008"/>
      <c r="R124" s="1008"/>
      <c r="S124" s="1008"/>
      <c r="T124" s="1008"/>
    </row>
    <row r="125" spans="1:20" ht="15">
      <c r="A125" s="985"/>
      <c r="B125" s="985"/>
      <c r="C125" s="985"/>
      <c r="D125" s="11"/>
      <c r="E125" s="11"/>
      <c r="F125" s="993"/>
      <c r="G125" s="83"/>
      <c r="H125" s="83"/>
      <c r="I125" s="83"/>
      <c r="J125" s="83"/>
      <c r="K125" s="82"/>
      <c r="L125" s="82"/>
      <c r="M125" s="1008"/>
      <c r="N125" s="1008"/>
      <c r="O125" s="1008"/>
      <c r="P125" s="1008"/>
      <c r="Q125" s="1008"/>
      <c r="R125" s="1008"/>
      <c r="S125" s="1008"/>
      <c r="T125" s="1008"/>
    </row>
    <row r="126" spans="1:20" ht="15">
      <c r="A126" s="985"/>
      <c r="B126" s="985"/>
      <c r="C126" s="985"/>
      <c r="D126" s="11"/>
      <c r="E126" s="11"/>
      <c r="F126" s="993"/>
      <c r="G126" s="83"/>
      <c r="H126" s="83"/>
      <c r="I126" s="83"/>
      <c r="J126" s="83"/>
      <c r="K126" s="82"/>
      <c r="L126" s="82"/>
      <c r="M126" s="1008"/>
      <c r="N126" s="1008"/>
      <c r="O126" s="1008"/>
      <c r="P126" s="1008"/>
      <c r="Q126" s="1008"/>
      <c r="R126" s="1008"/>
      <c r="S126" s="1008"/>
      <c r="T126" s="1008"/>
    </row>
    <row r="127" spans="1:20" ht="15">
      <c r="A127" s="985"/>
      <c r="B127" s="985"/>
      <c r="C127" s="985"/>
      <c r="D127" s="11"/>
      <c r="E127" s="11"/>
      <c r="F127" s="993"/>
      <c r="G127" s="83"/>
      <c r="H127" s="83"/>
      <c r="I127" s="83"/>
      <c r="J127" s="83"/>
      <c r="K127" s="82"/>
      <c r="L127" s="82"/>
      <c r="M127" s="1008"/>
      <c r="N127" s="1008"/>
      <c r="O127" s="1008"/>
      <c r="P127" s="1008"/>
      <c r="Q127" s="1008"/>
      <c r="R127" s="1008"/>
      <c r="S127" s="1008"/>
      <c r="T127" s="1008"/>
    </row>
    <row r="128" spans="1:20" ht="15">
      <c r="A128" s="985"/>
      <c r="B128" s="985"/>
      <c r="C128" s="985"/>
      <c r="D128" s="11"/>
      <c r="E128" s="11"/>
      <c r="F128" s="993"/>
      <c r="G128" s="83"/>
      <c r="H128" s="83"/>
      <c r="I128" s="83"/>
      <c r="J128" s="83"/>
      <c r="K128" s="82"/>
      <c r="L128" s="82"/>
      <c r="M128" s="1008"/>
      <c r="N128" s="1008"/>
      <c r="O128" s="1008"/>
      <c r="P128" s="1008"/>
      <c r="Q128" s="1008"/>
      <c r="R128" s="1008"/>
      <c r="S128" s="1008"/>
      <c r="T128" s="1008"/>
    </row>
    <row r="129" spans="1:23" ht="15">
      <c r="A129" s="985"/>
      <c r="B129" s="985"/>
      <c r="C129" s="985"/>
      <c r="D129" s="11"/>
      <c r="E129" s="11"/>
      <c r="F129" s="993"/>
      <c r="G129" s="83"/>
      <c r="H129" s="83"/>
      <c r="I129" s="83"/>
      <c r="J129" s="83"/>
      <c r="K129" s="82"/>
      <c r="L129" s="82"/>
      <c r="M129" s="1008"/>
      <c r="N129" s="1008"/>
      <c r="O129" s="1008"/>
      <c r="P129" s="1008"/>
      <c r="Q129" s="1008"/>
      <c r="R129" s="1008"/>
      <c r="S129" s="1008"/>
      <c r="T129" s="1008"/>
    </row>
    <row r="130" spans="1:23" ht="15">
      <c r="A130" s="985"/>
      <c r="B130" s="985"/>
      <c r="C130" s="985"/>
      <c r="D130" s="11"/>
      <c r="E130" s="11"/>
      <c r="F130" s="993"/>
      <c r="G130" s="83"/>
      <c r="H130" s="83"/>
      <c r="I130" s="83"/>
      <c r="J130" s="83"/>
      <c r="K130" s="82"/>
      <c r="L130" s="82"/>
      <c r="M130" s="1008"/>
      <c r="N130" s="1008"/>
      <c r="O130" s="1008"/>
      <c r="P130" s="1008"/>
      <c r="Q130" s="1008"/>
      <c r="R130" s="1008"/>
      <c r="S130" s="1008"/>
      <c r="T130" s="1008"/>
    </row>
    <row r="131" spans="1:23" ht="15">
      <c r="A131" s="985"/>
      <c r="B131" s="985"/>
      <c r="C131" s="985"/>
      <c r="D131" s="11"/>
      <c r="E131" s="11"/>
      <c r="F131" s="993"/>
      <c r="G131" s="83"/>
      <c r="H131" s="83"/>
      <c r="I131" s="83"/>
      <c r="J131" s="83"/>
      <c r="K131" s="82"/>
      <c r="L131" s="82"/>
      <c r="M131" s="1008"/>
      <c r="N131" s="1008"/>
      <c r="O131" s="1008"/>
      <c r="P131" s="1008"/>
      <c r="Q131" s="1008"/>
      <c r="R131" s="1008"/>
      <c r="S131" s="1008"/>
      <c r="T131" s="1008"/>
    </row>
    <row r="132" spans="1:23" ht="15">
      <c r="A132" s="985"/>
      <c r="B132" s="985"/>
      <c r="C132" s="985"/>
      <c r="D132" s="11"/>
      <c r="E132" s="11"/>
      <c r="F132" s="993"/>
      <c r="G132" s="83"/>
      <c r="H132" s="83"/>
      <c r="I132" s="83"/>
      <c r="J132" s="83"/>
      <c r="K132" s="82"/>
      <c r="L132" s="82"/>
      <c r="M132" s="1008"/>
      <c r="N132" s="1008"/>
      <c r="O132" s="1008"/>
      <c r="P132" s="1008"/>
      <c r="Q132" s="1008"/>
      <c r="R132" s="1008"/>
      <c r="S132" s="1008"/>
      <c r="T132" s="1008"/>
    </row>
    <row r="134" spans="1:23">
      <c r="A134" s="1183"/>
      <c r="B134" s="1183"/>
      <c r="C134" s="1183"/>
      <c r="D134" s="1183"/>
      <c r="E134" s="1183"/>
      <c r="F134" s="1183"/>
      <c r="G134" s="1183"/>
      <c r="H134" s="1183"/>
      <c r="I134" s="1183"/>
      <c r="J134" s="1183"/>
      <c r="K134" s="1183"/>
      <c r="L134" s="1183"/>
      <c r="M134" s="1183"/>
      <c r="N134" s="1183"/>
      <c r="O134" s="1183"/>
      <c r="P134" s="1183"/>
      <c r="Q134" s="1183"/>
      <c r="R134" s="1183"/>
      <c r="S134" s="1183"/>
      <c r="T134" s="1183"/>
      <c r="U134" s="1183"/>
      <c r="V134" s="1183"/>
      <c r="W134" s="1183"/>
    </row>
    <row r="135" spans="1:23">
      <c r="A135" s="983"/>
      <c r="B135" s="983"/>
      <c r="C135" s="983"/>
      <c r="D135" s="983"/>
      <c r="E135" s="983"/>
      <c r="F135" s="983"/>
      <c r="G135" s="983"/>
      <c r="H135" s="983"/>
      <c r="I135" s="983"/>
      <c r="J135" s="983"/>
      <c r="K135" s="983"/>
      <c r="L135" s="983"/>
      <c r="M135" s="139"/>
      <c r="N135" s="983"/>
      <c r="O135" s="983"/>
      <c r="P135" s="983"/>
      <c r="Q135" s="983"/>
      <c r="R135" s="983"/>
      <c r="S135" s="983"/>
      <c r="T135" s="983"/>
      <c r="U135" s="983"/>
      <c r="V135" s="983"/>
      <c r="W135" s="983"/>
    </row>
    <row r="136" spans="1:23">
      <c r="A136" s="1183"/>
      <c r="B136" s="1183"/>
      <c r="C136" s="1183"/>
      <c r="D136" s="1183"/>
      <c r="E136" s="1183"/>
      <c r="F136" s="1183"/>
      <c r="G136" s="1183"/>
      <c r="H136" s="1183"/>
      <c r="I136" s="1183"/>
      <c r="J136" s="1183"/>
      <c r="K136" s="1183"/>
      <c r="L136" s="1183"/>
      <c r="M136" s="1183"/>
      <c r="N136" s="1183"/>
      <c r="O136" s="1183"/>
      <c r="P136" s="1183"/>
      <c r="Q136" s="1183"/>
      <c r="R136" s="1183"/>
      <c r="S136" s="1183"/>
      <c r="T136" s="1183"/>
      <c r="U136" s="1183"/>
      <c r="V136" s="1183"/>
      <c r="W136" s="1183"/>
    </row>
    <row r="137" spans="1:23">
      <c r="A137" s="984"/>
      <c r="B137" s="984"/>
      <c r="C137" s="984"/>
      <c r="D137" s="984"/>
      <c r="E137" s="984"/>
      <c r="F137" s="984"/>
      <c r="G137" s="984"/>
      <c r="H137" s="984"/>
      <c r="I137" s="984"/>
      <c r="J137" s="984"/>
      <c r="K137" s="984"/>
      <c r="L137" s="984"/>
      <c r="M137" s="140"/>
      <c r="N137" s="984"/>
      <c r="O137" s="984"/>
      <c r="P137" s="984"/>
      <c r="Q137" s="984"/>
      <c r="R137" s="984"/>
      <c r="S137" s="984"/>
      <c r="T137" s="984"/>
      <c r="U137" s="984"/>
      <c r="V137" s="984"/>
      <c r="W137" s="984"/>
    </row>
    <row r="138" spans="1:23">
      <c r="A138" s="1183"/>
      <c r="B138" s="1183"/>
      <c r="C138" s="1183"/>
      <c r="D138" s="1183"/>
      <c r="E138" s="1183"/>
      <c r="F138" s="1183"/>
      <c r="G138" s="1183"/>
      <c r="H138" s="1183"/>
      <c r="I138" s="1183"/>
      <c r="J138" s="1183"/>
      <c r="K138" s="1183"/>
      <c r="L138" s="1183"/>
      <c r="M138" s="1183"/>
      <c r="N138" s="1183"/>
      <c r="O138" s="1183"/>
      <c r="P138" s="1183"/>
      <c r="Q138" s="1183"/>
      <c r="R138" s="1183"/>
      <c r="S138" s="1183"/>
      <c r="T138" s="1183"/>
      <c r="U138" s="1183"/>
      <c r="V138" s="1183"/>
      <c r="W138" s="1183"/>
    </row>
    <row r="139" spans="1:23">
      <c r="A139" s="1250"/>
      <c r="B139" s="1250"/>
      <c r="C139" s="1250"/>
      <c r="D139" s="1250"/>
      <c r="E139" s="1250"/>
      <c r="F139" s="1250"/>
      <c r="G139" s="1250"/>
      <c r="H139" s="1250"/>
      <c r="I139" s="1250"/>
      <c r="J139" s="1250"/>
      <c r="K139" s="1250"/>
      <c r="L139" s="1250"/>
      <c r="M139" s="1250"/>
      <c r="N139" s="1250"/>
      <c r="O139" s="1250"/>
      <c r="P139" s="1250"/>
      <c r="Q139" s="1250"/>
      <c r="R139" s="1250"/>
      <c r="S139" s="1250"/>
      <c r="T139" s="1250"/>
      <c r="U139" s="1250"/>
      <c r="V139" s="1250"/>
      <c r="W139" s="1250"/>
    </row>
    <row r="140" spans="1:23">
      <c r="A140" s="1250"/>
      <c r="B140" s="1250"/>
      <c r="C140" s="1250"/>
      <c r="D140" s="1250"/>
      <c r="E140" s="1250"/>
      <c r="F140" s="1250"/>
      <c r="G140" s="1250"/>
      <c r="H140" s="1250"/>
      <c r="I140" s="1250"/>
      <c r="J140" s="1250"/>
      <c r="K140" s="1250"/>
      <c r="L140" s="1250"/>
      <c r="M140" s="1250"/>
      <c r="N140" s="1250"/>
      <c r="O140" s="1250"/>
      <c r="P140" s="1250"/>
      <c r="Q140" s="1250"/>
      <c r="R140" s="1250"/>
      <c r="S140" s="1250"/>
      <c r="T140" s="1250"/>
      <c r="U140" s="1250"/>
      <c r="V140" s="1250"/>
      <c r="W140" s="1250"/>
    </row>
    <row r="141" spans="1:23">
      <c r="A141" s="1250"/>
      <c r="B141" s="1250"/>
      <c r="C141" s="1250"/>
      <c r="D141" s="1250"/>
      <c r="E141" s="1250"/>
      <c r="F141" s="1250"/>
      <c r="G141" s="1250"/>
      <c r="H141" s="1250"/>
      <c r="I141" s="1250"/>
      <c r="J141" s="1250"/>
      <c r="K141" s="1250"/>
      <c r="L141" s="1250"/>
      <c r="M141" s="1250"/>
      <c r="N141" s="1250"/>
      <c r="O141" s="1250"/>
      <c r="P141" s="1250"/>
      <c r="Q141" s="1250"/>
      <c r="R141" s="1250"/>
      <c r="S141" s="1250"/>
      <c r="T141" s="1250"/>
      <c r="U141" s="1250"/>
      <c r="V141" s="1250"/>
      <c r="W141" s="1250"/>
    </row>
    <row r="142" spans="1:23">
      <c r="A142" s="983"/>
      <c r="B142" s="983"/>
      <c r="C142" s="983"/>
      <c r="D142" s="983"/>
      <c r="E142" s="983"/>
      <c r="F142" s="983"/>
      <c r="G142" s="983"/>
      <c r="H142" s="983"/>
      <c r="I142" s="983"/>
      <c r="J142" s="983"/>
      <c r="K142" s="983"/>
      <c r="L142" s="983"/>
      <c r="M142" s="139"/>
      <c r="N142" s="983"/>
      <c r="O142" s="983"/>
      <c r="P142" s="983"/>
      <c r="Q142" s="983"/>
      <c r="R142" s="983"/>
      <c r="S142" s="983"/>
      <c r="T142" s="983"/>
      <c r="U142" s="983"/>
      <c r="V142" s="983"/>
      <c r="W142" s="983"/>
    </row>
    <row r="143" spans="1:23">
      <c r="A143" s="1250"/>
      <c r="B143" s="1250"/>
      <c r="C143" s="1250"/>
      <c r="D143" s="1250"/>
      <c r="E143" s="1250"/>
      <c r="F143" s="1250"/>
      <c r="G143" s="1250"/>
      <c r="H143" s="1250"/>
      <c r="I143" s="1250"/>
      <c r="J143" s="1250"/>
      <c r="K143" s="1250"/>
      <c r="L143" s="1250"/>
      <c r="M143" s="1250"/>
      <c r="N143" s="1250"/>
      <c r="O143" s="1250"/>
      <c r="P143" s="1250"/>
      <c r="Q143" s="1250"/>
      <c r="R143" s="1250"/>
      <c r="S143" s="1250"/>
      <c r="T143" s="1250"/>
      <c r="U143" s="1250"/>
      <c r="V143" s="1250"/>
      <c r="W143" s="1250"/>
    </row>
    <row r="144" spans="1:23">
      <c r="A144" s="1250"/>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row>
    <row r="145" spans="1:23">
      <c r="A145" s="1250"/>
      <c r="B145" s="1250"/>
      <c r="C145" s="1250"/>
      <c r="D145" s="1250"/>
      <c r="E145" s="1250"/>
      <c r="F145" s="1250"/>
      <c r="G145" s="1250"/>
      <c r="H145" s="1250"/>
      <c r="I145" s="1250"/>
      <c r="J145" s="1250"/>
      <c r="K145" s="1250"/>
      <c r="L145" s="1250"/>
      <c r="M145" s="1250"/>
      <c r="N145" s="1250"/>
      <c r="O145" s="1250"/>
      <c r="P145" s="1250"/>
      <c r="Q145" s="1250"/>
      <c r="R145" s="1250"/>
      <c r="S145" s="1250"/>
      <c r="T145" s="1250"/>
      <c r="U145" s="1250"/>
      <c r="V145" s="1250"/>
      <c r="W145" s="1250"/>
    </row>
    <row r="146" spans="1:23">
      <c r="A146" s="984"/>
      <c r="B146" s="984"/>
      <c r="C146" s="984"/>
      <c r="D146" s="984"/>
      <c r="E146" s="984"/>
      <c r="F146" s="984"/>
      <c r="G146" s="984"/>
      <c r="H146" s="984"/>
      <c r="I146" s="984"/>
      <c r="J146" s="984"/>
      <c r="K146" s="984"/>
      <c r="L146" s="984"/>
      <c r="M146" s="140"/>
      <c r="N146" s="984"/>
      <c r="O146" s="984"/>
      <c r="P146" s="984"/>
      <c r="Q146" s="984"/>
      <c r="R146" s="984"/>
      <c r="S146" s="984"/>
      <c r="T146" s="984"/>
      <c r="U146" s="984"/>
      <c r="V146" s="984"/>
      <c r="W146" s="984"/>
    </row>
    <row r="147" spans="1:23">
      <c r="A147" s="1183"/>
      <c r="B147" s="1183"/>
      <c r="C147" s="1183"/>
      <c r="D147" s="1183"/>
      <c r="E147" s="1183"/>
      <c r="F147" s="1183"/>
      <c r="G147" s="1183"/>
      <c r="H147" s="1183"/>
      <c r="I147" s="1183"/>
      <c r="J147" s="1183"/>
      <c r="K147" s="1183"/>
      <c r="L147" s="1183"/>
      <c r="M147" s="1183"/>
      <c r="N147" s="1183"/>
      <c r="O147" s="1183"/>
      <c r="P147" s="1183"/>
      <c r="Q147" s="1183"/>
      <c r="R147" s="1183"/>
      <c r="S147" s="1183"/>
      <c r="T147" s="1183"/>
      <c r="U147" s="1183"/>
      <c r="V147" s="1183"/>
      <c r="W147" s="1183"/>
    </row>
    <row r="148" spans="1:23">
      <c r="A148" s="1250"/>
      <c r="B148" s="1250"/>
      <c r="C148" s="1250"/>
      <c r="D148" s="1250"/>
      <c r="E148" s="1250"/>
      <c r="F148" s="1250"/>
      <c r="G148" s="1250"/>
      <c r="H148" s="1250"/>
      <c r="I148" s="1250"/>
      <c r="J148" s="1250"/>
      <c r="K148" s="1250"/>
      <c r="L148" s="1250"/>
      <c r="M148" s="1250"/>
      <c r="N148" s="1250"/>
      <c r="O148" s="1250"/>
      <c r="P148" s="1250"/>
      <c r="Q148" s="1250"/>
      <c r="R148" s="1250"/>
      <c r="S148" s="1250"/>
      <c r="T148" s="1250"/>
      <c r="U148" s="1250"/>
      <c r="V148" s="1250"/>
      <c r="W148" s="1250"/>
    </row>
    <row r="149" spans="1:23">
      <c r="A149" s="1250"/>
      <c r="B149" s="1250"/>
      <c r="C149" s="1250"/>
      <c r="D149" s="1250"/>
      <c r="E149" s="1250"/>
      <c r="F149" s="1250"/>
      <c r="G149" s="1250"/>
      <c r="H149" s="1250"/>
      <c r="I149" s="1250"/>
      <c r="J149" s="1250"/>
      <c r="K149" s="1250"/>
      <c r="L149" s="1250"/>
      <c r="M149" s="1250"/>
      <c r="N149" s="1250"/>
      <c r="O149" s="1250"/>
      <c r="P149" s="1250"/>
      <c r="Q149" s="1250"/>
      <c r="R149" s="1250"/>
      <c r="S149" s="1250"/>
      <c r="T149" s="1250"/>
      <c r="U149" s="1250"/>
      <c r="V149" s="1250"/>
      <c r="W149" s="1250"/>
    </row>
    <row r="150" spans="1:23">
      <c r="A150" s="983"/>
      <c r="B150" s="983"/>
      <c r="C150" s="983"/>
      <c r="D150" s="983"/>
      <c r="E150" s="983"/>
      <c r="F150" s="983"/>
      <c r="G150" s="983"/>
      <c r="H150" s="983"/>
      <c r="I150" s="983"/>
      <c r="J150" s="983"/>
      <c r="K150" s="983"/>
      <c r="L150" s="983"/>
      <c r="M150" s="139"/>
      <c r="N150" s="983"/>
      <c r="O150" s="983"/>
      <c r="P150" s="983"/>
      <c r="Q150" s="983"/>
      <c r="R150" s="983"/>
      <c r="S150" s="983"/>
      <c r="T150" s="983"/>
      <c r="U150" s="983"/>
      <c r="V150" s="983"/>
      <c r="W150" s="983"/>
    </row>
    <row r="151" spans="1:23">
      <c r="A151" s="1250"/>
      <c r="B151" s="1250"/>
      <c r="C151" s="1250"/>
      <c r="D151" s="1250"/>
      <c r="E151" s="1250"/>
      <c r="F151" s="1250"/>
      <c r="G151" s="1250"/>
      <c r="H151" s="1250"/>
      <c r="I151" s="1250"/>
      <c r="J151" s="1250"/>
      <c r="K151" s="1250"/>
      <c r="L151" s="1250"/>
      <c r="M151" s="1250"/>
      <c r="N151" s="1250"/>
      <c r="O151" s="1250"/>
      <c r="P151" s="1250"/>
      <c r="Q151" s="1250"/>
      <c r="R151" s="1250"/>
      <c r="S151" s="1250"/>
      <c r="T151" s="1250"/>
      <c r="U151" s="1250"/>
      <c r="V151" s="1250"/>
      <c r="W151" s="1250"/>
    </row>
    <row r="152" spans="1:23">
      <c r="A152" s="983"/>
      <c r="B152" s="983"/>
      <c r="C152" s="983"/>
      <c r="D152" s="983"/>
      <c r="E152" s="983"/>
      <c r="F152" s="983"/>
      <c r="G152" s="983"/>
      <c r="H152" s="983"/>
      <c r="I152" s="983"/>
      <c r="J152" s="983"/>
      <c r="K152" s="983"/>
      <c r="L152" s="983"/>
      <c r="M152" s="139"/>
      <c r="N152" s="983"/>
      <c r="O152" s="983"/>
      <c r="P152" s="983"/>
      <c r="Q152" s="983"/>
      <c r="R152" s="983"/>
      <c r="S152" s="983"/>
      <c r="T152" s="983"/>
      <c r="U152" s="983"/>
      <c r="V152" s="983"/>
      <c r="W152" s="983"/>
    </row>
    <row r="153" spans="1:23">
      <c r="A153" s="1250"/>
      <c r="B153" s="1250"/>
      <c r="C153" s="1250"/>
      <c r="D153" s="1250"/>
      <c r="E153" s="1250"/>
      <c r="F153" s="1250"/>
      <c r="G153" s="1250"/>
      <c r="H153" s="1250"/>
      <c r="I153" s="1250"/>
      <c r="J153" s="1250"/>
      <c r="K153" s="1250"/>
      <c r="L153" s="1250"/>
      <c r="M153" s="1250"/>
      <c r="N153" s="1250"/>
      <c r="O153" s="1250"/>
      <c r="P153" s="1250"/>
      <c r="Q153" s="1250"/>
      <c r="R153" s="1250"/>
      <c r="S153" s="1250"/>
      <c r="T153" s="1250"/>
      <c r="U153" s="1250"/>
      <c r="V153" s="1250"/>
      <c r="W153" s="1250"/>
    </row>
    <row r="154" spans="1:23">
      <c r="A154" s="1250"/>
      <c r="B154" s="1250"/>
      <c r="C154" s="1250"/>
      <c r="D154" s="1250"/>
      <c r="E154" s="1250"/>
      <c r="F154" s="1250"/>
      <c r="G154" s="1250"/>
      <c r="H154" s="1250"/>
      <c r="I154" s="1250"/>
      <c r="J154" s="1250"/>
      <c r="K154" s="1250"/>
      <c r="L154" s="1250"/>
      <c r="M154" s="1250"/>
      <c r="N154" s="1250"/>
      <c r="O154" s="1250"/>
      <c r="P154" s="1250"/>
      <c r="Q154" s="1250"/>
      <c r="R154" s="1250"/>
      <c r="S154" s="1250"/>
      <c r="T154" s="1250"/>
      <c r="U154" s="1250"/>
      <c r="V154" s="1250"/>
      <c r="W154" s="1250"/>
    </row>
    <row r="155" spans="1:23">
      <c r="A155" s="983"/>
      <c r="B155" s="983"/>
      <c r="C155" s="983"/>
      <c r="D155" s="983"/>
      <c r="E155" s="983"/>
      <c r="F155" s="983"/>
      <c r="G155" s="983"/>
      <c r="H155" s="983"/>
      <c r="I155" s="983"/>
      <c r="J155" s="983"/>
      <c r="K155" s="983"/>
      <c r="L155" s="983"/>
      <c r="M155" s="139"/>
      <c r="N155" s="983"/>
      <c r="O155" s="983"/>
      <c r="P155" s="983"/>
      <c r="Q155" s="983"/>
      <c r="R155" s="983"/>
      <c r="S155" s="983"/>
      <c r="T155" s="983"/>
      <c r="U155" s="983"/>
      <c r="V155" s="983"/>
      <c r="W155" s="983"/>
    </row>
    <row r="156" spans="1:23">
      <c r="A156" s="1250"/>
      <c r="B156" s="1250"/>
      <c r="C156" s="1250"/>
      <c r="D156" s="1250"/>
      <c r="E156" s="1250"/>
      <c r="F156" s="1250"/>
      <c r="G156" s="1250"/>
      <c r="H156" s="1250"/>
      <c r="I156" s="1250"/>
      <c r="J156" s="1250"/>
      <c r="K156" s="1250"/>
      <c r="L156" s="1250"/>
      <c r="M156" s="1250"/>
      <c r="N156" s="1250"/>
      <c r="O156" s="1250"/>
      <c r="P156" s="1250"/>
      <c r="Q156" s="1250"/>
      <c r="R156" s="1250"/>
      <c r="S156" s="1250"/>
      <c r="T156" s="1250"/>
      <c r="U156" s="1250"/>
      <c r="V156" s="1250"/>
      <c r="W156" s="1250"/>
    </row>
    <row r="157" spans="1:23" ht="15" hidden="1">
      <c r="A157" s="985"/>
      <c r="B157" s="985"/>
      <c r="C157" s="985"/>
      <c r="D157" s="11"/>
      <c r="E157" s="11"/>
      <c r="F157" s="993"/>
      <c r="G157" s="83"/>
      <c r="H157" s="83"/>
      <c r="I157" s="83"/>
      <c r="J157" s="83"/>
      <c r="K157" s="82"/>
      <c r="L157" s="1008"/>
      <c r="M157" s="1008"/>
      <c r="N157" s="1008"/>
      <c r="O157" s="1008"/>
      <c r="P157" s="1008"/>
      <c r="Q157" s="1008"/>
      <c r="R157" s="1008"/>
      <c r="S157" s="1008"/>
      <c r="T157" s="1008"/>
    </row>
  </sheetData>
  <mergeCells count="187">
    <mergeCell ref="G89:G90"/>
    <mergeCell ref="P90:Q90"/>
    <mergeCell ref="M12:N12"/>
    <mergeCell ref="H10:H11"/>
    <mergeCell ref="B9:B14"/>
    <mergeCell ref="N10:N11"/>
    <mergeCell ref="G10:G11"/>
    <mergeCell ref="B15:B25"/>
    <mergeCell ref="B26:B31"/>
    <mergeCell ref="A66:T66"/>
    <mergeCell ref="A50:XFD50"/>
    <mergeCell ref="A65:T65"/>
    <mergeCell ref="A54:W54"/>
    <mergeCell ref="A51:XFD51"/>
    <mergeCell ref="A57:W57"/>
    <mergeCell ref="A52:W52"/>
    <mergeCell ref="A53:T53"/>
    <mergeCell ref="A58:T58"/>
    <mergeCell ref="A63:V64"/>
    <mergeCell ref="M83:Q83"/>
    <mergeCell ref="A9:A14"/>
    <mergeCell ref="H27:I27"/>
    <mergeCell ref="H24:I24"/>
    <mergeCell ref="H28:I28"/>
    <mergeCell ref="H29:I29"/>
    <mergeCell ref="H31:I31"/>
    <mergeCell ref="J19:J21"/>
    <mergeCell ref="K19:K21"/>
    <mergeCell ref="L19:L21"/>
    <mergeCell ref="H25:I25"/>
    <mergeCell ref="O27:P27"/>
    <mergeCell ref="A46:XFD46"/>
    <mergeCell ref="A48:XFD48"/>
    <mergeCell ref="M19:M21"/>
    <mergeCell ref="N19:N21"/>
    <mergeCell ref="M28:N28"/>
    <mergeCell ref="O29:P29"/>
    <mergeCell ref="A26:A31"/>
    <mergeCell ref="O36:P36"/>
    <mergeCell ref="M36:N36"/>
    <mergeCell ref="A45:W45"/>
    <mergeCell ref="O31:P31"/>
    <mergeCell ref="E39:F39"/>
    <mergeCell ref="A156:W156"/>
    <mergeCell ref="A136:W136"/>
    <mergeCell ref="A138:W138"/>
    <mergeCell ref="A139:W139"/>
    <mergeCell ref="A140:W141"/>
    <mergeCell ref="A74:V74"/>
    <mergeCell ref="A75:V75"/>
    <mergeCell ref="A60:V61"/>
    <mergeCell ref="A69:V70"/>
    <mergeCell ref="A96:V96"/>
    <mergeCell ref="A98:V98"/>
    <mergeCell ref="K83:L84"/>
    <mergeCell ref="A97:U97"/>
    <mergeCell ref="C83:F83"/>
    <mergeCell ref="G92:H92"/>
    <mergeCell ref="B83:B84"/>
    <mergeCell ref="A143:W143"/>
    <mergeCell ref="A144:W145"/>
    <mergeCell ref="A147:W147"/>
    <mergeCell ref="A148:W149"/>
    <mergeCell ref="A151:W151"/>
    <mergeCell ref="A153:W154"/>
    <mergeCell ref="G83:G84"/>
    <mergeCell ref="A134:W134"/>
    <mergeCell ref="A83:A84"/>
    <mergeCell ref="A81:V81"/>
    <mergeCell ref="R11:R12"/>
    <mergeCell ref="O24:P24"/>
    <mergeCell ref="M27:N27"/>
    <mergeCell ref="H38:I38"/>
    <mergeCell ref="A32:A38"/>
    <mergeCell ref="A43:XFD43"/>
    <mergeCell ref="A47:W47"/>
    <mergeCell ref="A59:V59"/>
    <mergeCell ref="A55:T55"/>
    <mergeCell ref="A56:T56"/>
    <mergeCell ref="A71:V71"/>
    <mergeCell ref="A68:T68"/>
    <mergeCell ref="A49:XFD49"/>
    <mergeCell ref="A76:W76"/>
    <mergeCell ref="A77:W77"/>
    <mergeCell ref="A72:W73"/>
    <mergeCell ref="O33:P33"/>
    <mergeCell ref="D10:D11"/>
    <mergeCell ref="A67:T67"/>
    <mergeCell ref="R19:R21"/>
    <mergeCell ref="A15:A25"/>
    <mergeCell ref="O15:P15"/>
    <mergeCell ref="V6:V8"/>
    <mergeCell ref="Q6:Q8"/>
    <mergeCell ref="E6:E8"/>
    <mergeCell ref="P6:P8"/>
    <mergeCell ref="F10:F11"/>
    <mergeCell ref="E10:E11"/>
    <mergeCell ref="A62:V62"/>
    <mergeCell ref="B32:B38"/>
    <mergeCell ref="S39:T39"/>
    <mergeCell ref="S41:T41"/>
    <mergeCell ref="A44:W44"/>
    <mergeCell ref="M38:N38"/>
    <mergeCell ref="A42:T42"/>
    <mergeCell ref="O19:O21"/>
    <mergeCell ref="I19:I21"/>
    <mergeCell ref="H19:H21"/>
    <mergeCell ref="G19:G21"/>
    <mergeCell ref="F19:F21"/>
    <mergeCell ref="E19:E21"/>
    <mergeCell ref="D19:D21"/>
    <mergeCell ref="C19:C21"/>
    <mergeCell ref="P19:P21"/>
    <mergeCell ref="Q19:Q21"/>
    <mergeCell ref="M31:N31"/>
    <mergeCell ref="A1:W1"/>
    <mergeCell ref="J4:N5"/>
    <mergeCell ref="C6:C8"/>
    <mergeCell ref="D6:D8"/>
    <mergeCell ref="F6:F8"/>
    <mergeCell ref="G6:G8"/>
    <mergeCell ref="A2:W2"/>
    <mergeCell ref="H6:I8"/>
    <mergeCell ref="J6:J8"/>
    <mergeCell ref="B6:B8"/>
    <mergeCell ref="T6:T8"/>
    <mergeCell ref="U6:U8"/>
    <mergeCell ref="W6:W8"/>
    <mergeCell ref="A3:XFD3"/>
    <mergeCell ref="B4:I5"/>
    <mergeCell ref="A4:A8"/>
    <mergeCell ref="L6:L8"/>
    <mergeCell ref="K6:K8"/>
    <mergeCell ref="S4:W5"/>
    <mergeCell ref="O6:O8"/>
    <mergeCell ref="O4:R5"/>
    <mergeCell ref="S6:S8"/>
    <mergeCell ref="R6:R8"/>
    <mergeCell ref="M6:N8"/>
    <mergeCell ref="R83:U83"/>
    <mergeCell ref="G85:G88"/>
    <mergeCell ref="H85:I88"/>
    <mergeCell ref="J85:J88"/>
    <mergeCell ref="K85:L88"/>
    <mergeCell ref="A99:V99"/>
    <mergeCell ref="C10:C11"/>
    <mergeCell ref="M29:N29"/>
    <mergeCell ref="O28:P28"/>
    <mergeCell ref="H83:I84"/>
    <mergeCell ref="J83:J84"/>
    <mergeCell ref="M10:M11"/>
    <mergeCell ref="L10:L11"/>
    <mergeCell ref="K10:K11"/>
    <mergeCell ref="J10:J11"/>
    <mergeCell ref="I10:I11"/>
    <mergeCell ref="O16:P16"/>
    <mergeCell ref="O23:P23"/>
    <mergeCell ref="A95:V95"/>
    <mergeCell ref="M84:N84"/>
    <mergeCell ref="P85:Q87"/>
    <mergeCell ref="O85:O87"/>
    <mergeCell ref="C84:D84"/>
    <mergeCell ref="P84:Q84"/>
    <mergeCell ref="A101:U101"/>
    <mergeCell ref="A85:A88"/>
    <mergeCell ref="B85:B88"/>
    <mergeCell ref="C85:D88"/>
    <mergeCell ref="E85:E88"/>
    <mergeCell ref="F85:F88"/>
    <mergeCell ref="A100:U100"/>
    <mergeCell ref="P88:Q88"/>
    <mergeCell ref="I92:J92"/>
    <mergeCell ref="L92:M92"/>
    <mergeCell ref="N92:O92"/>
    <mergeCell ref="R92:T92"/>
    <mergeCell ref="N85:N87"/>
    <mergeCell ref="A92:C92"/>
    <mergeCell ref="P89:Q89"/>
    <mergeCell ref="H89:I90"/>
    <mergeCell ref="J89:J90"/>
    <mergeCell ref="K89:L90"/>
    <mergeCell ref="A89:A90"/>
    <mergeCell ref="M85:M87"/>
    <mergeCell ref="B89:B90"/>
    <mergeCell ref="C89:D90"/>
    <mergeCell ref="E89:E90"/>
    <mergeCell ref="F89:F90"/>
  </mergeCells>
  <printOptions horizontalCentered="1"/>
  <pageMargins left="0.25" right="0.25" top="0.5" bottom="0.5" header="0" footer="0"/>
  <pageSetup paperSize="5" scale="47" orientation="landscape" r:id="rId1"/>
  <headerFooter>
    <oddFooter>&amp;RPage &amp;P of &amp;N</oddFooter>
  </headerFooter>
  <rowBreaks count="2" manualBreakCount="2">
    <brk id="47" max="22" man="1"/>
    <brk id="156" max="16383" man="1"/>
  </rowBreaks>
  <drawing r:id="rId2"/>
</worksheet>
</file>

<file path=xl/worksheets/sheet3.xml><?xml version="1.0" encoding="utf-8"?>
<worksheet xmlns="http://schemas.openxmlformats.org/spreadsheetml/2006/main" xmlns:r="http://schemas.openxmlformats.org/officeDocument/2006/relationships">
  <dimension ref="A1:W31"/>
  <sheetViews>
    <sheetView view="pageBreakPreview" topLeftCell="L1" zoomScaleNormal="55" zoomScaleSheetLayoutView="100" workbookViewId="0">
      <selection activeCell="U22" sqref="U22"/>
    </sheetView>
  </sheetViews>
  <sheetFormatPr defaultRowHeight="14.25"/>
  <cols>
    <col min="1" max="1" width="10.140625" style="615" bestFit="1" customWidth="1"/>
    <col min="2" max="2" width="12" style="615" bestFit="1" customWidth="1"/>
    <col min="3" max="3" width="25.140625" style="615" bestFit="1" customWidth="1"/>
    <col min="4" max="4" width="9.85546875" style="615" bestFit="1" customWidth="1"/>
    <col min="5" max="5" width="6.28515625" style="615" bestFit="1" customWidth="1"/>
    <col min="6" max="6" width="16.7109375" style="615" bestFit="1" customWidth="1"/>
    <col min="7" max="7" width="24.28515625" style="615" customWidth="1"/>
    <col min="8" max="8" width="23.85546875" style="615" bestFit="1" customWidth="1"/>
    <col min="9" max="9" width="15.42578125" style="615" customWidth="1"/>
    <col min="10" max="10" width="17.85546875" style="615" customWidth="1"/>
    <col min="11" max="11" width="2.28515625" style="615" bestFit="1" customWidth="1"/>
    <col min="12" max="12" width="20.28515625" style="615" customWidth="1"/>
    <col min="13" max="13" width="18.42578125" style="615" bestFit="1" customWidth="1"/>
    <col min="14" max="14" width="26.7109375" style="615" customWidth="1"/>
    <col min="15" max="15" width="23.28515625" style="615" customWidth="1"/>
    <col min="16" max="16" width="2.42578125" style="615" bestFit="1" customWidth="1"/>
    <col min="17" max="17" width="17.140625" style="615" bestFit="1" customWidth="1"/>
    <col min="18" max="18" width="20" style="615" bestFit="1" customWidth="1"/>
    <col min="19" max="19" width="11.28515625" style="615" bestFit="1" customWidth="1"/>
    <col min="20" max="20" width="27.5703125" style="615" customWidth="1"/>
    <col min="21" max="21" width="17.5703125" style="615" bestFit="1" customWidth="1"/>
    <col min="22" max="22" width="22.42578125" style="615" customWidth="1"/>
    <col min="23" max="23" width="16.5703125" style="615" bestFit="1" customWidth="1"/>
    <col min="24" max="16384" width="9.140625" style="615"/>
  </cols>
  <sheetData>
    <row r="1" spans="1:22" s="614" customFormat="1" ht="15">
      <c r="A1" s="1389" t="s">
        <v>584</v>
      </c>
      <c r="B1" s="1389"/>
      <c r="C1" s="1389"/>
      <c r="D1" s="1389"/>
      <c r="E1" s="1389"/>
      <c r="F1" s="1389"/>
      <c r="G1" s="1389"/>
      <c r="H1" s="1389"/>
      <c r="I1" s="1389"/>
      <c r="J1" s="1389"/>
      <c r="K1" s="1389"/>
      <c r="L1" s="1389"/>
      <c r="M1" s="1389"/>
      <c r="N1" s="1389"/>
      <c r="O1" s="1389"/>
      <c r="P1" s="1389"/>
      <c r="Q1" s="1389"/>
      <c r="R1" s="1389"/>
    </row>
    <row r="2" spans="1:22" s="614" customFormat="1" ht="15" thickBot="1"/>
    <row r="3" spans="1:22" s="614" customFormat="1" ht="30" customHeight="1" thickBot="1">
      <c r="A3" s="1416" t="s">
        <v>944</v>
      </c>
      <c r="B3" s="1410" t="s">
        <v>585</v>
      </c>
      <c r="C3" s="1411"/>
      <c r="D3" s="1411"/>
      <c r="E3" s="1412"/>
      <c r="F3" s="1410" t="s">
        <v>586</v>
      </c>
      <c r="G3" s="1411" t="s">
        <v>1349</v>
      </c>
      <c r="H3" s="1411" t="s">
        <v>1276</v>
      </c>
      <c r="I3" s="1412" t="s">
        <v>10</v>
      </c>
      <c r="J3" s="1401" t="s">
        <v>1278</v>
      </c>
      <c r="K3" s="1402"/>
      <c r="L3" s="1403"/>
      <c r="M3" s="1401" t="s">
        <v>1736</v>
      </c>
      <c r="N3" s="1403"/>
      <c r="O3" s="1401" t="s">
        <v>1281</v>
      </c>
      <c r="P3" s="1402"/>
      <c r="Q3" s="1402"/>
      <c r="R3" s="1403"/>
    </row>
    <row r="4" spans="1:22" s="614" customFormat="1" ht="45.75" thickBot="1">
      <c r="A4" s="1417"/>
      <c r="B4" s="149" t="s">
        <v>2</v>
      </c>
      <c r="C4" s="610" t="s">
        <v>587</v>
      </c>
      <c r="D4" s="610" t="s">
        <v>588</v>
      </c>
      <c r="E4" s="150" t="s">
        <v>589</v>
      </c>
      <c r="F4" s="1415"/>
      <c r="G4" s="1413"/>
      <c r="H4" s="1413"/>
      <c r="I4" s="1414"/>
      <c r="J4" s="608" t="s">
        <v>1279</v>
      </c>
      <c r="K4" s="151"/>
      <c r="L4" s="150" t="s">
        <v>1688</v>
      </c>
      <c r="M4" s="611" t="s">
        <v>1280</v>
      </c>
      <c r="N4" s="613" t="s">
        <v>1689</v>
      </c>
      <c r="O4" s="149" t="s">
        <v>1282</v>
      </c>
      <c r="P4" s="621">
        <v>3</v>
      </c>
      <c r="Q4" s="612" t="s">
        <v>1735</v>
      </c>
      <c r="R4" s="150" t="s">
        <v>1330</v>
      </c>
    </row>
    <row r="5" spans="1:22" ht="28.5">
      <c r="A5" s="152">
        <v>1</v>
      </c>
      <c r="B5" s="153">
        <v>39813</v>
      </c>
      <c r="C5" s="154" t="s">
        <v>754</v>
      </c>
      <c r="D5" s="155" t="s">
        <v>131</v>
      </c>
      <c r="E5" s="156" t="s">
        <v>132</v>
      </c>
      <c r="F5" s="157" t="s">
        <v>133</v>
      </c>
      <c r="G5" s="154" t="s">
        <v>1545</v>
      </c>
      <c r="H5" s="158">
        <v>20000000000</v>
      </c>
      <c r="I5" s="156" t="s">
        <v>580</v>
      </c>
      <c r="J5" s="159">
        <v>40170</v>
      </c>
      <c r="K5" s="160">
        <v>2</v>
      </c>
      <c r="L5" s="161">
        <v>20000000000</v>
      </c>
      <c r="M5" s="148">
        <v>0</v>
      </c>
      <c r="N5" s="162" t="s">
        <v>1284</v>
      </c>
      <c r="O5" s="157"/>
      <c r="P5" s="604"/>
      <c r="Q5" s="603"/>
      <c r="R5" s="163"/>
    </row>
    <row r="6" spans="1:22" ht="29.25" thickBot="1">
      <c r="A6" s="164"/>
      <c r="B6" s="165">
        <v>39829</v>
      </c>
      <c r="C6" s="166" t="s">
        <v>757</v>
      </c>
      <c r="D6" s="167" t="s">
        <v>679</v>
      </c>
      <c r="E6" s="168" t="s">
        <v>705</v>
      </c>
      <c r="F6" s="169" t="s">
        <v>133</v>
      </c>
      <c r="G6" s="166" t="s">
        <v>316</v>
      </c>
      <c r="H6" s="170">
        <v>20000000000</v>
      </c>
      <c r="I6" s="168" t="s">
        <v>580</v>
      </c>
      <c r="J6" s="171">
        <v>40156</v>
      </c>
      <c r="K6" s="172">
        <v>2</v>
      </c>
      <c r="L6" s="173">
        <v>20000000000</v>
      </c>
      <c r="M6" s="147">
        <v>0</v>
      </c>
      <c r="N6" s="174" t="s">
        <v>1284</v>
      </c>
      <c r="O6" s="191">
        <v>40240</v>
      </c>
      <c r="P6" s="622" t="s">
        <v>1669</v>
      </c>
      <c r="Q6" s="623" t="s">
        <v>1284</v>
      </c>
      <c r="R6" s="173">
        <v>1255639099</v>
      </c>
    </row>
    <row r="7" spans="1:22">
      <c r="H7" s="176"/>
    </row>
    <row r="8" spans="1:22" ht="15.75" thickBot="1">
      <c r="G8" s="609" t="s">
        <v>129</v>
      </c>
      <c r="H8" s="177">
        <f>SUM(H5:H6)</f>
        <v>40000000000</v>
      </c>
      <c r="I8" s="1389" t="s">
        <v>1759</v>
      </c>
      <c r="J8" s="1389"/>
      <c r="K8" s="1389"/>
      <c r="L8" s="177">
        <f>L5+L6</f>
        <v>40000000000</v>
      </c>
      <c r="O8" s="1389" t="s">
        <v>1670</v>
      </c>
      <c r="P8" s="1389"/>
      <c r="Q8" s="1389"/>
      <c r="R8" s="624">
        <f>SUM(R5:R6)</f>
        <v>1255639099</v>
      </c>
    </row>
    <row r="9" spans="1:22" ht="15" thickTop="1"/>
    <row r="10" spans="1:22" ht="15.75" thickBot="1">
      <c r="H10" s="1390" t="s">
        <v>1701</v>
      </c>
      <c r="I10" s="1390"/>
      <c r="J10" s="1390"/>
      <c r="K10" s="178"/>
      <c r="L10" s="179">
        <v>0</v>
      </c>
    </row>
    <row r="11" spans="1:22" ht="15" thickTop="1"/>
    <row r="12" spans="1:22" ht="12.75" customHeight="1">
      <c r="A12" s="1319" t="s">
        <v>1755</v>
      </c>
      <c r="B12" s="1319"/>
      <c r="C12" s="1319"/>
      <c r="D12" s="1319"/>
      <c r="E12" s="1319"/>
      <c r="F12" s="1319"/>
      <c r="G12" s="1319"/>
      <c r="H12" s="1319"/>
      <c r="I12" s="1319"/>
      <c r="J12" s="1319"/>
      <c r="K12" s="1319"/>
      <c r="L12" s="1319"/>
      <c r="M12" s="1319"/>
      <c r="N12" s="1319"/>
      <c r="O12" s="1319"/>
      <c r="P12" s="1319"/>
      <c r="Q12" s="1319"/>
      <c r="R12" s="1319"/>
      <c r="S12" s="605"/>
      <c r="T12" s="605"/>
      <c r="U12" s="605"/>
      <c r="V12" s="605"/>
    </row>
    <row r="13" spans="1:22" ht="12.75" customHeight="1">
      <c r="A13" s="1319"/>
      <c r="B13" s="1319"/>
      <c r="C13" s="1319"/>
      <c r="D13" s="1319"/>
      <c r="E13" s="1319"/>
      <c r="F13" s="1319"/>
      <c r="G13" s="1319"/>
      <c r="H13" s="1319"/>
      <c r="I13" s="1319"/>
      <c r="J13" s="1319"/>
      <c r="K13" s="1319"/>
      <c r="L13" s="1319"/>
      <c r="M13" s="1319"/>
      <c r="N13" s="1319"/>
      <c r="O13" s="1319"/>
      <c r="P13" s="1319"/>
      <c r="Q13" s="1319"/>
      <c r="R13" s="1319"/>
      <c r="S13" s="605"/>
      <c r="T13" s="605"/>
      <c r="U13" s="605"/>
      <c r="V13" s="605"/>
    </row>
    <row r="14" spans="1:22">
      <c r="A14" s="1100" t="s">
        <v>1757</v>
      </c>
      <c r="B14" s="1100"/>
      <c r="C14" s="1100"/>
      <c r="D14" s="1100"/>
      <c r="E14" s="1100"/>
      <c r="F14" s="1100"/>
      <c r="G14" s="1100"/>
      <c r="H14" s="1100"/>
      <c r="I14" s="1100"/>
      <c r="J14" s="1100"/>
      <c r="K14" s="1100"/>
      <c r="L14" s="1100"/>
      <c r="M14" s="1100"/>
      <c r="N14" s="1100"/>
      <c r="O14" s="1100"/>
      <c r="P14" s="1100"/>
      <c r="Q14" s="1100"/>
      <c r="R14" s="1100"/>
      <c r="S14" s="1100"/>
      <c r="T14" s="606"/>
      <c r="U14" s="606"/>
      <c r="V14" s="606"/>
    </row>
    <row r="15" spans="1:22">
      <c r="A15" s="1127" t="s">
        <v>1825</v>
      </c>
      <c r="B15" s="1127"/>
      <c r="C15" s="1127"/>
      <c r="D15" s="1127"/>
      <c r="E15" s="1127"/>
      <c r="F15" s="1127"/>
      <c r="G15" s="1127"/>
      <c r="H15" s="1127"/>
      <c r="I15" s="1127"/>
      <c r="J15" s="1127"/>
      <c r="K15" s="1127"/>
      <c r="L15" s="1127"/>
      <c r="M15" s="1127"/>
      <c r="N15" s="1127"/>
      <c r="O15" s="1127"/>
      <c r="P15" s="1127"/>
      <c r="Q15" s="1127"/>
      <c r="R15" s="1127"/>
      <c r="S15" s="1127"/>
    </row>
    <row r="17" spans="1:23" ht="15">
      <c r="A17" s="1389" t="s">
        <v>1754</v>
      </c>
      <c r="B17" s="1391"/>
      <c r="C17" s="1391"/>
      <c r="D17" s="1391"/>
      <c r="E17" s="1391"/>
      <c r="F17" s="1391"/>
      <c r="G17" s="1391"/>
      <c r="H17" s="1391"/>
      <c r="I17" s="1391"/>
      <c r="J17" s="1391"/>
      <c r="K17" s="1391"/>
      <c r="L17" s="1391"/>
      <c r="M17" s="1391"/>
      <c r="N17" s="1391"/>
      <c r="O17" s="1391"/>
      <c r="P17" s="1391"/>
      <c r="Q17" s="1391"/>
      <c r="R17" s="1391"/>
      <c r="S17" s="1391"/>
      <c r="T17" s="1391"/>
      <c r="U17" s="1391"/>
      <c r="V17" s="1391"/>
      <c r="W17" s="1391"/>
    </row>
    <row r="18" spans="1:23" ht="15" thickBot="1"/>
    <row r="19" spans="1:23" ht="13.5" customHeight="1" thickBot="1">
      <c r="A19" s="1421" t="s">
        <v>944</v>
      </c>
      <c r="B19" s="1401" t="s">
        <v>1628</v>
      </c>
      <c r="C19" s="1402"/>
      <c r="D19" s="1402"/>
      <c r="E19" s="1402"/>
      <c r="F19" s="1402"/>
      <c r="G19" s="1402"/>
      <c r="H19" s="1402"/>
      <c r="I19" s="1401" t="s">
        <v>1738</v>
      </c>
      <c r="J19" s="1402"/>
      <c r="K19" s="1403"/>
      <c r="L19" s="1401" t="s">
        <v>1627</v>
      </c>
      <c r="M19" s="1402"/>
      <c r="N19" s="1402"/>
      <c r="O19" s="1402"/>
      <c r="P19" s="1402"/>
      <c r="Q19" s="1403"/>
      <c r="R19" s="1401" t="s">
        <v>1744</v>
      </c>
      <c r="S19" s="1402"/>
      <c r="T19" s="1402"/>
      <c r="U19" s="1402"/>
      <c r="V19" s="1402"/>
      <c r="W19" s="1403"/>
    </row>
    <row r="20" spans="1:23" ht="13.5" customHeight="1" thickBot="1">
      <c r="A20" s="1422"/>
      <c r="B20" s="1401" t="s">
        <v>585</v>
      </c>
      <c r="C20" s="1402"/>
      <c r="D20" s="1402"/>
      <c r="E20" s="1424"/>
      <c r="F20" s="1394" t="s">
        <v>1618</v>
      </c>
      <c r="G20" s="1394" t="s">
        <v>1620</v>
      </c>
      <c r="H20" s="1425" t="s">
        <v>756</v>
      </c>
      <c r="I20" s="1396" t="s">
        <v>1620</v>
      </c>
      <c r="J20" s="1404" t="s">
        <v>1622</v>
      </c>
      <c r="K20" s="1405"/>
      <c r="L20" s="1396" t="s">
        <v>944</v>
      </c>
      <c r="M20" s="1398" t="s">
        <v>2</v>
      </c>
      <c r="N20" s="1398" t="s">
        <v>1618</v>
      </c>
      <c r="O20" s="1398" t="s">
        <v>1620</v>
      </c>
      <c r="P20" s="1404" t="s">
        <v>1622</v>
      </c>
      <c r="Q20" s="1405"/>
      <c r="R20" s="1416" t="s">
        <v>944</v>
      </c>
      <c r="S20" s="1411" t="s">
        <v>2</v>
      </c>
      <c r="T20" s="1411" t="s">
        <v>1618</v>
      </c>
      <c r="U20" s="1411" t="s">
        <v>1622</v>
      </c>
      <c r="V20" s="1411" t="s">
        <v>1742</v>
      </c>
      <c r="W20" s="1412" t="s">
        <v>1743</v>
      </c>
    </row>
    <row r="21" spans="1:23" ht="15" customHeight="1" thickBot="1">
      <c r="A21" s="1423"/>
      <c r="B21" s="149" t="s">
        <v>2</v>
      </c>
      <c r="C21" s="610" t="s">
        <v>587</v>
      </c>
      <c r="D21" s="610" t="s">
        <v>588</v>
      </c>
      <c r="E21" s="180" t="s">
        <v>589</v>
      </c>
      <c r="F21" s="1395"/>
      <c r="G21" s="1395"/>
      <c r="H21" s="1426"/>
      <c r="I21" s="1397"/>
      <c r="J21" s="1406"/>
      <c r="K21" s="1407"/>
      <c r="L21" s="1400"/>
      <c r="M21" s="1399"/>
      <c r="N21" s="1399"/>
      <c r="O21" s="1399"/>
      <c r="P21" s="1406"/>
      <c r="Q21" s="1407"/>
      <c r="R21" s="1418"/>
      <c r="S21" s="1420"/>
      <c r="T21" s="1420"/>
      <c r="U21" s="1420"/>
      <c r="V21" s="1420"/>
      <c r="W21" s="1419"/>
    </row>
    <row r="22" spans="1:23" ht="29.25" customHeight="1">
      <c r="A22" s="181">
        <v>1</v>
      </c>
      <c r="B22" s="182">
        <v>39829</v>
      </c>
      <c r="C22" s="154" t="s">
        <v>754</v>
      </c>
      <c r="D22" s="155" t="s">
        <v>131</v>
      </c>
      <c r="E22" s="183" t="s">
        <v>132</v>
      </c>
      <c r="F22" s="157" t="s">
        <v>755</v>
      </c>
      <c r="G22" s="154" t="s">
        <v>1740</v>
      </c>
      <c r="H22" s="184">
        <v>5000000000</v>
      </c>
      <c r="I22" s="185" t="s">
        <v>316</v>
      </c>
      <c r="J22" s="1408">
        <v>4034000000</v>
      </c>
      <c r="K22" s="1409"/>
      <c r="L22" s="185">
        <v>2</v>
      </c>
      <c r="M22" s="186">
        <v>39973</v>
      </c>
      <c r="N22" s="187" t="s">
        <v>1739</v>
      </c>
      <c r="O22" s="187" t="s">
        <v>1545</v>
      </c>
      <c r="P22" s="1408">
        <v>4034000000</v>
      </c>
      <c r="Q22" s="1409"/>
      <c r="R22" s="185">
        <v>3</v>
      </c>
      <c r="S22" s="186">
        <v>40170</v>
      </c>
      <c r="T22" s="187" t="s">
        <v>1761</v>
      </c>
      <c r="U22" s="188">
        <v>-1800000000</v>
      </c>
      <c r="V22" s="187" t="s">
        <v>1545</v>
      </c>
      <c r="W22" s="189">
        <v>2234000000</v>
      </c>
    </row>
    <row r="23" spans="1:23" ht="25.5" customHeight="1" thickBot="1">
      <c r="A23" s="190">
        <v>3</v>
      </c>
      <c r="B23" s="191">
        <v>40170</v>
      </c>
      <c r="C23" s="166" t="s">
        <v>754</v>
      </c>
      <c r="D23" s="167" t="s">
        <v>131</v>
      </c>
      <c r="E23" s="192" t="s">
        <v>132</v>
      </c>
      <c r="F23" s="169" t="s">
        <v>1737</v>
      </c>
      <c r="G23" s="166" t="s">
        <v>1741</v>
      </c>
      <c r="H23" s="193">
        <v>-5000000000</v>
      </c>
      <c r="I23" s="194"/>
      <c r="J23" s="1392"/>
      <c r="K23" s="1393"/>
      <c r="L23" s="194"/>
      <c r="M23" s="166"/>
      <c r="N23" s="166"/>
      <c r="O23" s="166"/>
      <c r="P23" s="1392"/>
      <c r="Q23" s="1393"/>
      <c r="R23" s="194"/>
      <c r="S23" s="166"/>
      <c r="T23" s="166"/>
      <c r="U23" s="170"/>
      <c r="V23" s="166"/>
      <c r="W23" s="175"/>
    </row>
    <row r="25" spans="1:23" ht="15.75" thickBot="1">
      <c r="G25" s="609" t="s">
        <v>129</v>
      </c>
      <c r="H25" s="145">
        <v>0</v>
      </c>
    </row>
    <row r="26" spans="1:23" ht="15" thickTop="1"/>
    <row r="27" spans="1:23">
      <c r="A27" s="1355" t="s">
        <v>1448</v>
      </c>
      <c r="B27" s="1355"/>
      <c r="C27" s="1355"/>
      <c r="D27" s="1355"/>
      <c r="E27" s="1355"/>
      <c r="F27" s="1355"/>
      <c r="G27" s="1355"/>
      <c r="H27" s="1355"/>
      <c r="I27" s="1355"/>
      <c r="J27" s="1355"/>
      <c r="K27" s="1355"/>
      <c r="L27" s="1355"/>
      <c r="M27" s="1355"/>
      <c r="N27" s="1355"/>
      <c r="O27" s="1355"/>
      <c r="P27" s="1355"/>
      <c r="Q27" s="1355"/>
      <c r="R27" s="1355"/>
      <c r="S27" s="1355"/>
      <c r="T27" s="1355"/>
      <c r="U27" s="1355"/>
      <c r="V27" s="1355"/>
    </row>
    <row r="28" spans="1:23" ht="14.25" customHeight="1">
      <c r="A28" s="1319" t="s">
        <v>1745</v>
      </c>
      <c r="B28" s="1319"/>
      <c r="C28" s="1319"/>
      <c r="D28" s="1319"/>
      <c r="E28" s="1319"/>
      <c r="F28" s="1319"/>
      <c r="G28" s="1319"/>
      <c r="H28" s="1319"/>
      <c r="I28" s="1319"/>
      <c r="J28" s="1319"/>
      <c r="K28" s="1319"/>
      <c r="L28" s="1319"/>
      <c r="M28" s="1319"/>
      <c r="N28" s="1319"/>
      <c r="O28" s="1319"/>
      <c r="P28" s="1319"/>
      <c r="Q28" s="1319"/>
      <c r="R28" s="1319"/>
      <c r="S28" s="1319"/>
      <c r="T28" s="1319"/>
      <c r="U28" s="1319"/>
      <c r="V28" s="1319"/>
      <c r="W28" s="1319"/>
    </row>
    <row r="29" spans="1:23" ht="14.25" customHeight="1">
      <c r="A29" s="1319"/>
      <c r="B29" s="1319"/>
      <c r="C29" s="1319"/>
      <c r="D29" s="1319"/>
      <c r="E29" s="1319"/>
      <c r="F29" s="1319"/>
      <c r="G29" s="1319"/>
      <c r="H29" s="1319"/>
      <c r="I29" s="1319"/>
      <c r="J29" s="1319"/>
      <c r="K29" s="1319"/>
      <c r="L29" s="1319"/>
      <c r="M29" s="1319"/>
      <c r="N29" s="1319"/>
      <c r="O29" s="1319"/>
      <c r="P29" s="1319"/>
      <c r="Q29" s="1319"/>
      <c r="R29" s="1319"/>
      <c r="S29" s="1319"/>
      <c r="T29" s="1319"/>
      <c r="U29" s="1319"/>
      <c r="V29" s="1319"/>
      <c r="W29" s="1319"/>
    </row>
    <row r="30" spans="1:23" ht="14.25" customHeight="1">
      <c r="A30" s="1319" t="s">
        <v>1762</v>
      </c>
      <c r="B30" s="1319"/>
      <c r="C30" s="1319"/>
      <c r="D30" s="1319"/>
      <c r="E30" s="1319"/>
      <c r="F30" s="1319"/>
      <c r="G30" s="1319"/>
      <c r="H30" s="1319"/>
      <c r="I30" s="1319"/>
      <c r="J30" s="1319"/>
      <c r="K30" s="1319"/>
      <c r="L30" s="1319"/>
      <c r="M30" s="1319"/>
      <c r="N30" s="1319"/>
      <c r="O30" s="1319"/>
      <c r="P30" s="1319"/>
      <c r="Q30" s="1319"/>
      <c r="R30" s="1319"/>
      <c r="S30" s="1319"/>
      <c r="T30" s="1319"/>
      <c r="U30" s="1319"/>
      <c r="V30" s="1319"/>
      <c r="W30" s="1319"/>
    </row>
    <row r="31" spans="1:23">
      <c r="A31" s="1319"/>
      <c r="B31" s="1319"/>
      <c r="C31" s="1319"/>
      <c r="D31" s="1319"/>
      <c r="E31" s="1319"/>
      <c r="F31" s="1319"/>
      <c r="G31" s="1319"/>
      <c r="H31" s="1319"/>
      <c r="I31" s="1319"/>
      <c r="J31" s="1319"/>
      <c r="K31" s="1319"/>
      <c r="L31" s="1319"/>
      <c r="M31" s="1319"/>
      <c r="N31" s="1319"/>
      <c r="O31" s="1319"/>
      <c r="P31" s="1319"/>
      <c r="Q31" s="1319"/>
      <c r="R31" s="1319"/>
      <c r="S31" s="1319"/>
      <c r="T31" s="1319"/>
      <c r="U31" s="1319"/>
      <c r="V31" s="1319"/>
      <c r="W31" s="1319"/>
    </row>
  </sheetData>
  <protectedRanges>
    <protectedRange sqref="H25 M5:M6 L10" name="Range1"/>
  </protectedRanges>
  <mergeCells count="46">
    <mergeCell ref="A30:W31"/>
    <mergeCell ref="R20:R21"/>
    <mergeCell ref="R19:W19"/>
    <mergeCell ref="A27:V27"/>
    <mergeCell ref="A28:W29"/>
    <mergeCell ref="W20:W21"/>
    <mergeCell ref="V20:V21"/>
    <mergeCell ref="U20:U21"/>
    <mergeCell ref="T20:T21"/>
    <mergeCell ref="S20:S21"/>
    <mergeCell ref="A19:A21"/>
    <mergeCell ref="B19:H19"/>
    <mergeCell ref="B20:E20"/>
    <mergeCell ref="H20:H21"/>
    <mergeCell ref="L19:Q19"/>
    <mergeCell ref="P22:Q22"/>
    <mergeCell ref="A1:R1"/>
    <mergeCell ref="O3:R3"/>
    <mergeCell ref="M3:N3"/>
    <mergeCell ref="J3:L3"/>
    <mergeCell ref="B3:E3"/>
    <mergeCell ref="G3:G4"/>
    <mergeCell ref="H3:H4"/>
    <mergeCell ref="I3:I4"/>
    <mergeCell ref="F3:F4"/>
    <mergeCell ref="A3:A4"/>
    <mergeCell ref="P23:Q23"/>
    <mergeCell ref="A15:S15"/>
    <mergeCell ref="G20:G21"/>
    <mergeCell ref="F20:F21"/>
    <mergeCell ref="I20:I21"/>
    <mergeCell ref="O20:O21"/>
    <mergeCell ref="N20:N21"/>
    <mergeCell ref="M20:M21"/>
    <mergeCell ref="L20:L21"/>
    <mergeCell ref="I19:K19"/>
    <mergeCell ref="J20:K21"/>
    <mergeCell ref="J22:K22"/>
    <mergeCell ref="P20:Q21"/>
    <mergeCell ref="J23:K23"/>
    <mergeCell ref="I8:K8"/>
    <mergeCell ref="H10:J10"/>
    <mergeCell ref="A14:S14"/>
    <mergeCell ref="A12:R13"/>
    <mergeCell ref="A17:W17"/>
    <mergeCell ref="O8:Q8"/>
  </mergeCells>
  <pageMargins left="0.7" right="0.7" top="0.75" bottom="0.75" header="0.3" footer="0.3"/>
  <pageSetup paperSize="5" scale="40" orientation="landscape" r:id="rId1"/>
  <headerFooter>
    <oddFooter>&amp;RPage &amp;P of &amp;N</oddFooter>
  </headerFooter>
</worksheet>
</file>

<file path=xl/worksheets/sheet4.xml><?xml version="1.0" encoding="utf-8"?>
<worksheet xmlns="http://schemas.openxmlformats.org/spreadsheetml/2006/main" xmlns:r="http://schemas.openxmlformats.org/officeDocument/2006/relationships">
  <sheetPr codeName="Sheet2"/>
  <dimension ref="A1:Q28"/>
  <sheetViews>
    <sheetView zoomScale="75" zoomScaleNormal="75" zoomScaleSheetLayoutView="100" workbookViewId="0">
      <selection activeCell="H5" sqref="H5"/>
    </sheetView>
  </sheetViews>
  <sheetFormatPr defaultRowHeight="14.25"/>
  <cols>
    <col min="1" max="1" width="14.140625" style="125" bestFit="1" customWidth="1"/>
    <col min="2" max="2" width="18.42578125" style="125" bestFit="1" customWidth="1"/>
    <col min="3" max="3" width="28.28515625" style="125" bestFit="1" customWidth="1"/>
    <col min="4" max="4" width="18.140625" style="125" bestFit="1" customWidth="1"/>
    <col min="5" max="5" width="6.28515625" style="125" customWidth="1"/>
    <col min="6" max="6" width="13.7109375" style="78" customWidth="1"/>
    <col min="7" max="7" width="32.5703125" style="125" customWidth="1"/>
    <col min="8" max="8" width="40.7109375" style="125" bestFit="1" customWidth="1"/>
    <col min="9" max="9" width="22.5703125" style="17" customWidth="1"/>
    <col min="10" max="10" width="2" style="17" customWidth="1"/>
    <col min="11" max="11" width="20" style="125" customWidth="1"/>
    <col min="12" max="12" width="2.140625" style="125" bestFit="1" customWidth="1"/>
    <col min="13" max="13" width="20.85546875" style="125" bestFit="1" customWidth="1"/>
    <col min="14" max="14" width="28.42578125" style="125" customWidth="1"/>
    <col min="15" max="15" width="4.42578125" style="125" customWidth="1"/>
    <col min="16" max="16" width="17.5703125" style="125" customWidth="1"/>
    <col min="17" max="17" width="13.140625" style="125" customWidth="1"/>
    <col min="18" max="16384" width="9.140625" style="125"/>
  </cols>
  <sheetData>
    <row r="1" spans="1:17" ht="18" customHeight="1">
      <c r="A1" s="1197" t="s">
        <v>1143</v>
      </c>
      <c r="B1" s="1197"/>
      <c r="C1" s="1197"/>
      <c r="D1" s="1197"/>
      <c r="E1" s="1197"/>
      <c r="F1" s="1197"/>
      <c r="G1" s="1197"/>
      <c r="H1" s="1197"/>
      <c r="I1" s="1197"/>
      <c r="J1" s="131"/>
    </row>
    <row r="2" spans="1:17" ht="15.75" thickBot="1">
      <c r="B2" s="38"/>
      <c r="C2" s="38"/>
      <c r="D2" s="38"/>
      <c r="E2" s="38"/>
      <c r="F2" s="39"/>
      <c r="G2" s="38"/>
      <c r="H2" s="38"/>
      <c r="I2" s="132"/>
      <c r="J2" s="132"/>
    </row>
    <row r="3" spans="1:17" ht="15">
      <c r="A3" s="1339" t="s">
        <v>944</v>
      </c>
      <c r="B3" s="1363" t="s">
        <v>2</v>
      </c>
      <c r="C3" s="1359" t="s">
        <v>585</v>
      </c>
      <c r="D3" s="1360"/>
      <c r="E3" s="1361"/>
      <c r="F3" s="1363" t="s">
        <v>586</v>
      </c>
      <c r="G3" s="1427" t="s">
        <v>1273</v>
      </c>
      <c r="H3" s="1234" t="s">
        <v>1276</v>
      </c>
      <c r="I3" s="1429" t="s">
        <v>10</v>
      </c>
      <c r="J3" s="40"/>
    </row>
    <row r="4" spans="1:17" ht="15.75" thickBot="1">
      <c r="A4" s="1340"/>
      <c r="B4" s="1364"/>
      <c r="C4" s="68" t="s">
        <v>587</v>
      </c>
      <c r="D4" s="68" t="s">
        <v>588</v>
      </c>
      <c r="E4" s="68" t="s">
        <v>589</v>
      </c>
      <c r="F4" s="1364"/>
      <c r="G4" s="1428"/>
      <c r="H4" s="1235"/>
      <c r="I4" s="1430"/>
      <c r="J4" s="40"/>
    </row>
    <row r="5" spans="1:17" ht="29.25" thickBot="1">
      <c r="A5" s="13">
        <v>1</v>
      </c>
      <c r="B5" s="24">
        <v>39875</v>
      </c>
      <c r="C5" s="16" t="s">
        <v>1144</v>
      </c>
      <c r="D5" s="25" t="s">
        <v>1145</v>
      </c>
      <c r="E5" s="14" t="s">
        <v>1146</v>
      </c>
      <c r="F5" s="15" t="s">
        <v>133</v>
      </c>
      <c r="G5" s="16" t="s">
        <v>596</v>
      </c>
      <c r="H5" s="26">
        <v>20000000000</v>
      </c>
      <c r="I5" s="46" t="s">
        <v>592</v>
      </c>
      <c r="J5" s="47"/>
    </row>
    <row r="6" spans="1:17">
      <c r="B6" s="27"/>
      <c r="C6" s="128"/>
      <c r="D6" s="7"/>
      <c r="E6" s="7"/>
      <c r="F6" s="11"/>
      <c r="G6" s="128"/>
      <c r="H6" s="20"/>
      <c r="I6" s="71"/>
      <c r="J6" s="71"/>
    </row>
    <row r="7" spans="1:17" ht="15.75" thickBot="1">
      <c r="B7" s="127"/>
      <c r="C7" s="128"/>
      <c r="D7" s="127"/>
      <c r="E7" s="127"/>
      <c r="F7" s="11"/>
      <c r="G7" s="126" t="s">
        <v>129</v>
      </c>
      <c r="H7" s="18">
        <f>SUM(H5:H6)</f>
        <v>20000000000</v>
      </c>
    </row>
    <row r="8" spans="1:17" ht="15.75" thickTop="1">
      <c r="B8" s="127"/>
      <c r="C8" s="128"/>
      <c r="D8" s="127"/>
      <c r="E8" s="127"/>
      <c r="F8" s="11"/>
      <c r="G8" s="126"/>
      <c r="H8" s="19"/>
    </row>
    <row r="10" spans="1:17" ht="17.25" customHeight="1">
      <c r="A10" s="1319" t="s">
        <v>1523</v>
      </c>
      <c r="B10" s="1319"/>
      <c r="C10" s="1319"/>
      <c r="D10" s="1319"/>
      <c r="E10" s="1319"/>
      <c r="F10" s="1319"/>
      <c r="G10" s="1319"/>
      <c r="H10" s="1319"/>
      <c r="I10" s="1319"/>
      <c r="J10" s="143"/>
      <c r="K10" s="143"/>
      <c r="L10" s="143"/>
      <c r="M10" s="143"/>
      <c r="N10" s="143"/>
      <c r="O10" s="143"/>
      <c r="P10" s="143"/>
      <c r="Q10" s="143"/>
    </row>
    <row r="11" spans="1:17">
      <c r="A11" s="1319"/>
      <c r="B11" s="1319"/>
      <c r="C11" s="1319"/>
      <c r="D11" s="1319"/>
      <c r="E11" s="1319"/>
      <c r="F11" s="1319"/>
      <c r="G11" s="1319"/>
      <c r="H11" s="1319"/>
      <c r="I11" s="1319"/>
    </row>
    <row r="13" spans="1:17" ht="15" customHeight="1">
      <c r="A13" s="1431" t="s">
        <v>1758</v>
      </c>
      <c r="B13" s="1431"/>
      <c r="C13" s="1431"/>
      <c r="D13" s="1431"/>
      <c r="E13" s="1431"/>
      <c r="F13" s="1431"/>
      <c r="G13" s="1431"/>
      <c r="H13" s="1431"/>
      <c r="I13" s="1431"/>
      <c r="J13" s="1431"/>
      <c r="K13" s="1431"/>
      <c r="L13" s="1431"/>
      <c r="M13" s="1431"/>
      <c r="N13" s="1431"/>
      <c r="O13" s="1431"/>
      <c r="P13" s="1431"/>
      <c r="Q13" s="1431"/>
    </row>
    <row r="14" spans="1:17" s="146" customFormat="1" ht="15" customHeight="1">
      <c r="A14" s="1431" t="s">
        <v>1760</v>
      </c>
      <c r="B14" s="1431"/>
      <c r="C14" s="1431"/>
      <c r="D14" s="1431"/>
      <c r="E14" s="1431"/>
      <c r="F14" s="1431"/>
      <c r="G14" s="1431"/>
      <c r="H14" s="1431"/>
      <c r="I14" s="1431"/>
      <c r="J14" s="1431"/>
      <c r="K14" s="1431"/>
      <c r="L14" s="1431"/>
      <c r="M14" s="1431"/>
      <c r="N14" s="1431"/>
      <c r="O14" s="1431"/>
      <c r="P14" s="1431"/>
      <c r="Q14" s="1431"/>
    </row>
    <row r="15" spans="1:17" ht="15" thickBot="1"/>
    <row r="16" spans="1:17" ht="15">
      <c r="A16" s="1339" t="s">
        <v>944</v>
      </c>
      <c r="B16" s="1427" t="s">
        <v>5</v>
      </c>
      <c r="C16" s="48" t="s">
        <v>4</v>
      </c>
      <c r="D16" s="49"/>
      <c r="E16" s="50"/>
      <c r="F16" s="1359" t="s">
        <v>1272</v>
      </c>
      <c r="G16" s="1360"/>
      <c r="H16" s="1360"/>
      <c r="I16" s="1360"/>
      <c r="J16" s="1432"/>
      <c r="K16" s="1150" t="s">
        <v>1347</v>
      </c>
      <c r="L16" s="1433"/>
      <c r="M16" s="1433"/>
      <c r="N16" s="1433"/>
      <c r="O16" s="1433"/>
      <c r="P16" s="1433"/>
      <c r="Q16" s="1151"/>
    </row>
    <row r="17" spans="1:17" ht="30.75" thickBot="1">
      <c r="A17" s="1340"/>
      <c r="B17" s="1428"/>
      <c r="C17" s="42" t="s">
        <v>6</v>
      </c>
      <c r="D17" s="42" t="s">
        <v>7</v>
      </c>
      <c r="E17" s="42" t="s">
        <v>8</v>
      </c>
      <c r="F17" s="51" t="s">
        <v>9</v>
      </c>
      <c r="G17" s="69" t="s">
        <v>1273</v>
      </c>
      <c r="H17" s="69" t="s">
        <v>1276</v>
      </c>
      <c r="I17" s="41" t="s">
        <v>10</v>
      </c>
      <c r="J17" s="40"/>
      <c r="K17" s="1434" t="s">
        <v>1350</v>
      </c>
      <c r="L17" s="1435"/>
      <c r="M17" s="67" t="s">
        <v>586</v>
      </c>
      <c r="N17" s="1436" t="s">
        <v>1349</v>
      </c>
      <c r="O17" s="1435"/>
      <c r="P17" s="67" t="s">
        <v>1276</v>
      </c>
      <c r="Q17" s="70" t="s">
        <v>10</v>
      </c>
    </row>
    <row r="18" spans="1:17" ht="16.5">
      <c r="A18" s="1"/>
      <c r="B18" s="33">
        <v>39777</v>
      </c>
      <c r="C18" s="43" t="s">
        <v>130</v>
      </c>
      <c r="D18" s="43" t="s">
        <v>131</v>
      </c>
      <c r="E18" s="52" t="s">
        <v>132</v>
      </c>
      <c r="F18" s="53" t="s">
        <v>133</v>
      </c>
      <c r="G18" s="43" t="s">
        <v>499</v>
      </c>
      <c r="H18" s="54">
        <v>40000000000</v>
      </c>
      <c r="I18" s="55" t="s">
        <v>580</v>
      </c>
      <c r="J18" s="56"/>
      <c r="K18" s="57">
        <v>39920</v>
      </c>
      <c r="L18" s="32"/>
      <c r="M18" s="33" t="s">
        <v>1348</v>
      </c>
      <c r="N18" s="73" t="s">
        <v>316</v>
      </c>
      <c r="O18" s="28">
        <v>1</v>
      </c>
      <c r="P18" s="54">
        <v>40000000000</v>
      </c>
      <c r="Q18" s="34" t="s">
        <v>14</v>
      </c>
    </row>
    <row r="19" spans="1:17" ht="17.25" thickBot="1">
      <c r="A19" s="8">
        <v>3</v>
      </c>
      <c r="B19" s="58">
        <v>39920</v>
      </c>
      <c r="C19" s="44" t="s">
        <v>130</v>
      </c>
      <c r="D19" s="59" t="s">
        <v>131</v>
      </c>
      <c r="E19" s="60" t="s">
        <v>132</v>
      </c>
      <c r="F19" s="61" t="s">
        <v>133</v>
      </c>
      <c r="G19" s="59" t="s">
        <v>499</v>
      </c>
      <c r="H19" s="62">
        <v>29835000000</v>
      </c>
      <c r="I19" s="63" t="s">
        <v>580</v>
      </c>
      <c r="J19" s="64">
        <v>2</v>
      </c>
      <c r="K19" s="29"/>
      <c r="L19" s="130"/>
      <c r="M19" s="9"/>
      <c r="N19" s="129"/>
      <c r="O19" s="130"/>
      <c r="P19" s="9"/>
      <c r="Q19" s="30"/>
    </row>
    <row r="20" spans="1:17" ht="17.25" customHeight="1">
      <c r="A20" s="123"/>
      <c r="B20" s="35"/>
      <c r="C20" s="45"/>
      <c r="D20" s="45"/>
      <c r="E20" s="36"/>
      <c r="F20" s="47"/>
      <c r="G20" s="45"/>
      <c r="H20" s="37"/>
      <c r="I20" s="36"/>
      <c r="J20" s="36"/>
    </row>
    <row r="21" spans="1:17" ht="18" customHeight="1" thickBot="1">
      <c r="A21" s="123"/>
      <c r="B21" s="65"/>
      <c r="C21" s="45"/>
      <c r="D21" s="45"/>
      <c r="E21" s="45"/>
      <c r="F21" s="47"/>
      <c r="G21" s="126" t="s">
        <v>129</v>
      </c>
      <c r="H21" s="18">
        <f>SUM(P18+H19)</f>
        <v>69835000000</v>
      </c>
      <c r="I21" s="36"/>
      <c r="J21" s="36"/>
    </row>
    <row r="22" spans="1:17" ht="15" thickTop="1">
      <c r="A22" s="123"/>
      <c r="B22" s="65"/>
      <c r="C22" s="45"/>
      <c r="D22" s="45"/>
      <c r="E22" s="45"/>
      <c r="F22" s="47"/>
      <c r="G22" s="45"/>
      <c r="H22" s="37"/>
      <c r="I22" s="36"/>
      <c r="J22" s="36"/>
    </row>
    <row r="23" spans="1:17">
      <c r="I23" s="125"/>
      <c r="J23" s="125"/>
    </row>
    <row r="24" spans="1:17" ht="14.25" customHeight="1">
      <c r="A24" s="1225" t="s">
        <v>1524</v>
      </c>
      <c r="B24" s="1225"/>
      <c r="C24" s="1225"/>
      <c r="D24" s="1225"/>
      <c r="E24" s="1225"/>
      <c r="F24" s="1225"/>
      <c r="G24" s="1225"/>
      <c r="H24" s="1225"/>
      <c r="I24" s="1225"/>
      <c r="J24" s="1225"/>
      <c r="K24" s="1225"/>
      <c r="L24" s="1225"/>
      <c r="M24" s="1225"/>
      <c r="N24" s="1225"/>
      <c r="O24" s="1225"/>
      <c r="P24" s="1225"/>
      <c r="Q24" s="1225"/>
    </row>
    <row r="25" spans="1:17" ht="14.25" customHeight="1">
      <c r="A25" s="1225"/>
      <c r="B25" s="1225"/>
      <c r="C25" s="1225"/>
      <c r="D25" s="1225"/>
      <c r="E25" s="1225"/>
      <c r="F25" s="1225"/>
      <c r="G25" s="1225"/>
      <c r="H25" s="1225"/>
      <c r="I25" s="1225"/>
      <c r="J25" s="1225"/>
      <c r="K25" s="1225"/>
      <c r="L25" s="1225"/>
      <c r="M25" s="1225"/>
      <c r="N25" s="1225"/>
      <c r="O25" s="1225"/>
      <c r="P25" s="1225"/>
      <c r="Q25" s="1225"/>
    </row>
    <row r="26" spans="1:17" ht="14.25" customHeight="1">
      <c r="A26" s="1225" t="s">
        <v>1355</v>
      </c>
      <c r="B26" s="1225"/>
      <c r="C26" s="1225"/>
      <c r="D26" s="1225"/>
      <c r="E26" s="1225"/>
      <c r="F26" s="1225"/>
      <c r="G26" s="1225"/>
      <c r="H26" s="1225"/>
      <c r="I26" s="1225"/>
      <c r="J26" s="1225"/>
      <c r="K26" s="1225"/>
      <c r="L26" s="1225"/>
      <c r="M26" s="1225"/>
      <c r="N26" s="1225"/>
      <c r="O26" s="1225"/>
      <c r="P26" s="1225"/>
      <c r="Q26" s="1225"/>
    </row>
    <row r="27" spans="1:17" ht="14.25" customHeight="1">
      <c r="A27" s="1225" t="s">
        <v>1351</v>
      </c>
      <c r="B27" s="1225"/>
      <c r="C27" s="1225"/>
      <c r="D27" s="1225"/>
      <c r="E27" s="1225"/>
      <c r="F27" s="1225"/>
      <c r="G27" s="1225"/>
      <c r="H27" s="1225"/>
      <c r="I27" s="1225"/>
      <c r="J27" s="1225"/>
      <c r="K27" s="1225"/>
      <c r="L27" s="1225"/>
      <c r="M27" s="1225"/>
      <c r="N27" s="1225"/>
      <c r="O27" s="1225"/>
      <c r="P27" s="1225"/>
      <c r="Q27" s="1225"/>
    </row>
    <row r="28" spans="1:17" ht="14.25" customHeight="1">
      <c r="A28" s="1250"/>
      <c r="B28" s="1250"/>
      <c r="C28" s="1250"/>
      <c r="D28" s="1250"/>
      <c r="E28" s="1250"/>
      <c r="F28" s="1250"/>
      <c r="G28" s="1250"/>
      <c r="H28" s="1250"/>
      <c r="I28" s="1250"/>
      <c r="J28" s="124"/>
    </row>
  </sheetData>
  <mergeCells count="21">
    <mergeCell ref="A10:I11"/>
    <mergeCell ref="A28:I28"/>
    <mergeCell ref="A13:Q13"/>
    <mergeCell ref="A16:A17"/>
    <mergeCell ref="B16:B17"/>
    <mergeCell ref="F16:J16"/>
    <mergeCell ref="K16:Q16"/>
    <mergeCell ref="K17:L17"/>
    <mergeCell ref="N17:O17"/>
    <mergeCell ref="A24:Q25"/>
    <mergeCell ref="A26:Q26"/>
    <mergeCell ref="A27:Q27"/>
    <mergeCell ref="A14:Q14"/>
    <mergeCell ref="B3:B4"/>
    <mergeCell ref="C3:E3"/>
    <mergeCell ref="F3:F4"/>
    <mergeCell ref="G3:G4"/>
    <mergeCell ref="A1:I1"/>
    <mergeCell ref="A3:A4"/>
    <mergeCell ref="H3:H4"/>
    <mergeCell ref="I3:I4"/>
  </mergeCells>
  <phoneticPr fontId="62" type="noConversion"/>
  <printOptions horizontalCentered="1"/>
  <pageMargins left="0.2" right="0.2" top="0.35" bottom="0.5" header="0.3" footer="0.3"/>
  <pageSetup paperSize="5" scale="55" orientation="landscape" r:id="rId1"/>
  <headerFooter>
    <oddFooter>&amp;RPage &amp;P of &amp;N</oddFooter>
  </headerFooter>
</worksheet>
</file>

<file path=xl/worksheets/sheet5.xml><?xml version="1.0" encoding="utf-8"?>
<worksheet xmlns="http://schemas.openxmlformats.org/spreadsheetml/2006/main" xmlns:r="http://schemas.openxmlformats.org/officeDocument/2006/relationships">
  <dimension ref="A1:V38"/>
  <sheetViews>
    <sheetView view="pageBreakPreview" zoomScale="75" zoomScaleNormal="75" zoomScaleSheetLayoutView="75" zoomScalePageLayoutView="75" workbookViewId="0">
      <selection activeCell="J11" sqref="J11"/>
    </sheetView>
  </sheetViews>
  <sheetFormatPr defaultRowHeight="12.75"/>
  <cols>
    <col min="1" max="1" width="12.7109375" style="141" customWidth="1"/>
    <col min="2" max="2" width="11.28515625" style="141" customWidth="1"/>
    <col min="3" max="3" width="67.85546875" style="141" customWidth="1"/>
    <col min="4" max="4" width="11.7109375" style="141" customWidth="1"/>
    <col min="5" max="5" width="6.28515625" style="141" bestFit="1" customWidth="1"/>
    <col min="6" max="6" width="13.140625" style="141" bestFit="1" customWidth="1"/>
    <col min="7" max="7" width="39.140625" style="141" bestFit="1" customWidth="1"/>
    <col min="8" max="8" width="20" style="142" bestFit="1" customWidth="1"/>
    <col min="9" max="9" width="12.42578125" style="141" bestFit="1" customWidth="1"/>
    <col min="10" max="10" width="10.42578125" style="141" customWidth="1"/>
    <col min="11" max="11" width="2.42578125" style="141" bestFit="1" customWidth="1"/>
    <col min="12" max="12" width="17.42578125" style="808" bestFit="1" customWidth="1"/>
    <col min="13" max="13" width="12.28515625" style="141" bestFit="1" customWidth="1"/>
    <col min="14" max="14" width="17.28515625" style="212" customWidth="1"/>
    <col min="15" max="15" width="20.28515625" style="141" bestFit="1" customWidth="1"/>
    <col min="16" max="16" width="30.5703125" style="141" customWidth="1"/>
    <col min="17" max="17" width="14.42578125" style="141" customWidth="1"/>
    <col min="18" max="19" width="18" style="141" customWidth="1"/>
    <col min="20" max="21" width="9.140625" style="141"/>
    <col min="22" max="22" width="19.85546875" style="141" bestFit="1" customWidth="1"/>
    <col min="23" max="23" width="10.140625" style="141" bestFit="1" customWidth="1"/>
    <col min="24" max="16384" width="9.140625" style="141"/>
  </cols>
  <sheetData>
    <row r="1" spans="1:22" s="928" customFormat="1" ht="15">
      <c r="A1" s="1199" t="s">
        <v>1526</v>
      </c>
      <c r="B1" s="1199"/>
      <c r="C1" s="1199"/>
      <c r="D1" s="1199"/>
      <c r="E1" s="1199"/>
      <c r="F1" s="1199"/>
      <c r="G1" s="1199"/>
      <c r="H1" s="1199"/>
      <c r="I1" s="1199"/>
      <c r="J1" s="1199"/>
      <c r="K1" s="1199"/>
      <c r="L1" s="1199"/>
      <c r="M1" s="1199"/>
      <c r="N1" s="1199"/>
      <c r="O1" s="1199"/>
      <c r="P1" s="1199"/>
    </row>
    <row r="2" spans="1:22" s="928" customFormat="1" ht="15">
      <c r="A2" s="932"/>
      <c r="B2" s="932"/>
      <c r="C2" s="932"/>
      <c r="D2" s="932"/>
      <c r="E2" s="932"/>
      <c r="F2" s="932"/>
      <c r="G2" s="1199" t="s">
        <v>1871</v>
      </c>
      <c r="H2" s="1199"/>
      <c r="I2" s="932"/>
      <c r="J2" s="932"/>
      <c r="K2" s="932"/>
      <c r="L2" s="932"/>
      <c r="M2" s="932"/>
      <c r="N2" s="932"/>
      <c r="O2" s="932"/>
      <c r="P2" s="932"/>
      <c r="Q2" s="932"/>
      <c r="R2" s="932"/>
      <c r="S2" s="932"/>
    </row>
    <row r="3" spans="1:22" s="928" customFormat="1" ht="15" thickBot="1">
      <c r="F3" s="78"/>
      <c r="H3" s="562"/>
      <c r="I3" s="17"/>
      <c r="J3" s="17"/>
      <c r="K3" s="17"/>
      <c r="L3" s="77"/>
      <c r="N3" s="563"/>
    </row>
    <row r="4" spans="1:22" s="928" customFormat="1" ht="30" customHeight="1" thickBot="1">
      <c r="A4" s="1437" t="s">
        <v>944</v>
      </c>
      <c r="B4" s="1234" t="s">
        <v>2</v>
      </c>
      <c r="C4" s="1145" t="s">
        <v>585</v>
      </c>
      <c r="D4" s="1433"/>
      <c r="E4" s="1439"/>
      <c r="F4" s="1234" t="s">
        <v>586</v>
      </c>
      <c r="G4" s="1234" t="s">
        <v>1273</v>
      </c>
      <c r="H4" s="1440" t="s">
        <v>1276</v>
      </c>
      <c r="I4" s="1363" t="s">
        <v>10</v>
      </c>
      <c r="J4" s="1442" t="s">
        <v>1779</v>
      </c>
      <c r="K4" s="1360"/>
      <c r="L4" s="1443"/>
      <c r="M4" s="1437" t="s">
        <v>1278</v>
      </c>
      <c r="N4" s="1444"/>
      <c r="O4" s="1445" t="s">
        <v>1863</v>
      </c>
      <c r="P4" s="1156"/>
      <c r="Q4" s="1452" t="s">
        <v>1808</v>
      </c>
      <c r="R4" s="1453"/>
      <c r="S4" s="1454"/>
    </row>
    <row r="5" spans="1:22" s="928" customFormat="1" ht="45.75" customHeight="1" thickBot="1">
      <c r="A5" s="1438"/>
      <c r="B5" s="1235"/>
      <c r="C5" s="564" t="s">
        <v>587</v>
      </c>
      <c r="D5" s="565" t="s">
        <v>588</v>
      </c>
      <c r="E5" s="564" t="s">
        <v>589</v>
      </c>
      <c r="F5" s="1235"/>
      <c r="G5" s="1235"/>
      <c r="H5" s="1441"/>
      <c r="I5" s="1364"/>
      <c r="J5" s="566" t="s">
        <v>2</v>
      </c>
      <c r="K5" s="567"/>
      <c r="L5" s="807" t="s">
        <v>1622</v>
      </c>
      <c r="M5" s="935" t="s">
        <v>1780</v>
      </c>
      <c r="N5" s="936" t="s">
        <v>1781</v>
      </c>
      <c r="O5" s="935" t="s">
        <v>1622</v>
      </c>
      <c r="P5" s="937" t="s">
        <v>1620</v>
      </c>
      <c r="Q5" s="935" t="s">
        <v>2</v>
      </c>
      <c r="R5" s="938" t="s">
        <v>1620</v>
      </c>
      <c r="S5" s="939" t="s">
        <v>1809</v>
      </c>
    </row>
    <row r="6" spans="1:22" s="928" customFormat="1" ht="28.5" customHeight="1">
      <c r="A6" s="1446">
        <v>1</v>
      </c>
      <c r="B6" s="1447">
        <v>40086</v>
      </c>
      <c r="C6" s="1448" t="s">
        <v>1528</v>
      </c>
      <c r="D6" s="1448" t="s">
        <v>1145</v>
      </c>
      <c r="E6" s="1450" t="s">
        <v>1146</v>
      </c>
      <c r="F6" s="1455" t="s">
        <v>133</v>
      </c>
      <c r="G6" s="1448" t="s">
        <v>1532</v>
      </c>
      <c r="H6" s="1467">
        <v>1111111111</v>
      </c>
      <c r="I6" s="1468" t="s">
        <v>580</v>
      </c>
      <c r="J6" s="1465">
        <v>40182</v>
      </c>
      <c r="K6" s="1463">
        <v>4</v>
      </c>
      <c r="L6" s="1457">
        <v>156250000</v>
      </c>
      <c r="M6" s="1465">
        <v>40193</v>
      </c>
      <c r="N6" s="1457">
        <v>156250000</v>
      </c>
      <c r="O6" s="1459">
        <v>0</v>
      </c>
      <c r="P6" s="1461" t="s">
        <v>1794</v>
      </c>
      <c r="Q6" s="572">
        <v>40207</v>
      </c>
      <c r="R6" s="569" t="s">
        <v>1810</v>
      </c>
      <c r="S6" s="573">
        <v>20091872.420000002</v>
      </c>
      <c r="V6" s="77"/>
    </row>
    <row r="7" spans="1:22" s="928" customFormat="1" ht="28.5" customHeight="1">
      <c r="A7" s="1118"/>
      <c r="B7" s="1168"/>
      <c r="C7" s="1449"/>
      <c r="D7" s="1449"/>
      <c r="E7" s="1451"/>
      <c r="F7" s="1456"/>
      <c r="G7" s="1449"/>
      <c r="H7" s="1239"/>
      <c r="I7" s="1469"/>
      <c r="J7" s="1466"/>
      <c r="K7" s="1464"/>
      <c r="L7" s="1458"/>
      <c r="M7" s="1466"/>
      <c r="N7" s="1458"/>
      <c r="O7" s="1460"/>
      <c r="P7" s="1462"/>
      <c r="Q7" s="572">
        <v>40233</v>
      </c>
      <c r="R7" s="569" t="s">
        <v>1810</v>
      </c>
      <c r="S7" s="573">
        <v>48922.020388332559</v>
      </c>
    </row>
    <row r="8" spans="1:22" s="928" customFormat="1" ht="28.5" customHeight="1">
      <c r="A8" s="1487">
        <v>2</v>
      </c>
      <c r="B8" s="1167">
        <v>40086</v>
      </c>
      <c r="C8" s="1485" t="s">
        <v>1528</v>
      </c>
      <c r="D8" s="1485" t="s">
        <v>1145</v>
      </c>
      <c r="E8" s="1489" t="s">
        <v>1146</v>
      </c>
      <c r="F8" s="1333" t="s">
        <v>133</v>
      </c>
      <c r="G8" s="1485" t="s">
        <v>1530</v>
      </c>
      <c r="H8" s="1238">
        <v>2222222222</v>
      </c>
      <c r="I8" s="1476" t="s">
        <v>580</v>
      </c>
      <c r="J8" s="1117">
        <v>40182</v>
      </c>
      <c r="K8" s="1479">
        <v>4</v>
      </c>
      <c r="L8" s="1482">
        <v>200000000</v>
      </c>
      <c r="M8" s="398">
        <v>40189</v>
      </c>
      <c r="N8" s="525">
        <v>34000000</v>
      </c>
      <c r="O8" s="238">
        <f>IF($L8&lt;&gt;0,$L8-$N8)</f>
        <v>166000000</v>
      </c>
      <c r="P8" s="66" t="s">
        <v>1530</v>
      </c>
      <c r="Q8" s="218"/>
      <c r="R8" s="219" t="s">
        <v>592</v>
      </c>
      <c r="S8" s="220"/>
    </row>
    <row r="9" spans="1:22" s="928" customFormat="1" ht="28.5" customHeight="1">
      <c r="A9" s="1488"/>
      <c r="B9" s="1484"/>
      <c r="C9" s="1486"/>
      <c r="D9" s="1486"/>
      <c r="E9" s="1490"/>
      <c r="F9" s="1334"/>
      <c r="G9" s="1486"/>
      <c r="H9" s="1330"/>
      <c r="I9" s="1477"/>
      <c r="J9" s="1478"/>
      <c r="K9" s="1480"/>
      <c r="L9" s="1483"/>
      <c r="M9" s="1117">
        <v>40190</v>
      </c>
      <c r="N9" s="1482">
        <v>166000000</v>
      </c>
      <c r="O9" s="1470">
        <v>0</v>
      </c>
      <c r="P9" s="1471" t="s">
        <v>1782</v>
      </c>
      <c r="Q9" s="934">
        <v>40207</v>
      </c>
      <c r="R9" s="929" t="s">
        <v>1810</v>
      </c>
      <c r="S9" s="933">
        <v>502301.83</v>
      </c>
    </row>
    <row r="10" spans="1:22" s="928" customFormat="1" ht="28.5" customHeight="1">
      <c r="A10" s="1118"/>
      <c r="B10" s="1168"/>
      <c r="C10" s="1449"/>
      <c r="D10" s="1449"/>
      <c r="E10" s="1451"/>
      <c r="F10" s="1456"/>
      <c r="G10" s="1449"/>
      <c r="H10" s="1239"/>
      <c r="I10" s="1469"/>
      <c r="J10" s="1466"/>
      <c r="K10" s="1481"/>
      <c r="L10" s="1458"/>
      <c r="M10" s="1466"/>
      <c r="N10" s="1458"/>
      <c r="O10" s="1460"/>
      <c r="P10" s="1472"/>
      <c r="Q10" s="934">
        <v>40233</v>
      </c>
      <c r="R10" s="929" t="s">
        <v>1810</v>
      </c>
      <c r="S10" s="933">
        <v>1223.06</v>
      </c>
      <c r="V10" s="806"/>
    </row>
    <row r="11" spans="1:22" s="928" customFormat="1" ht="28.5" customHeight="1">
      <c r="A11" s="568">
        <v>1</v>
      </c>
      <c r="B11" s="607">
        <v>40086</v>
      </c>
      <c r="C11" s="569" t="s">
        <v>1527</v>
      </c>
      <c r="D11" s="569" t="s">
        <v>1145</v>
      </c>
      <c r="E11" s="600" t="s">
        <v>1146</v>
      </c>
      <c r="F11" s="599" t="s">
        <v>133</v>
      </c>
      <c r="G11" s="569" t="s">
        <v>1532</v>
      </c>
      <c r="H11" s="570">
        <v>1111111111.1099999</v>
      </c>
      <c r="I11" s="574" t="s">
        <v>580</v>
      </c>
      <c r="J11" s="4">
        <v>40259</v>
      </c>
      <c r="K11" s="810">
        <v>6</v>
      </c>
      <c r="L11" s="77">
        <v>1244437500</v>
      </c>
      <c r="M11" s="576"/>
      <c r="N11" s="525"/>
      <c r="O11" s="216"/>
      <c r="P11" s="81"/>
      <c r="Q11" s="216"/>
      <c r="R11" s="3"/>
      <c r="S11" s="111"/>
      <c r="V11" s="806"/>
    </row>
    <row r="12" spans="1:22" s="928" customFormat="1" ht="28.5" customHeight="1">
      <c r="A12" s="575">
        <v>2</v>
      </c>
      <c r="B12" s="373">
        <v>40086</v>
      </c>
      <c r="C12" s="3" t="s">
        <v>1527</v>
      </c>
      <c r="D12" s="3" t="s">
        <v>1145</v>
      </c>
      <c r="E12" s="2" t="s">
        <v>1146</v>
      </c>
      <c r="F12" s="577" t="s">
        <v>133</v>
      </c>
      <c r="G12" s="3" t="s">
        <v>1530</v>
      </c>
      <c r="H12" s="578">
        <v>2222222222.2199998</v>
      </c>
      <c r="I12" s="574" t="s">
        <v>580</v>
      </c>
      <c r="J12" s="4">
        <v>40259</v>
      </c>
      <c r="K12" s="810">
        <v>6</v>
      </c>
      <c r="L12" s="489">
        <v>2488875000</v>
      </c>
      <c r="M12" s="4">
        <v>40227</v>
      </c>
      <c r="N12" s="598">
        <v>4888718.07</v>
      </c>
      <c r="O12" s="927">
        <f>L12-N12</f>
        <v>2483986281.9299998</v>
      </c>
      <c r="P12" s="66" t="s">
        <v>1530</v>
      </c>
      <c r="Q12" s="216"/>
      <c r="R12" s="3"/>
      <c r="S12" s="111"/>
      <c r="V12" s="806"/>
    </row>
    <row r="13" spans="1:22" s="928" customFormat="1" ht="28.5" customHeight="1">
      <c r="A13" s="568">
        <v>1</v>
      </c>
      <c r="B13" s="607">
        <v>40087</v>
      </c>
      <c r="C13" s="579" t="s">
        <v>1534</v>
      </c>
      <c r="D13" s="569" t="s">
        <v>1145</v>
      </c>
      <c r="E13" s="600" t="s">
        <v>1146</v>
      </c>
      <c r="F13" s="599" t="s">
        <v>133</v>
      </c>
      <c r="G13" s="569" t="s">
        <v>1532</v>
      </c>
      <c r="H13" s="570">
        <v>1111111111.1099999</v>
      </c>
      <c r="I13" s="571" t="s">
        <v>580</v>
      </c>
      <c r="J13" s="4">
        <v>40259</v>
      </c>
      <c r="K13" s="810">
        <v>6</v>
      </c>
      <c r="L13" s="77">
        <v>1262037500</v>
      </c>
      <c r="M13" s="576"/>
      <c r="N13" s="525"/>
      <c r="O13" s="216"/>
      <c r="P13" s="81"/>
      <c r="Q13" s="216"/>
      <c r="R13" s="3"/>
      <c r="S13" s="111"/>
    </row>
    <row r="14" spans="1:22" s="928" customFormat="1" ht="28.5" customHeight="1">
      <c r="A14" s="575">
        <v>2</v>
      </c>
      <c r="B14" s="373">
        <v>40087</v>
      </c>
      <c r="C14" s="580" t="s">
        <v>1534</v>
      </c>
      <c r="D14" s="3" t="s">
        <v>1145</v>
      </c>
      <c r="E14" s="2" t="s">
        <v>1146</v>
      </c>
      <c r="F14" s="577" t="s">
        <v>133</v>
      </c>
      <c r="G14" s="3" t="s">
        <v>1530</v>
      </c>
      <c r="H14" s="578">
        <v>2222222222.2199998</v>
      </c>
      <c r="I14" s="574" t="s">
        <v>580</v>
      </c>
      <c r="J14" s="4">
        <v>40259</v>
      </c>
      <c r="K14" s="810">
        <v>6</v>
      </c>
      <c r="L14" s="489">
        <v>2524075000</v>
      </c>
      <c r="M14" s="576"/>
      <c r="N14" s="525"/>
      <c r="O14" s="216"/>
      <c r="P14" s="81"/>
      <c r="Q14" s="216"/>
      <c r="R14" s="3"/>
      <c r="S14" s="111"/>
    </row>
    <row r="15" spans="1:22" s="928" customFormat="1" ht="28.5" customHeight="1">
      <c r="A15" s="568">
        <v>1</v>
      </c>
      <c r="B15" s="607">
        <v>40088</v>
      </c>
      <c r="C15" s="579" t="s">
        <v>1535</v>
      </c>
      <c r="D15" s="569" t="s">
        <v>1145</v>
      </c>
      <c r="E15" s="600" t="s">
        <v>1146</v>
      </c>
      <c r="F15" s="599" t="s">
        <v>133</v>
      </c>
      <c r="G15" s="569" t="s">
        <v>1532</v>
      </c>
      <c r="H15" s="570">
        <v>1111111111.1099999</v>
      </c>
      <c r="I15" s="571" t="s">
        <v>580</v>
      </c>
      <c r="J15" s="4">
        <v>40259</v>
      </c>
      <c r="K15" s="810">
        <v>6</v>
      </c>
      <c r="L15" s="77">
        <v>1244437500</v>
      </c>
      <c r="M15" s="576"/>
      <c r="N15" s="525"/>
      <c r="O15" s="216"/>
      <c r="P15" s="81"/>
      <c r="Q15" s="216"/>
      <c r="R15" s="3"/>
      <c r="S15" s="111"/>
    </row>
    <row r="16" spans="1:22" s="928" customFormat="1" ht="28.5" customHeight="1">
      <c r="A16" s="575">
        <v>2</v>
      </c>
      <c r="B16" s="373">
        <v>40088</v>
      </c>
      <c r="C16" s="580" t="s">
        <v>1535</v>
      </c>
      <c r="D16" s="3" t="s">
        <v>1145</v>
      </c>
      <c r="E16" s="2" t="s">
        <v>1146</v>
      </c>
      <c r="F16" s="577" t="s">
        <v>133</v>
      </c>
      <c r="G16" s="3" t="s">
        <v>1530</v>
      </c>
      <c r="H16" s="578">
        <v>2222222222.2199998</v>
      </c>
      <c r="I16" s="574" t="s">
        <v>580</v>
      </c>
      <c r="J16" s="4">
        <v>40259</v>
      </c>
      <c r="K16" s="810">
        <v>6</v>
      </c>
      <c r="L16" s="489">
        <v>2488875000</v>
      </c>
      <c r="M16" s="576"/>
      <c r="N16" s="525"/>
      <c r="O16" s="216"/>
      <c r="P16" s="81"/>
      <c r="Q16" s="216"/>
      <c r="R16" s="3"/>
      <c r="S16" s="111"/>
      <c r="V16" s="77"/>
    </row>
    <row r="17" spans="1:20" s="928" customFormat="1" ht="28.5" customHeight="1">
      <c r="A17" s="575">
        <v>1</v>
      </c>
      <c r="B17" s="373">
        <v>40088</v>
      </c>
      <c r="C17" s="580" t="s">
        <v>1543</v>
      </c>
      <c r="D17" s="3" t="s">
        <v>1145</v>
      </c>
      <c r="E17" s="2" t="s">
        <v>1146</v>
      </c>
      <c r="F17" s="577" t="s">
        <v>133</v>
      </c>
      <c r="G17" s="3" t="s">
        <v>1532</v>
      </c>
      <c r="H17" s="570">
        <v>1111111111.1099999</v>
      </c>
      <c r="I17" s="574" t="s">
        <v>580</v>
      </c>
      <c r="J17" s="4">
        <v>40259</v>
      </c>
      <c r="K17" s="810">
        <v>6</v>
      </c>
      <c r="L17" s="77">
        <v>1244437500</v>
      </c>
      <c r="M17" s="576"/>
      <c r="N17" s="525"/>
      <c r="O17" s="216"/>
      <c r="P17" s="81"/>
      <c r="Q17" s="216"/>
      <c r="R17" s="3"/>
      <c r="S17" s="111"/>
    </row>
    <row r="18" spans="1:20" s="928" customFormat="1" ht="28.5" customHeight="1">
      <c r="A18" s="575">
        <v>2</v>
      </c>
      <c r="B18" s="373">
        <v>40088</v>
      </c>
      <c r="C18" s="580" t="s">
        <v>1543</v>
      </c>
      <c r="D18" s="3" t="s">
        <v>1145</v>
      </c>
      <c r="E18" s="2" t="s">
        <v>1146</v>
      </c>
      <c r="F18" s="577" t="s">
        <v>133</v>
      </c>
      <c r="G18" s="3" t="s">
        <v>1530</v>
      </c>
      <c r="H18" s="578">
        <v>2222222222.2199998</v>
      </c>
      <c r="I18" s="574" t="s">
        <v>580</v>
      </c>
      <c r="J18" s="4">
        <v>40259</v>
      </c>
      <c r="K18" s="810">
        <v>6</v>
      </c>
      <c r="L18" s="489">
        <v>2488875000</v>
      </c>
      <c r="M18" s="576"/>
      <c r="N18" s="525"/>
      <c r="O18" s="216"/>
      <c r="P18" s="81"/>
      <c r="Q18" s="216"/>
      <c r="R18" s="3"/>
      <c r="S18" s="111"/>
    </row>
    <row r="19" spans="1:20" s="928" customFormat="1" ht="28.5" customHeight="1">
      <c r="A19" s="575">
        <v>1</v>
      </c>
      <c r="B19" s="373">
        <v>40116</v>
      </c>
      <c r="C19" s="581" t="s">
        <v>1629</v>
      </c>
      <c r="D19" s="3" t="s">
        <v>1145</v>
      </c>
      <c r="E19" s="2" t="s">
        <v>1146</v>
      </c>
      <c r="F19" s="577" t="s">
        <v>133</v>
      </c>
      <c r="G19" s="3" t="s">
        <v>1532</v>
      </c>
      <c r="H19" s="570">
        <v>1111111111.1099999</v>
      </c>
      <c r="I19" s="574" t="s">
        <v>580</v>
      </c>
      <c r="J19" s="4">
        <v>40259</v>
      </c>
      <c r="K19" s="810">
        <v>6</v>
      </c>
      <c r="L19" s="77">
        <v>1271337500</v>
      </c>
      <c r="M19" s="576"/>
      <c r="N19" s="525"/>
      <c r="O19" s="216"/>
      <c r="P19" s="81"/>
      <c r="Q19" s="216"/>
      <c r="R19" s="3"/>
      <c r="S19" s="111"/>
    </row>
    <row r="20" spans="1:20" s="928" customFormat="1" ht="28.5" customHeight="1">
      <c r="A20" s="575">
        <v>2</v>
      </c>
      <c r="B20" s="373">
        <v>40116</v>
      </c>
      <c r="C20" s="581" t="s">
        <v>1629</v>
      </c>
      <c r="D20" s="3" t="s">
        <v>1145</v>
      </c>
      <c r="E20" s="2" t="s">
        <v>1146</v>
      </c>
      <c r="F20" s="577" t="s">
        <v>133</v>
      </c>
      <c r="G20" s="3" t="s">
        <v>1530</v>
      </c>
      <c r="H20" s="578">
        <v>2222222222.2199998</v>
      </c>
      <c r="I20" s="574" t="s">
        <v>580</v>
      </c>
      <c r="J20" s="4">
        <v>40259</v>
      </c>
      <c r="K20" s="810">
        <v>6</v>
      </c>
      <c r="L20" s="489">
        <v>2542675000</v>
      </c>
      <c r="M20" s="576"/>
      <c r="N20" s="525"/>
      <c r="O20" s="216"/>
      <c r="P20" s="81"/>
      <c r="Q20" s="216"/>
      <c r="R20" s="3"/>
      <c r="S20" s="111"/>
    </row>
    <row r="21" spans="1:20" s="928" customFormat="1" ht="28.5" customHeight="1">
      <c r="A21" s="575">
        <v>1</v>
      </c>
      <c r="B21" s="373">
        <v>40121</v>
      </c>
      <c r="C21" s="582" t="s">
        <v>1643</v>
      </c>
      <c r="D21" s="3" t="s">
        <v>1145</v>
      </c>
      <c r="E21" s="2" t="s">
        <v>1146</v>
      </c>
      <c r="F21" s="577" t="s">
        <v>133</v>
      </c>
      <c r="G21" s="3" t="s">
        <v>1532</v>
      </c>
      <c r="H21" s="570">
        <v>1111111111.1099999</v>
      </c>
      <c r="I21" s="574" t="s">
        <v>580</v>
      </c>
      <c r="J21" s="4">
        <v>40259</v>
      </c>
      <c r="K21" s="810">
        <v>6</v>
      </c>
      <c r="L21" s="77">
        <v>1244437500</v>
      </c>
      <c r="M21" s="576"/>
      <c r="N21" s="525"/>
      <c r="O21" s="216"/>
      <c r="P21" s="81"/>
      <c r="Q21" s="216"/>
      <c r="R21" s="3"/>
      <c r="S21" s="111"/>
    </row>
    <row r="22" spans="1:20" s="928" customFormat="1" ht="28.5" customHeight="1">
      <c r="A22" s="575">
        <v>2</v>
      </c>
      <c r="B22" s="373">
        <v>40121</v>
      </c>
      <c r="C22" s="582" t="s">
        <v>1643</v>
      </c>
      <c r="D22" s="3" t="s">
        <v>1145</v>
      </c>
      <c r="E22" s="2" t="s">
        <v>1146</v>
      </c>
      <c r="F22" s="577" t="s">
        <v>133</v>
      </c>
      <c r="G22" s="3" t="s">
        <v>1530</v>
      </c>
      <c r="H22" s="578">
        <v>2222222222.2199998</v>
      </c>
      <c r="I22" s="574" t="s">
        <v>580</v>
      </c>
      <c r="J22" s="4">
        <v>40259</v>
      </c>
      <c r="K22" s="810">
        <v>6</v>
      </c>
      <c r="L22" s="489">
        <v>2488875000</v>
      </c>
      <c r="M22" s="576"/>
      <c r="N22" s="525"/>
      <c r="O22" s="216"/>
      <c r="P22" s="81"/>
      <c r="Q22" s="216"/>
      <c r="R22" s="3"/>
      <c r="S22" s="111"/>
    </row>
    <row r="23" spans="1:20" s="928" customFormat="1" ht="28.5" customHeight="1">
      <c r="A23" s="575">
        <v>1</v>
      </c>
      <c r="B23" s="373">
        <v>40142</v>
      </c>
      <c r="C23" s="582" t="s">
        <v>1667</v>
      </c>
      <c r="D23" s="3" t="s">
        <v>1145</v>
      </c>
      <c r="E23" s="2" t="s">
        <v>1146</v>
      </c>
      <c r="F23" s="577" t="s">
        <v>133</v>
      </c>
      <c r="G23" s="3" t="s">
        <v>1532</v>
      </c>
      <c r="H23" s="570">
        <v>1111111111.1099999</v>
      </c>
      <c r="I23" s="574" t="s">
        <v>580</v>
      </c>
      <c r="J23" s="4">
        <v>40259</v>
      </c>
      <c r="K23" s="810">
        <v>6</v>
      </c>
      <c r="L23" s="77">
        <v>1244437500</v>
      </c>
      <c r="M23" s="576"/>
      <c r="N23" s="525"/>
      <c r="O23" s="216"/>
      <c r="P23" s="81"/>
      <c r="Q23" s="216"/>
      <c r="R23" s="3"/>
      <c r="S23" s="111"/>
    </row>
    <row r="24" spans="1:20" s="928" customFormat="1" ht="28.5" customHeight="1">
      <c r="A24" s="575">
        <v>2</v>
      </c>
      <c r="B24" s="373">
        <v>40142</v>
      </c>
      <c r="C24" s="582" t="s">
        <v>1667</v>
      </c>
      <c r="D24" s="3" t="s">
        <v>1145</v>
      </c>
      <c r="E24" s="2" t="s">
        <v>1146</v>
      </c>
      <c r="F24" s="577" t="s">
        <v>133</v>
      </c>
      <c r="G24" s="3" t="s">
        <v>1530</v>
      </c>
      <c r="H24" s="578">
        <v>2222222222.2199998</v>
      </c>
      <c r="I24" s="574" t="s">
        <v>580</v>
      </c>
      <c r="J24" s="4">
        <v>40259</v>
      </c>
      <c r="K24" s="810">
        <v>6</v>
      </c>
      <c r="L24" s="489">
        <v>2488875000</v>
      </c>
      <c r="M24" s="576"/>
      <c r="N24" s="525"/>
      <c r="O24" s="216"/>
      <c r="P24" s="81"/>
      <c r="Q24" s="216"/>
      <c r="R24" s="3"/>
      <c r="S24" s="111"/>
    </row>
    <row r="25" spans="1:20" s="928" customFormat="1" ht="28.5" customHeight="1">
      <c r="A25" s="575">
        <v>1</v>
      </c>
      <c r="B25" s="373">
        <v>40165</v>
      </c>
      <c r="C25" s="582" t="s">
        <v>1732</v>
      </c>
      <c r="D25" s="3" t="s">
        <v>1145</v>
      </c>
      <c r="E25" s="2" t="s">
        <v>1146</v>
      </c>
      <c r="F25" s="577" t="s">
        <v>133</v>
      </c>
      <c r="G25" s="3" t="s">
        <v>1532</v>
      </c>
      <c r="H25" s="570">
        <v>1111111111.1099999</v>
      </c>
      <c r="I25" s="574" t="s">
        <v>580</v>
      </c>
      <c r="J25" s="4">
        <v>40259</v>
      </c>
      <c r="K25" s="810">
        <v>6</v>
      </c>
      <c r="L25" s="77">
        <v>1244437500</v>
      </c>
      <c r="M25" s="576"/>
      <c r="N25" s="525"/>
      <c r="O25" s="216"/>
      <c r="P25" s="81"/>
      <c r="Q25" s="216"/>
      <c r="R25" s="3"/>
      <c r="S25" s="111"/>
    </row>
    <row r="26" spans="1:20" s="928" customFormat="1" ht="28.5" customHeight="1" thickBot="1">
      <c r="A26" s="583">
        <v>2</v>
      </c>
      <c r="B26" s="12">
        <v>40165</v>
      </c>
      <c r="C26" s="584" t="s">
        <v>1732</v>
      </c>
      <c r="D26" s="9" t="s">
        <v>1145</v>
      </c>
      <c r="E26" s="10" t="s">
        <v>1146</v>
      </c>
      <c r="F26" s="585" t="s">
        <v>133</v>
      </c>
      <c r="G26" s="9" t="s">
        <v>1530</v>
      </c>
      <c r="H26" s="586">
        <v>2222222222.2199998</v>
      </c>
      <c r="I26" s="587" t="s">
        <v>580</v>
      </c>
      <c r="J26" s="781">
        <v>40259</v>
      </c>
      <c r="K26" s="811">
        <v>6</v>
      </c>
      <c r="L26" s="588">
        <v>2488875000</v>
      </c>
      <c r="M26" s="29"/>
      <c r="N26" s="588"/>
      <c r="O26" s="217"/>
      <c r="P26" s="144"/>
      <c r="Q26" s="217"/>
      <c r="R26" s="9"/>
      <c r="S26" s="30"/>
    </row>
    <row r="27" spans="1:20" s="928" customFormat="1" ht="14.25">
      <c r="F27" s="78"/>
      <c r="H27" s="77"/>
      <c r="I27" s="17"/>
      <c r="J27" s="17"/>
      <c r="K27" s="17"/>
      <c r="L27" s="77"/>
      <c r="N27" s="77"/>
    </row>
    <row r="28" spans="1:20" s="928" customFormat="1" ht="15.75" thickBot="1">
      <c r="F28" s="78"/>
      <c r="G28" s="589" t="s">
        <v>1854</v>
      </c>
      <c r="H28" s="590">
        <f>SUM(L6:L26)</f>
        <v>30356250000</v>
      </c>
      <c r="I28" s="17"/>
      <c r="K28" s="809"/>
      <c r="L28" s="1199" t="s">
        <v>1759</v>
      </c>
      <c r="M28" s="1199"/>
      <c r="N28" s="1199"/>
      <c r="O28" s="590">
        <f>SUM(N6:N26)</f>
        <v>361138718.06999999</v>
      </c>
      <c r="Q28" s="1199" t="s">
        <v>1807</v>
      </c>
      <c r="R28" s="1199"/>
      <c r="S28" s="590">
        <f>SUM(S6:S26)</f>
        <v>20644319.33038833</v>
      </c>
    </row>
    <row r="29" spans="1:20" s="928" customFormat="1" ht="15" thickTop="1">
      <c r="F29" s="78"/>
      <c r="H29" s="562"/>
      <c r="I29" s="17"/>
      <c r="J29" s="17"/>
      <c r="K29" s="17"/>
      <c r="L29" s="77"/>
      <c r="N29" s="563"/>
    </row>
    <row r="30" spans="1:20" ht="14.25">
      <c r="A30" s="1475" t="s">
        <v>1531</v>
      </c>
      <c r="B30" s="1475"/>
      <c r="C30" s="1475"/>
      <c r="D30" s="1475"/>
      <c r="E30" s="1475"/>
      <c r="F30" s="1475"/>
      <c r="G30" s="1475"/>
      <c r="H30" s="1475"/>
      <c r="I30" s="1475"/>
      <c r="J30" s="1475"/>
      <c r="K30" s="1475"/>
      <c r="L30" s="1475"/>
      <c r="M30" s="1475"/>
      <c r="N30" s="1475"/>
      <c r="O30" s="1475"/>
      <c r="P30" s="1475"/>
      <c r="Q30" s="930"/>
      <c r="R30" s="930"/>
      <c r="S30" s="930"/>
      <c r="T30" s="930"/>
    </row>
    <row r="31" spans="1:20" ht="12.75" customHeight="1">
      <c r="A31" s="1473" t="s">
        <v>1533</v>
      </c>
      <c r="B31" s="1473"/>
      <c r="C31" s="1473"/>
      <c r="D31" s="1473"/>
      <c r="E31" s="1473"/>
      <c r="F31" s="1473"/>
      <c r="G31" s="1473"/>
      <c r="H31" s="1473"/>
      <c r="I31" s="1473"/>
      <c r="J31" s="1473"/>
      <c r="K31" s="1473"/>
      <c r="L31" s="1473"/>
      <c r="M31" s="1473"/>
      <c r="N31" s="1473"/>
      <c r="O31" s="1473"/>
      <c r="P31" s="1473"/>
      <c r="Q31" s="931"/>
      <c r="R31" s="931"/>
      <c r="S31" s="931"/>
      <c r="T31" s="931"/>
    </row>
    <row r="32" spans="1:20" ht="14.25">
      <c r="A32" s="1474" t="s">
        <v>1869</v>
      </c>
      <c r="B32" s="1474"/>
      <c r="C32" s="1474"/>
      <c r="D32" s="1474"/>
      <c r="E32" s="1474"/>
      <c r="F32" s="1474"/>
      <c r="G32" s="1474"/>
      <c r="H32" s="1474"/>
      <c r="I32" s="1474"/>
      <c r="J32" s="1474"/>
      <c r="K32" s="1474"/>
      <c r="L32" s="1474"/>
      <c r="M32" s="1474"/>
      <c r="N32" s="1474"/>
      <c r="O32" s="1474"/>
      <c r="P32" s="1474"/>
    </row>
    <row r="33" spans="1:19" ht="14.25">
      <c r="A33" s="1474" t="s">
        <v>1864</v>
      </c>
      <c r="B33" s="1474"/>
      <c r="C33" s="1474"/>
      <c r="D33" s="1474"/>
      <c r="E33" s="1474"/>
      <c r="F33" s="1474"/>
      <c r="G33" s="1474"/>
      <c r="H33" s="1474"/>
      <c r="I33" s="1474"/>
      <c r="J33" s="1474"/>
      <c r="K33" s="1474"/>
      <c r="L33" s="1474"/>
      <c r="M33" s="1474"/>
      <c r="N33" s="1474"/>
      <c r="O33" s="1474"/>
      <c r="P33" s="1474"/>
    </row>
    <row r="34" spans="1:19" ht="14.25">
      <c r="A34" s="1474" t="s">
        <v>1795</v>
      </c>
      <c r="B34" s="1474"/>
      <c r="C34" s="1474"/>
      <c r="D34" s="1474"/>
      <c r="E34" s="1474"/>
      <c r="F34" s="1474"/>
      <c r="G34" s="1474"/>
      <c r="H34" s="1474"/>
      <c r="I34" s="1474"/>
      <c r="J34" s="1474"/>
      <c r="K34" s="1474"/>
      <c r="L34" s="1474"/>
      <c r="M34" s="1474"/>
      <c r="N34" s="1474"/>
      <c r="O34" s="1474"/>
      <c r="P34" s="1474"/>
    </row>
    <row r="35" spans="1:19" ht="14.25" customHeight="1">
      <c r="A35" s="1473" t="s">
        <v>1865</v>
      </c>
      <c r="B35" s="1473"/>
      <c r="C35" s="1473"/>
      <c r="D35" s="1473"/>
      <c r="E35" s="1473"/>
      <c r="F35" s="1473"/>
      <c r="G35" s="1473"/>
      <c r="H35" s="1473"/>
      <c r="I35" s="1473"/>
      <c r="J35" s="1473"/>
      <c r="K35" s="1473"/>
      <c r="L35" s="1473"/>
      <c r="M35" s="1473"/>
      <c r="N35" s="1473"/>
      <c r="O35" s="1473"/>
      <c r="P35" s="1473"/>
      <c r="Q35" s="1473"/>
      <c r="R35" s="1473"/>
      <c r="S35" s="1473"/>
    </row>
    <row r="36" spans="1:19" ht="14.25" customHeight="1">
      <c r="A36" s="1473"/>
      <c r="B36" s="1473"/>
      <c r="C36" s="1473"/>
      <c r="D36" s="1473"/>
      <c r="E36" s="1473"/>
      <c r="F36" s="1473"/>
      <c r="G36" s="1473"/>
      <c r="H36" s="1473"/>
      <c r="I36" s="1473"/>
      <c r="J36" s="1473"/>
      <c r="K36" s="1473"/>
      <c r="L36" s="1473"/>
      <c r="M36" s="1473"/>
      <c r="N36" s="1473"/>
      <c r="O36" s="1473"/>
      <c r="P36" s="1473"/>
      <c r="Q36" s="1473"/>
      <c r="R36" s="1473"/>
      <c r="S36" s="1473"/>
    </row>
    <row r="37" spans="1:19" ht="12.75" customHeight="1">
      <c r="A37" s="931"/>
      <c r="B37" s="931"/>
      <c r="C37" s="931"/>
      <c r="D37" s="931"/>
      <c r="E37" s="931"/>
      <c r="F37" s="931"/>
      <c r="G37" s="931"/>
      <c r="H37" s="931"/>
      <c r="I37" s="931"/>
      <c r="J37" s="931"/>
      <c r="K37" s="931"/>
      <c r="L37" s="931"/>
      <c r="M37" s="931"/>
      <c r="N37" s="931"/>
      <c r="O37" s="931"/>
      <c r="P37" s="931"/>
      <c r="Q37" s="931"/>
      <c r="R37" s="931"/>
      <c r="S37" s="931"/>
    </row>
    <row r="38" spans="1:19">
      <c r="A38" s="812"/>
      <c r="B38" s="812"/>
      <c r="C38" s="812"/>
      <c r="D38" s="812"/>
      <c r="E38" s="812"/>
      <c r="F38" s="812"/>
      <c r="G38" s="812"/>
      <c r="H38" s="812"/>
      <c r="I38" s="812"/>
      <c r="J38" s="812"/>
      <c r="K38" s="812"/>
      <c r="L38" s="812"/>
    </row>
  </sheetData>
  <protectedRanges>
    <protectedRange sqref="O6:O10" name="Range1"/>
  </protectedRanges>
  <mergeCells count="53">
    <mergeCell ref="F8:F10"/>
    <mergeCell ref="G8:G10"/>
    <mergeCell ref="A8:A10"/>
    <mergeCell ref="M9:M10"/>
    <mergeCell ref="N9:N10"/>
    <mergeCell ref="C8:C10"/>
    <mergeCell ref="D8:D10"/>
    <mergeCell ref="E8:E10"/>
    <mergeCell ref="O9:O10"/>
    <mergeCell ref="P9:P10"/>
    <mergeCell ref="L28:N28"/>
    <mergeCell ref="A35:S36"/>
    <mergeCell ref="Q28:R28"/>
    <mergeCell ref="A31:P31"/>
    <mergeCell ref="A32:P32"/>
    <mergeCell ref="A33:P33"/>
    <mergeCell ref="A34:P34"/>
    <mergeCell ref="A30:P30"/>
    <mergeCell ref="H8:H10"/>
    <mergeCell ref="I8:I10"/>
    <mergeCell ref="J8:J10"/>
    <mergeCell ref="K8:K10"/>
    <mergeCell ref="L8:L10"/>
    <mergeCell ref="B8:B10"/>
    <mergeCell ref="Q4:S4"/>
    <mergeCell ref="F6:F7"/>
    <mergeCell ref="G6:G7"/>
    <mergeCell ref="N6:N7"/>
    <mergeCell ref="O6:O7"/>
    <mergeCell ref="P6:P7"/>
    <mergeCell ref="K6:K7"/>
    <mergeCell ref="L6:L7"/>
    <mergeCell ref="M6:M7"/>
    <mergeCell ref="H6:H7"/>
    <mergeCell ref="I6:I7"/>
    <mergeCell ref="J6:J7"/>
    <mergeCell ref="A6:A7"/>
    <mergeCell ref="B6:B7"/>
    <mergeCell ref="C6:C7"/>
    <mergeCell ref="D6:D7"/>
    <mergeCell ref="E6:E7"/>
    <mergeCell ref="A1:P1"/>
    <mergeCell ref="G2:H2"/>
    <mergeCell ref="A4:A5"/>
    <mergeCell ref="B4:B5"/>
    <mergeCell ref="C4:E4"/>
    <mergeCell ref="F4:F5"/>
    <mergeCell ref="G4:G5"/>
    <mergeCell ref="H4:H5"/>
    <mergeCell ref="I4:I5"/>
    <mergeCell ref="J4:L4"/>
    <mergeCell ref="M4:N4"/>
    <mergeCell ref="O4:P4"/>
  </mergeCells>
  <pageMargins left="0.7" right="0.7" top="0.75" bottom="0.75" header="0.3" footer="0.3"/>
  <pageSetup paperSize="5" scale="43" orientation="landscape" r:id="rId1"/>
  <headerFooter>
    <oddFooter>&amp;RPage &amp;P of &amp;N</oddFooter>
  </headerFooter>
</worksheet>
</file>

<file path=xl/worksheets/sheet6.xml><?xml version="1.0" encoding="utf-8"?>
<worksheet xmlns="http://schemas.openxmlformats.org/spreadsheetml/2006/main" xmlns:r="http://schemas.openxmlformats.org/officeDocument/2006/relationships">
  <dimension ref="A1:Q313"/>
  <sheetViews>
    <sheetView topLeftCell="C283" zoomScale="75" zoomScaleNormal="75" zoomScaleSheetLayoutView="75" zoomScalePageLayoutView="85" workbookViewId="0">
      <selection activeCell="J2" sqref="J2"/>
    </sheetView>
  </sheetViews>
  <sheetFormatPr defaultRowHeight="14.25"/>
  <cols>
    <col min="1" max="1" width="12.5703125" style="17" bestFit="1" customWidth="1"/>
    <col min="2" max="2" width="53.5703125" style="828" customWidth="1"/>
    <col min="3" max="3" width="18.28515625" style="828" bestFit="1" customWidth="1"/>
    <col min="4" max="4" width="6.28515625" style="17" bestFit="1" customWidth="1"/>
    <col min="5" max="5" width="13.140625" style="17" bestFit="1" customWidth="1"/>
    <col min="6" max="6" width="47.85546875" style="838" bestFit="1" customWidth="1"/>
    <col min="7" max="7" width="27" style="828" customWidth="1"/>
    <col min="8" max="8" width="12.7109375" style="17" customWidth="1"/>
    <col min="9" max="9" width="5.85546875" style="828" bestFit="1" customWidth="1"/>
    <col min="10" max="10" width="13.140625" style="828" bestFit="1" customWidth="1"/>
    <col min="11" max="11" width="25.5703125" style="828" bestFit="1" customWidth="1"/>
    <col min="12" max="12" width="19.28515625" style="828" bestFit="1" customWidth="1"/>
    <col min="13" max="13" width="28.5703125" style="828" customWidth="1"/>
    <col min="14" max="14" width="5" style="828" customWidth="1"/>
    <col min="15" max="15" width="18" style="828" bestFit="1" customWidth="1"/>
    <col min="16" max="16384" width="9.140625" style="828"/>
  </cols>
  <sheetData>
    <row r="1" spans="1:13" ht="15">
      <c r="A1" s="1491" t="s">
        <v>481</v>
      </c>
      <c r="B1" s="1491"/>
      <c r="C1" s="1491"/>
      <c r="D1" s="1491"/>
      <c r="E1" s="1491"/>
      <c r="F1" s="1491"/>
      <c r="G1" s="1491"/>
      <c r="H1" s="1491"/>
      <c r="I1" s="1491"/>
      <c r="J1" s="1491"/>
      <c r="K1" s="1491"/>
      <c r="L1" s="1491"/>
      <c r="M1" s="1491"/>
    </row>
    <row r="2" spans="1:13" ht="11.25" customHeight="1" thickBot="1">
      <c r="G2" s="829"/>
      <c r="I2" s="17"/>
    </row>
    <row r="3" spans="1:13" ht="12.75" customHeight="1">
      <c r="A3" s="1492" t="s">
        <v>5</v>
      </c>
      <c r="B3" s="839" t="s">
        <v>1409</v>
      </c>
      <c r="C3" s="839"/>
      <c r="D3" s="840"/>
      <c r="E3" s="1494" t="s">
        <v>9</v>
      </c>
      <c r="F3" s="1494" t="s">
        <v>1273</v>
      </c>
      <c r="G3" s="1494" t="s">
        <v>326</v>
      </c>
      <c r="H3" s="1497" t="s">
        <v>10</v>
      </c>
      <c r="I3" s="1499" t="s">
        <v>1841</v>
      </c>
      <c r="J3" s="1150" t="s">
        <v>444</v>
      </c>
      <c r="K3" s="1433"/>
      <c r="L3" s="1433"/>
      <c r="M3" s="1151"/>
    </row>
    <row r="4" spans="1:13" s="829" customFormat="1" ht="63" customHeight="1" thickBot="1">
      <c r="A4" s="1493"/>
      <c r="B4" s="841" t="s">
        <v>6</v>
      </c>
      <c r="C4" s="842" t="s">
        <v>7</v>
      </c>
      <c r="D4" s="842" t="s">
        <v>8</v>
      </c>
      <c r="E4" s="1495"/>
      <c r="F4" s="1495"/>
      <c r="G4" s="1496"/>
      <c r="H4" s="1498"/>
      <c r="I4" s="1500"/>
      <c r="J4" s="836" t="s">
        <v>447</v>
      </c>
      <c r="K4" s="833" t="s">
        <v>445</v>
      </c>
      <c r="L4" s="833" t="s">
        <v>457</v>
      </c>
      <c r="M4" s="776" t="s">
        <v>446</v>
      </c>
    </row>
    <row r="5" spans="1:13" ht="28.5" customHeight="1">
      <c r="A5" s="843">
        <v>39916</v>
      </c>
      <c r="B5" s="844" t="s">
        <v>1319</v>
      </c>
      <c r="C5" s="844" t="s">
        <v>1125</v>
      </c>
      <c r="D5" s="844" t="s">
        <v>1126</v>
      </c>
      <c r="E5" s="844" t="s">
        <v>133</v>
      </c>
      <c r="F5" s="844" t="s">
        <v>1320</v>
      </c>
      <c r="G5" s="845">
        <v>376000000</v>
      </c>
      <c r="H5" s="844" t="s">
        <v>592</v>
      </c>
      <c r="I5" s="846"/>
      <c r="J5" s="847">
        <v>39976</v>
      </c>
      <c r="K5" s="848">
        <v>284590000</v>
      </c>
      <c r="L5" s="849">
        <f>G5+K5</f>
        <v>660590000</v>
      </c>
      <c r="M5" s="777" t="s">
        <v>448</v>
      </c>
    </row>
    <row r="6" spans="1:13" ht="28.5" customHeight="1">
      <c r="A6" s="850"/>
      <c r="B6" s="851"/>
      <c r="C6" s="851"/>
      <c r="D6" s="851"/>
      <c r="E6" s="851"/>
      <c r="F6" s="851"/>
      <c r="G6" s="852"/>
      <c r="H6" s="851"/>
      <c r="I6" s="463"/>
      <c r="J6" s="853">
        <v>40086</v>
      </c>
      <c r="K6" s="854">
        <v>121910000</v>
      </c>
      <c r="L6" s="855">
        <f>L5+K6</f>
        <v>782500000</v>
      </c>
      <c r="M6" s="813" t="s">
        <v>1529</v>
      </c>
    </row>
    <row r="7" spans="1:13" ht="28.5" customHeight="1">
      <c r="A7" s="850"/>
      <c r="B7" s="851"/>
      <c r="C7" s="851"/>
      <c r="D7" s="851"/>
      <c r="E7" s="851"/>
      <c r="F7" s="851"/>
      <c r="G7" s="852"/>
      <c r="H7" s="851"/>
      <c r="I7" s="463"/>
      <c r="J7" s="856">
        <v>40177</v>
      </c>
      <c r="K7" s="857">
        <v>131340000</v>
      </c>
      <c r="L7" s="858">
        <f>L6+K7</f>
        <v>913840000</v>
      </c>
      <c r="M7" s="778" t="s">
        <v>1796</v>
      </c>
    </row>
    <row r="8" spans="1:13" ht="28.5" customHeight="1">
      <c r="A8" s="859"/>
      <c r="B8" s="860"/>
      <c r="C8" s="860"/>
      <c r="D8" s="860"/>
      <c r="E8" s="860"/>
      <c r="F8" s="860"/>
      <c r="G8" s="861"/>
      <c r="H8" s="860"/>
      <c r="I8" s="569"/>
      <c r="J8" s="856">
        <v>40263</v>
      </c>
      <c r="K8" s="857">
        <v>-355530000</v>
      </c>
      <c r="L8" s="858">
        <f>L7+K8</f>
        <v>558310000</v>
      </c>
      <c r="M8" s="778" t="s">
        <v>448</v>
      </c>
    </row>
    <row r="9" spans="1:13" ht="28.5" customHeight="1">
      <c r="A9" s="862">
        <v>39916</v>
      </c>
      <c r="B9" s="863" t="s">
        <v>1321</v>
      </c>
      <c r="C9" s="863" t="s">
        <v>1322</v>
      </c>
      <c r="D9" s="863" t="s">
        <v>1006</v>
      </c>
      <c r="E9" s="863" t="s">
        <v>133</v>
      </c>
      <c r="F9" s="863" t="s">
        <v>1320</v>
      </c>
      <c r="G9" s="864">
        <v>2071000000</v>
      </c>
      <c r="H9" s="863" t="s">
        <v>592</v>
      </c>
      <c r="I9" s="463"/>
      <c r="J9" s="856">
        <v>39976</v>
      </c>
      <c r="K9" s="857">
        <v>-991580000</v>
      </c>
      <c r="L9" s="858">
        <f>G9+K9</f>
        <v>1079420000</v>
      </c>
      <c r="M9" s="778" t="s">
        <v>448</v>
      </c>
    </row>
    <row r="10" spans="1:13" ht="28.5" customHeight="1">
      <c r="A10" s="850"/>
      <c r="B10" s="851"/>
      <c r="C10" s="851"/>
      <c r="D10" s="851"/>
      <c r="E10" s="851"/>
      <c r="F10" s="851"/>
      <c r="G10" s="852"/>
      <c r="H10" s="851"/>
      <c r="I10" s="463"/>
      <c r="J10" s="856">
        <v>40086</v>
      </c>
      <c r="K10" s="857">
        <v>1010180000</v>
      </c>
      <c r="L10" s="858">
        <f>L9+K10</f>
        <v>2089600000</v>
      </c>
      <c r="M10" s="813" t="s">
        <v>1529</v>
      </c>
    </row>
    <row r="11" spans="1:13" ht="28.5" customHeight="1">
      <c r="A11" s="850"/>
      <c r="B11" s="851"/>
      <c r="C11" s="851"/>
      <c r="D11" s="851"/>
      <c r="E11" s="851"/>
      <c r="F11" s="851"/>
      <c r="G11" s="852"/>
      <c r="H11" s="851"/>
      <c r="I11" s="463"/>
      <c r="J11" s="856">
        <v>40177</v>
      </c>
      <c r="K11" s="857">
        <v>-105410000</v>
      </c>
      <c r="L11" s="858">
        <f>L10+K11</f>
        <v>1984190000</v>
      </c>
      <c r="M11" s="778" t="s">
        <v>1796</v>
      </c>
    </row>
    <row r="12" spans="1:13" ht="28.5" customHeight="1">
      <c r="A12" s="859"/>
      <c r="B12" s="860"/>
      <c r="C12" s="860"/>
      <c r="D12" s="860"/>
      <c r="E12" s="860"/>
      <c r="F12" s="860"/>
      <c r="G12" s="861"/>
      <c r="H12" s="860"/>
      <c r="I12" s="569"/>
      <c r="J12" s="856">
        <v>40263</v>
      </c>
      <c r="K12" s="857">
        <v>-199300000</v>
      </c>
      <c r="L12" s="858">
        <f>L11+K12</f>
        <v>1784890000</v>
      </c>
      <c r="M12" s="778" t="s">
        <v>1867</v>
      </c>
    </row>
    <row r="13" spans="1:13" ht="28.5" customHeight="1">
      <c r="A13" s="862">
        <v>39916</v>
      </c>
      <c r="B13" s="863" t="s">
        <v>1323</v>
      </c>
      <c r="C13" s="863" t="s">
        <v>1324</v>
      </c>
      <c r="D13" s="863" t="s">
        <v>1111</v>
      </c>
      <c r="E13" s="863" t="s">
        <v>133</v>
      </c>
      <c r="F13" s="863" t="s">
        <v>1320</v>
      </c>
      <c r="G13" s="864">
        <v>2873000000</v>
      </c>
      <c r="H13" s="863" t="s">
        <v>592</v>
      </c>
      <c r="I13" s="463"/>
      <c r="J13" s="856">
        <v>39981</v>
      </c>
      <c r="K13" s="857">
        <v>-462990000</v>
      </c>
      <c r="L13" s="858">
        <f>G13+K13</f>
        <v>2410010000</v>
      </c>
      <c r="M13" s="778" t="s">
        <v>448</v>
      </c>
    </row>
    <row r="14" spans="1:13" ht="28.5" customHeight="1">
      <c r="A14" s="850"/>
      <c r="B14" s="851"/>
      <c r="C14" s="851"/>
      <c r="D14" s="851"/>
      <c r="E14" s="851"/>
      <c r="F14" s="851"/>
      <c r="G14" s="852"/>
      <c r="H14" s="851"/>
      <c r="I14" s="463"/>
      <c r="J14" s="856">
        <v>40086</v>
      </c>
      <c r="K14" s="857">
        <v>65070000</v>
      </c>
      <c r="L14" s="858">
        <f>L13+K14</f>
        <v>2475080000</v>
      </c>
      <c r="M14" s="813" t="s">
        <v>1529</v>
      </c>
    </row>
    <row r="15" spans="1:13" ht="28.5" customHeight="1">
      <c r="A15" s="850"/>
      <c r="B15" s="851"/>
      <c r="C15" s="851"/>
      <c r="D15" s="851"/>
      <c r="E15" s="851"/>
      <c r="F15" s="851"/>
      <c r="G15" s="852"/>
      <c r="H15" s="851"/>
      <c r="I15" s="463"/>
      <c r="J15" s="856">
        <v>40177</v>
      </c>
      <c r="K15" s="857">
        <v>1213310000</v>
      </c>
      <c r="L15" s="858">
        <f>L14+K15</f>
        <v>3688390000</v>
      </c>
      <c r="M15" s="778" t="s">
        <v>1796</v>
      </c>
    </row>
    <row r="16" spans="1:13" ht="28.5" customHeight="1">
      <c r="A16" s="850"/>
      <c r="B16" s="851"/>
      <c r="C16" s="851"/>
      <c r="D16" s="851"/>
      <c r="E16" s="851"/>
      <c r="F16" s="851"/>
      <c r="G16" s="852"/>
      <c r="H16" s="851"/>
      <c r="I16" s="463"/>
      <c r="J16" s="856">
        <v>40226</v>
      </c>
      <c r="K16" s="865">
        <v>2050236344</v>
      </c>
      <c r="L16" s="858">
        <f>L15+K16</f>
        <v>5738626344</v>
      </c>
      <c r="M16" s="778" t="s">
        <v>1823</v>
      </c>
    </row>
    <row r="17" spans="1:13" ht="28.5" customHeight="1">
      <c r="A17" s="850"/>
      <c r="B17" s="851"/>
      <c r="C17" s="851"/>
      <c r="D17" s="851"/>
      <c r="E17" s="851"/>
      <c r="F17" s="851"/>
      <c r="G17" s="852"/>
      <c r="H17" s="851"/>
      <c r="I17" s="463"/>
      <c r="J17" s="856">
        <v>40249</v>
      </c>
      <c r="K17" s="865">
        <v>54767</v>
      </c>
      <c r="L17" s="858">
        <v>5738681110</v>
      </c>
      <c r="M17" s="778" t="s">
        <v>1823</v>
      </c>
    </row>
    <row r="18" spans="1:13" ht="28.5" customHeight="1">
      <c r="A18" s="850"/>
      <c r="B18" s="851"/>
      <c r="C18" s="851"/>
      <c r="D18" s="851"/>
      <c r="E18" s="851"/>
      <c r="F18" s="851"/>
      <c r="G18" s="852"/>
      <c r="H18" s="851"/>
      <c r="I18" s="463"/>
      <c r="J18" s="866">
        <v>40256</v>
      </c>
      <c r="K18" s="857">
        <v>668108890</v>
      </c>
      <c r="L18" s="858">
        <v>6406790000</v>
      </c>
      <c r="M18" s="779" t="s">
        <v>1798</v>
      </c>
    </row>
    <row r="19" spans="1:13" ht="28.5" customHeight="1">
      <c r="A19" s="859"/>
      <c r="B19" s="860"/>
      <c r="C19" s="860"/>
      <c r="D19" s="860"/>
      <c r="E19" s="860"/>
      <c r="F19" s="860"/>
      <c r="G19" s="861"/>
      <c r="H19" s="860"/>
      <c r="I19" s="569"/>
      <c r="J19" s="853">
        <v>40263</v>
      </c>
      <c r="K19" s="854">
        <v>683130000</v>
      </c>
      <c r="L19" s="855">
        <f>L18+K19</f>
        <v>7089920000</v>
      </c>
      <c r="M19" s="813" t="s">
        <v>448</v>
      </c>
    </row>
    <row r="20" spans="1:13" ht="28.5" customHeight="1">
      <c r="A20" s="862">
        <v>39916</v>
      </c>
      <c r="B20" s="863" t="s">
        <v>1325</v>
      </c>
      <c r="C20" s="863" t="s">
        <v>1326</v>
      </c>
      <c r="D20" s="863" t="s">
        <v>1027</v>
      </c>
      <c r="E20" s="863" t="s">
        <v>133</v>
      </c>
      <c r="F20" s="863" t="s">
        <v>1320</v>
      </c>
      <c r="G20" s="864">
        <v>633000000</v>
      </c>
      <c r="H20" s="863" t="s">
        <v>592</v>
      </c>
      <c r="I20" s="463"/>
      <c r="J20" s="856">
        <v>39976</v>
      </c>
      <c r="K20" s="857">
        <v>384650000</v>
      </c>
      <c r="L20" s="858">
        <f>G20+K20</f>
        <v>1017650000</v>
      </c>
      <c r="M20" s="778" t="s">
        <v>448</v>
      </c>
    </row>
    <row r="21" spans="1:13" ht="28.5" customHeight="1">
      <c r="A21" s="850"/>
      <c r="B21" s="851"/>
      <c r="C21" s="851"/>
      <c r="D21" s="851"/>
      <c r="E21" s="851"/>
      <c r="F21" s="851"/>
      <c r="G21" s="852"/>
      <c r="H21" s="851"/>
      <c r="I21" s="463"/>
      <c r="J21" s="856">
        <v>40086</v>
      </c>
      <c r="K21" s="857">
        <v>2537240000</v>
      </c>
      <c r="L21" s="858">
        <f>L20+K21</f>
        <v>3554890000</v>
      </c>
      <c r="M21" s="813" t="s">
        <v>1529</v>
      </c>
    </row>
    <row r="22" spans="1:13" ht="28.5" customHeight="1">
      <c r="A22" s="850"/>
      <c r="B22" s="851"/>
      <c r="C22" s="851"/>
      <c r="D22" s="851"/>
      <c r="E22" s="851"/>
      <c r="F22" s="851"/>
      <c r="G22" s="852"/>
      <c r="H22" s="851"/>
      <c r="I22" s="463"/>
      <c r="J22" s="856">
        <v>40177</v>
      </c>
      <c r="K22" s="857">
        <v>-1679520000</v>
      </c>
      <c r="L22" s="858">
        <f>L21+K22</f>
        <v>1875370000</v>
      </c>
      <c r="M22" s="778" t="s">
        <v>1796</v>
      </c>
    </row>
    <row r="23" spans="1:13" ht="28.5" customHeight="1">
      <c r="A23" s="859"/>
      <c r="B23" s="860"/>
      <c r="C23" s="860"/>
      <c r="D23" s="860"/>
      <c r="E23" s="860"/>
      <c r="F23" s="860"/>
      <c r="G23" s="861"/>
      <c r="H23" s="860"/>
      <c r="I23" s="569"/>
      <c r="J23" s="856">
        <v>40263</v>
      </c>
      <c r="K23" s="857">
        <v>190180000</v>
      </c>
      <c r="L23" s="858">
        <f>L22+K23</f>
        <v>2065550000</v>
      </c>
      <c r="M23" s="778" t="s">
        <v>448</v>
      </c>
    </row>
    <row r="24" spans="1:13" ht="28.5" customHeight="1">
      <c r="A24" s="862">
        <v>39916</v>
      </c>
      <c r="B24" s="863" t="s">
        <v>1327</v>
      </c>
      <c r="C24" s="863" t="s">
        <v>1259</v>
      </c>
      <c r="D24" s="863" t="s">
        <v>1070</v>
      </c>
      <c r="E24" s="863" t="s">
        <v>133</v>
      </c>
      <c r="F24" s="863" t="s">
        <v>1320</v>
      </c>
      <c r="G24" s="864">
        <v>407000000</v>
      </c>
      <c r="H24" s="863" t="s">
        <v>592</v>
      </c>
      <c r="I24" s="463"/>
      <c r="J24" s="856">
        <v>39981</v>
      </c>
      <c r="K24" s="857">
        <v>225040000</v>
      </c>
      <c r="L24" s="858">
        <f>G24+K24</f>
        <v>632040000</v>
      </c>
      <c r="M24" s="778" t="s">
        <v>448</v>
      </c>
    </row>
    <row r="25" spans="1:13" ht="28.5" customHeight="1">
      <c r="A25" s="850"/>
      <c r="B25" s="851"/>
      <c r="C25" s="851"/>
      <c r="D25" s="851"/>
      <c r="E25" s="851"/>
      <c r="F25" s="851"/>
      <c r="G25" s="852"/>
      <c r="H25" s="851"/>
      <c r="I25" s="463"/>
      <c r="J25" s="856">
        <v>40086</v>
      </c>
      <c r="K25" s="857">
        <v>254380000</v>
      </c>
      <c r="L25" s="858">
        <f>L24+K25</f>
        <v>886420000</v>
      </c>
      <c r="M25" s="813" t="s">
        <v>1529</v>
      </c>
    </row>
    <row r="26" spans="1:13" ht="28.5" customHeight="1">
      <c r="A26" s="850"/>
      <c r="B26" s="851"/>
      <c r="C26" s="851"/>
      <c r="D26" s="851"/>
      <c r="E26" s="851"/>
      <c r="F26" s="851"/>
      <c r="G26" s="852"/>
      <c r="H26" s="851"/>
      <c r="I26" s="463"/>
      <c r="J26" s="856">
        <v>40177</v>
      </c>
      <c r="K26" s="857">
        <v>355710000</v>
      </c>
      <c r="L26" s="858">
        <f>L25+K26</f>
        <v>1242130000</v>
      </c>
      <c r="M26" s="778" t="s">
        <v>1796</v>
      </c>
    </row>
    <row r="27" spans="1:13" ht="28.5" customHeight="1">
      <c r="A27" s="859"/>
      <c r="B27" s="860"/>
      <c r="C27" s="860"/>
      <c r="D27" s="860"/>
      <c r="E27" s="860"/>
      <c r="F27" s="860"/>
      <c r="G27" s="861"/>
      <c r="H27" s="860"/>
      <c r="I27" s="569"/>
      <c r="J27" s="856">
        <v>40263</v>
      </c>
      <c r="K27" s="857">
        <v>-57720000</v>
      </c>
      <c r="L27" s="858">
        <f>L26+K27</f>
        <v>1184410000</v>
      </c>
      <c r="M27" s="778" t="s">
        <v>448</v>
      </c>
    </row>
    <row r="28" spans="1:13" ht="28.5" customHeight="1">
      <c r="A28" s="867">
        <v>39916</v>
      </c>
      <c r="B28" s="868" t="s">
        <v>1328</v>
      </c>
      <c r="C28" s="869" t="s">
        <v>1329</v>
      </c>
      <c r="D28" s="870" t="s">
        <v>1312</v>
      </c>
      <c r="E28" s="870" t="s">
        <v>133</v>
      </c>
      <c r="F28" s="869" t="s">
        <v>1320</v>
      </c>
      <c r="G28" s="858">
        <v>3552000000</v>
      </c>
      <c r="H28" s="871" t="s">
        <v>592</v>
      </c>
      <c r="I28" s="600">
        <v>2</v>
      </c>
      <c r="J28" s="856">
        <v>40025</v>
      </c>
      <c r="K28" s="858">
        <v>-3552000000</v>
      </c>
      <c r="L28" s="858">
        <f>G28+K28</f>
        <v>0</v>
      </c>
      <c r="M28" s="779" t="s">
        <v>1443</v>
      </c>
    </row>
    <row r="29" spans="1:13" ht="28.5" customHeight="1">
      <c r="A29" s="862">
        <v>39919</v>
      </c>
      <c r="B29" s="863" t="s">
        <v>1332</v>
      </c>
      <c r="C29" s="863" t="s">
        <v>1333</v>
      </c>
      <c r="D29" s="863" t="s">
        <v>1075</v>
      </c>
      <c r="E29" s="863" t="s">
        <v>133</v>
      </c>
      <c r="F29" s="863" t="s">
        <v>1320</v>
      </c>
      <c r="G29" s="864">
        <v>659000000</v>
      </c>
      <c r="H29" s="863" t="s">
        <v>592</v>
      </c>
      <c r="I29" s="463"/>
      <c r="J29" s="856">
        <v>39976</v>
      </c>
      <c r="K29" s="857">
        <v>-105620000</v>
      </c>
      <c r="L29" s="858">
        <f>G29+K29</f>
        <v>553380000</v>
      </c>
      <c r="M29" s="778" t="s">
        <v>448</v>
      </c>
    </row>
    <row r="30" spans="1:13" ht="28.5" customHeight="1">
      <c r="A30" s="850"/>
      <c r="B30" s="851"/>
      <c r="C30" s="851"/>
      <c r="D30" s="851"/>
      <c r="E30" s="851"/>
      <c r="F30" s="851"/>
      <c r="G30" s="852"/>
      <c r="H30" s="851"/>
      <c r="I30" s="463"/>
      <c r="J30" s="856">
        <v>40086</v>
      </c>
      <c r="K30" s="857">
        <v>102580000</v>
      </c>
      <c r="L30" s="858">
        <f>L29+K30</f>
        <v>655960000</v>
      </c>
      <c r="M30" s="813" t="s">
        <v>1529</v>
      </c>
    </row>
    <row r="31" spans="1:13" ht="28.5" customHeight="1">
      <c r="A31" s="850"/>
      <c r="B31" s="851"/>
      <c r="C31" s="851"/>
      <c r="D31" s="851"/>
      <c r="E31" s="851"/>
      <c r="F31" s="851"/>
      <c r="G31" s="852"/>
      <c r="H31" s="851"/>
      <c r="I31" s="463"/>
      <c r="J31" s="856">
        <v>40177</v>
      </c>
      <c r="K31" s="857">
        <v>277640000</v>
      </c>
      <c r="L31" s="858">
        <f>L30+K31</f>
        <v>933600000</v>
      </c>
      <c r="M31" s="778" t="s">
        <v>1796</v>
      </c>
    </row>
    <row r="32" spans="1:13" ht="28.5" customHeight="1">
      <c r="A32" s="859"/>
      <c r="B32" s="860"/>
      <c r="C32" s="860"/>
      <c r="D32" s="860"/>
      <c r="E32" s="860"/>
      <c r="F32" s="860"/>
      <c r="G32" s="861"/>
      <c r="H32" s="860"/>
      <c r="I32" s="569"/>
      <c r="J32" s="856">
        <v>40263</v>
      </c>
      <c r="K32" s="857">
        <v>46860000</v>
      </c>
      <c r="L32" s="858">
        <f>L31+K32</f>
        <v>980460000</v>
      </c>
      <c r="M32" s="778" t="s">
        <v>448</v>
      </c>
    </row>
    <row r="33" spans="1:13" ht="28.5" customHeight="1">
      <c r="A33" s="872" t="s">
        <v>1799</v>
      </c>
      <c r="B33" s="863" t="s">
        <v>1344</v>
      </c>
      <c r="C33" s="863" t="s">
        <v>1345</v>
      </c>
      <c r="D33" s="863" t="s">
        <v>988</v>
      </c>
      <c r="E33" s="863" t="s">
        <v>133</v>
      </c>
      <c r="F33" s="863" t="s">
        <v>1320</v>
      </c>
      <c r="G33" s="864">
        <v>798900000</v>
      </c>
      <c r="H33" s="863" t="s">
        <v>592</v>
      </c>
      <c r="I33" s="463"/>
      <c r="J33" s="856">
        <v>39976</v>
      </c>
      <c r="K33" s="857">
        <v>5540000</v>
      </c>
      <c r="L33" s="858">
        <f>G33+K33</f>
        <v>804440000</v>
      </c>
      <c r="M33" s="778" t="s">
        <v>448</v>
      </c>
    </row>
    <row r="34" spans="1:13" ht="28.5" customHeight="1">
      <c r="A34" s="873"/>
      <c r="B34" s="851"/>
      <c r="C34" s="851"/>
      <c r="D34" s="851"/>
      <c r="E34" s="851"/>
      <c r="F34" s="851"/>
      <c r="G34" s="852"/>
      <c r="H34" s="851"/>
      <c r="I34" s="463"/>
      <c r="J34" s="856">
        <v>40086</v>
      </c>
      <c r="K34" s="857">
        <v>162680000</v>
      </c>
      <c r="L34" s="858">
        <f>L33+K34</f>
        <v>967120000</v>
      </c>
      <c r="M34" s="813" t="s">
        <v>1529</v>
      </c>
    </row>
    <row r="35" spans="1:13" ht="28.5" customHeight="1">
      <c r="A35" s="873"/>
      <c r="B35" s="851"/>
      <c r="C35" s="851"/>
      <c r="D35" s="851"/>
      <c r="E35" s="851"/>
      <c r="F35" s="851"/>
      <c r="G35" s="852"/>
      <c r="H35" s="851"/>
      <c r="I35" s="463"/>
      <c r="J35" s="856">
        <v>40177</v>
      </c>
      <c r="K35" s="857">
        <v>665510000</v>
      </c>
      <c r="L35" s="858">
        <f>L34+K35</f>
        <v>1632630000</v>
      </c>
      <c r="M35" s="778" t="s">
        <v>1796</v>
      </c>
    </row>
    <row r="36" spans="1:13" ht="28.5" customHeight="1">
      <c r="A36" s="873"/>
      <c r="B36" s="851"/>
      <c r="C36" s="851"/>
      <c r="D36" s="851"/>
      <c r="E36" s="851"/>
      <c r="F36" s="851"/>
      <c r="G36" s="852"/>
      <c r="H36" s="851"/>
      <c r="I36" s="463"/>
      <c r="J36" s="856">
        <v>40204</v>
      </c>
      <c r="K36" s="857">
        <v>800390000</v>
      </c>
      <c r="L36" s="858">
        <f>L35+K36</f>
        <v>2433020000</v>
      </c>
      <c r="M36" s="778" t="s">
        <v>1798</v>
      </c>
    </row>
    <row r="37" spans="1:13" ht="28.5" customHeight="1">
      <c r="A37" s="874"/>
      <c r="B37" s="860"/>
      <c r="C37" s="860"/>
      <c r="D37" s="860"/>
      <c r="E37" s="860"/>
      <c r="F37" s="860"/>
      <c r="G37" s="861"/>
      <c r="H37" s="860"/>
      <c r="I37" s="569"/>
      <c r="J37" s="856">
        <v>40263</v>
      </c>
      <c r="K37" s="857">
        <v>-829370000</v>
      </c>
      <c r="L37" s="858">
        <f>L36+K37</f>
        <v>1603650000</v>
      </c>
      <c r="M37" s="778" t="s">
        <v>448</v>
      </c>
    </row>
    <row r="38" spans="1:13" ht="28.5" customHeight="1">
      <c r="A38" s="872" t="s">
        <v>1799</v>
      </c>
      <c r="B38" s="863" t="s">
        <v>1346</v>
      </c>
      <c r="C38" s="863" t="s">
        <v>1345</v>
      </c>
      <c r="D38" s="863" t="s">
        <v>988</v>
      </c>
      <c r="E38" s="863" t="s">
        <v>133</v>
      </c>
      <c r="F38" s="863" t="s">
        <v>1320</v>
      </c>
      <c r="G38" s="864">
        <v>1864000000</v>
      </c>
      <c r="H38" s="863" t="s">
        <v>592</v>
      </c>
      <c r="I38" s="463"/>
      <c r="J38" s="856">
        <v>39976</v>
      </c>
      <c r="K38" s="857">
        <v>3318840000</v>
      </c>
      <c r="L38" s="858">
        <f>G38+K38</f>
        <v>5182840000</v>
      </c>
      <c r="M38" s="778" t="s">
        <v>448</v>
      </c>
    </row>
    <row r="39" spans="1:13" ht="28.5" customHeight="1">
      <c r="A39" s="873"/>
      <c r="B39" s="851"/>
      <c r="C39" s="851"/>
      <c r="D39" s="851"/>
      <c r="E39" s="851"/>
      <c r="F39" s="851"/>
      <c r="G39" s="852"/>
      <c r="H39" s="851"/>
      <c r="I39" s="463"/>
      <c r="J39" s="856">
        <v>40086</v>
      </c>
      <c r="K39" s="857">
        <v>-717420000</v>
      </c>
      <c r="L39" s="858">
        <f>L38+K39</f>
        <v>4465420000</v>
      </c>
      <c r="M39" s="813" t="s">
        <v>1529</v>
      </c>
    </row>
    <row r="40" spans="1:13" ht="28.5" customHeight="1">
      <c r="A40" s="873"/>
      <c r="B40" s="851"/>
      <c r="C40" s="851"/>
      <c r="D40" s="851"/>
      <c r="E40" s="851"/>
      <c r="F40" s="851"/>
      <c r="G40" s="852"/>
      <c r="H40" s="851"/>
      <c r="I40" s="463"/>
      <c r="J40" s="856">
        <v>40177</v>
      </c>
      <c r="K40" s="857">
        <v>2290780000</v>
      </c>
      <c r="L40" s="858">
        <f>L39+K40</f>
        <v>6756200000</v>
      </c>
      <c r="M40" s="778" t="s">
        <v>1796</v>
      </c>
    </row>
    <row r="41" spans="1:13" ht="28.5" customHeight="1">
      <c r="A41" s="873"/>
      <c r="B41" s="851"/>
      <c r="C41" s="851"/>
      <c r="D41" s="851"/>
      <c r="E41" s="851"/>
      <c r="F41" s="851"/>
      <c r="G41" s="852"/>
      <c r="H41" s="851"/>
      <c r="I41" s="463"/>
      <c r="J41" s="856">
        <v>40204</v>
      </c>
      <c r="K41" s="857">
        <v>450100000</v>
      </c>
      <c r="L41" s="858">
        <f>L40+K41</f>
        <v>7206300000</v>
      </c>
      <c r="M41" s="778" t="s">
        <v>1798</v>
      </c>
    </row>
    <row r="42" spans="1:13" ht="28.5" customHeight="1">
      <c r="A42" s="874"/>
      <c r="B42" s="860"/>
      <c r="C42" s="860"/>
      <c r="D42" s="860"/>
      <c r="E42" s="860"/>
      <c r="F42" s="860"/>
      <c r="G42" s="861"/>
      <c r="H42" s="860"/>
      <c r="I42" s="569"/>
      <c r="J42" s="856">
        <v>40263</v>
      </c>
      <c r="K42" s="857">
        <v>905010000</v>
      </c>
      <c r="L42" s="858">
        <f>L41+K42</f>
        <v>8111310000</v>
      </c>
      <c r="M42" s="778" t="s">
        <v>448</v>
      </c>
    </row>
    <row r="43" spans="1:13" ht="28.5" customHeight="1">
      <c r="A43" s="862">
        <v>39923</v>
      </c>
      <c r="B43" s="863" t="s">
        <v>1352</v>
      </c>
      <c r="C43" s="863" t="s">
        <v>1117</v>
      </c>
      <c r="D43" s="863" t="s">
        <v>1027</v>
      </c>
      <c r="E43" s="863" t="s">
        <v>133</v>
      </c>
      <c r="F43" s="863" t="s">
        <v>1320</v>
      </c>
      <c r="G43" s="864">
        <v>319000000</v>
      </c>
      <c r="H43" s="863" t="s">
        <v>592</v>
      </c>
      <c r="I43" s="463"/>
      <c r="J43" s="856">
        <v>39976</v>
      </c>
      <c r="K43" s="857">
        <v>128300000</v>
      </c>
      <c r="L43" s="858">
        <f>G43+K43</f>
        <v>447300000</v>
      </c>
      <c r="M43" s="778" t="s">
        <v>448</v>
      </c>
    </row>
    <row r="44" spans="1:13" ht="28.5" customHeight="1">
      <c r="A44" s="850"/>
      <c r="B44" s="851"/>
      <c r="C44" s="851"/>
      <c r="D44" s="851"/>
      <c r="E44" s="851"/>
      <c r="F44" s="851"/>
      <c r="G44" s="852"/>
      <c r="H44" s="851"/>
      <c r="I44" s="463"/>
      <c r="J44" s="856">
        <v>40086</v>
      </c>
      <c r="K44" s="857">
        <v>46730000</v>
      </c>
      <c r="L44" s="858">
        <f>L43+K44</f>
        <v>494030000</v>
      </c>
      <c r="M44" s="813" t="s">
        <v>1529</v>
      </c>
    </row>
    <row r="45" spans="1:13" ht="28.5" customHeight="1">
      <c r="A45" s="850"/>
      <c r="B45" s="851"/>
      <c r="C45" s="851"/>
      <c r="D45" s="851"/>
      <c r="E45" s="851"/>
      <c r="F45" s="851"/>
      <c r="G45" s="852"/>
      <c r="H45" s="851"/>
      <c r="I45" s="463"/>
      <c r="J45" s="856">
        <v>40177</v>
      </c>
      <c r="K45" s="857">
        <v>145820000</v>
      </c>
      <c r="L45" s="858">
        <f>L44+K45</f>
        <v>639850000</v>
      </c>
      <c r="M45" s="778" t="s">
        <v>1796</v>
      </c>
    </row>
    <row r="46" spans="1:13" ht="28.5" customHeight="1">
      <c r="A46" s="859"/>
      <c r="B46" s="860"/>
      <c r="C46" s="860"/>
      <c r="D46" s="860"/>
      <c r="E46" s="860"/>
      <c r="F46" s="860"/>
      <c r="G46" s="861"/>
      <c r="H46" s="860"/>
      <c r="I46" s="569"/>
      <c r="J46" s="856">
        <v>40263</v>
      </c>
      <c r="K46" s="857">
        <v>-17440000</v>
      </c>
      <c r="L46" s="858">
        <f>L45+K46</f>
        <v>622410000</v>
      </c>
      <c r="M46" s="778" t="s">
        <v>448</v>
      </c>
    </row>
    <row r="47" spans="1:13" ht="28.5" customHeight="1">
      <c r="A47" s="862">
        <v>39923</v>
      </c>
      <c r="B47" s="863" t="s">
        <v>1353</v>
      </c>
      <c r="C47" s="863" t="s">
        <v>1354</v>
      </c>
      <c r="D47" s="863" t="s">
        <v>996</v>
      </c>
      <c r="E47" s="863" t="s">
        <v>133</v>
      </c>
      <c r="F47" s="863" t="s">
        <v>1320</v>
      </c>
      <c r="G47" s="864">
        <v>366000000</v>
      </c>
      <c r="H47" s="863" t="s">
        <v>592</v>
      </c>
      <c r="I47" s="463"/>
      <c r="J47" s="856">
        <v>39976</v>
      </c>
      <c r="K47" s="857">
        <v>87130000</v>
      </c>
      <c r="L47" s="858">
        <f>G47+K47</f>
        <v>453130000</v>
      </c>
      <c r="M47" s="778" t="s">
        <v>448</v>
      </c>
    </row>
    <row r="48" spans="1:13" ht="28.5" customHeight="1">
      <c r="A48" s="850"/>
      <c r="B48" s="851"/>
      <c r="C48" s="851"/>
      <c r="D48" s="851"/>
      <c r="E48" s="851"/>
      <c r="F48" s="851"/>
      <c r="G48" s="852"/>
      <c r="H48" s="851"/>
      <c r="I48" s="463"/>
      <c r="J48" s="856">
        <v>40086</v>
      </c>
      <c r="K48" s="857">
        <v>-249670000</v>
      </c>
      <c r="L48" s="858">
        <f>L47+K48</f>
        <v>203460000</v>
      </c>
      <c r="M48" s="813" t="s">
        <v>1529</v>
      </c>
    </row>
    <row r="49" spans="1:13" ht="28.5" customHeight="1">
      <c r="A49" s="850"/>
      <c r="B49" s="851"/>
      <c r="C49" s="851"/>
      <c r="D49" s="851"/>
      <c r="E49" s="851"/>
      <c r="F49" s="851"/>
      <c r="G49" s="852"/>
      <c r="H49" s="851"/>
      <c r="I49" s="463"/>
      <c r="J49" s="856">
        <v>40177</v>
      </c>
      <c r="K49" s="857">
        <v>119700000</v>
      </c>
      <c r="L49" s="858">
        <f>L48+K49</f>
        <v>323160000</v>
      </c>
      <c r="M49" s="778" t="s">
        <v>1796</v>
      </c>
    </row>
    <row r="50" spans="1:13" ht="28.5" customHeight="1">
      <c r="A50" s="859"/>
      <c r="B50" s="860"/>
      <c r="C50" s="860"/>
      <c r="D50" s="860"/>
      <c r="E50" s="860"/>
      <c r="F50" s="860"/>
      <c r="G50" s="861"/>
      <c r="H50" s="860"/>
      <c r="I50" s="569"/>
      <c r="J50" s="856">
        <v>40263</v>
      </c>
      <c r="K50" s="857">
        <v>52270000</v>
      </c>
      <c r="L50" s="858">
        <f>L49+K50</f>
        <v>375430000</v>
      </c>
      <c r="M50" s="778" t="s">
        <v>448</v>
      </c>
    </row>
    <row r="51" spans="1:13" ht="28.5" customHeight="1">
      <c r="A51" s="862">
        <v>39927</v>
      </c>
      <c r="B51" s="863" t="s">
        <v>1374</v>
      </c>
      <c r="C51" s="863" t="s">
        <v>1375</v>
      </c>
      <c r="D51" s="863" t="s">
        <v>1062</v>
      </c>
      <c r="E51" s="863" t="s">
        <v>133</v>
      </c>
      <c r="F51" s="863" t="s">
        <v>1320</v>
      </c>
      <c r="G51" s="875">
        <v>156000000</v>
      </c>
      <c r="H51" s="863" t="s">
        <v>592</v>
      </c>
      <c r="I51" s="463"/>
      <c r="J51" s="856">
        <v>39981</v>
      </c>
      <c r="K51" s="876">
        <v>-64990000</v>
      </c>
      <c r="L51" s="858">
        <f>G51+K51</f>
        <v>91010000</v>
      </c>
      <c r="M51" s="778" t="s">
        <v>448</v>
      </c>
    </row>
    <row r="52" spans="1:13" ht="28.5" customHeight="1">
      <c r="A52" s="850"/>
      <c r="B52" s="851"/>
      <c r="C52" s="851"/>
      <c r="D52" s="851"/>
      <c r="E52" s="851"/>
      <c r="F52" s="851"/>
      <c r="G52" s="877"/>
      <c r="H52" s="851"/>
      <c r="I52" s="463"/>
      <c r="J52" s="856">
        <v>40086</v>
      </c>
      <c r="K52" s="878">
        <v>130780000</v>
      </c>
      <c r="L52" s="858">
        <f>L51+K52</f>
        <v>221790000</v>
      </c>
      <c r="M52" s="813" t="s">
        <v>1529</v>
      </c>
    </row>
    <row r="53" spans="1:13" ht="28.5" customHeight="1">
      <c r="A53" s="850"/>
      <c r="B53" s="851"/>
      <c r="C53" s="851"/>
      <c r="D53" s="851"/>
      <c r="E53" s="851"/>
      <c r="F53" s="851"/>
      <c r="G53" s="877"/>
      <c r="H53" s="851"/>
      <c r="I53" s="463"/>
      <c r="J53" s="856">
        <v>40177</v>
      </c>
      <c r="K53" s="857">
        <v>-116750000</v>
      </c>
      <c r="L53" s="858">
        <f>L52+K53</f>
        <v>105040000</v>
      </c>
      <c r="M53" s="778" t="s">
        <v>1796</v>
      </c>
    </row>
    <row r="54" spans="1:13" ht="28.5" customHeight="1">
      <c r="A54" s="859"/>
      <c r="B54" s="860"/>
      <c r="C54" s="860"/>
      <c r="D54" s="860"/>
      <c r="E54" s="860"/>
      <c r="F54" s="860"/>
      <c r="G54" s="879"/>
      <c r="H54" s="860"/>
      <c r="I54" s="569"/>
      <c r="J54" s="856">
        <v>40263</v>
      </c>
      <c r="K54" s="857">
        <v>13080000</v>
      </c>
      <c r="L54" s="858">
        <f>L53+K54</f>
        <v>118120000</v>
      </c>
      <c r="M54" s="778" t="s">
        <v>448</v>
      </c>
    </row>
    <row r="55" spans="1:13" ht="28.5" customHeight="1">
      <c r="A55" s="862">
        <v>39930</v>
      </c>
      <c r="B55" s="863" t="s">
        <v>1379</v>
      </c>
      <c r="C55" s="863" t="s">
        <v>1380</v>
      </c>
      <c r="D55" s="863" t="s">
        <v>988</v>
      </c>
      <c r="E55" s="863" t="s">
        <v>133</v>
      </c>
      <c r="F55" s="863" t="s">
        <v>1320</v>
      </c>
      <c r="G55" s="875">
        <v>195000000</v>
      </c>
      <c r="H55" s="863" t="s">
        <v>592</v>
      </c>
      <c r="I55" s="463"/>
      <c r="J55" s="856">
        <v>39981</v>
      </c>
      <c r="K55" s="878">
        <v>-63980000</v>
      </c>
      <c r="L55" s="858">
        <f>G55+K55</f>
        <v>131020000</v>
      </c>
      <c r="M55" s="778" t="s">
        <v>448</v>
      </c>
    </row>
    <row r="56" spans="1:13" ht="28.5" customHeight="1">
      <c r="A56" s="850"/>
      <c r="B56" s="851"/>
      <c r="C56" s="851"/>
      <c r="D56" s="851"/>
      <c r="E56" s="851"/>
      <c r="F56" s="851"/>
      <c r="G56" s="877"/>
      <c r="H56" s="851"/>
      <c r="I56" s="463"/>
      <c r="J56" s="856">
        <v>40086</v>
      </c>
      <c r="K56" s="878">
        <v>90990000</v>
      </c>
      <c r="L56" s="858">
        <f>L55+K56</f>
        <v>222010000</v>
      </c>
      <c r="M56" s="813" t="s">
        <v>1529</v>
      </c>
    </row>
    <row r="57" spans="1:13" ht="28.5" customHeight="1">
      <c r="A57" s="850"/>
      <c r="B57" s="851"/>
      <c r="C57" s="851"/>
      <c r="D57" s="851"/>
      <c r="E57" s="851"/>
      <c r="F57" s="851"/>
      <c r="G57" s="877"/>
      <c r="H57" s="851"/>
      <c r="I57" s="463"/>
      <c r="J57" s="856">
        <v>40177</v>
      </c>
      <c r="K57" s="857">
        <v>57980000</v>
      </c>
      <c r="L57" s="858">
        <f>L56+K57</f>
        <v>279990000</v>
      </c>
      <c r="M57" s="778" t="s">
        <v>1796</v>
      </c>
    </row>
    <row r="58" spans="1:13" ht="28.5" customHeight="1">
      <c r="A58" s="859"/>
      <c r="B58" s="860"/>
      <c r="C58" s="860"/>
      <c r="D58" s="860"/>
      <c r="E58" s="860"/>
      <c r="F58" s="860"/>
      <c r="G58" s="879"/>
      <c r="H58" s="860"/>
      <c r="I58" s="569"/>
      <c r="J58" s="856">
        <v>40263</v>
      </c>
      <c r="K58" s="857">
        <v>74520000</v>
      </c>
      <c r="L58" s="858">
        <f>L57+K58</f>
        <v>354510000</v>
      </c>
      <c r="M58" s="778" t="s">
        <v>448</v>
      </c>
    </row>
    <row r="59" spans="1:13" ht="28.5" customHeight="1">
      <c r="A59" s="862">
        <v>39934</v>
      </c>
      <c r="B59" s="863" t="s">
        <v>1391</v>
      </c>
      <c r="C59" s="863" t="s">
        <v>1392</v>
      </c>
      <c r="D59" s="863" t="s">
        <v>1013</v>
      </c>
      <c r="E59" s="863" t="s">
        <v>133</v>
      </c>
      <c r="F59" s="863" t="s">
        <v>1320</v>
      </c>
      <c r="G59" s="875">
        <v>798000000</v>
      </c>
      <c r="H59" s="863" t="s">
        <v>592</v>
      </c>
      <c r="I59" s="463"/>
      <c r="J59" s="856">
        <v>39981</v>
      </c>
      <c r="K59" s="878">
        <v>-338450000</v>
      </c>
      <c r="L59" s="858">
        <f>G59+K59</f>
        <v>459550000</v>
      </c>
      <c r="M59" s="778" t="s">
        <v>448</v>
      </c>
    </row>
    <row r="60" spans="1:13" ht="28.5" customHeight="1">
      <c r="A60" s="850"/>
      <c r="B60" s="851"/>
      <c r="C60" s="851"/>
      <c r="D60" s="851"/>
      <c r="E60" s="851"/>
      <c r="F60" s="851"/>
      <c r="G60" s="877"/>
      <c r="H60" s="851"/>
      <c r="I60" s="463"/>
      <c r="J60" s="856">
        <v>40086</v>
      </c>
      <c r="K60" s="876">
        <v>-11860000</v>
      </c>
      <c r="L60" s="858">
        <v>447690000</v>
      </c>
      <c r="M60" s="813" t="s">
        <v>1529</v>
      </c>
    </row>
    <row r="61" spans="1:13" ht="28.5" customHeight="1">
      <c r="A61" s="850"/>
      <c r="B61" s="851"/>
      <c r="C61" s="851"/>
      <c r="D61" s="851"/>
      <c r="E61" s="851"/>
      <c r="F61" s="851"/>
      <c r="G61" s="877"/>
      <c r="H61" s="851"/>
      <c r="I61" s="463"/>
      <c r="J61" s="856">
        <v>40177</v>
      </c>
      <c r="K61" s="857">
        <v>21330000</v>
      </c>
      <c r="L61" s="858">
        <f>L60+K61</f>
        <v>469020000</v>
      </c>
      <c r="M61" s="778" t="s">
        <v>1796</v>
      </c>
    </row>
    <row r="62" spans="1:13" ht="28.5" customHeight="1">
      <c r="A62" s="859"/>
      <c r="B62" s="860"/>
      <c r="C62" s="860"/>
      <c r="D62" s="860"/>
      <c r="E62" s="860"/>
      <c r="F62" s="860"/>
      <c r="G62" s="879"/>
      <c r="H62" s="860"/>
      <c r="I62" s="569"/>
      <c r="J62" s="856">
        <v>40263</v>
      </c>
      <c r="K62" s="857">
        <v>9150000</v>
      </c>
      <c r="L62" s="858">
        <f>L61+K62</f>
        <v>478170000</v>
      </c>
      <c r="M62" s="778" t="s">
        <v>448</v>
      </c>
    </row>
    <row r="63" spans="1:13" ht="28.5" customHeight="1">
      <c r="A63" s="862">
        <v>39961</v>
      </c>
      <c r="B63" s="863" t="s">
        <v>845</v>
      </c>
      <c r="C63" s="863" t="s">
        <v>846</v>
      </c>
      <c r="D63" s="863" t="s">
        <v>1070</v>
      </c>
      <c r="E63" s="863" t="s">
        <v>133</v>
      </c>
      <c r="F63" s="880" t="s">
        <v>1320</v>
      </c>
      <c r="G63" s="875">
        <v>101000000</v>
      </c>
      <c r="H63" s="863" t="s">
        <v>592</v>
      </c>
      <c r="I63" s="463"/>
      <c r="J63" s="856">
        <v>39976</v>
      </c>
      <c r="K63" s="878">
        <v>16140000</v>
      </c>
      <c r="L63" s="858">
        <f>G63+K63</f>
        <v>117140000</v>
      </c>
      <c r="M63" s="778" t="s">
        <v>448</v>
      </c>
    </row>
    <row r="64" spans="1:13" ht="28.5" customHeight="1">
      <c r="A64" s="850"/>
      <c r="B64" s="851"/>
      <c r="C64" s="851"/>
      <c r="D64" s="851"/>
      <c r="E64" s="851"/>
      <c r="F64" s="881"/>
      <c r="G64" s="877"/>
      <c r="H64" s="851"/>
      <c r="I64" s="463"/>
      <c r="J64" s="856">
        <v>40086</v>
      </c>
      <c r="K64" s="878">
        <v>134560000</v>
      </c>
      <c r="L64" s="858">
        <f>L63+K64</f>
        <v>251700000</v>
      </c>
      <c r="M64" s="813" t="s">
        <v>1529</v>
      </c>
    </row>
    <row r="65" spans="1:13" ht="28.5" customHeight="1">
      <c r="A65" s="850"/>
      <c r="B65" s="851"/>
      <c r="C65" s="851"/>
      <c r="D65" s="851"/>
      <c r="E65" s="851"/>
      <c r="F65" s="881"/>
      <c r="G65" s="877"/>
      <c r="H65" s="851"/>
      <c r="I65" s="463"/>
      <c r="J65" s="856">
        <v>40177</v>
      </c>
      <c r="K65" s="857">
        <v>80250000</v>
      </c>
      <c r="L65" s="858">
        <f>L64+K65</f>
        <v>331950000</v>
      </c>
      <c r="M65" s="778" t="s">
        <v>1796</v>
      </c>
    </row>
    <row r="66" spans="1:13" ht="28.5" customHeight="1">
      <c r="A66" s="859"/>
      <c r="B66" s="860"/>
      <c r="C66" s="860"/>
      <c r="D66" s="860"/>
      <c r="E66" s="860"/>
      <c r="F66" s="882"/>
      <c r="G66" s="879"/>
      <c r="H66" s="860"/>
      <c r="I66" s="569"/>
      <c r="J66" s="856">
        <v>40263</v>
      </c>
      <c r="K66" s="857">
        <v>67250000</v>
      </c>
      <c r="L66" s="858">
        <f>L65+K66</f>
        <v>399200000</v>
      </c>
      <c r="M66" s="778" t="s">
        <v>448</v>
      </c>
    </row>
    <row r="67" spans="1:13" ht="28.5" customHeight="1">
      <c r="A67" s="862">
        <v>39976</v>
      </c>
      <c r="B67" s="863" t="s">
        <v>442</v>
      </c>
      <c r="C67" s="863" t="s">
        <v>1155</v>
      </c>
      <c r="D67" s="863" t="s">
        <v>1070</v>
      </c>
      <c r="E67" s="880" t="s">
        <v>133</v>
      </c>
      <c r="F67" s="880" t="s">
        <v>1320</v>
      </c>
      <c r="G67" s="875">
        <v>19400000</v>
      </c>
      <c r="H67" s="863" t="s">
        <v>592</v>
      </c>
      <c r="I67" s="463"/>
      <c r="J67" s="856">
        <v>40086</v>
      </c>
      <c r="K67" s="883">
        <v>-1860000</v>
      </c>
      <c r="L67" s="858">
        <f>G67+K67</f>
        <v>17540000</v>
      </c>
      <c r="M67" s="813" t="s">
        <v>1529</v>
      </c>
    </row>
    <row r="68" spans="1:13" ht="28.5" customHeight="1">
      <c r="A68" s="850"/>
      <c r="B68" s="851"/>
      <c r="C68" s="851"/>
      <c r="D68" s="851"/>
      <c r="E68" s="881"/>
      <c r="F68" s="881"/>
      <c r="G68" s="877"/>
      <c r="H68" s="851"/>
      <c r="I68" s="463"/>
      <c r="J68" s="856">
        <v>40177</v>
      </c>
      <c r="K68" s="857">
        <v>27920000</v>
      </c>
      <c r="L68" s="858">
        <f>L67+K68</f>
        <v>45460000</v>
      </c>
      <c r="M68" s="778" t="s">
        <v>1796</v>
      </c>
    </row>
    <row r="69" spans="1:13" ht="28.5" customHeight="1">
      <c r="A69" s="859"/>
      <c r="B69" s="860"/>
      <c r="C69" s="860"/>
      <c r="D69" s="860"/>
      <c r="E69" s="882"/>
      <c r="F69" s="882"/>
      <c r="G69" s="879"/>
      <c r="H69" s="860"/>
      <c r="I69" s="569"/>
      <c r="J69" s="856">
        <v>40263</v>
      </c>
      <c r="K69" s="857">
        <v>-1390000</v>
      </c>
      <c r="L69" s="858">
        <f>L68+K69</f>
        <v>44070000</v>
      </c>
      <c r="M69" s="778" t="s">
        <v>448</v>
      </c>
    </row>
    <row r="70" spans="1:13" ht="28.5" customHeight="1">
      <c r="A70" s="862">
        <v>39981</v>
      </c>
      <c r="B70" s="863" t="s">
        <v>453</v>
      </c>
      <c r="C70" s="863" t="s">
        <v>267</v>
      </c>
      <c r="D70" s="863" t="s">
        <v>1212</v>
      </c>
      <c r="E70" s="880" t="s">
        <v>133</v>
      </c>
      <c r="F70" s="880" t="s">
        <v>1320</v>
      </c>
      <c r="G70" s="875">
        <v>16520000</v>
      </c>
      <c r="H70" s="863" t="s">
        <v>592</v>
      </c>
      <c r="I70" s="463"/>
      <c r="J70" s="856">
        <v>40086</v>
      </c>
      <c r="K70" s="883">
        <v>13070000</v>
      </c>
      <c r="L70" s="858">
        <f>G70+K70</f>
        <v>29590000</v>
      </c>
      <c r="M70" s="813" t="s">
        <v>1529</v>
      </c>
    </row>
    <row r="71" spans="1:13" ht="28.5" customHeight="1">
      <c r="A71" s="850"/>
      <c r="B71" s="851"/>
      <c r="C71" s="851"/>
      <c r="D71" s="851"/>
      <c r="E71" s="881"/>
      <c r="F71" s="881"/>
      <c r="G71" s="877"/>
      <c r="H71" s="851"/>
      <c r="I71" s="463"/>
      <c r="J71" s="856">
        <v>40177</v>
      </c>
      <c r="K71" s="857">
        <v>145510000</v>
      </c>
      <c r="L71" s="858">
        <f>L70+K71</f>
        <v>175100000</v>
      </c>
      <c r="M71" s="778" t="s">
        <v>1796</v>
      </c>
    </row>
    <row r="72" spans="1:13" ht="28.5" customHeight="1">
      <c r="A72" s="859"/>
      <c r="B72" s="860"/>
      <c r="C72" s="860"/>
      <c r="D72" s="860"/>
      <c r="E72" s="882"/>
      <c r="F72" s="882"/>
      <c r="G72" s="879"/>
      <c r="H72" s="860"/>
      <c r="I72" s="569"/>
      <c r="J72" s="856">
        <v>40263</v>
      </c>
      <c r="K72" s="857">
        <v>-116950000</v>
      </c>
      <c r="L72" s="858">
        <f>L71+K72</f>
        <v>58150000</v>
      </c>
      <c r="M72" s="778" t="s">
        <v>448</v>
      </c>
    </row>
    <row r="73" spans="1:13" ht="28.5" customHeight="1">
      <c r="A73" s="862">
        <v>39981</v>
      </c>
      <c r="B73" s="863" t="s">
        <v>454</v>
      </c>
      <c r="C73" s="863" t="s">
        <v>455</v>
      </c>
      <c r="D73" s="863" t="s">
        <v>456</v>
      </c>
      <c r="E73" s="880" t="s">
        <v>133</v>
      </c>
      <c r="F73" s="880" t="s">
        <v>1320</v>
      </c>
      <c r="G73" s="875">
        <v>57000000</v>
      </c>
      <c r="H73" s="863" t="s">
        <v>592</v>
      </c>
      <c r="I73" s="463"/>
      <c r="J73" s="856">
        <v>40086</v>
      </c>
      <c r="K73" s="884">
        <v>-11300000</v>
      </c>
      <c r="L73" s="858">
        <f>K73+G73</f>
        <v>45700000</v>
      </c>
      <c r="M73" s="813" t="s">
        <v>1529</v>
      </c>
    </row>
    <row r="74" spans="1:13" ht="28.5" customHeight="1">
      <c r="A74" s="850"/>
      <c r="B74" s="851"/>
      <c r="C74" s="851"/>
      <c r="D74" s="851"/>
      <c r="E74" s="881"/>
      <c r="F74" s="881"/>
      <c r="G74" s="877"/>
      <c r="H74" s="851"/>
      <c r="I74" s="463"/>
      <c r="J74" s="856">
        <v>40177</v>
      </c>
      <c r="K74" s="857">
        <v>-42210000</v>
      </c>
      <c r="L74" s="858">
        <f>L73+K74</f>
        <v>3490000</v>
      </c>
      <c r="M74" s="778" t="s">
        <v>1796</v>
      </c>
    </row>
    <row r="75" spans="1:13" ht="28.5" customHeight="1">
      <c r="A75" s="850"/>
      <c r="B75" s="851"/>
      <c r="C75" s="851"/>
      <c r="D75" s="851"/>
      <c r="E75" s="881"/>
      <c r="F75" s="881"/>
      <c r="G75" s="877"/>
      <c r="H75" s="851"/>
      <c r="I75" s="463"/>
      <c r="J75" s="856">
        <v>40263</v>
      </c>
      <c r="K75" s="857">
        <v>65640000</v>
      </c>
      <c r="L75" s="858">
        <f>L74+K75</f>
        <v>69130000</v>
      </c>
      <c r="M75" s="778" t="s">
        <v>448</v>
      </c>
    </row>
    <row r="76" spans="1:13" s="1098" customFormat="1" ht="28.5" customHeight="1">
      <c r="A76" s="850"/>
      <c r="B76" s="851"/>
      <c r="C76" s="851"/>
      <c r="D76" s="851"/>
      <c r="E76" s="881"/>
      <c r="F76" s="881"/>
      <c r="G76" s="877"/>
      <c r="H76" s="851"/>
      <c r="I76" s="463"/>
      <c r="J76" s="856">
        <v>40277</v>
      </c>
      <c r="K76" s="865">
        <v>-14470000</v>
      </c>
      <c r="L76" s="858">
        <f>L75+K76</f>
        <v>54660000</v>
      </c>
      <c r="M76" s="778" t="s">
        <v>448</v>
      </c>
    </row>
    <row r="77" spans="1:13" ht="28.5" customHeight="1">
      <c r="A77" s="885">
        <v>39983</v>
      </c>
      <c r="B77" s="886" t="s">
        <v>475</v>
      </c>
      <c r="C77" s="886" t="s">
        <v>477</v>
      </c>
      <c r="D77" s="886" t="s">
        <v>1000</v>
      </c>
      <c r="E77" s="887" t="s">
        <v>133</v>
      </c>
      <c r="F77" s="887" t="s">
        <v>1320</v>
      </c>
      <c r="G77" s="883">
        <v>770000</v>
      </c>
      <c r="H77" s="886" t="s">
        <v>592</v>
      </c>
      <c r="I77" s="6"/>
      <c r="J77" s="888">
        <v>40177</v>
      </c>
      <c r="K77" s="884">
        <v>2020000</v>
      </c>
      <c r="L77" s="858">
        <v>2790000</v>
      </c>
      <c r="M77" s="778" t="s">
        <v>1796</v>
      </c>
    </row>
    <row r="78" spans="1:13" ht="28.5" customHeight="1">
      <c r="A78" s="889"/>
      <c r="B78" s="890"/>
      <c r="C78" s="890"/>
      <c r="D78" s="890"/>
      <c r="E78" s="891"/>
      <c r="F78" s="891"/>
      <c r="G78" s="892"/>
      <c r="H78" s="890"/>
      <c r="I78" s="569"/>
      <c r="J78" s="856">
        <v>40263</v>
      </c>
      <c r="K78" s="857">
        <v>11370000</v>
      </c>
      <c r="L78" s="858">
        <f>L77+K78</f>
        <v>14160000</v>
      </c>
      <c r="M78" s="778" t="s">
        <v>448</v>
      </c>
    </row>
    <row r="79" spans="1:13" ht="28.5" customHeight="1">
      <c r="A79" s="862">
        <v>39983</v>
      </c>
      <c r="B79" s="863" t="s">
        <v>476</v>
      </c>
      <c r="C79" s="863" t="s">
        <v>478</v>
      </c>
      <c r="D79" s="863" t="s">
        <v>988</v>
      </c>
      <c r="E79" s="880" t="s">
        <v>133</v>
      </c>
      <c r="F79" s="880" t="s">
        <v>1320</v>
      </c>
      <c r="G79" s="875">
        <v>540000</v>
      </c>
      <c r="H79" s="863" t="s">
        <v>592</v>
      </c>
      <c r="I79" s="463"/>
      <c r="J79" s="888">
        <v>40086</v>
      </c>
      <c r="K79" s="884">
        <v>330000</v>
      </c>
      <c r="L79" s="858">
        <f>G79+K79</f>
        <v>870000</v>
      </c>
      <c r="M79" s="813" t="s">
        <v>1529</v>
      </c>
    </row>
    <row r="80" spans="1:13" ht="28.5" customHeight="1">
      <c r="A80" s="850"/>
      <c r="B80" s="851"/>
      <c r="C80" s="851"/>
      <c r="D80" s="851"/>
      <c r="E80" s="881"/>
      <c r="F80" s="881"/>
      <c r="G80" s="877"/>
      <c r="H80" s="851"/>
      <c r="I80" s="463"/>
      <c r="J80" s="856">
        <v>40177</v>
      </c>
      <c r="K80" s="857">
        <v>16490000</v>
      </c>
      <c r="L80" s="858">
        <f>L79+K80</f>
        <v>17360000</v>
      </c>
      <c r="M80" s="778" t="s">
        <v>1796</v>
      </c>
    </row>
    <row r="81" spans="1:13" ht="28.5" customHeight="1">
      <c r="A81" s="859"/>
      <c r="B81" s="860"/>
      <c r="C81" s="860"/>
      <c r="D81" s="860"/>
      <c r="E81" s="882"/>
      <c r="F81" s="882"/>
      <c r="G81" s="879"/>
      <c r="H81" s="860"/>
      <c r="I81" s="569"/>
      <c r="J81" s="856">
        <v>40263</v>
      </c>
      <c r="K81" s="857">
        <v>-14260000</v>
      </c>
      <c r="L81" s="858">
        <f>L80+K81</f>
        <v>3100000</v>
      </c>
      <c r="M81" s="778" t="s">
        <v>448</v>
      </c>
    </row>
    <row r="82" spans="1:13" ht="28.5" customHeight="1">
      <c r="A82" s="862">
        <v>39990</v>
      </c>
      <c r="B82" s="817" t="s">
        <v>295</v>
      </c>
      <c r="C82" s="863" t="s">
        <v>298</v>
      </c>
      <c r="D82" s="863" t="s">
        <v>1075</v>
      </c>
      <c r="E82" s="880" t="s">
        <v>133</v>
      </c>
      <c r="F82" s="880" t="s">
        <v>1320</v>
      </c>
      <c r="G82" s="875">
        <v>30000</v>
      </c>
      <c r="H82" s="863" t="s">
        <v>592</v>
      </c>
      <c r="I82" s="463"/>
      <c r="J82" s="888">
        <v>40086</v>
      </c>
      <c r="K82" s="884">
        <v>-10000</v>
      </c>
      <c r="L82" s="858">
        <f>G82+K82</f>
        <v>20000</v>
      </c>
      <c r="M82" s="813" t="s">
        <v>1529</v>
      </c>
    </row>
    <row r="83" spans="1:13" ht="28.5" customHeight="1">
      <c r="A83" s="850"/>
      <c r="B83" s="818"/>
      <c r="C83" s="851"/>
      <c r="D83" s="851"/>
      <c r="E83" s="881"/>
      <c r="F83" s="881"/>
      <c r="G83" s="877"/>
      <c r="H83" s="851"/>
      <c r="I83" s="463"/>
      <c r="J83" s="856">
        <v>40177</v>
      </c>
      <c r="K83" s="857">
        <v>590000</v>
      </c>
      <c r="L83" s="858">
        <f>L82+K83</f>
        <v>610000</v>
      </c>
      <c r="M83" s="778" t="s">
        <v>1796</v>
      </c>
    </row>
    <row r="84" spans="1:13" ht="28.5" customHeight="1">
      <c r="A84" s="859"/>
      <c r="B84" s="819"/>
      <c r="C84" s="860"/>
      <c r="D84" s="860"/>
      <c r="E84" s="882"/>
      <c r="F84" s="882"/>
      <c r="G84" s="879"/>
      <c r="H84" s="860"/>
      <c r="I84" s="569"/>
      <c r="J84" s="856">
        <v>40263</v>
      </c>
      <c r="K84" s="857">
        <v>-580000</v>
      </c>
      <c r="L84" s="858">
        <f>L83+K84</f>
        <v>30000</v>
      </c>
      <c r="M84" s="778" t="s">
        <v>448</v>
      </c>
    </row>
    <row r="85" spans="1:13" ht="28.5" customHeight="1">
      <c r="A85" s="885">
        <v>39990</v>
      </c>
      <c r="B85" s="602" t="s">
        <v>296</v>
      </c>
      <c r="C85" s="886" t="s">
        <v>299</v>
      </c>
      <c r="D85" s="886" t="s">
        <v>988</v>
      </c>
      <c r="E85" s="887" t="s">
        <v>133</v>
      </c>
      <c r="F85" s="887" t="s">
        <v>1320</v>
      </c>
      <c r="G85" s="883">
        <v>70000</v>
      </c>
      <c r="H85" s="886" t="s">
        <v>592</v>
      </c>
      <c r="I85" s="463"/>
      <c r="J85" s="888">
        <v>40177</v>
      </c>
      <c r="K85" s="884">
        <v>2180000</v>
      </c>
      <c r="L85" s="858">
        <v>2250000</v>
      </c>
      <c r="M85" s="778" t="s">
        <v>1796</v>
      </c>
    </row>
    <row r="86" spans="1:13" ht="28.5" customHeight="1">
      <c r="A86" s="889"/>
      <c r="B86" s="893"/>
      <c r="C86" s="890"/>
      <c r="D86" s="890"/>
      <c r="E86" s="891"/>
      <c r="F86" s="891"/>
      <c r="G86" s="892"/>
      <c r="H86" s="890"/>
      <c r="I86" s="569"/>
      <c r="J86" s="856">
        <v>40263</v>
      </c>
      <c r="K86" s="857">
        <v>-720000</v>
      </c>
      <c r="L86" s="858">
        <f>L85+K86</f>
        <v>1530000</v>
      </c>
      <c r="M86" s="778" t="s">
        <v>448</v>
      </c>
    </row>
    <row r="87" spans="1:13" ht="28.5" customHeight="1">
      <c r="A87" s="862">
        <v>39990</v>
      </c>
      <c r="B87" s="817" t="s">
        <v>297</v>
      </c>
      <c r="C87" s="863" t="s">
        <v>300</v>
      </c>
      <c r="D87" s="863" t="s">
        <v>1191</v>
      </c>
      <c r="E87" s="880" t="s">
        <v>133</v>
      </c>
      <c r="F87" s="880" t="s">
        <v>1320</v>
      </c>
      <c r="G87" s="875">
        <v>294980000</v>
      </c>
      <c r="H87" s="863" t="s">
        <v>592</v>
      </c>
      <c r="I87" s="463"/>
      <c r="J87" s="888">
        <v>40086</v>
      </c>
      <c r="K87" s="884">
        <v>315170000</v>
      </c>
      <c r="L87" s="858">
        <f>G87+K87</f>
        <v>610150000</v>
      </c>
      <c r="M87" s="813" t="s">
        <v>1529</v>
      </c>
    </row>
    <row r="88" spans="1:13" ht="28.5" customHeight="1">
      <c r="A88" s="850"/>
      <c r="B88" s="818"/>
      <c r="C88" s="851"/>
      <c r="D88" s="851"/>
      <c r="E88" s="881"/>
      <c r="F88" s="881"/>
      <c r="G88" s="877"/>
      <c r="H88" s="851"/>
      <c r="I88" s="463"/>
      <c r="J88" s="856">
        <v>40177</v>
      </c>
      <c r="K88" s="857">
        <v>90280000</v>
      </c>
      <c r="L88" s="858">
        <f>L87+K88</f>
        <v>700430000</v>
      </c>
      <c r="M88" s="778" t="s">
        <v>1796</v>
      </c>
    </row>
    <row r="89" spans="1:13" ht="28.5" customHeight="1">
      <c r="A89" s="859"/>
      <c r="B89" s="819"/>
      <c r="C89" s="860"/>
      <c r="D89" s="860"/>
      <c r="E89" s="882"/>
      <c r="F89" s="882"/>
      <c r="G89" s="879"/>
      <c r="H89" s="860"/>
      <c r="I89" s="569"/>
      <c r="J89" s="856">
        <v>40263</v>
      </c>
      <c r="K89" s="857">
        <v>-18690000</v>
      </c>
      <c r="L89" s="858">
        <f>L88+K89</f>
        <v>681740000</v>
      </c>
      <c r="M89" s="778" t="s">
        <v>448</v>
      </c>
    </row>
    <row r="90" spans="1:13" ht="28.5" customHeight="1">
      <c r="A90" s="862">
        <v>39995</v>
      </c>
      <c r="B90" s="817" t="s">
        <v>301</v>
      </c>
      <c r="C90" s="814" t="s">
        <v>1324</v>
      </c>
      <c r="D90" s="894" t="s">
        <v>1111</v>
      </c>
      <c r="E90" s="880" t="s">
        <v>133</v>
      </c>
      <c r="F90" s="880" t="s">
        <v>1320</v>
      </c>
      <c r="G90" s="875">
        <v>634010000</v>
      </c>
      <c r="H90" s="863" t="s">
        <v>592</v>
      </c>
      <c r="I90" s="463"/>
      <c r="J90" s="888">
        <v>40086</v>
      </c>
      <c r="K90" s="884">
        <v>723880000</v>
      </c>
      <c r="L90" s="858">
        <f>G90+K90</f>
        <v>1357890000</v>
      </c>
      <c r="M90" s="813" t="s">
        <v>1529</v>
      </c>
    </row>
    <row r="91" spans="1:13" ht="28.5" customHeight="1">
      <c r="A91" s="850"/>
      <c r="B91" s="818"/>
      <c r="C91" s="815"/>
      <c r="D91" s="895"/>
      <c r="E91" s="881"/>
      <c r="F91" s="881"/>
      <c r="G91" s="877"/>
      <c r="H91" s="851"/>
      <c r="I91" s="463"/>
      <c r="J91" s="856">
        <v>40177</v>
      </c>
      <c r="K91" s="857">
        <v>692640000</v>
      </c>
      <c r="L91" s="858">
        <f>L90+K91</f>
        <v>2050530000</v>
      </c>
      <c r="M91" s="778" t="s">
        <v>1796</v>
      </c>
    </row>
    <row r="92" spans="1:13" ht="28.5" customHeight="1">
      <c r="A92" s="850"/>
      <c r="B92" s="818"/>
      <c r="C92" s="815"/>
      <c r="D92" s="895"/>
      <c r="E92" s="881"/>
      <c r="F92" s="881"/>
      <c r="G92" s="877"/>
      <c r="H92" s="851"/>
      <c r="I92" s="463"/>
      <c r="J92" s="856">
        <v>40226</v>
      </c>
      <c r="K92" s="865">
        <v>-2050236344</v>
      </c>
      <c r="L92" s="858">
        <f>L91+K92</f>
        <v>293656</v>
      </c>
      <c r="M92" s="778" t="s">
        <v>1822</v>
      </c>
    </row>
    <row r="93" spans="1:13" ht="28.5" customHeight="1">
      <c r="A93" s="859"/>
      <c r="B93" s="819"/>
      <c r="C93" s="816"/>
      <c r="D93" s="896"/>
      <c r="E93" s="882"/>
      <c r="F93" s="882"/>
      <c r="G93" s="879"/>
      <c r="H93" s="860"/>
      <c r="I93" s="600">
        <v>3</v>
      </c>
      <c r="J93" s="856">
        <v>40249</v>
      </c>
      <c r="K93" s="865">
        <v>-54767</v>
      </c>
      <c r="L93" s="858">
        <v>238890</v>
      </c>
      <c r="M93" s="778" t="s">
        <v>1822</v>
      </c>
    </row>
    <row r="94" spans="1:13" ht="28.5" customHeight="1">
      <c r="A94" s="897">
        <v>39995</v>
      </c>
      <c r="B94" s="825" t="s">
        <v>302</v>
      </c>
      <c r="C94" s="824" t="s">
        <v>303</v>
      </c>
      <c r="D94" s="894" t="s">
        <v>1075</v>
      </c>
      <c r="E94" s="880" t="s">
        <v>133</v>
      </c>
      <c r="F94" s="880" t="s">
        <v>1320</v>
      </c>
      <c r="G94" s="875">
        <v>44260000</v>
      </c>
      <c r="H94" s="863" t="s">
        <v>592</v>
      </c>
      <c r="I94" s="463"/>
      <c r="J94" s="888">
        <v>40086</v>
      </c>
      <c r="K94" s="884">
        <v>23850000</v>
      </c>
      <c r="L94" s="858">
        <f>G94+K94</f>
        <v>68110000</v>
      </c>
      <c r="M94" s="813" t="s">
        <v>1529</v>
      </c>
    </row>
    <row r="95" spans="1:13" ht="28.5" customHeight="1">
      <c r="A95" s="898"/>
      <c r="B95" s="899"/>
      <c r="C95" s="900"/>
      <c r="D95" s="895"/>
      <c r="E95" s="881"/>
      <c r="F95" s="881"/>
      <c r="G95" s="877"/>
      <c r="H95" s="851"/>
      <c r="I95" s="463"/>
      <c r="J95" s="856">
        <v>40177</v>
      </c>
      <c r="K95" s="857">
        <v>43590000</v>
      </c>
      <c r="L95" s="858">
        <f>L94+K95</f>
        <v>111700000</v>
      </c>
      <c r="M95" s="778" t="s">
        <v>1796</v>
      </c>
    </row>
    <row r="96" spans="1:13" ht="28.5" customHeight="1">
      <c r="A96" s="901"/>
      <c r="B96" s="823"/>
      <c r="C96" s="822"/>
      <c r="D96" s="896"/>
      <c r="E96" s="882"/>
      <c r="F96" s="882"/>
      <c r="G96" s="879"/>
      <c r="H96" s="860"/>
      <c r="I96" s="569"/>
      <c r="J96" s="856">
        <v>40263</v>
      </c>
      <c r="K96" s="857">
        <v>34540000</v>
      </c>
      <c r="L96" s="858">
        <f>L95+K96</f>
        <v>146240000</v>
      </c>
      <c r="M96" s="778" t="s">
        <v>448</v>
      </c>
    </row>
    <row r="97" spans="1:17" ht="28.5" customHeight="1">
      <c r="A97" s="862">
        <v>40004</v>
      </c>
      <c r="B97" s="817" t="s">
        <v>321</v>
      </c>
      <c r="C97" s="814" t="s">
        <v>322</v>
      </c>
      <c r="D97" s="894" t="s">
        <v>1191</v>
      </c>
      <c r="E97" s="880" t="s">
        <v>133</v>
      </c>
      <c r="F97" s="880" t="s">
        <v>1320</v>
      </c>
      <c r="G97" s="875">
        <v>100000</v>
      </c>
      <c r="H97" s="863" t="s">
        <v>592</v>
      </c>
      <c r="I97" s="463"/>
      <c r="J97" s="888">
        <v>40086</v>
      </c>
      <c r="K97" s="884">
        <v>150000</v>
      </c>
      <c r="L97" s="858">
        <f>G97+K97</f>
        <v>250000</v>
      </c>
      <c r="M97" s="813" t="s">
        <v>1529</v>
      </c>
    </row>
    <row r="98" spans="1:17" ht="28.5" customHeight="1">
      <c r="A98" s="850"/>
      <c r="B98" s="818"/>
      <c r="C98" s="815"/>
      <c r="D98" s="895"/>
      <c r="E98" s="881"/>
      <c r="F98" s="881"/>
      <c r="G98" s="877"/>
      <c r="H98" s="851"/>
      <c r="I98" s="463"/>
      <c r="J98" s="856">
        <v>40177</v>
      </c>
      <c r="K98" s="857">
        <v>130000</v>
      </c>
      <c r="L98" s="858">
        <f>L97+K98</f>
        <v>380000</v>
      </c>
      <c r="M98" s="778" t="s">
        <v>1796</v>
      </c>
    </row>
    <row r="99" spans="1:17" ht="28.5" customHeight="1">
      <c r="A99" s="859"/>
      <c r="B99" s="819"/>
      <c r="C99" s="816"/>
      <c r="D99" s="896"/>
      <c r="E99" s="882"/>
      <c r="F99" s="882"/>
      <c r="G99" s="879"/>
      <c r="H99" s="860"/>
      <c r="I99" s="569"/>
      <c r="J99" s="856">
        <v>40263</v>
      </c>
      <c r="K99" s="857">
        <v>50000</v>
      </c>
      <c r="L99" s="858">
        <f>L98+K99</f>
        <v>430000</v>
      </c>
      <c r="M99" s="778" t="s">
        <v>448</v>
      </c>
    </row>
    <row r="100" spans="1:17" ht="28.5" customHeight="1">
      <c r="A100" s="862">
        <v>40004</v>
      </c>
      <c r="B100" s="817" t="s">
        <v>323</v>
      </c>
      <c r="C100" s="814" t="s">
        <v>324</v>
      </c>
      <c r="D100" s="894" t="s">
        <v>1075</v>
      </c>
      <c r="E100" s="880" t="s">
        <v>133</v>
      </c>
      <c r="F100" s="880" t="s">
        <v>1320</v>
      </c>
      <c r="G100" s="875">
        <v>870000</v>
      </c>
      <c r="H100" s="863" t="s">
        <v>592</v>
      </c>
      <c r="I100" s="463"/>
      <c r="J100" s="888">
        <v>40086</v>
      </c>
      <c r="K100" s="884">
        <v>-10000</v>
      </c>
      <c r="L100" s="858">
        <f>G100+K100</f>
        <v>860000</v>
      </c>
      <c r="M100" s="813" t="s">
        <v>1529</v>
      </c>
    </row>
    <row r="101" spans="1:17" ht="28.5" customHeight="1">
      <c r="A101" s="850"/>
      <c r="B101" s="818"/>
      <c r="C101" s="815"/>
      <c r="D101" s="895"/>
      <c r="E101" s="881"/>
      <c r="F101" s="881"/>
      <c r="G101" s="877"/>
      <c r="H101" s="851"/>
      <c r="I101" s="463"/>
      <c r="J101" s="856">
        <v>40177</v>
      </c>
      <c r="K101" s="857">
        <v>250000</v>
      </c>
      <c r="L101" s="858">
        <f>L100+K101</f>
        <v>1110000</v>
      </c>
      <c r="M101" s="778" t="s">
        <v>1796</v>
      </c>
    </row>
    <row r="102" spans="1:17" ht="28.5" customHeight="1">
      <c r="A102" s="859"/>
      <c r="B102" s="819"/>
      <c r="C102" s="816"/>
      <c r="D102" s="896"/>
      <c r="E102" s="882"/>
      <c r="F102" s="882"/>
      <c r="G102" s="879"/>
      <c r="H102" s="860"/>
      <c r="I102" s="569"/>
      <c r="J102" s="856">
        <v>40263</v>
      </c>
      <c r="K102" s="857">
        <v>-10000</v>
      </c>
      <c r="L102" s="858">
        <f>L101+K102</f>
        <v>1100000</v>
      </c>
      <c r="M102" s="778" t="s">
        <v>448</v>
      </c>
    </row>
    <row r="103" spans="1:17" ht="28.5" customHeight="1">
      <c r="A103" s="862">
        <v>40011</v>
      </c>
      <c r="B103" s="817" t="s">
        <v>329</v>
      </c>
      <c r="C103" s="814" t="s">
        <v>1092</v>
      </c>
      <c r="D103" s="894" t="s">
        <v>1040</v>
      </c>
      <c r="E103" s="880" t="s">
        <v>133</v>
      </c>
      <c r="F103" s="880" t="s">
        <v>1320</v>
      </c>
      <c r="G103" s="875">
        <v>23480000</v>
      </c>
      <c r="H103" s="863" t="s">
        <v>592</v>
      </c>
      <c r="I103" s="463"/>
      <c r="J103" s="888">
        <v>40086</v>
      </c>
      <c r="K103" s="884">
        <v>18530000</v>
      </c>
      <c r="L103" s="858">
        <f>G103+K103</f>
        <v>42010000</v>
      </c>
      <c r="M103" s="813" t="s">
        <v>1529</v>
      </c>
    </row>
    <row r="104" spans="1:17" ht="28.5" customHeight="1">
      <c r="A104" s="850"/>
      <c r="B104" s="818"/>
      <c r="C104" s="815"/>
      <c r="D104" s="895"/>
      <c r="E104" s="881"/>
      <c r="F104" s="881"/>
      <c r="G104" s="877"/>
      <c r="H104" s="851"/>
      <c r="I104" s="463"/>
      <c r="J104" s="856">
        <v>40177</v>
      </c>
      <c r="K104" s="857">
        <v>24510000</v>
      </c>
      <c r="L104" s="858">
        <f>L103+K104</f>
        <v>66520000</v>
      </c>
      <c r="M104" s="778" t="s">
        <v>1796</v>
      </c>
    </row>
    <row r="105" spans="1:17" ht="28.5" customHeight="1">
      <c r="A105" s="859"/>
      <c r="B105" s="819"/>
      <c r="C105" s="816"/>
      <c r="D105" s="896"/>
      <c r="E105" s="882"/>
      <c r="F105" s="882"/>
      <c r="G105" s="879"/>
      <c r="H105" s="860"/>
      <c r="I105" s="569"/>
      <c r="J105" s="856">
        <v>40263</v>
      </c>
      <c r="K105" s="857">
        <v>18360000</v>
      </c>
      <c r="L105" s="858">
        <f>L104+K105</f>
        <v>84880000</v>
      </c>
      <c r="M105" s="778" t="s">
        <v>448</v>
      </c>
    </row>
    <row r="106" spans="1:17" ht="28.5" customHeight="1">
      <c r="A106" s="862">
        <v>40011</v>
      </c>
      <c r="B106" s="817" t="s">
        <v>330</v>
      </c>
      <c r="C106" s="814" t="s">
        <v>1117</v>
      </c>
      <c r="D106" s="894" t="s">
        <v>1027</v>
      </c>
      <c r="E106" s="880" t="s">
        <v>133</v>
      </c>
      <c r="F106" s="880" t="s">
        <v>1320</v>
      </c>
      <c r="G106" s="875">
        <v>54470000</v>
      </c>
      <c r="H106" s="863" t="s">
        <v>592</v>
      </c>
      <c r="I106" s="463"/>
      <c r="J106" s="888">
        <v>40086</v>
      </c>
      <c r="K106" s="884">
        <v>-36240000</v>
      </c>
      <c r="L106" s="858">
        <f>G106+K106</f>
        <v>18230000</v>
      </c>
      <c r="M106" s="813" t="s">
        <v>1529</v>
      </c>
    </row>
    <row r="107" spans="1:17" ht="28.5" customHeight="1">
      <c r="A107" s="850"/>
      <c r="B107" s="818"/>
      <c r="C107" s="815"/>
      <c r="D107" s="895"/>
      <c r="E107" s="881"/>
      <c r="F107" s="881"/>
      <c r="G107" s="877"/>
      <c r="H107" s="851"/>
      <c r="I107" s="463"/>
      <c r="J107" s="856">
        <v>40177</v>
      </c>
      <c r="K107" s="857">
        <v>19280000</v>
      </c>
      <c r="L107" s="858">
        <f>L106+K107</f>
        <v>37510000</v>
      </c>
      <c r="M107" s="778" t="s">
        <v>1796</v>
      </c>
    </row>
    <row r="108" spans="1:17" ht="28.5" customHeight="1">
      <c r="A108" s="859"/>
      <c r="B108" s="819"/>
      <c r="C108" s="816"/>
      <c r="D108" s="896"/>
      <c r="E108" s="882"/>
      <c r="F108" s="882"/>
      <c r="G108" s="879"/>
      <c r="H108" s="860"/>
      <c r="I108" s="569"/>
      <c r="J108" s="856">
        <v>40263</v>
      </c>
      <c r="K108" s="857">
        <v>2470000</v>
      </c>
      <c r="L108" s="858">
        <f>L107+K108</f>
        <v>39980000</v>
      </c>
      <c r="M108" s="778" t="s">
        <v>448</v>
      </c>
    </row>
    <row r="109" spans="1:17" ht="28.5" customHeight="1">
      <c r="A109" s="862">
        <v>40011</v>
      </c>
      <c r="B109" s="817" t="s">
        <v>331</v>
      </c>
      <c r="C109" s="814" t="s">
        <v>333</v>
      </c>
      <c r="D109" s="894" t="s">
        <v>1191</v>
      </c>
      <c r="E109" s="880" t="s">
        <v>133</v>
      </c>
      <c r="F109" s="880" t="s">
        <v>1320</v>
      </c>
      <c r="G109" s="875">
        <v>170000</v>
      </c>
      <c r="H109" s="863" t="s">
        <v>592</v>
      </c>
      <c r="I109" s="463"/>
      <c r="J109" s="888">
        <v>40086</v>
      </c>
      <c r="K109" s="884">
        <v>-90000</v>
      </c>
      <c r="L109" s="858">
        <f>G109+K109</f>
        <v>80000</v>
      </c>
      <c r="M109" s="813" t="s">
        <v>1529</v>
      </c>
      <c r="P109" s="902"/>
      <c r="Q109" s="831"/>
    </row>
    <row r="110" spans="1:17" ht="28.5" customHeight="1">
      <c r="A110" s="850"/>
      <c r="B110" s="818"/>
      <c r="C110" s="815"/>
      <c r="D110" s="895"/>
      <c r="E110" s="881"/>
      <c r="F110" s="881"/>
      <c r="G110" s="877"/>
      <c r="H110" s="851"/>
      <c r="I110" s="463"/>
      <c r="J110" s="856">
        <v>40177</v>
      </c>
      <c r="K110" s="857">
        <v>50000</v>
      </c>
      <c r="L110" s="858">
        <f>L109+K110</f>
        <v>130000</v>
      </c>
      <c r="M110" s="778" t="s">
        <v>1796</v>
      </c>
      <c r="P110" s="902"/>
      <c r="Q110" s="831"/>
    </row>
    <row r="111" spans="1:17" ht="28.5" customHeight="1">
      <c r="A111" s="859"/>
      <c r="B111" s="819"/>
      <c r="C111" s="816"/>
      <c r="D111" s="896"/>
      <c r="E111" s="882"/>
      <c r="F111" s="882"/>
      <c r="G111" s="879"/>
      <c r="H111" s="860"/>
      <c r="I111" s="569"/>
      <c r="J111" s="856">
        <v>40263</v>
      </c>
      <c r="K111" s="857">
        <v>100000</v>
      </c>
      <c r="L111" s="858">
        <f>L110+K111</f>
        <v>230000</v>
      </c>
      <c r="M111" s="778" t="s">
        <v>448</v>
      </c>
      <c r="P111" s="902"/>
      <c r="Q111" s="831"/>
    </row>
    <row r="112" spans="1:17" ht="28.5" customHeight="1">
      <c r="A112" s="862">
        <v>40011</v>
      </c>
      <c r="B112" s="817" t="s">
        <v>332</v>
      </c>
      <c r="C112" s="814" t="s">
        <v>923</v>
      </c>
      <c r="D112" s="894" t="s">
        <v>986</v>
      </c>
      <c r="E112" s="880" t="s">
        <v>133</v>
      </c>
      <c r="F112" s="880" t="s">
        <v>1320</v>
      </c>
      <c r="G112" s="875">
        <v>1410000</v>
      </c>
      <c r="H112" s="863" t="s">
        <v>592</v>
      </c>
      <c r="I112" s="463"/>
      <c r="J112" s="888">
        <v>40086</v>
      </c>
      <c r="K112" s="884">
        <v>890000</v>
      </c>
      <c r="L112" s="858">
        <f>G112+K112</f>
        <v>2300000</v>
      </c>
      <c r="M112" s="813" t="s">
        <v>1529</v>
      </c>
      <c r="P112" s="831"/>
    </row>
    <row r="113" spans="1:16" ht="28.5" customHeight="1">
      <c r="A113" s="850"/>
      <c r="B113" s="818"/>
      <c r="C113" s="815"/>
      <c r="D113" s="895"/>
      <c r="E113" s="881"/>
      <c r="F113" s="881"/>
      <c r="G113" s="877"/>
      <c r="H113" s="851"/>
      <c r="I113" s="463"/>
      <c r="J113" s="856">
        <v>40177</v>
      </c>
      <c r="K113" s="857">
        <v>1260000</v>
      </c>
      <c r="L113" s="858">
        <f>L112+K113</f>
        <v>3560000</v>
      </c>
      <c r="M113" s="778" t="s">
        <v>1796</v>
      </c>
      <c r="P113" s="831"/>
    </row>
    <row r="114" spans="1:16" ht="28.5" customHeight="1">
      <c r="A114" s="859"/>
      <c r="B114" s="819"/>
      <c r="C114" s="816"/>
      <c r="D114" s="896"/>
      <c r="E114" s="882"/>
      <c r="F114" s="882"/>
      <c r="G114" s="879"/>
      <c r="H114" s="860"/>
      <c r="I114" s="569"/>
      <c r="J114" s="856">
        <v>40263</v>
      </c>
      <c r="K114" s="857">
        <v>-20000</v>
      </c>
      <c r="L114" s="858">
        <f>L113+K114</f>
        <v>3540000</v>
      </c>
      <c r="M114" s="778" t="s">
        <v>448</v>
      </c>
      <c r="P114" s="831"/>
    </row>
    <row r="115" spans="1:16" ht="28.5" customHeight="1">
      <c r="A115" s="862">
        <v>40016</v>
      </c>
      <c r="B115" s="817" t="s">
        <v>344</v>
      </c>
      <c r="C115" s="814" t="s">
        <v>347</v>
      </c>
      <c r="D115" s="894" t="s">
        <v>1070</v>
      </c>
      <c r="E115" s="880" t="s">
        <v>133</v>
      </c>
      <c r="F115" s="880" t="s">
        <v>1320</v>
      </c>
      <c r="G115" s="875">
        <v>1272490000</v>
      </c>
      <c r="H115" s="863" t="s">
        <v>592</v>
      </c>
      <c r="I115" s="463"/>
      <c r="J115" s="888">
        <v>40086</v>
      </c>
      <c r="K115" s="884">
        <v>-53670000</v>
      </c>
      <c r="L115" s="858">
        <f>G115+K115</f>
        <v>1218820000</v>
      </c>
      <c r="M115" s="813" t="s">
        <v>1529</v>
      </c>
    </row>
    <row r="116" spans="1:16" ht="28.5" customHeight="1">
      <c r="A116" s="850"/>
      <c r="B116" s="818"/>
      <c r="C116" s="815"/>
      <c r="D116" s="895"/>
      <c r="E116" s="881"/>
      <c r="F116" s="881"/>
      <c r="G116" s="877"/>
      <c r="H116" s="851"/>
      <c r="I116" s="463"/>
      <c r="J116" s="856">
        <v>40177</v>
      </c>
      <c r="K116" s="857">
        <v>250450000</v>
      </c>
      <c r="L116" s="858">
        <f>L115+K116</f>
        <v>1469270000</v>
      </c>
      <c r="M116" s="778" t="s">
        <v>1796</v>
      </c>
    </row>
    <row r="117" spans="1:16" ht="28.5" customHeight="1">
      <c r="A117" s="859"/>
      <c r="B117" s="819"/>
      <c r="C117" s="816"/>
      <c r="D117" s="896"/>
      <c r="E117" s="882"/>
      <c r="F117" s="882"/>
      <c r="G117" s="879"/>
      <c r="H117" s="860"/>
      <c r="I117" s="569"/>
      <c r="J117" s="856">
        <v>40263</v>
      </c>
      <c r="K117" s="857">
        <v>124820000</v>
      </c>
      <c r="L117" s="858">
        <f>L116+K117</f>
        <v>1594090000</v>
      </c>
      <c r="M117" s="778" t="s">
        <v>448</v>
      </c>
    </row>
    <row r="118" spans="1:16" ht="28.5" customHeight="1">
      <c r="A118" s="862">
        <v>40016</v>
      </c>
      <c r="B118" s="817" t="s">
        <v>345</v>
      </c>
      <c r="C118" s="814" t="s">
        <v>348</v>
      </c>
      <c r="D118" s="894" t="s">
        <v>582</v>
      </c>
      <c r="E118" s="880" t="s">
        <v>133</v>
      </c>
      <c r="F118" s="880" t="s">
        <v>1320</v>
      </c>
      <c r="G118" s="875">
        <v>4210000</v>
      </c>
      <c r="H118" s="863" t="s">
        <v>592</v>
      </c>
      <c r="I118" s="463"/>
      <c r="J118" s="888">
        <v>40086</v>
      </c>
      <c r="K118" s="884">
        <v>1780000</v>
      </c>
      <c r="L118" s="858">
        <f>G118+K118</f>
        <v>5990000</v>
      </c>
      <c r="M118" s="813" t="s">
        <v>1529</v>
      </c>
    </row>
    <row r="119" spans="1:16" ht="28.5" customHeight="1">
      <c r="A119" s="850"/>
      <c r="B119" s="818"/>
      <c r="C119" s="815"/>
      <c r="D119" s="895"/>
      <c r="E119" s="881"/>
      <c r="F119" s="881"/>
      <c r="G119" s="877"/>
      <c r="H119" s="851"/>
      <c r="I119" s="463"/>
      <c r="J119" s="856">
        <v>40177</v>
      </c>
      <c r="K119" s="857">
        <v>2840000</v>
      </c>
      <c r="L119" s="858">
        <f>L118+K119</f>
        <v>8830000</v>
      </c>
      <c r="M119" s="778" t="s">
        <v>1796</v>
      </c>
    </row>
    <row r="120" spans="1:16" ht="28.5" customHeight="1">
      <c r="A120" s="859"/>
      <c r="B120" s="819"/>
      <c r="C120" s="816"/>
      <c r="D120" s="896"/>
      <c r="E120" s="882"/>
      <c r="F120" s="882"/>
      <c r="G120" s="879"/>
      <c r="H120" s="860"/>
      <c r="I120" s="569"/>
      <c r="J120" s="856">
        <v>40263</v>
      </c>
      <c r="K120" s="857">
        <v>2800000</v>
      </c>
      <c r="L120" s="858">
        <f>L119+K120</f>
        <v>11630000</v>
      </c>
      <c r="M120" s="778" t="s">
        <v>448</v>
      </c>
    </row>
    <row r="121" spans="1:16" ht="28.5" customHeight="1">
      <c r="A121" s="862">
        <v>40016</v>
      </c>
      <c r="B121" s="817" t="s">
        <v>346</v>
      </c>
      <c r="C121" s="814" t="s">
        <v>349</v>
      </c>
      <c r="D121" s="894" t="s">
        <v>988</v>
      </c>
      <c r="E121" s="880" t="s">
        <v>133</v>
      </c>
      <c r="F121" s="880" t="s">
        <v>1320</v>
      </c>
      <c r="G121" s="875">
        <v>860000</v>
      </c>
      <c r="H121" s="863" t="s">
        <v>592</v>
      </c>
      <c r="I121" s="463"/>
      <c r="J121" s="888">
        <v>40086</v>
      </c>
      <c r="K121" s="884">
        <v>-490000</v>
      </c>
      <c r="L121" s="858">
        <f>G121+K121</f>
        <v>370000</v>
      </c>
      <c r="M121" s="813" t="s">
        <v>1529</v>
      </c>
    </row>
    <row r="122" spans="1:16" ht="28.5" customHeight="1">
      <c r="A122" s="850"/>
      <c r="B122" s="818"/>
      <c r="C122" s="815"/>
      <c r="D122" s="895"/>
      <c r="E122" s="881"/>
      <c r="F122" s="881"/>
      <c r="G122" s="877"/>
      <c r="H122" s="851"/>
      <c r="I122" s="463"/>
      <c r="J122" s="856">
        <v>40177</v>
      </c>
      <c r="K122" s="857">
        <v>6750000</v>
      </c>
      <c r="L122" s="858">
        <f>L121+K122</f>
        <v>7120000</v>
      </c>
      <c r="M122" s="778" t="s">
        <v>1796</v>
      </c>
    </row>
    <row r="123" spans="1:16" ht="28.5" customHeight="1">
      <c r="A123" s="859"/>
      <c r="B123" s="819"/>
      <c r="C123" s="816"/>
      <c r="D123" s="896"/>
      <c r="E123" s="882"/>
      <c r="F123" s="882"/>
      <c r="G123" s="879"/>
      <c r="H123" s="860"/>
      <c r="I123" s="569"/>
      <c r="J123" s="856">
        <v>40263</v>
      </c>
      <c r="K123" s="857">
        <v>-6340000</v>
      </c>
      <c r="L123" s="858">
        <f>L122+K123</f>
        <v>780000</v>
      </c>
      <c r="M123" s="778" t="s">
        <v>448</v>
      </c>
    </row>
    <row r="124" spans="1:16" ht="28.5" customHeight="1">
      <c r="A124" s="862">
        <v>40023</v>
      </c>
      <c r="B124" s="817" t="s">
        <v>356</v>
      </c>
      <c r="C124" s="814" t="s">
        <v>1213</v>
      </c>
      <c r="D124" s="894" t="s">
        <v>1006</v>
      </c>
      <c r="E124" s="880" t="s">
        <v>133</v>
      </c>
      <c r="F124" s="880" t="s">
        <v>1320</v>
      </c>
      <c r="G124" s="875">
        <v>6460000</v>
      </c>
      <c r="H124" s="863" t="s">
        <v>592</v>
      </c>
      <c r="I124" s="463"/>
      <c r="J124" s="888">
        <v>40086</v>
      </c>
      <c r="K124" s="884">
        <v>-1530000</v>
      </c>
      <c r="L124" s="858">
        <f>G124+K124</f>
        <v>4930000</v>
      </c>
      <c r="M124" s="813" t="s">
        <v>1529</v>
      </c>
    </row>
    <row r="125" spans="1:16" ht="28.5" customHeight="1">
      <c r="A125" s="850"/>
      <c r="B125" s="818"/>
      <c r="C125" s="815"/>
      <c r="D125" s="895"/>
      <c r="E125" s="881"/>
      <c r="F125" s="881"/>
      <c r="G125" s="877"/>
      <c r="H125" s="851"/>
      <c r="I125" s="463"/>
      <c r="J125" s="856">
        <v>40177</v>
      </c>
      <c r="K125" s="857">
        <v>680000</v>
      </c>
      <c r="L125" s="858">
        <f>L124+K125</f>
        <v>5610000</v>
      </c>
      <c r="M125" s="778" t="s">
        <v>1796</v>
      </c>
    </row>
    <row r="126" spans="1:16" ht="28.5" customHeight="1">
      <c r="A126" s="859"/>
      <c r="B126" s="819"/>
      <c r="C126" s="816"/>
      <c r="D126" s="896"/>
      <c r="E126" s="882"/>
      <c r="F126" s="882"/>
      <c r="G126" s="879"/>
      <c r="H126" s="860"/>
      <c r="I126" s="569"/>
      <c r="J126" s="856">
        <v>40263</v>
      </c>
      <c r="K126" s="857">
        <v>2460000</v>
      </c>
      <c r="L126" s="858">
        <f>L125+K126</f>
        <v>8070000</v>
      </c>
      <c r="M126" s="778" t="s">
        <v>448</v>
      </c>
    </row>
    <row r="127" spans="1:16" ht="28.5" customHeight="1">
      <c r="A127" s="862">
        <v>40023</v>
      </c>
      <c r="B127" s="817" t="s">
        <v>357</v>
      </c>
      <c r="C127" s="814" t="s">
        <v>359</v>
      </c>
      <c r="D127" s="894" t="s">
        <v>1040</v>
      </c>
      <c r="E127" s="880" t="s">
        <v>133</v>
      </c>
      <c r="F127" s="880" t="s">
        <v>1320</v>
      </c>
      <c r="G127" s="875">
        <v>1090000</v>
      </c>
      <c r="H127" s="863" t="s">
        <v>592</v>
      </c>
      <c r="I127" s="463"/>
      <c r="J127" s="888">
        <v>40086</v>
      </c>
      <c r="K127" s="884">
        <v>-60000</v>
      </c>
      <c r="L127" s="858">
        <f>G127+K127</f>
        <v>1030000</v>
      </c>
      <c r="M127" s="813" t="s">
        <v>1529</v>
      </c>
    </row>
    <row r="128" spans="1:16" ht="28.5" customHeight="1">
      <c r="A128" s="850"/>
      <c r="B128" s="818"/>
      <c r="C128" s="815"/>
      <c r="D128" s="895"/>
      <c r="E128" s="881"/>
      <c r="F128" s="881"/>
      <c r="G128" s="877"/>
      <c r="H128" s="851"/>
      <c r="I128" s="463"/>
      <c r="J128" s="856">
        <v>40177</v>
      </c>
      <c r="K128" s="857">
        <v>1260000</v>
      </c>
      <c r="L128" s="858">
        <f>L127+K128</f>
        <v>2290000</v>
      </c>
      <c r="M128" s="778" t="s">
        <v>1796</v>
      </c>
    </row>
    <row r="129" spans="1:13" ht="28.5" customHeight="1">
      <c r="A129" s="859"/>
      <c r="B129" s="819"/>
      <c r="C129" s="816"/>
      <c r="D129" s="896"/>
      <c r="E129" s="882"/>
      <c r="F129" s="882"/>
      <c r="G129" s="879"/>
      <c r="H129" s="860"/>
      <c r="I129" s="569"/>
      <c r="J129" s="856">
        <v>40263</v>
      </c>
      <c r="K129" s="857">
        <v>2070000</v>
      </c>
      <c r="L129" s="858">
        <f>L128+K129</f>
        <v>4360000</v>
      </c>
      <c r="M129" s="778" t="s">
        <v>448</v>
      </c>
    </row>
    <row r="130" spans="1:13" ht="28.5" customHeight="1">
      <c r="A130" s="862">
        <v>40023</v>
      </c>
      <c r="B130" s="817" t="s">
        <v>358</v>
      </c>
      <c r="C130" s="814" t="s">
        <v>12</v>
      </c>
      <c r="D130" s="894" t="s">
        <v>705</v>
      </c>
      <c r="E130" s="880" t="s">
        <v>133</v>
      </c>
      <c r="F130" s="880" t="s">
        <v>1320</v>
      </c>
      <c r="G130" s="875">
        <v>85020000</v>
      </c>
      <c r="H130" s="863" t="s">
        <v>592</v>
      </c>
      <c r="I130" s="463"/>
      <c r="J130" s="888">
        <v>40086</v>
      </c>
      <c r="K130" s="884">
        <v>-37700000</v>
      </c>
      <c r="L130" s="858">
        <f>G130+K130</f>
        <v>47320000</v>
      </c>
      <c r="M130" s="813" t="s">
        <v>1529</v>
      </c>
    </row>
    <row r="131" spans="1:13" ht="28.5" customHeight="1">
      <c r="A131" s="850"/>
      <c r="B131" s="818"/>
      <c r="C131" s="815"/>
      <c r="D131" s="895"/>
      <c r="E131" s="881"/>
      <c r="F131" s="881"/>
      <c r="G131" s="877"/>
      <c r="H131" s="851"/>
      <c r="I131" s="463"/>
      <c r="J131" s="856">
        <v>40177</v>
      </c>
      <c r="K131" s="857">
        <v>26160000</v>
      </c>
      <c r="L131" s="858">
        <f>L130+K131</f>
        <v>73480000</v>
      </c>
      <c r="M131" s="778" t="s">
        <v>1796</v>
      </c>
    </row>
    <row r="132" spans="1:13" ht="28.5" customHeight="1">
      <c r="A132" s="859"/>
      <c r="B132" s="819"/>
      <c r="C132" s="816"/>
      <c r="D132" s="896"/>
      <c r="E132" s="882"/>
      <c r="F132" s="882"/>
      <c r="G132" s="879"/>
      <c r="H132" s="860"/>
      <c r="I132" s="569"/>
      <c r="J132" s="856">
        <v>40263</v>
      </c>
      <c r="K132" s="857">
        <v>9820000</v>
      </c>
      <c r="L132" s="858">
        <f>L131+K132</f>
        <v>83300000</v>
      </c>
      <c r="M132" s="778" t="s">
        <v>448</v>
      </c>
    </row>
    <row r="133" spans="1:13" ht="28.5" customHeight="1">
      <c r="A133" s="862">
        <v>40025</v>
      </c>
      <c r="B133" s="817" t="s">
        <v>1437</v>
      </c>
      <c r="C133" s="814" t="s">
        <v>1438</v>
      </c>
      <c r="D133" s="894" t="s">
        <v>1070</v>
      </c>
      <c r="E133" s="880" t="s">
        <v>133</v>
      </c>
      <c r="F133" s="880" t="s">
        <v>1320</v>
      </c>
      <c r="G133" s="875">
        <v>2699720000</v>
      </c>
      <c r="H133" s="863" t="s">
        <v>592</v>
      </c>
      <c r="I133" s="463"/>
      <c r="J133" s="888">
        <v>40086</v>
      </c>
      <c r="K133" s="884">
        <v>-14850000</v>
      </c>
      <c r="L133" s="858">
        <f>G133+K133</f>
        <v>2684870000</v>
      </c>
      <c r="M133" s="813" t="s">
        <v>1529</v>
      </c>
    </row>
    <row r="134" spans="1:13" ht="28.5" customHeight="1">
      <c r="A134" s="850"/>
      <c r="B134" s="818"/>
      <c r="C134" s="815"/>
      <c r="D134" s="895"/>
      <c r="E134" s="881"/>
      <c r="F134" s="881"/>
      <c r="G134" s="877"/>
      <c r="H134" s="851"/>
      <c r="I134" s="463"/>
      <c r="J134" s="856">
        <v>40177</v>
      </c>
      <c r="K134" s="857">
        <v>1178180000</v>
      </c>
      <c r="L134" s="858">
        <f>L133+K134</f>
        <v>3863050000</v>
      </c>
      <c r="M134" s="778" t="s">
        <v>1796</v>
      </c>
    </row>
    <row r="135" spans="1:13" ht="28.5" customHeight="1">
      <c r="A135" s="859"/>
      <c r="B135" s="819"/>
      <c r="C135" s="816"/>
      <c r="D135" s="896"/>
      <c r="E135" s="882"/>
      <c r="F135" s="882"/>
      <c r="G135" s="879"/>
      <c r="H135" s="860"/>
      <c r="I135" s="569"/>
      <c r="J135" s="856">
        <v>40263</v>
      </c>
      <c r="K135" s="857">
        <v>1006580000</v>
      </c>
      <c r="L135" s="858">
        <f>L134+K135</f>
        <v>4869630000</v>
      </c>
      <c r="M135" s="778" t="s">
        <v>1867</v>
      </c>
    </row>
    <row r="136" spans="1:13" ht="28.5" customHeight="1">
      <c r="A136" s="862">
        <v>40025</v>
      </c>
      <c r="B136" s="817" t="s">
        <v>1439</v>
      </c>
      <c r="C136" s="814" t="s">
        <v>1438</v>
      </c>
      <c r="D136" s="894" t="s">
        <v>1070</v>
      </c>
      <c r="E136" s="880" t="s">
        <v>133</v>
      </c>
      <c r="F136" s="880" t="s">
        <v>1320</v>
      </c>
      <c r="G136" s="875">
        <v>707380000</v>
      </c>
      <c r="H136" s="863" t="s">
        <v>592</v>
      </c>
      <c r="I136" s="463"/>
      <c r="J136" s="888">
        <v>40086</v>
      </c>
      <c r="K136" s="884">
        <v>-10000</v>
      </c>
      <c r="L136" s="858">
        <f>G136+K136</f>
        <v>707370000</v>
      </c>
      <c r="M136" s="813" t="s">
        <v>1529</v>
      </c>
    </row>
    <row r="137" spans="1:13" ht="28.5" customHeight="1">
      <c r="A137" s="850"/>
      <c r="B137" s="818"/>
      <c r="C137" s="815"/>
      <c r="D137" s="895"/>
      <c r="E137" s="881"/>
      <c r="F137" s="881"/>
      <c r="G137" s="877"/>
      <c r="H137" s="851"/>
      <c r="I137" s="463"/>
      <c r="J137" s="856">
        <v>40177</v>
      </c>
      <c r="K137" s="857">
        <v>502430000</v>
      </c>
      <c r="L137" s="858">
        <f>L136+K137</f>
        <v>1209800000</v>
      </c>
      <c r="M137" s="778" t="s">
        <v>1796</v>
      </c>
    </row>
    <row r="138" spans="1:13" ht="28.5" customHeight="1">
      <c r="A138" s="859"/>
      <c r="B138" s="819"/>
      <c r="C138" s="816"/>
      <c r="D138" s="896"/>
      <c r="E138" s="882"/>
      <c r="F138" s="882"/>
      <c r="G138" s="879"/>
      <c r="H138" s="860"/>
      <c r="I138" s="569"/>
      <c r="J138" s="856">
        <v>40263</v>
      </c>
      <c r="K138" s="857">
        <v>-134560000</v>
      </c>
      <c r="L138" s="858">
        <f>L137+K138</f>
        <v>1075240000</v>
      </c>
      <c r="M138" s="778" t="s">
        <v>1867</v>
      </c>
    </row>
    <row r="139" spans="1:13" ht="28.5" customHeight="1">
      <c r="A139" s="862">
        <v>40030</v>
      </c>
      <c r="B139" s="817" t="s">
        <v>1445</v>
      </c>
      <c r="C139" s="814" t="s">
        <v>1090</v>
      </c>
      <c r="D139" s="894" t="s">
        <v>1040</v>
      </c>
      <c r="E139" s="880" t="s">
        <v>133</v>
      </c>
      <c r="F139" s="880" t="s">
        <v>1320</v>
      </c>
      <c r="G139" s="875">
        <v>420000</v>
      </c>
      <c r="H139" s="863" t="s">
        <v>592</v>
      </c>
      <c r="I139" s="463"/>
      <c r="J139" s="888">
        <v>40086</v>
      </c>
      <c r="K139" s="884">
        <v>180000</v>
      </c>
      <c r="L139" s="858">
        <f>G139+K139</f>
        <v>600000</v>
      </c>
      <c r="M139" s="813" t="s">
        <v>1529</v>
      </c>
    </row>
    <row r="140" spans="1:13" ht="28.5" customHeight="1">
      <c r="A140" s="850"/>
      <c r="B140" s="818"/>
      <c r="C140" s="815"/>
      <c r="D140" s="895"/>
      <c r="E140" s="881"/>
      <c r="F140" s="881"/>
      <c r="G140" s="877"/>
      <c r="H140" s="851"/>
      <c r="I140" s="463"/>
      <c r="J140" s="856">
        <v>40177</v>
      </c>
      <c r="K140" s="857">
        <v>-350000</v>
      </c>
      <c r="L140" s="858">
        <f>L139+K140</f>
        <v>250000</v>
      </c>
      <c r="M140" s="778" t="s">
        <v>1796</v>
      </c>
    </row>
    <row r="141" spans="1:13" ht="28.5" customHeight="1">
      <c r="A141" s="859"/>
      <c r="B141" s="819"/>
      <c r="C141" s="816"/>
      <c r="D141" s="896"/>
      <c r="E141" s="882"/>
      <c r="F141" s="882"/>
      <c r="G141" s="879"/>
      <c r="H141" s="860"/>
      <c r="I141" s="569"/>
      <c r="J141" s="856">
        <v>40263</v>
      </c>
      <c r="K141" s="857">
        <v>20000</v>
      </c>
      <c r="L141" s="858">
        <f>L140+K141</f>
        <v>270000</v>
      </c>
      <c r="M141" s="778" t="s">
        <v>448</v>
      </c>
    </row>
    <row r="142" spans="1:13" ht="28.5" customHeight="1">
      <c r="A142" s="862">
        <v>40030</v>
      </c>
      <c r="B142" s="817" t="s">
        <v>1449</v>
      </c>
      <c r="C142" s="814" t="s">
        <v>738</v>
      </c>
      <c r="D142" s="894" t="s">
        <v>988</v>
      </c>
      <c r="E142" s="880" t="s">
        <v>133</v>
      </c>
      <c r="F142" s="880" t="s">
        <v>1320</v>
      </c>
      <c r="G142" s="875">
        <v>140000</v>
      </c>
      <c r="H142" s="863" t="s">
        <v>592</v>
      </c>
      <c r="I142" s="463"/>
      <c r="J142" s="888">
        <v>40086</v>
      </c>
      <c r="K142" s="903">
        <v>290000</v>
      </c>
      <c r="L142" s="858">
        <f>G142+K142</f>
        <v>430000</v>
      </c>
      <c r="M142" s="778" t="s">
        <v>1529</v>
      </c>
    </row>
    <row r="143" spans="1:13" ht="28.5" customHeight="1">
      <c r="A143" s="850"/>
      <c r="B143" s="818"/>
      <c r="C143" s="815"/>
      <c r="D143" s="895"/>
      <c r="E143" s="881"/>
      <c r="F143" s="881"/>
      <c r="G143" s="877"/>
      <c r="H143" s="851"/>
      <c r="I143" s="463"/>
      <c r="J143" s="856">
        <v>40177</v>
      </c>
      <c r="K143" s="857">
        <v>210000</v>
      </c>
      <c r="L143" s="858">
        <f>L142+K143</f>
        <v>640000</v>
      </c>
      <c r="M143" s="778" t="s">
        <v>1796</v>
      </c>
    </row>
    <row r="144" spans="1:13" ht="28.5" customHeight="1">
      <c r="A144" s="859"/>
      <c r="B144" s="819"/>
      <c r="C144" s="816"/>
      <c r="D144" s="896"/>
      <c r="E144" s="882"/>
      <c r="F144" s="882"/>
      <c r="G144" s="879"/>
      <c r="H144" s="860"/>
      <c r="I144" s="569"/>
      <c r="J144" s="856">
        <v>40263</v>
      </c>
      <c r="K144" s="857">
        <v>170000</v>
      </c>
      <c r="L144" s="858">
        <f>L143+K144</f>
        <v>810000</v>
      </c>
      <c r="M144" s="778" t="s">
        <v>448</v>
      </c>
    </row>
    <row r="145" spans="1:17" ht="28.5" customHeight="1">
      <c r="A145" s="862">
        <v>40030</v>
      </c>
      <c r="B145" s="817" t="s">
        <v>1446</v>
      </c>
      <c r="C145" s="814" t="s">
        <v>1447</v>
      </c>
      <c r="D145" s="894" t="s">
        <v>988</v>
      </c>
      <c r="E145" s="880" t="s">
        <v>133</v>
      </c>
      <c r="F145" s="880" t="s">
        <v>1320</v>
      </c>
      <c r="G145" s="875">
        <v>674000000</v>
      </c>
      <c r="H145" s="863" t="s">
        <v>592</v>
      </c>
      <c r="I145" s="463"/>
      <c r="J145" s="888">
        <v>40086</v>
      </c>
      <c r="K145" s="904">
        <v>-121190000</v>
      </c>
      <c r="L145" s="858">
        <f>G145+K145</f>
        <v>552810000</v>
      </c>
      <c r="M145" s="813" t="s">
        <v>1529</v>
      </c>
    </row>
    <row r="146" spans="1:17" ht="28.5" customHeight="1">
      <c r="A146" s="850"/>
      <c r="B146" s="818"/>
      <c r="C146" s="815"/>
      <c r="D146" s="895"/>
      <c r="E146" s="881"/>
      <c r="F146" s="881"/>
      <c r="G146" s="877"/>
      <c r="H146" s="851"/>
      <c r="I146" s="463"/>
      <c r="J146" s="856">
        <v>40177</v>
      </c>
      <c r="K146" s="857">
        <v>-36290000</v>
      </c>
      <c r="L146" s="858">
        <f>L145+K146</f>
        <v>516520000</v>
      </c>
      <c r="M146" s="778" t="s">
        <v>1796</v>
      </c>
    </row>
    <row r="147" spans="1:17" ht="28.5" customHeight="1">
      <c r="A147" s="859"/>
      <c r="B147" s="819"/>
      <c r="C147" s="816"/>
      <c r="D147" s="896"/>
      <c r="E147" s="882"/>
      <c r="F147" s="882"/>
      <c r="G147" s="879"/>
      <c r="H147" s="860"/>
      <c r="I147" s="569"/>
      <c r="J147" s="856">
        <v>40263</v>
      </c>
      <c r="K147" s="857">
        <v>199320000</v>
      </c>
      <c r="L147" s="858">
        <f>L146+K147</f>
        <v>715840000</v>
      </c>
      <c r="M147" s="778" t="s">
        <v>448</v>
      </c>
    </row>
    <row r="148" spans="1:17" ht="28.5" customHeight="1">
      <c r="A148" s="862">
        <v>40037</v>
      </c>
      <c r="B148" s="817" t="s">
        <v>1458</v>
      </c>
      <c r="C148" s="814" t="s">
        <v>710</v>
      </c>
      <c r="D148" s="894" t="s">
        <v>1070</v>
      </c>
      <c r="E148" s="880" t="s">
        <v>133</v>
      </c>
      <c r="F148" s="880" t="s">
        <v>1320</v>
      </c>
      <c r="G148" s="875">
        <v>774900000</v>
      </c>
      <c r="H148" s="863" t="s">
        <v>592</v>
      </c>
      <c r="I148" s="463"/>
      <c r="J148" s="888">
        <v>40086</v>
      </c>
      <c r="K148" s="903">
        <v>313050000</v>
      </c>
      <c r="L148" s="858">
        <f>G148+K148</f>
        <v>1087950000</v>
      </c>
      <c r="M148" s="813" t="s">
        <v>1529</v>
      </c>
    </row>
    <row r="149" spans="1:17" ht="28.5" customHeight="1">
      <c r="A149" s="850"/>
      <c r="B149" s="818"/>
      <c r="C149" s="815"/>
      <c r="D149" s="895"/>
      <c r="E149" s="881"/>
      <c r="F149" s="881"/>
      <c r="G149" s="877"/>
      <c r="H149" s="851"/>
      <c r="I149" s="463"/>
      <c r="J149" s="856">
        <v>40177</v>
      </c>
      <c r="K149" s="857">
        <v>275370000</v>
      </c>
      <c r="L149" s="858">
        <f>L148+K149</f>
        <v>1363320000</v>
      </c>
      <c r="M149" s="778" t="s">
        <v>1796</v>
      </c>
    </row>
    <row r="150" spans="1:17" ht="28.5" customHeight="1">
      <c r="A150" s="859"/>
      <c r="B150" s="819"/>
      <c r="C150" s="816"/>
      <c r="D150" s="896"/>
      <c r="E150" s="882"/>
      <c r="F150" s="882"/>
      <c r="G150" s="879"/>
      <c r="H150" s="860"/>
      <c r="I150" s="569"/>
      <c r="J150" s="856">
        <v>40263</v>
      </c>
      <c r="K150" s="857">
        <v>278910000</v>
      </c>
      <c r="L150" s="858">
        <f>L149+K150</f>
        <v>1642230000</v>
      </c>
      <c r="M150" s="778" t="s">
        <v>448</v>
      </c>
    </row>
    <row r="151" spans="1:17" ht="28.5" customHeight="1">
      <c r="A151" s="862">
        <v>40037</v>
      </c>
      <c r="B151" s="817" t="s">
        <v>1454</v>
      </c>
      <c r="C151" s="814" t="s">
        <v>1455</v>
      </c>
      <c r="D151" s="894" t="s">
        <v>988</v>
      </c>
      <c r="E151" s="894" t="s">
        <v>133</v>
      </c>
      <c r="F151" s="880" t="s">
        <v>1320</v>
      </c>
      <c r="G151" s="875">
        <v>6210000</v>
      </c>
      <c r="H151" s="863" t="s">
        <v>592</v>
      </c>
      <c r="I151" s="463"/>
      <c r="J151" s="888">
        <v>40086</v>
      </c>
      <c r="K151" s="884">
        <v>-1200000</v>
      </c>
      <c r="L151" s="858">
        <f>G151+K151</f>
        <v>5010000</v>
      </c>
      <c r="M151" s="813" t="s">
        <v>1529</v>
      </c>
    </row>
    <row r="152" spans="1:17" ht="28.5" customHeight="1">
      <c r="A152" s="850"/>
      <c r="B152" s="818"/>
      <c r="C152" s="815"/>
      <c r="D152" s="895"/>
      <c r="E152" s="895"/>
      <c r="F152" s="881"/>
      <c r="G152" s="877"/>
      <c r="H152" s="851"/>
      <c r="I152" s="463"/>
      <c r="J152" s="856">
        <v>40177</v>
      </c>
      <c r="K152" s="857">
        <v>30800000</v>
      </c>
      <c r="L152" s="858">
        <f>L151+K152</f>
        <v>35810000</v>
      </c>
      <c r="M152" s="778" t="s">
        <v>1796</v>
      </c>
    </row>
    <row r="153" spans="1:17" ht="28.5" customHeight="1">
      <c r="A153" s="859"/>
      <c r="B153" s="819"/>
      <c r="C153" s="816"/>
      <c r="D153" s="896"/>
      <c r="E153" s="896"/>
      <c r="F153" s="882"/>
      <c r="G153" s="879"/>
      <c r="H153" s="860"/>
      <c r="I153" s="569"/>
      <c r="J153" s="856">
        <v>40263</v>
      </c>
      <c r="K153" s="857">
        <v>23200000</v>
      </c>
      <c r="L153" s="858">
        <f>L152+K153</f>
        <v>59010000</v>
      </c>
      <c r="M153" s="778" t="s">
        <v>448</v>
      </c>
    </row>
    <row r="154" spans="1:17" ht="28.5" customHeight="1">
      <c r="A154" s="862">
        <v>40037</v>
      </c>
      <c r="B154" s="817" t="s">
        <v>1457</v>
      </c>
      <c r="C154" s="814" t="s">
        <v>1456</v>
      </c>
      <c r="D154" s="894" t="s">
        <v>1027</v>
      </c>
      <c r="E154" s="894" t="s">
        <v>133</v>
      </c>
      <c r="F154" s="880" t="s">
        <v>1320</v>
      </c>
      <c r="G154" s="875">
        <v>29730000</v>
      </c>
      <c r="H154" s="863" t="s">
        <v>592</v>
      </c>
      <c r="I154" s="463"/>
      <c r="J154" s="888">
        <v>40086</v>
      </c>
      <c r="K154" s="904">
        <v>-25510000</v>
      </c>
      <c r="L154" s="858">
        <f>G154+K154</f>
        <v>4220000</v>
      </c>
      <c r="M154" s="813" t="s">
        <v>1529</v>
      </c>
      <c r="N154" s="72"/>
      <c r="O154" s="831"/>
      <c r="P154" s="831"/>
      <c r="Q154" s="831"/>
    </row>
    <row r="155" spans="1:17" ht="28.5" customHeight="1">
      <c r="A155" s="850"/>
      <c r="B155" s="818"/>
      <c r="C155" s="815"/>
      <c r="D155" s="895"/>
      <c r="E155" s="895"/>
      <c r="F155" s="881"/>
      <c r="G155" s="877"/>
      <c r="H155" s="851"/>
      <c r="I155" s="463"/>
      <c r="J155" s="856">
        <v>40177</v>
      </c>
      <c r="K155" s="857">
        <v>520000</v>
      </c>
      <c r="L155" s="858">
        <f>L154+K155</f>
        <v>4740000</v>
      </c>
      <c r="M155" s="778" t="s">
        <v>1796</v>
      </c>
      <c r="N155" s="831"/>
      <c r="O155" s="831"/>
      <c r="P155" s="831"/>
      <c r="Q155" s="831"/>
    </row>
    <row r="156" spans="1:17" ht="28.5" customHeight="1">
      <c r="A156" s="859"/>
      <c r="B156" s="819"/>
      <c r="C156" s="816"/>
      <c r="D156" s="896"/>
      <c r="E156" s="896"/>
      <c r="F156" s="882"/>
      <c r="G156" s="879"/>
      <c r="H156" s="860"/>
      <c r="I156" s="569"/>
      <c r="J156" s="856">
        <v>40263</v>
      </c>
      <c r="K156" s="857">
        <v>4330000</v>
      </c>
      <c r="L156" s="858">
        <f>L155+K156</f>
        <v>9070000</v>
      </c>
      <c r="M156" s="778" t="s">
        <v>448</v>
      </c>
      <c r="N156" s="831"/>
      <c r="O156" s="831"/>
      <c r="P156" s="831"/>
      <c r="Q156" s="831"/>
    </row>
    <row r="157" spans="1:17" ht="28.5" customHeight="1">
      <c r="A157" s="862">
        <v>40053</v>
      </c>
      <c r="B157" s="817" t="s">
        <v>1467</v>
      </c>
      <c r="C157" s="814" t="s">
        <v>1468</v>
      </c>
      <c r="D157" s="894" t="s">
        <v>988</v>
      </c>
      <c r="E157" s="894" t="s">
        <v>133</v>
      </c>
      <c r="F157" s="880" t="s">
        <v>1320</v>
      </c>
      <c r="G157" s="875">
        <v>668440000</v>
      </c>
      <c r="H157" s="863" t="s">
        <v>592</v>
      </c>
      <c r="I157" s="463"/>
      <c r="J157" s="888">
        <v>40088</v>
      </c>
      <c r="K157" s="884">
        <v>145800000</v>
      </c>
      <c r="L157" s="858">
        <f>G157+K157</f>
        <v>814240000</v>
      </c>
      <c r="M157" s="813" t="s">
        <v>1541</v>
      </c>
      <c r="N157" s="831"/>
      <c r="O157" s="831"/>
      <c r="P157" s="831"/>
      <c r="Q157" s="831"/>
    </row>
    <row r="158" spans="1:17" ht="28.5" customHeight="1">
      <c r="A158" s="850"/>
      <c r="B158" s="818"/>
      <c r="C158" s="815"/>
      <c r="D158" s="895"/>
      <c r="E158" s="895"/>
      <c r="F158" s="881"/>
      <c r="G158" s="877"/>
      <c r="H158" s="851"/>
      <c r="I158" s="463"/>
      <c r="J158" s="856">
        <v>40177</v>
      </c>
      <c r="K158" s="857">
        <v>1355930000</v>
      </c>
      <c r="L158" s="858">
        <f>L157+K158</f>
        <v>2170170000</v>
      </c>
      <c r="M158" s="778" t="s">
        <v>1796</v>
      </c>
      <c r="N158" s="831"/>
      <c r="O158" s="831"/>
      <c r="P158" s="831"/>
      <c r="Q158" s="831"/>
    </row>
    <row r="159" spans="1:17" ht="28.5" customHeight="1">
      <c r="A159" s="859"/>
      <c r="B159" s="819"/>
      <c r="C159" s="816"/>
      <c r="D159" s="896"/>
      <c r="E159" s="896"/>
      <c r="F159" s="882"/>
      <c r="G159" s="879"/>
      <c r="H159" s="860"/>
      <c r="I159" s="569"/>
      <c r="J159" s="856">
        <v>40263</v>
      </c>
      <c r="K159" s="857">
        <v>121180000</v>
      </c>
      <c r="L159" s="858">
        <f>L158+K159</f>
        <v>2291350000</v>
      </c>
      <c r="M159" s="778" t="s">
        <v>448</v>
      </c>
      <c r="N159" s="831"/>
      <c r="O159" s="831"/>
      <c r="P159" s="831"/>
      <c r="Q159" s="831"/>
    </row>
    <row r="160" spans="1:17" ht="28.5" customHeight="1">
      <c r="A160" s="862">
        <v>40053</v>
      </c>
      <c r="B160" s="817" t="s">
        <v>1469</v>
      </c>
      <c r="C160" s="814" t="s">
        <v>819</v>
      </c>
      <c r="D160" s="894" t="s">
        <v>988</v>
      </c>
      <c r="E160" s="894" t="s">
        <v>133</v>
      </c>
      <c r="F160" s="880" t="s">
        <v>1320</v>
      </c>
      <c r="G160" s="875">
        <v>300000</v>
      </c>
      <c r="H160" s="863" t="s">
        <v>592</v>
      </c>
      <c r="I160" s="463"/>
      <c r="J160" s="888">
        <v>40088</v>
      </c>
      <c r="K160" s="884">
        <v>70000</v>
      </c>
      <c r="L160" s="858">
        <f>G160+K160</f>
        <v>370000</v>
      </c>
      <c r="M160" s="813" t="s">
        <v>1541</v>
      </c>
      <c r="N160" s="831"/>
      <c r="O160" s="831"/>
      <c r="P160" s="831"/>
      <c r="Q160" s="831"/>
    </row>
    <row r="161" spans="1:17" ht="28.5" customHeight="1">
      <c r="A161" s="850"/>
      <c r="B161" s="818"/>
      <c r="C161" s="815"/>
      <c r="D161" s="895"/>
      <c r="E161" s="895"/>
      <c r="F161" s="881"/>
      <c r="G161" s="877"/>
      <c r="H161" s="851"/>
      <c r="I161" s="463"/>
      <c r="J161" s="856">
        <v>40177</v>
      </c>
      <c r="K161" s="857">
        <v>2680000</v>
      </c>
      <c r="L161" s="858">
        <f>L160+K161</f>
        <v>3050000</v>
      </c>
      <c r="M161" s="778" t="s">
        <v>1796</v>
      </c>
      <c r="N161" s="831"/>
      <c r="O161" s="831"/>
      <c r="P161" s="831"/>
      <c r="Q161" s="831"/>
    </row>
    <row r="162" spans="1:17" ht="28.5" customHeight="1">
      <c r="A162" s="859"/>
      <c r="B162" s="819"/>
      <c r="C162" s="816"/>
      <c r="D162" s="896"/>
      <c r="E162" s="896"/>
      <c r="F162" s="882"/>
      <c r="G162" s="879"/>
      <c r="H162" s="860"/>
      <c r="I162" s="569"/>
      <c r="J162" s="856">
        <v>40263</v>
      </c>
      <c r="K162" s="857">
        <v>350000</v>
      </c>
      <c r="L162" s="858">
        <f>L161+K162</f>
        <v>3400000</v>
      </c>
      <c r="M162" s="778" t="s">
        <v>448</v>
      </c>
      <c r="N162" s="831"/>
      <c r="O162" s="831"/>
      <c r="P162" s="831"/>
      <c r="Q162" s="831"/>
    </row>
    <row r="163" spans="1:17" ht="28.5" customHeight="1">
      <c r="A163" s="862">
        <v>40053</v>
      </c>
      <c r="B163" s="817" t="s">
        <v>1470</v>
      </c>
      <c r="C163" s="814" t="s">
        <v>12</v>
      </c>
      <c r="D163" s="894" t="s">
        <v>705</v>
      </c>
      <c r="E163" s="894" t="s">
        <v>133</v>
      </c>
      <c r="F163" s="880" t="s">
        <v>1320</v>
      </c>
      <c r="G163" s="875">
        <v>570000</v>
      </c>
      <c r="H163" s="863" t="s">
        <v>592</v>
      </c>
      <c r="I163" s="463"/>
      <c r="J163" s="888">
        <v>40088</v>
      </c>
      <c r="K163" s="884">
        <v>130000</v>
      </c>
      <c r="L163" s="858">
        <f>G163+K163</f>
        <v>700000</v>
      </c>
      <c r="M163" s="813" t="s">
        <v>1541</v>
      </c>
      <c r="N163" s="831"/>
      <c r="O163" s="831"/>
      <c r="P163" s="831"/>
      <c r="Q163" s="831"/>
    </row>
    <row r="164" spans="1:17" ht="28.5" customHeight="1">
      <c r="A164" s="850"/>
      <c r="B164" s="818"/>
      <c r="C164" s="815"/>
      <c r="D164" s="895"/>
      <c r="E164" s="895"/>
      <c r="F164" s="881"/>
      <c r="G164" s="877"/>
      <c r="H164" s="851"/>
      <c r="I164" s="463"/>
      <c r="J164" s="856">
        <v>40177</v>
      </c>
      <c r="K164" s="857">
        <v>-310000</v>
      </c>
      <c r="L164" s="858">
        <f>L163+K164</f>
        <v>390000</v>
      </c>
      <c r="M164" s="778" t="s">
        <v>1796</v>
      </c>
      <c r="N164" s="831"/>
      <c r="O164" s="831"/>
      <c r="P164" s="831"/>
      <c r="Q164" s="831"/>
    </row>
    <row r="165" spans="1:17" ht="28.5" customHeight="1">
      <c r="A165" s="859"/>
      <c r="B165" s="819"/>
      <c r="C165" s="816"/>
      <c r="D165" s="896"/>
      <c r="E165" s="896"/>
      <c r="F165" s="882"/>
      <c r="G165" s="879"/>
      <c r="H165" s="860"/>
      <c r="I165" s="569"/>
      <c r="J165" s="856">
        <v>40263</v>
      </c>
      <c r="K165" s="857">
        <v>2110000</v>
      </c>
      <c r="L165" s="858">
        <f>L164+K165</f>
        <v>2500000</v>
      </c>
      <c r="M165" s="778" t="s">
        <v>448</v>
      </c>
      <c r="N165" s="831"/>
      <c r="O165" s="831"/>
      <c r="P165" s="831"/>
      <c r="Q165" s="831"/>
    </row>
    <row r="166" spans="1:17" ht="28.5" customHeight="1">
      <c r="A166" s="862">
        <v>40058</v>
      </c>
      <c r="B166" s="817" t="s">
        <v>1478</v>
      </c>
      <c r="C166" s="814" t="s">
        <v>1402</v>
      </c>
      <c r="D166" s="894" t="s">
        <v>1002</v>
      </c>
      <c r="E166" s="894" t="s">
        <v>133</v>
      </c>
      <c r="F166" s="880" t="s">
        <v>1320</v>
      </c>
      <c r="G166" s="875">
        <v>560000</v>
      </c>
      <c r="H166" s="863" t="s">
        <v>592</v>
      </c>
      <c r="I166" s="463"/>
      <c r="J166" s="888">
        <v>40088</v>
      </c>
      <c r="K166" s="884">
        <v>130000</v>
      </c>
      <c r="L166" s="858">
        <f>G166+K166</f>
        <v>690000</v>
      </c>
      <c r="M166" s="813" t="s">
        <v>1541</v>
      </c>
      <c r="N166" s="831"/>
      <c r="O166" s="831"/>
      <c r="P166" s="831"/>
      <c r="Q166" s="831"/>
    </row>
    <row r="167" spans="1:17" ht="28.5" customHeight="1">
      <c r="A167" s="850"/>
      <c r="B167" s="818"/>
      <c r="C167" s="815"/>
      <c r="D167" s="895"/>
      <c r="E167" s="895"/>
      <c r="F167" s="881"/>
      <c r="G167" s="877"/>
      <c r="H167" s="851"/>
      <c r="I167" s="463"/>
      <c r="J167" s="856">
        <v>40177</v>
      </c>
      <c r="K167" s="857">
        <v>1040000</v>
      </c>
      <c r="L167" s="858">
        <f>L166+K167</f>
        <v>1730000</v>
      </c>
      <c r="M167" s="778" t="s">
        <v>1796</v>
      </c>
      <c r="N167" s="831"/>
      <c r="O167" s="831"/>
      <c r="P167" s="831"/>
      <c r="Q167" s="831"/>
    </row>
    <row r="168" spans="1:17" ht="28.5" customHeight="1">
      <c r="A168" s="859"/>
      <c r="B168" s="819"/>
      <c r="C168" s="816"/>
      <c r="D168" s="896"/>
      <c r="E168" s="896"/>
      <c r="F168" s="882"/>
      <c r="G168" s="879"/>
      <c r="H168" s="860"/>
      <c r="I168" s="569"/>
      <c r="J168" s="856">
        <v>40263</v>
      </c>
      <c r="K168" s="857">
        <v>-1680000</v>
      </c>
      <c r="L168" s="858">
        <f>L167+K168</f>
        <v>50000</v>
      </c>
      <c r="M168" s="778" t="s">
        <v>448</v>
      </c>
      <c r="N168" s="831"/>
      <c r="O168" s="831"/>
      <c r="P168" s="831"/>
      <c r="Q168" s="831"/>
    </row>
    <row r="169" spans="1:17" ht="28.5" customHeight="1">
      <c r="A169" s="862">
        <v>40058</v>
      </c>
      <c r="B169" s="817" t="s">
        <v>1479</v>
      </c>
      <c r="C169" s="814" t="s">
        <v>284</v>
      </c>
      <c r="D169" s="894" t="s">
        <v>1070</v>
      </c>
      <c r="E169" s="894" t="s">
        <v>133</v>
      </c>
      <c r="F169" s="880" t="s">
        <v>1320</v>
      </c>
      <c r="G169" s="875">
        <v>6000000</v>
      </c>
      <c r="H169" s="863" t="s">
        <v>592</v>
      </c>
      <c r="I169" s="463"/>
      <c r="J169" s="888">
        <v>40088</v>
      </c>
      <c r="K169" s="884">
        <v>1310000</v>
      </c>
      <c r="L169" s="858">
        <f>G169+K169</f>
        <v>7310000</v>
      </c>
      <c r="M169" s="813" t="s">
        <v>1541</v>
      </c>
      <c r="N169" s="831"/>
      <c r="O169" s="831"/>
      <c r="P169" s="831"/>
      <c r="Q169" s="831"/>
    </row>
    <row r="170" spans="1:17" ht="28.5" customHeight="1">
      <c r="A170" s="850"/>
      <c r="B170" s="818"/>
      <c r="C170" s="815"/>
      <c r="D170" s="895"/>
      <c r="E170" s="895"/>
      <c r="F170" s="881"/>
      <c r="G170" s="877"/>
      <c r="H170" s="851"/>
      <c r="I170" s="463"/>
      <c r="J170" s="856">
        <v>40177</v>
      </c>
      <c r="K170" s="857">
        <v>-3390000</v>
      </c>
      <c r="L170" s="858">
        <f>L169+K170</f>
        <v>3920000</v>
      </c>
      <c r="M170" s="778" t="s">
        <v>1796</v>
      </c>
      <c r="N170" s="831"/>
      <c r="O170" s="831"/>
      <c r="P170" s="831"/>
      <c r="Q170" s="831"/>
    </row>
    <row r="171" spans="1:17" ht="28.5" customHeight="1">
      <c r="A171" s="859"/>
      <c r="B171" s="819"/>
      <c r="C171" s="816"/>
      <c r="D171" s="896"/>
      <c r="E171" s="896"/>
      <c r="F171" s="882"/>
      <c r="G171" s="879"/>
      <c r="H171" s="860"/>
      <c r="I171" s="569"/>
      <c r="J171" s="856">
        <v>40263</v>
      </c>
      <c r="K171" s="857">
        <v>410000</v>
      </c>
      <c r="L171" s="858">
        <f>L170+K171</f>
        <v>4330000</v>
      </c>
      <c r="M171" s="778" t="s">
        <v>448</v>
      </c>
      <c r="N171" s="831"/>
      <c r="O171" s="831"/>
      <c r="P171" s="831"/>
      <c r="Q171" s="831"/>
    </row>
    <row r="172" spans="1:17" ht="28.5" customHeight="1">
      <c r="A172" s="862">
        <v>40065</v>
      </c>
      <c r="B172" s="817" t="s">
        <v>1482</v>
      </c>
      <c r="C172" s="814" t="s">
        <v>1485</v>
      </c>
      <c r="D172" s="894" t="s">
        <v>1075</v>
      </c>
      <c r="E172" s="894" t="s">
        <v>133</v>
      </c>
      <c r="F172" s="880" t="s">
        <v>1320</v>
      </c>
      <c r="G172" s="875">
        <v>1250000</v>
      </c>
      <c r="H172" s="863" t="s">
        <v>592</v>
      </c>
      <c r="I172" s="463"/>
      <c r="J172" s="888">
        <v>40088</v>
      </c>
      <c r="K172" s="884">
        <v>280000</v>
      </c>
      <c r="L172" s="858">
        <f>G172+K172</f>
        <v>1530000</v>
      </c>
      <c r="M172" s="813" t="s">
        <v>1541</v>
      </c>
    </row>
    <row r="173" spans="1:17" ht="28.5" customHeight="1">
      <c r="A173" s="850"/>
      <c r="B173" s="818"/>
      <c r="C173" s="815"/>
      <c r="D173" s="895"/>
      <c r="E173" s="895"/>
      <c r="F173" s="881"/>
      <c r="G173" s="877"/>
      <c r="H173" s="851"/>
      <c r="I173" s="463"/>
      <c r="J173" s="856">
        <v>40177</v>
      </c>
      <c r="K173" s="857">
        <v>-750000</v>
      </c>
      <c r="L173" s="858">
        <f>L172+K173</f>
        <v>780000</v>
      </c>
      <c r="M173" s="778" t="s">
        <v>1796</v>
      </c>
    </row>
    <row r="174" spans="1:17" ht="28.5" customHeight="1">
      <c r="A174" s="859"/>
      <c r="B174" s="819"/>
      <c r="C174" s="816"/>
      <c r="D174" s="896"/>
      <c r="E174" s="896"/>
      <c r="F174" s="882"/>
      <c r="G174" s="879"/>
      <c r="H174" s="860"/>
      <c r="I174" s="569"/>
      <c r="J174" s="856">
        <v>40263</v>
      </c>
      <c r="K174" s="857">
        <v>120000</v>
      </c>
      <c r="L174" s="858">
        <f>L173+K174</f>
        <v>900000</v>
      </c>
      <c r="M174" s="778" t="s">
        <v>448</v>
      </c>
    </row>
    <row r="175" spans="1:17" ht="28.5" customHeight="1">
      <c r="A175" s="862">
        <v>40065</v>
      </c>
      <c r="B175" s="817" t="s">
        <v>1483</v>
      </c>
      <c r="C175" s="814" t="s">
        <v>1486</v>
      </c>
      <c r="D175" s="894" t="s">
        <v>990</v>
      </c>
      <c r="E175" s="894" t="s">
        <v>133</v>
      </c>
      <c r="F175" s="880" t="s">
        <v>1320</v>
      </c>
      <c r="G175" s="875">
        <v>114220000</v>
      </c>
      <c r="H175" s="863" t="s">
        <v>592</v>
      </c>
      <c r="I175" s="463"/>
      <c r="J175" s="888">
        <v>40088</v>
      </c>
      <c r="K175" s="884">
        <v>24920000</v>
      </c>
      <c r="L175" s="858">
        <f>G175+K175</f>
        <v>139140000</v>
      </c>
      <c r="M175" s="813" t="s">
        <v>1541</v>
      </c>
    </row>
    <row r="176" spans="1:17" ht="28.5" customHeight="1">
      <c r="A176" s="850"/>
      <c r="B176" s="818"/>
      <c r="C176" s="815"/>
      <c r="D176" s="895"/>
      <c r="E176" s="895"/>
      <c r="F176" s="881"/>
      <c r="G176" s="877"/>
      <c r="H176" s="851"/>
      <c r="I176" s="463"/>
      <c r="J176" s="856">
        <v>40177</v>
      </c>
      <c r="K176" s="857">
        <v>49410000</v>
      </c>
      <c r="L176" s="858">
        <f>L175+K176</f>
        <v>188550000</v>
      </c>
      <c r="M176" s="778" t="s">
        <v>1796</v>
      </c>
    </row>
    <row r="177" spans="1:13" ht="28.5" customHeight="1">
      <c r="A177" s="859"/>
      <c r="B177" s="819"/>
      <c r="C177" s="816"/>
      <c r="D177" s="896"/>
      <c r="E177" s="896"/>
      <c r="F177" s="882"/>
      <c r="G177" s="879"/>
      <c r="H177" s="860"/>
      <c r="I177" s="569"/>
      <c r="J177" s="856">
        <v>40263</v>
      </c>
      <c r="K177" s="857">
        <v>41830000</v>
      </c>
      <c r="L177" s="858">
        <f>L176+K177</f>
        <v>230380000</v>
      </c>
      <c r="M177" s="778" t="s">
        <v>448</v>
      </c>
    </row>
    <row r="178" spans="1:13" ht="28.5" customHeight="1">
      <c r="A178" s="862">
        <v>40065</v>
      </c>
      <c r="B178" s="817" t="s">
        <v>1484</v>
      </c>
      <c r="C178" s="814" t="s">
        <v>1487</v>
      </c>
      <c r="D178" s="894" t="s">
        <v>132</v>
      </c>
      <c r="E178" s="894" t="s">
        <v>133</v>
      </c>
      <c r="F178" s="880" t="s">
        <v>1320</v>
      </c>
      <c r="G178" s="875">
        <v>4350000</v>
      </c>
      <c r="H178" s="863" t="s">
        <v>592</v>
      </c>
      <c r="I178" s="463"/>
      <c r="J178" s="888">
        <v>40088</v>
      </c>
      <c r="K178" s="884">
        <v>950000</v>
      </c>
      <c r="L178" s="858">
        <f>G178+K178</f>
        <v>5300000</v>
      </c>
      <c r="M178" s="813" t="s">
        <v>1541</v>
      </c>
    </row>
    <row r="179" spans="1:13" ht="28.5" customHeight="1">
      <c r="A179" s="850"/>
      <c r="B179" s="818"/>
      <c r="C179" s="815"/>
      <c r="D179" s="895"/>
      <c r="E179" s="895"/>
      <c r="F179" s="881"/>
      <c r="G179" s="877"/>
      <c r="H179" s="851"/>
      <c r="I179" s="463"/>
      <c r="J179" s="856">
        <v>40177</v>
      </c>
      <c r="K179" s="857">
        <v>5700000</v>
      </c>
      <c r="L179" s="858">
        <f>L178+K179</f>
        <v>11000000</v>
      </c>
      <c r="M179" s="778" t="s">
        <v>1796</v>
      </c>
    </row>
    <row r="180" spans="1:13" ht="28.5" customHeight="1">
      <c r="A180" s="859"/>
      <c r="B180" s="819"/>
      <c r="C180" s="816"/>
      <c r="D180" s="896"/>
      <c r="E180" s="896"/>
      <c r="F180" s="882"/>
      <c r="G180" s="879"/>
      <c r="H180" s="860"/>
      <c r="I180" s="569"/>
      <c r="J180" s="856">
        <v>40263</v>
      </c>
      <c r="K180" s="857">
        <v>740000</v>
      </c>
      <c r="L180" s="858">
        <f>L179+K180</f>
        <v>11740000</v>
      </c>
      <c r="M180" s="778" t="s">
        <v>448</v>
      </c>
    </row>
    <row r="181" spans="1:13" ht="28.5" customHeight="1">
      <c r="A181" s="862">
        <v>40067</v>
      </c>
      <c r="B181" s="817" t="s">
        <v>1495</v>
      </c>
      <c r="C181" s="814" t="s">
        <v>917</v>
      </c>
      <c r="D181" s="894" t="s">
        <v>1025</v>
      </c>
      <c r="E181" s="894" t="s">
        <v>133</v>
      </c>
      <c r="F181" s="880" t="s">
        <v>1320</v>
      </c>
      <c r="G181" s="875">
        <v>2070000</v>
      </c>
      <c r="H181" s="863" t="s">
        <v>592</v>
      </c>
      <c r="I181" s="463"/>
      <c r="J181" s="888">
        <v>40088</v>
      </c>
      <c r="K181" s="884">
        <v>460000</v>
      </c>
      <c r="L181" s="858">
        <f>G181+K181</f>
        <v>2530000</v>
      </c>
      <c r="M181" s="813" t="s">
        <v>1541</v>
      </c>
    </row>
    <row r="182" spans="1:13" ht="28.5" customHeight="1">
      <c r="A182" s="850"/>
      <c r="B182" s="818"/>
      <c r="C182" s="815"/>
      <c r="D182" s="895"/>
      <c r="E182" s="895"/>
      <c r="F182" s="881"/>
      <c r="G182" s="877"/>
      <c r="H182" s="851"/>
      <c r="I182" s="463"/>
      <c r="J182" s="856">
        <v>40177</v>
      </c>
      <c r="K182" s="857">
        <v>2730000</v>
      </c>
      <c r="L182" s="858">
        <f>L181+K182</f>
        <v>5260000</v>
      </c>
      <c r="M182" s="778" t="s">
        <v>1796</v>
      </c>
    </row>
    <row r="183" spans="1:13" ht="28.5" customHeight="1">
      <c r="A183" s="859"/>
      <c r="B183" s="819"/>
      <c r="C183" s="816"/>
      <c r="D183" s="896"/>
      <c r="E183" s="896"/>
      <c r="F183" s="882"/>
      <c r="G183" s="879"/>
      <c r="H183" s="860"/>
      <c r="I183" s="569"/>
      <c r="J183" s="856">
        <v>40263</v>
      </c>
      <c r="K183" s="857">
        <v>13280000</v>
      </c>
      <c r="L183" s="858">
        <f>L182+K183</f>
        <v>18540000</v>
      </c>
      <c r="M183" s="778" t="s">
        <v>448</v>
      </c>
    </row>
    <row r="184" spans="1:13" ht="28.5" customHeight="1">
      <c r="A184" s="862">
        <v>40067</v>
      </c>
      <c r="B184" s="817" t="s">
        <v>1496</v>
      </c>
      <c r="C184" s="814" t="s">
        <v>769</v>
      </c>
      <c r="D184" s="894" t="s">
        <v>1075</v>
      </c>
      <c r="E184" s="894" t="s">
        <v>133</v>
      </c>
      <c r="F184" s="880" t="s">
        <v>1320</v>
      </c>
      <c r="G184" s="875">
        <v>250000</v>
      </c>
      <c r="H184" s="863" t="s">
        <v>592</v>
      </c>
      <c r="I184" s="463"/>
      <c r="J184" s="888">
        <v>40088</v>
      </c>
      <c r="K184" s="884">
        <v>60000</v>
      </c>
      <c r="L184" s="858">
        <f>G184+K184</f>
        <v>310000</v>
      </c>
      <c r="M184" s="813" t="s">
        <v>1541</v>
      </c>
    </row>
    <row r="185" spans="1:13" ht="28.5" customHeight="1">
      <c r="A185" s="850"/>
      <c r="B185" s="818"/>
      <c r="C185" s="815"/>
      <c r="D185" s="895"/>
      <c r="E185" s="895"/>
      <c r="F185" s="881"/>
      <c r="G185" s="877"/>
      <c r="H185" s="851"/>
      <c r="I185" s="463"/>
      <c r="J185" s="856">
        <v>40177</v>
      </c>
      <c r="K185" s="857">
        <v>-80000</v>
      </c>
      <c r="L185" s="858">
        <f>L184+K185</f>
        <v>230000</v>
      </c>
      <c r="M185" s="778" t="s">
        <v>1796</v>
      </c>
    </row>
    <row r="186" spans="1:13" ht="28.5" customHeight="1">
      <c r="A186" s="859"/>
      <c r="B186" s="819"/>
      <c r="C186" s="816"/>
      <c r="D186" s="896"/>
      <c r="E186" s="896"/>
      <c r="F186" s="882"/>
      <c r="G186" s="879"/>
      <c r="H186" s="860"/>
      <c r="I186" s="569"/>
      <c r="J186" s="856">
        <v>40263</v>
      </c>
      <c r="K186" s="857">
        <v>280000</v>
      </c>
      <c r="L186" s="858">
        <f>L185+K186</f>
        <v>510000</v>
      </c>
      <c r="M186" s="778" t="s">
        <v>448</v>
      </c>
    </row>
    <row r="187" spans="1:13" ht="28.5" customHeight="1">
      <c r="A187" s="862">
        <v>40067</v>
      </c>
      <c r="B187" s="817" t="s">
        <v>1497</v>
      </c>
      <c r="C187" s="814" t="s">
        <v>870</v>
      </c>
      <c r="D187" s="894" t="s">
        <v>993</v>
      </c>
      <c r="E187" s="894" t="s">
        <v>133</v>
      </c>
      <c r="F187" s="880" t="s">
        <v>1320</v>
      </c>
      <c r="G187" s="875">
        <v>280000</v>
      </c>
      <c r="H187" s="863" t="s">
        <v>592</v>
      </c>
      <c r="I187" s="463"/>
      <c r="J187" s="888">
        <v>40088</v>
      </c>
      <c r="K187" s="884">
        <v>70000</v>
      </c>
      <c r="L187" s="858">
        <f>G187+K187</f>
        <v>350000</v>
      </c>
      <c r="M187" s="813" t="s">
        <v>1541</v>
      </c>
    </row>
    <row r="188" spans="1:13" ht="28.5" customHeight="1">
      <c r="A188" s="850"/>
      <c r="B188" s="818"/>
      <c r="C188" s="815"/>
      <c r="D188" s="895"/>
      <c r="E188" s="895"/>
      <c r="F188" s="881"/>
      <c r="G188" s="877"/>
      <c r="H188" s="851"/>
      <c r="I188" s="463"/>
      <c r="J188" s="856">
        <v>40177</v>
      </c>
      <c r="K188" s="857">
        <v>620000</v>
      </c>
      <c r="L188" s="858">
        <f>L187+K188</f>
        <v>970000</v>
      </c>
      <c r="M188" s="778" t="s">
        <v>1796</v>
      </c>
    </row>
    <row r="189" spans="1:13" ht="28.5" customHeight="1">
      <c r="A189" s="859"/>
      <c r="B189" s="819"/>
      <c r="C189" s="816"/>
      <c r="D189" s="896"/>
      <c r="E189" s="896"/>
      <c r="F189" s="882"/>
      <c r="G189" s="879"/>
      <c r="H189" s="860"/>
      <c r="I189" s="569"/>
      <c r="J189" s="856">
        <v>40263</v>
      </c>
      <c r="K189" s="857">
        <v>100000</v>
      </c>
      <c r="L189" s="858">
        <f>L188+K189</f>
        <v>1070000</v>
      </c>
      <c r="M189" s="778" t="s">
        <v>448</v>
      </c>
    </row>
    <row r="190" spans="1:13" ht="28.5" customHeight="1">
      <c r="A190" s="862">
        <v>40067</v>
      </c>
      <c r="B190" s="817" t="s">
        <v>1498</v>
      </c>
      <c r="C190" s="814" t="s">
        <v>1499</v>
      </c>
      <c r="D190" s="894" t="s">
        <v>1312</v>
      </c>
      <c r="E190" s="894" t="s">
        <v>133</v>
      </c>
      <c r="F190" s="880" t="s">
        <v>1320</v>
      </c>
      <c r="G190" s="875">
        <v>27510000</v>
      </c>
      <c r="H190" s="863" t="s">
        <v>592</v>
      </c>
      <c r="I190" s="463"/>
      <c r="J190" s="888">
        <v>40088</v>
      </c>
      <c r="K190" s="884">
        <v>6010000</v>
      </c>
      <c r="L190" s="858">
        <f>G190+K190</f>
        <v>33520000</v>
      </c>
      <c r="M190" s="813" t="s">
        <v>1541</v>
      </c>
    </row>
    <row r="191" spans="1:13" ht="28.5" customHeight="1">
      <c r="A191" s="850"/>
      <c r="B191" s="818"/>
      <c r="C191" s="815"/>
      <c r="D191" s="895"/>
      <c r="E191" s="895"/>
      <c r="F191" s="881"/>
      <c r="G191" s="877"/>
      <c r="H191" s="851"/>
      <c r="I191" s="463"/>
      <c r="J191" s="856">
        <v>40177</v>
      </c>
      <c r="K191" s="857">
        <v>-19750000</v>
      </c>
      <c r="L191" s="858">
        <f>L190+K191</f>
        <v>13770000</v>
      </c>
      <c r="M191" s="778" t="s">
        <v>1796</v>
      </c>
    </row>
    <row r="192" spans="1:13" ht="28.5" customHeight="1">
      <c r="A192" s="859"/>
      <c r="B192" s="819"/>
      <c r="C192" s="816"/>
      <c r="D192" s="896"/>
      <c r="E192" s="896"/>
      <c r="F192" s="882"/>
      <c r="G192" s="879"/>
      <c r="H192" s="860"/>
      <c r="I192" s="569"/>
      <c r="J192" s="856">
        <v>40263</v>
      </c>
      <c r="K192" s="857">
        <v>-4780000</v>
      </c>
      <c r="L192" s="858">
        <f>L191+K192</f>
        <v>8990000</v>
      </c>
      <c r="M192" s="778" t="s">
        <v>448</v>
      </c>
    </row>
    <row r="193" spans="1:13" ht="28.5" customHeight="1">
      <c r="A193" s="862">
        <v>40072</v>
      </c>
      <c r="B193" s="817" t="s">
        <v>1502</v>
      </c>
      <c r="C193" s="814" t="s">
        <v>1503</v>
      </c>
      <c r="D193" s="894" t="s">
        <v>988</v>
      </c>
      <c r="E193" s="894" t="s">
        <v>133</v>
      </c>
      <c r="F193" s="880" t="s">
        <v>1320</v>
      </c>
      <c r="G193" s="875">
        <v>410000</v>
      </c>
      <c r="H193" s="863" t="s">
        <v>592</v>
      </c>
      <c r="I193" s="463"/>
      <c r="J193" s="888">
        <v>40088</v>
      </c>
      <c r="K193" s="884">
        <v>90000</v>
      </c>
      <c r="L193" s="858">
        <f>G193+K193</f>
        <v>500000</v>
      </c>
      <c r="M193" s="813" t="s">
        <v>1541</v>
      </c>
    </row>
    <row r="194" spans="1:13" ht="28.5" customHeight="1">
      <c r="A194" s="850"/>
      <c r="B194" s="818"/>
      <c r="C194" s="815"/>
      <c r="D194" s="895"/>
      <c r="E194" s="895"/>
      <c r="F194" s="881"/>
      <c r="G194" s="877"/>
      <c r="H194" s="851"/>
      <c r="I194" s="463"/>
      <c r="J194" s="856">
        <v>40177</v>
      </c>
      <c r="K194" s="857">
        <v>1460000</v>
      </c>
      <c r="L194" s="858">
        <f>L193+K194</f>
        <v>1960000</v>
      </c>
      <c r="M194" s="778" t="s">
        <v>1796</v>
      </c>
    </row>
    <row r="195" spans="1:13" ht="28.5" customHeight="1">
      <c r="A195" s="859"/>
      <c r="B195" s="819"/>
      <c r="C195" s="816"/>
      <c r="D195" s="896"/>
      <c r="E195" s="896"/>
      <c r="F195" s="882"/>
      <c r="G195" s="879"/>
      <c r="H195" s="860"/>
      <c r="I195" s="569"/>
      <c r="J195" s="856">
        <v>40263</v>
      </c>
      <c r="K195" s="857">
        <v>160000</v>
      </c>
      <c r="L195" s="858">
        <f>L194+K195</f>
        <v>2120000</v>
      </c>
      <c r="M195" s="778" t="s">
        <v>448</v>
      </c>
    </row>
    <row r="196" spans="1:13" ht="28.5" customHeight="1">
      <c r="A196" s="905">
        <v>40079</v>
      </c>
      <c r="B196" s="837" t="s">
        <v>1506</v>
      </c>
      <c r="C196" s="837" t="s">
        <v>1056</v>
      </c>
      <c r="D196" s="837" t="s">
        <v>132</v>
      </c>
      <c r="E196" s="894" t="s">
        <v>133</v>
      </c>
      <c r="F196" s="880" t="s">
        <v>1320</v>
      </c>
      <c r="G196" s="875">
        <v>4390000</v>
      </c>
      <c r="H196" s="863" t="s">
        <v>592</v>
      </c>
      <c r="I196" s="463"/>
      <c r="J196" s="888">
        <v>40088</v>
      </c>
      <c r="K196" s="884">
        <v>960000</v>
      </c>
      <c r="L196" s="858">
        <f>G196+K196</f>
        <v>5350000</v>
      </c>
      <c r="M196" s="813" t="s">
        <v>1541</v>
      </c>
    </row>
    <row r="197" spans="1:13" ht="28.5" customHeight="1">
      <c r="A197" s="906"/>
      <c r="B197" s="834"/>
      <c r="C197" s="834"/>
      <c r="D197" s="834"/>
      <c r="E197" s="895"/>
      <c r="F197" s="881"/>
      <c r="G197" s="877"/>
      <c r="H197" s="851"/>
      <c r="I197" s="463"/>
      <c r="J197" s="856">
        <v>40177</v>
      </c>
      <c r="K197" s="857">
        <v>-3090000</v>
      </c>
      <c r="L197" s="858">
        <f>L196+K197</f>
        <v>2260000</v>
      </c>
      <c r="M197" s="778" t="s">
        <v>1796</v>
      </c>
    </row>
    <row r="198" spans="1:13" ht="28.5" customHeight="1">
      <c r="A198" s="907"/>
      <c r="B198" s="835"/>
      <c r="C198" s="835"/>
      <c r="D198" s="835"/>
      <c r="E198" s="896"/>
      <c r="F198" s="882"/>
      <c r="G198" s="879"/>
      <c r="H198" s="860"/>
      <c r="I198" s="569"/>
      <c r="J198" s="856">
        <v>40263</v>
      </c>
      <c r="K198" s="857">
        <v>230000</v>
      </c>
      <c r="L198" s="858">
        <f>L197+K198</f>
        <v>2490000</v>
      </c>
      <c r="M198" s="778" t="s">
        <v>448</v>
      </c>
    </row>
    <row r="199" spans="1:13" ht="28.5" customHeight="1">
      <c r="A199" s="905">
        <v>40079</v>
      </c>
      <c r="B199" s="837" t="s">
        <v>1507</v>
      </c>
      <c r="C199" s="837" t="s">
        <v>1508</v>
      </c>
      <c r="D199" s="837" t="s">
        <v>988</v>
      </c>
      <c r="E199" s="894" t="s">
        <v>133</v>
      </c>
      <c r="F199" s="880" t="s">
        <v>1320</v>
      </c>
      <c r="G199" s="875">
        <v>390000</v>
      </c>
      <c r="H199" s="863" t="s">
        <v>592</v>
      </c>
      <c r="I199" s="463"/>
      <c r="J199" s="888">
        <v>40088</v>
      </c>
      <c r="K199" s="884">
        <v>90000</v>
      </c>
      <c r="L199" s="858">
        <f>G199+K199</f>
        <v>480000</v>
      </c>
      <c r="M199" s="813" t="s">
        <v>1541</v>
      </c>
    </row>
    <row r="200" spans="1:13" ht="28.5" customHeight="1">
      <c r="A200" s="906"/>
      <c r="B200" s="834"/>
      <c r="C200" s="834"/>
      <c r="D200" s="834"/>
      <c r="E200" s="895"/>
      <c r="F200" s="881"/>
      <c r="G200" s="877"/>
      <c r="H200" s="851"/>
      <c r="I200" s="463"/>
      <c r="J200" s="856">
        <v>40177</v>
      </c>
      <c r="K200" s="857">
        <v>940000</v>
      </c>
      <c r="L200" s="858">
        <f>L199+K200</f>
        <v>1420000</v>
      </c>
      <c r="M200" s="778" t="s">
        <v>1796</v>
      </c>
    </row>
    <row r="201" spans="1:13" ht="28.5" customHeight="1">
      <c r="A201" s="907"/>
      <c r="B201" s="835"/>
      <c r="C201" s="835"/>
      <c r="D201" s="835"/>
      <c r="E201" s="896"/>
      <c r="F201" s="882"/>
      <c r="G201" s="879"/>
      <c r="H201" s="860"/>
      <c r="I201" s="569"/>
      <c r="J201" s="856">
        <v>40263</v>
      </c>
      <c r="K201" s="857">
        <v>-980000</v>
      </c>
      <c r="L201" s="858">
        <f>L200+K201</f>
        <v>440000</v>
      </c>
      <c r="M201" s="778" t="s">
        <v>448</v>
      </c>
    </row>
    <row r="202" spans="1:13" ht="28.5" customHeight="1">
      <c r="A202" s="905">
        <v>40079</v>
      </c>
      <c r="B202" s="837" t="s">
        <v>1513</v>
      </c>
      <c r="C202" s="837" t="s">
        <v>1509</v>
      </c>
      <c r="D202" s="837" t="s">
        <v>1191</v>
      </c>
      <c r="E202" s="894" t="s">
        <v>133</v>
      </c>
      <c r="F202" s="880" t="s">
        <v>1320</v>
      </c>
      <c r="G202" s="875">
        <v>230000</v>
      </c>
      <c r="H202" s="863" t="s">
        <v>592</v>
      </c>
      <c r="I202" s="463"/>
      <c r="J202" s="888">
        <v>40088</v>
      </c>
      <c r="K202" s="884">
        <v>60000</v>
      </c>
      <c r="L202" s="858">
        <f>G202+K202</f>
        <v>290000</v>
      </c>
      <c r="M202" s="813" t="s">
        <v>1541</v>
      </c>
    </row>
    <row r="203" spans="1:13" ht="28.5" customHeight="1">
      <c r="A203" s="906"/>
      <c r="B203" s="834"/>
      <c r="C203" s="834"/>
      <c r="D203" s="834"/>
      <c r="E203" s="895"/>
      <c r="F203" s="881"/>
      <c r="G203" s="877"/>
      <c r="H203" s="851"/>
      <c r="I203" s="463"/>
      <c r="J203" s="856">
        <v>40177</v>
      </c>
      <c r="K203" s="857">
        <v>-10000</v>
      </c>
      <c r="L203" s="858">
        <f>L202+K203</f>
        <v>280000</v>
      </c>
      <c r="M203" s="778" t="s">
        <v>1796</v>
      </c>
    </row>
    <row r="204" spans="1:13" ht="28.5" customHeight="1">
      <c r="A204" s="907"/>
      <c r="B204" s="835"/>
      <c r="C204" s="835"/>
      <c r="D204" s="835"/>
      <c r="E204" s="896"/>
      <c r="F204" s="882"/>
      <c r="G204" s="879"/>
      <c r="H204" s="860"/>
      <c r="I204" s="569"/>
      <c r="J204" s="856">
        <v>40263</v>
      </c>
      <c r="K204" s="857">
        <v>130000</v>
      </c>
      <c r="L204" s="858">
        <f>L203+K204</f>
        <v>410000</v>
      </c>
      <c r="M204" s="778" t="s">
        <v>448</v>
      </c>
    </row>
    <row r="205" spans="1:13" ht="28.5" customHeight="1">
      <c r="A205" s="905">
        <v>40079</v>
      </c>
      <c r="B205" s="837" t="s">
        <v>1510</v>
      </c>
      <c r="C205" s="837" t="s">
        <v>1511</v>
      </c>
      <c r="D205" s="837" t="s">
        <v>1312</v>
      </c>
      <c r="E205" s="894" t="s">
        <v>133</v>
      </c>
      <c r="F205" s="880" t="s">
        <v>1320</v>
      </c>
      <c r="G205" s="875">
        <v>30000</v>
      </c>
      <c r="H205" s="863" t="s">
        <v>592</v>
      </c>
      <c r="I205" s="463"/>
      <c r="J205" s="888">
        <v>40088</v>
      </c>
      <c r="K205" s="884">
        <v>10000</v>
      </c>
      <c r="L205" s="858">
        <f>G205+K205</f>
        <v>40000</v>
      </c>
      <c r="M205" s="813" t="s">
        <v>1541</v>
      </c>
    </row>
    <row r="206" spans="1:13" ht="28.5" customHeight="1">
      <c r="A206" s="906"/>
      <c r="B206" s="834"/>
      <c r="C206" s="834"/>
      <c r="D206" s="834"/>
      <c r="E206" s="895"/>
      <c r="F206" s="881"/>
      <c r="G206" s="877"/>
      <c r="H206" s="851"/>
      <c r="I206" s="463"/>
      <c r="J206" s="856">
        <v>40177</v>
      </c>
      <c r="K206" s="857">
        <v>120000</v>
      </c>
      <c r="L206" s="858">
        <f>L205+K206</f>
        <v>160000</v>
      </c>
      <c r="M206" s="778" t="s">
        <v>1796</v>
      </c>
    </row>
    <row r="207" spans="1:13" ht="28.5" customHeight="1">
      <c r="A207" s="907"/>
      <c r="B207" s="835"/>
      <c r="C207" s="835"/>
      <c r="D207" s="835"/>
      <c r="E207" s="896"/>
      <c r="F207" s="882"/>
      <c r="G207" s="879"/>
      <c r="H207" s="860"/>
      <c r="I207" s="569"/>
      <c r="J207" s="856">
        <v>40263</v>
      </c>
      <c r="K207" s="857">
        <v>10000</v>
      </c>
      <c r="L207" s="858">
        <f>L206+K207</f>
        <v>170000</v>
      </c>
      <c r="M207" s="778" t="s">
        <v>448</v>
      </c>
    </row>
    <row r="208" spans="1:13" ht="28.5" customHeight="1">
      <c r="A208" s="905">
        <v>40079</v>
      </c>
      <c r="B208" s="837" t="s">
        <v>1512</v>
      </c>
      <c r="C208" s="837" t="s">
        <v>707</v>
      </c>
      <c r="D208" s="837" t="s">
        <v>705</v>
      </c>
      <c r="E208" s="894" t="s">
        <v>133</v>
      </c>
      <c r="F208" s="880" t="s">
        <v>1320</v>
      </c>
      <c r="G208" s="875">
        <v>240000</v>
      </c>
      <c r="H208" s="863" t="s">
        <v>592</v>
      </c>
      <c r="I208" s="463"/>
      <c r="J208" s="888">
        <v>40088</v>
      </c>
      <c r="K208" s="884">
        <v>60000</v>
      </c>
      <c r="L208" s="858">
        <f>G208+K208</f>
        <v>300000</v>
      </c>
      <c r="M208" s="813" t="s">
        <v>1541</v>
      </c>
    </row>
    <row r="209" spans="1:13" ht="28.5" customHeight="1">
      <c r="A209" s="906"/>
      <c r="B209" s="834"/>
      <c r="C209" s="834"/>
      <c r="D209" s="834"/>
      <c r="E209" s="895"/>
      <c r="F209" s="881"/>
      <c r="G209" s="877"/>
      <c r="H209" s="851"/>
      <c r="I209" s="463"/>
      <c r="J209" s="856">
        <v>40177</v>
      </c>
      <c r="K209" s="857">
        <v>350000</v>
      </c>
      <c r="L209" s="858">
        <f>L208+K209</f>
        <v>650000</v>
      </c>
      <c r="M209" s="778" t="s">
        <v>1796</v>
      </c>
    </row>
    <row r="210" spans="1:13" ht="28.5" customHeight="1">
      <c r="A210" s="907"/>
      <c r="B210" s="835"/>
      <c r="C210" s="835"/>
      <c r="D210" s="835"/>
      <c r="E210" s="896"/>
      <c r="F210" s="882"/>
      <c r="G210" s="879"/>
      <c r="H210" s="860"/>
      <c r="I210" s="569"/>
      <c r="J210" s="856">
        <v>40263</v>
      </c>
      <c r="K210" s="857">
        <v>1360000</v>
      </c>
      <c r="L210" s="858">
        <f>L209+K210</f>
        <v>2010000</v>
      </c>
      <c r="M210" s="778" t="s">
        <v>448</v>
      </c>
    </row>
    <row r="211" spans="1:13" ht="28.5" customHeight="1">
      <c r="A211" s="897">
        <v>40081</v>
      </c>
      <c r="B211" s="817" t="s">
        <v>1521</v>
      </c>
      <c r="C211" s="817" t="s">
        <v>1487</v>
      </c>
      <c r="D211" s="908" t="s">
        <v>132</v>
      </c>
      <c r="E211" s="894" t="s">
        <v>133</v>
      </c>
      <c r="F211" s="880" t="s">
        <v>1320</v>
      </c>
      <c r="G211" s="875">
        <v>440000</v>
      </c>
      <c r="H211" s="863" t="s">
        <v>592</v>
      </c>
      <c r="I211" s="463"/>
      <c r="J211" s="5">
        <v>40088</v>
      </c>
      <c r="K211" s="79">
        <v>100000</v>
      </c>
      <c r="L211" s="858">
        <f>G211+K211</f>
        <v>540000</v>
      </c>
      <c r="M211" s="779" t="s">
        <v>1541</v>
      </c>
    </row>
    <row r="212" spans="1:13" ht="28.5" customHeight="1">
      <c r="A212" s="898"/>
      <c r="B212" s="818"/>
      <c r="C212" s="818"/>
      <c r="D212" s="909"/>
      <c r="E212" s="895"/>
      <c r="F212" s="881"/>
      <c r="G212" s="877"/>
      <c r="H212" s="851"/>
      <c r="I212" s="463"/>
      <c r="J212" s="856">
        <v>40177</v>
      </c>
      <c r="K212" s="857">
        <v>20000</v>
      </c>
      <c r="L212" s="858">
        <f>L211+K212</f>
        <v>560000</v>
      </c>
      <c r="M212" s="778" t="s">
        <v>1796</v>
      </c>
    </row>
    <row r="213" spans="1:13" ht="28.5" customHeight="1">
      <c r="A213" s="901"/>
      <c r="B213" s="819"/>
      <c r="C213" s="819"/>
      <c r="D213" s="910"/>
      <c r="E213" s="896"/>
      <c r="F213" s="882"/>
      <c r="G213" s="879"/>
      <c r="H213" s="860"/>
      <c r="I213" s="569"/>
      <c r="J213" s="856">
        <v>40263</v>
      </c>
      <c r="K213" s="857">
        <v>-290000</v>
      </c>
      <c r="L213" s="858">
        <f>L212+K213</f>
        <v>270000</v>
      </c>
      <c r="M213" s="778" t="s">
        <v>448</v>
      </c>
    </row>
    <row r="214" spans="1:13" ht="28.5" customHeight="1">
      <c r="A214" s="897">
        <v>40100</v>
      </c>
      <c r="B214" s="817" t="s">
        <v>1546</v>
      </c>
      <c r="C214" s="817" t="s">
        <v>1548</v>
      </c>
      <c r="D214" s="908" t="s">
        <v>986</v>
      </c>
      <c r="E214" s="894" t="s">
        <v>133</v>
      </c>
      <c r="F214" s="880" t="s">
        <v>1320</v>
      </c>
      <c r="G214" s="875">
        <v>570000</v>
      </c>
      <c r="H214" s="863" t="s">
        <v>592</v>
      </c>
      <c r="I214" s="463"/>
      <c r="J214" s="856">
        <v>40177</v>
      </c>
      <c r="K214" s="79">
        <v>1030000</v>
      </c>
      <c r="L214" s="858">
        <f>G214+K214</f>
        <v>1600000</v>
      </c>
      <c r="M214" s="778" t="s">
        <v>1796</v>
      </c>
    </row>
    <row r="215" spans="1:13" ht="28.5" customHeight="1">
      <c r="A215" s="901"/>
      <c r="B215" s="819"/>
      <c r="C215" s="819"/>
      <c r="D215" s="910"/>
      <c r="E215" s="896"/>
      <c r="F215" s="882"/>
      <c r="G215" s="879"/>
      <c r="H215" s="860"/>
      <c r="I215" s="569"/>
      <c r="J215" s="856">
        <v>40263</v>
      </c>
      <c r="K215" s="857">
        <v>-880000</v>
      </c>
      <c r="L215" s="858">
        <f>L214+K215</f>
        <v>720000</v>
      </c>
      <c r="M215" s="778" t="s">
        <v>448</v>
      </c>
    </row>
    <row r="216" spans="1:13" ht="28.5" customHeight="1">
      <c r="A216" s="897">
        <v>40100</v>
      </c>
      <c r="B216" s="817" t="s">
        <v>1547</v>
      </c>
      <c r="C216" s="817" t="s">
        <v>1372</v>
      </c>
      <c r="D216" s="908" t="s">
        <v>1123</v>
      </c>
      <c r="E216" s="894" t="s">
        <v>133</v>
      </c>
      <c r="F216" s="880" t="s">
        <v>1320</v>
      </c>
      <c r="G216" s="875">
        <v>4860000</v>
      </c>
      <c r="H216" s="863" t="s">
        <v>592</v>
      </c>
      <c r="I216" s="463"/>
      <c r="J216" s="856">
        <v>40177</v>
      </c>
      <c r="K216" s="79">
        <v>-2900000</v>
      </c>
      <c r="L216" s="858">
        <f>G216+K216</f>
        <v>1960000</v>
      </c>
      <c r="M216" s="778" t="s">
        <v>1796</v>
      </c>
    </row>
    <row r="217" spans="1:13" ht="28.5" customHeight="1">
      <c r="A217" s="901"/>
      <c r="B217" s="819"/>
      <c r="C217" s="819"/>
      <c r="D217" s="910"/>
      <c r="E217" s="896"/>
      <c r="F217" s="882"/>
      <c r="G217" s="879"/>
      <c r="H217" s="860"/>
      <c r="I217" s="569"/>
      <c r="J217" s="856">
        <v>40263</v>
      </c>
      <c r="K217" s="857">
        <v>-1600000</v>
      </c>
      <c r="L217" s="858">
        <f>L216+K217</f>
        <v>360000</v>
      </c>
      <c r="M217" s="778" t="s">
        <v>448</v>
      </c>
    </row>
    <row r="218" spans="1:13" ht="29.25" customHeight="1">
      <c r="A218" s="897">
        <v>40107</v>
      </c>
      <c r="B218" s="817" t="s">
        <v>1550</v>
      </c>
      <c r="C218" s="817" t="s">
        <v>1421</v>
      </c>
      <c r="D218" s="908" t="s">
        <v>582</v>
      </c>
      <c r="E218" s="894" t="s">
        <v>133</v>
      </c>
      <c r="F218" s="880" t="s">
        <v>1320</v>
      </c>
      <c r="G218" s="875">
        <v>410000</v>
      </c>
      <c r="H218" s="863" t="s">
        <v>592</v>
      </c>
      <c r="I218" s="463"/>
      <c r="J218" s="911">
        <v>40200</v>
      </c>
      <c r="K218" s="79">
        <v>20000</v>
      </c>
      <c r="L218" s="858">
        <f>K218+G218</f>
        <v>430000</v>
      </c>
      <c r="M218" s="780" t="s">
        <v>1797</v>
      </c>
    </row>
    <row r="219" spans="1:13" ht="29.25" customHeight="1">
      <c r="A219" s="901"/>
      <c r="B219" s="819"/>
      <c r="C219" s="819"/>
      <c r="D219" s="910"/>
      <c r="E219" s="896"/>
      <c r="F219" s="882"/>
      <c r="G219" s="879"/>
      <c r="H219" s="860"/>
      <c r="I219" s="569"/>
      <c r="J219" s="856">
        <v>40263</v>
      </c>
      <c r="K219" s="857">
        <v>400000</v>
      </c>
      <c r="L219" s="858">
        <f>L218+K219</f>
        <v>830000</v>
      </c>
      <c r="M219" s="778" t="s">
        <v>448</v>
      </c>
    </row>
    <row r="220" spans="1:13" ht="29.25" customHeight="1">
      <c r="A220" s="897">
        <v>40109</v>
      </c>
      <c r="B220" s="817" t="s">
        <v>1553</v>
      </c>
      <c r="C220" s="817" t="s">
        <v>1554</v>
      </c>
      <c r="D220" s="908" t="s">
        <v>1075</v>
      </c>
      <c r="E220" s="894" t="s">
        <v>133</v>
      </c>
      <c r="F220" s="880" t="s">
        <v>1320</v>
      </c>
      <c r="G220" s="875">
        <v>93660000</v>
      </c>
      <c r="H220" s="863" t="s">
        <v>592</v>
      </c>
      <c r="I220" s="463"/>
      <c r="J220" s="912">
        <v>40200</v>
      </c>
      <c r="K220" s="79">
        <v>4370000</v>
      </c>
      <c r="L220" s="858">
        <f>K220+G220</f>
        <v>98030000</v>
      </c>
      <c r="M220" s="780" t="s">
        <v>1797</v>
      </c>
    </row>
    <row r="221" spans="1:13" ht="29.25" customHeight="1">
      <c r="A221" s="901"/>
      <c r="B221" s="819"/>
      <c r="C221" s="819"/>
      <c r="D221" s="910"/>
      <c r="E221" s="896"/>
      <c r="F221" s="882"/>
      <c r="G221" s="879"/>
      <c r="H221" s="860"/>
      <c r="I221" s="569"/>
      <c r="J221" s="856">
        <v>40263</v>
      </c>
      <c r="K221" s="857">
        <v>23880000</v>
      </c>
      <c r="L221" s="858">
        <f>L220+K221</f>
        <v>121910000</v>
      </c>
      <c r="M221" s="778" t="s">
        <v>448</v>
      </c>
    </row>
    <row r="222" spans="1:13" ht="29.25" customHeight="1">
      <c r="A222" s="897">
        <v>40109</v>
      </c>
      <c r="B222" s="817" t="s">
        <v>1555</v>
      </c>
      <c r="C222" s="817" t="s">
        <v>1556</v>
      </c>
      <c r="D222" s="908" t="s">
        <v>1557</v>
      </c>
      <c r="E222" s="894" t="s">
        <v>133</v>
      </c>
      <c r="F222" s="880" t="s">
        <v>1320</v>
      </c>
      <c r="G222" s="875">
        <v>760000</v>
      </c>
      <c r="H222" s="863" t="s">
        <v>592</v>
      </c>
      <c r="I222" s="463"/>
      <c r="J222" s="911">
        <v>40200</v>
      </c>
      <c r="K222" s="79">
        <v>40000</v>
      </c>
      <c r="L222" s="858">
        <f>K222+G222</f>
        <v>800000</v>
      </c>
      <c r="M222" s="780" t="s">
        <v>1797</v>
      </c>
    </row>
    <row r="223" spans="1:13" ht="29.25" customHeight="1">
      <c r="A223" s="901"/>
      <c r="B223" s="819"/>
      <c r="C223" s="819"/>
      <c r="D223" s="910"/>
      <c r="E223" s="896"/>
      <c r="F223" s="882"/>
      <c r="G223" s="879"/>
      <c r="H223" s="860"/>
      <c r="I223" s="569"/>
      <c r="J223" s="856">
        <v>40263</v>
      </c>
      <c r="K223" s="857">
        <v>-760000</v>
      </c>
      <c r="L223" s="858">
        <f>L222+K223</f>
        <v>40000</v>
      </c>
      <c r="M223" s="778" t="s">
        <v>448</v>
      </c>
    </row>
    <row r="224" spans="1:13" ht="29.25" customHeight="1">
      <c r="A224" s="4">
        <v>40114</v>
      </c>
      <c r="B224" s="3" t="s">
        <v>1559</v>
      </c>
      <c r="C224" s="3" t="s">
        <v>1560</v>
      </c>
      <c r="D224" s="2" t="s">
        <v>1027</v>
      </c>
      <c r="E224" s="75" t="s">
        <v>133</v>
      </c>
      <c r="F224" s="913" t="s">
        <v>1320</v>
      </c>
      <c r="G224" s="904">
        <v>1070000</v>
      </c>
      <c r="H224" s="871" t="s">
        <v>592</v>
      </c>
      <c r="I224" s="569"/>
      <c r="J224" s="912"/>
      <c r="K224" s="79"/>
      <c r="L224" s="858"/>
      <c r="M224" s="780"/>
    </row>
    <row r="225" spans="1:13" ht="29.25" customHeight="1">
      <c r="A225" s="4">
        <v>40114</v>
      </c>
      <c r="B225" s="3" t="s">
        <v>1561</v>
      </c>
      <c r="C225" s="3" t="s">
        <v>1562</v>
      </c>
      <c r="D225" s="2" t="s">
        <v>1557</v>
      </c>
      <c r="E225" s="75" t="s">
        <v>133</v>
      </c>
      <c r="F225" s="913" t="s">
        <v>1320</v>
      </c>
      <c r="G225" s="904">
        <v>510000</v>
      </c>
      <c r="H225" s="871" t="s">
        <v>592</v>
      </c>
      <c r="I225" s="569"/>
      <c r="J225" s="911"/>
      <c r="K225" s="79"/>
      <c r="L225" s="858"/>
      <c r="M225" s="780"/>
    </row>
    <row r="226" spans="1:13" ht="29.25" customHeight="1">
      <c r="A226" s="897">
        <v>40116</v>
      </c>
      <c r="B226" s="837" t="s">
        <v>1632</v>
      </c>
      <c r="C226" s="837" t="s">
        <v>1633</v>
      </c>
      <c r="D226" s="837" t="s">
        <v>986</v>
      </c>
      <c r="E226" s="894" t="s">
        <v>133</v>
      </c>
      <c r="F226" s="880" t="s">
        <v>1320</v>
      </c>
      <c r="G226" s="875">
        <v>70000</v>
      </c>
      <c r="H226" s="863" t="s">
        <v>592</v>
      </c>
      <c r="I226" s="463"/>
      <c r="J226" s="912">
        <v>40200</v>
      </c>
      <c r="K226" s="79">
        <v>10000</v>
      </c>
      <c r="L226" s="858">
        <f t="shared" ref="L226:L236" si="0">K226+G226</f>
        <v>80000</v>
      </c>
      <c r="M226" s="780" t="s">
        <v>1797</v>
      </c>
    </row>
    <row r="227" spans="1:13" ht="29.25" customHeight="1">
      <c r="A227" s="901"/>
      <c r="B227" s="835"/>
      <c r="C227" s="835"/>
      <c r="D227" s="835"/>
      <c r="E227" s="896"/>
      <c r="F227" s="882"/>
      <c r="G227" s="879"/>
      <c r="H227" s="860"/>
      <c r="I227" s="569"/>
      <c r="J227" s="856">
        <v>40263</v>
      </c>
      <c r="K227" s="857">
        <v>10000</v>
      </c>
      <c r="L227" s="858">
        <f>L226+K227</f>
        <v>90000</v>
      </c>
      <c r="M227" s="778" t="s">
        <v>448</v>
      </c>
    </row>
    <row r="228" spans="1:13" ht="29.25" customHeight="1">
      <c r="A228" s="897">
        <v>40123</v>
      </c>
      <c r="B228" s="837" t="s">
        <v>1644</v>
      </c>
      <c r="C228" s="837" t="s">
        <v>1252</v>
      </c>
      <c r="D228" s="837" t="s">
        <v>1262</v>
      </c>
      <c r="E228" s="894" t="s">
        <v>133</v>
      </c>
      <c r="F228" s="880" t="s">
        <v>1320</v>
      </c>
      <c r="G228" s="875">
        <v>700000</v>
      </c>
      <c r="H228" s="863" t="s">
        <v>592</v>
      </c>
      <c r="I228" s="463"/>
      <c r="J228" s="911">
        <v>40200</v>
      </c>
      <c r="K228" s="79">
        <v>40000</v>
      </c>
      <c r="L228" s="858">
        <f t="shared" si="0"/>
        <v>740000</v>
      </c>
      <c r="M228" s="780" t="s">
        <v>1797</v>
      </c>
    </row>
    <row r="229" spans="1:13" ht="29.25" customHeight="1">
      <c r="A229" s="901"/>
      <c r="B229" s="835"/>
      <c r="C229" s="835"/>
      <c r="D229" s="835"/>
      <c r="E229" s="896"/>
      <c r="F229" s="882"/>
      <c r="G229" s="879"/>
      <c r="H229" s="860"/>
      <c r="I229" s="569"/>
      <c r="J229" s="856">
        <v>40263</v>
      </c>
      <c r="K229" s="857">
        <v>50000</v>
      </c>
      <c r="L229" s="858">
        <f>L228+K229</f>
        <v>790000</v>
      </c>
      <c r="M229" s="778" t="s">
        <v>448</v>
      </c>
    </row>
    <row r="230" spans="1:13" ht="29.25" customHeight="1">
      <c r="A230" s="897">
        <v>40135</v>
      </c>
      <c r="B230" s="837" t="s">
        <v>1652</v>
      </c>
      <c r="C230" s="837" t="s">
        <v>1074</v>
      </c>
      <c r="D230" s="837" t="s">
        <v>1075</v>
      </c>
      <c r="E230" s="894" t="s">
        <v>133</v>
      </c>
      <c r="F230" s="880" t="s">
        <v>1320</v>
      </c>
      <c r="G230" s="875">
        <v>18960000</v>
      </c>
      <c r="H230" s="863" t="s">
        <v>592</v>
      </c>
      <c r="I230" s="463"/>
      <c r="J230" s="912">
        <v>40200</v>
      </c>
      <c r="K230" s="79">
        <v>890000</v>
      </c>
      <c r="L230" s="858">
        <f t="shared" si="0"/>
        <v>19850000</v>
      </c>
      <c r="M230" s="780" t="s">
        <v>1797</v>
      </c>
    </row>
    <row r="231" spans="1:13" ht="29.25" customHeight="1">
      <c r="A231" s="901"/>
      <c r="B231" s="835"/>
      <c r="C231" s="835"/>
      <c r="D231" s="835"/>
      <c r="E231" s="896"/>
      <c r="F231" s="882"/>
      <c r="G231" s="879"/>
      <c r="H231" s="860"/>
      <c r="I231" s="569"/>
      <c r="J231" s="856">
        <v>40263</v>
      </c>
      <c r="K231" s="857">
        <v>3840000</v>
      </c>
      <c r="L231" s="858">
        <f>L230+K231</f>
        <v>23690000</v>
      </c>
      <c r="M231" s="778" t="s">
        <v>448</v>
      </c>
    </row>
    <row r="232" spans="1:13" ht="29.25" customHeight="1">
      <c r="A232" s="897">
        <v>40135</v>
      </c>
      <c r="B232" s="837" t="s">
        <v>1653</v>
      </c>
      <c r="C232" s="837" t="s">
        <v>1654</v>
      </c>
      <c r="D232" s="837" t="s">
        <v>582</v>
      </c>
      <c r="E232" s="894" t="s">
        <v>133</v>
      </c>
      <c r="F232" s="880" t="s">
        <v>1320</v>
      </c>
      <c r="G232" s="875">
        <v>1670000</v>
      </c>
      <c r="H232" s="863" t="s">
        <v>592</v>
      </c>
      <c r="I232" s="463"/>
      <c r="J232" s="911">
        <v>40200</v>
      </c>
      <c r="K232" s="79">
        <v>80000</v>
      </c>
      <c r="L232" s="858">
        <f t="shared" si="0"/>
        <v>1750000</v>
      </c>
      <c r="M232" s="780" t="s">
        <v>1797</v>
      </c>
    </row>
    <row r="233" spans="1:13" ht="29.25" customHeight="1">
      <c r="A233" s="901"/>
      <c r="B233" s="835"/>
      <c r="C233" s="835"/>
      <c r="D233" s="835"/>
      <c r="E233" s="896"/>
      <c r="F233" s="882"/>
      <c r="G233" s="879"/>
      <c r="H233" s="860"/>
      <c r="I233" s="569"/>
      <c r="J233" s="856">
        <v>40263</v>
      </c>
      <c r="K233" s="857">
        <v>330000</v>
      </c>
      <c r="L233" s="858">
        <f>L232+K233</f>
        <v>2080000</v>
      </c>
      <c r="M233" s="778" t="s">
        <v>448</v>
      </c>
    </row>
    <row r="234" spans="1:13" ht="29.25" customHeight="1">
      <c r="A234" s="897">
        <v>40135</v>
      </c>
      <c r="B234" s="837" t="s">
        <v>1655</v>
      </c>
      <c r="C234" s="837" t="s">
        <v>303</v>
      </c>
      <c r="D234" s="837" t="s">
        <v>1075</v>
      </c>
      <c r="E234" s="894" t="s">
        <v>133</v>
      </c>
      <c r="F234" s="880" t="s">
        <v>1320</v>
      </c>
      <c r="G234" s="875">
        <v>20000</v>
      </c>
      <c r="H234" s="863" t="s">
        <v>592</v>
      </c>
      <c r="I234" s="463"/>
      <c r="J234" s="912">
        <v>40200</v>
      </c>
      <c r="K234" s="79">
        <v>0</v>
      </c>
      <c r="L234" s="858">
        <f t="shared" si="0"/>
        <v>20000</v>
      </c>
      <c r="M234" s="780" t="s">
        <v>1797</v>
      </c>
    </row>
    <row r="235" spans="1:13" ht="29.25" customHeight="1">
      <c r="A235" s="901"/>
      <c r="B235" s="835"/>
      <c r="C235" s="835"/>
      <c r="D235" s="835"/>
      <c r="E235" s="896"/>
      <c r="F235" s="882"/>
      <c r="G235" s="879"/>
      <c r="H235" s="860"/>
      <c r="I235" s="569"/>
      <c r="J235" s="856">
        <v>40263</v>
      </c>
      <c r="K235" s="857">
        <v>-10000</v>
      </c>
      <c r="L235" s="858">
        <f>L234+K235</f>
        <v>10000</v>
      </c>
      <c r="M235" s="778" t="s">
        <v>448</v>
      </c>
    </row>
    <row r="236" spans="1:13" ht="29.25" customHeight="1">
      <c r="A236" s="897">
        <v>40142</v>
      </c>
      <c r="B236" s="837" t="s">
        <v>1662</v>
      </c>
      <c r="C236" s="837" t="s">
        <v>1665</v>
      </c>
      <c r="D236" s="837" t="s">
        <v>876</v>
      </c>
      <c r="E236" s="894" t="s">
        <v>133</v>
      </c>
      <c r="F236" s="880" t="s">
        <v>1320</v>
      </c>
      <c r="G236" s="875">
        <v>20360000</v>
      </c>
      <c r="H236" s="863" t="s">
        <v>592</v>
      </c>
      <c r="I236" s="463"/>
      <c r="J236" s="911">
        <v>40200</v>
      </c>
      <c r="K236" s="79">
        <v>950000</v>
      </c>
      <c r="L236" s="858">
        <f t="shared" si="0"/>
        <v>21310000</v>
      </c>
      <c r="M236" s="780" t="s">
        <v>1797</v>
      </c>
    </row>
    <row r="237" spans="1:13" ht="29.25" customHeight="1">
      <c r="A237" s="901"/>
      <c r="B237" s="835"/>
      <c r="C237" s="835"/>
      <c r="D237" s="835"/>
      <c r="E237" s="896"/>
      <c r="F237" s="882"/>
      <c r="G237" s="879"/>
      <c r="H237" s="860"/>
      <c r="I237" s="569"/>
      <c r="J237" s="856">
        <v>40263</v>
      </c>
      <c r="K237" s="857">
        <v>-17880000</v>
      </c>
      <c r="L237" s="858">
        <f>L236+K237</f>
        <v>3430000</v>
      </c>
      <c r="M237" s="778" t="s">
        <v>448</v>
      </c>
    </row>
    <row r="238" spans="1:13" ht="29.25" customHeight="1">
      <c r="A238" s="4">
        <v>40142</v>
      </c>
      <c r="B238" s="3" t="s">
        <v>1663</v>
      </c>
      <c r="C238" s="3" t="s">
        <v>303</v>
      </c>
      <c r="D238" s="2" t="s">
        <v>1075</v>
      </c>
      <c r="E238" s="75" t="s">
        <v>133</v>
      </c>
      <c r="F238" s="913" t="s">
        <v>1320</v>
      </c>
      <c r="G238" s="904">
        <v>230000</v>
      </c>
      <c r="H238" s="871" t="s">
        <v>592</v>
      </c>
      <c r="I238" s="569"/>
      <c r="J238" s="912"/>
      <c r="K238" s="79"/>
      <c r="L238" s="858"/>
      <c r="M238" s="780"/>
    </row>
    <row r="239" spans="1:13" ht="29.25" customHeight="1">
      <c r="A239" s="897">
        <v>40142</v>
      </c>
      <c r="B239" s="837" t="s">
        <v>1664</v>
      </c>
      <c r="C239" s="837" t="s">
        <v>1666</v>
      </c>
      <c r="D239" s="837" t="s">
        <v>1027</v>
      </c>
      <c r="E239" s="894" t="s">
        <v>133</v>
      </c>
      <c r="F239" s="880" t="s">
        <v>1320</v>
      </c>
      <c r="G239" s="875">
        <v>1280000</v>
      </c>
      <c r="H239" s="863" t="s">
        <v>592</v>
      </c>
      <c r="I239" s="463"/>
      <c r="J239" s="911">
        <v>40200</v>
      </c>
      <c r="K239" s="79">
        <v>50000</v>
      </c>
      <c r="L239" s="858">
        <f t="shared" ref="L239:L265" si="1">K239+G239</f>
        <v>1330000</v>
      </c>
      <c r="M239" s="780" t="s">
        <v>1797</v>
      </c>
    </row>
    <row r="240" spans="1:13" ht="29.25" customHeight="1">
      <c r="A240" s="901"/>
      <c r="B240" s="835"/>
      <c r="C240" s="835"/>
      <c r="D240" s="835"/>
      <c r="E240" s="896"/>
      <c r="F240" s="882"/>
      <c r="G240" s="879"/>
      <c r="H240" s="860"/>
      <c r="I240" s="569"/>
      <c r="J240" s="856">
        <v>40263</v>
      </c>
      <c r="K240" s="857">
        <v>1020000</v>
      </c>
      <c r="L240" s="858">
        <f>L239+K240</f>
        <v>2350000</v>
      </c>
      <c r="M240" s="778" t="s">
        <v>448</v>
      </c>
    </row>
    <row r="241" spans="1:13" ht="29.25" customHeight="1">
      <c r="A241" s="897">
        <v>40151</v>
      </c>
      <c r="B241" s="837" t="s">
        <v>1680</v>
      </c>
      <c r="C241" s="837" t="s">
        <v>1682</v>
      </c>
      <c r="D241" s="837" t="s">
        <v>1027</v>
      </c>
      <c r="E241" s="894" t="s">
        <v>133</v>
      </c>
      <c r="F241" s="880" t="s">
        <v>1320</v>
      </c>
      <c r="G241" s="875">
        <v>380000</v>
      </c>
      <c r="H241" s="863" t="s">
        <v>592</v>
      </c>
      <c r="I241" s="463"/>
      <c r="J241" s="912">
        <v>40200</v>
      </c>
      <c r="K241" s="79">
        <v>10000</v>
      </c>
      <c r="L241" s="858">
        <f t="shared" si="1"/>
        <v>390000</v>
      </c>
      <c r="M241" s="780" t="s">
        <v>1797</v>
      </c>
    </row>
    <row r="242" spans="1:13" ht="29.25" customHeight="1">
      <c r="A242" s="901"/>
      <c r="B242" s="835"/>
      <c r="C242" s="835"/>
      <c r="D242" s="835"/>
      <c r="E242" s="896"/>
      <c r="F242" s="882"/>
      <c r="G242" s="879"/>
      <c r="H242" s="860"/>
      <c r="I242" s="569"/>
      <c r="J242" s="856">
        <v>40263</v>
      </c>
      <c r="K242" s="857">
        <v>520000</v>
      </c>
      <c r="L242" s="858">
        <f>L241+K242</f>
        <v>910000</v>
      </c>
      <c r="M242" s="778" t="s">
        <v>448</v>
      </c>
    </row>
    <row r="243" spans="1:13" ht="29.25" customHeight="1">
      <c r="A243" s="897">
        <v>40151</v>
      </c>
      <c r="B243" s="837" t="s">
        <v>1681</v>
      </c>
      <c r="C243" s="837" t="s">
        <v>742</v>
      </c>
      <c r="D243" s="837" t="s">
        <v>1116</v>
      </c>
      <c r="E243" s="894" t="s">
        <v>133</v>
      </c>
      <c r="F243" s="880" t="s">
        <v>1320</v>
      </c>
      <c r="G243" s="875">
        <v>9430000</v>
      </c>
      <c r="H243" s="863" t="s">
        <v>592</v>
      </c>
      <c r="I243" s="463"/>
      <c r="J243" s="911">
        <v>40200</v>
      </c>
      <c r="K243" s="79">
        <v>440000</v>
      </c>
      <c r="L243" s="858">
        <f t="shared" si="1"/>
        <v>9870000</v>
      </c>
      <c r="M243" s="780" t="s">
        <v>1797</v>
      </c>
    </row>
    <row r="244" spans="1:13" ht="29.25" customHeight="1">
      <c r="A244" s="901"/>
      <c r="B244" s="835"/>
      <c r="C244" s="835"/>
      <c r="D244" s="835"/>
      <c r="E244" s="896"/>
      <c r="F244" s="882"/>
      <c r="G244" s="879"/>
      <c r="H244" s="860"/>
      <c r="I244" s="569"/>
      <c r="J244" s="856">
        <v>40263</v>
      </c>
      <c r="K244" s="857">
        <v>14480000</v>
      </c>
      <c r="L244" s="858">
        <f>L243+K244</f>
        <v>24350000</v>
      </c>
      <c r="M244" s="778" t="s">
        <v>448</v>
      </c>
    </row>
    <row r="245" spans="1:13" ht="29.25" customHeight="1">
      <c r="A245" s="897">
        <v>40156</v>
      </c>
      <c r="B245" s="837" t="s">
        <v>1690</v>
      </c>
      <c r="C245" s="837" t="s">
        <v>1697</v>
      </c>
      <c r="D245" s="837" t="s">
        <v>922</v>
      </c>
      <c r="E245" s="894" t="s">
        <v>133</v>
      </c>
      <c r="F245" s="880" t="s">
        <v>1320</v>
      </c>
      <c r="G245" s="875">
        <v>360000</v>
      </c>
      <c r="H245" s="863" t="s">
        <v>592</v>
      </c>
      <c r="I245" s="463"/>
      <c r="J245" s="912">
        <v>40200</v>
      </c>
      <c r="K245" s="79">
        <v>10000</v>
      </c>
      <c r="L245" s="858">
        <f t="shared" si="1"/>
        <v>370000</v>
      </c>
      <c r="M245" s="780" t="s">
        <v>1797</v>
      </c>
    </row>
    <row r="246" spans="1:13" ht="29.25" customHeight="1">
      <c r="A246" s="901"/>
      <c r="B246" s="835"/>
      <c r="C246" s="835"/>
      <c r="D246" s="835"/>
      <c r="E246" s="896"/>
      <c r="F246" s="882"/>
      <c r="G246" s="879"/>
      <c r="H246" s="860"/>
      <c r="I246" s="569"/>
      <c r="J246" s="856">
        <v>40263</v>
      </c>
      <c r="K246" s="857">
        <v>850000</v>
      </c>
      <c r="L246" s="858">
        <f>L245+K246</f>
        <v>1220000</v>
      </c>
      <c r="M246" s="778" t="s">
        <v>448</v>
      </c>
    </row>
    <row r="247" spans="1:13" ht="29.25" customHeight="1">
      <c r="A247" s="897">
        <v>40156</v>
      </c>
      <c r="B247" s="837" t="s">
        <v>1691</v>
      </c>
      <c r="C247" s="837" t="s">
        <v>1698</v>
      </c>
      <c r="D247" s="837" t="s">
        <v>1107</v>
      </c>
      <c r="E247" s="894" t="s">
        <v>133</v>
      </c>
      <c r="F247" s="880" t="s">
        <v>1320</v>
      </c>
      <c r="G247" s="875">
        <v>1590000</v>
      </c>
      <c r="H247" s="863" t="s">
        <v>592</v>
      </c>
      <c r="I247" s="463"/>
      <c r="J247" s="911">
        <v>40200</v>
      </c>
      <c r="K247" s="79">
        <v>70000</v>
      </c>
      <c r="L247" s="858">
        <f t="shared" si="1"/>
        <v>1660000</v>
      </c>
      <c r="M247" s="780" t="s">
        <v>1797</v>
      </c>
    </row>
    <row r="248" spans="1:13" ht="29.25" customHeight="1">
      <c r="A248" s="901"/>
      <c r="B248" s="835"/>
      <c r="C248" s="835"/>
      <c r="D248" s="835"/>
      <c r="E248" s="896"/>
      <c r="F248" s="882"/>
      <c r="G248" s="879"/>
      <c r="H248" s="860"/>
      <c r="I248" s="569"/>
      <c r="J248" s="856">
        <v>40263</v>
      </c>
      <c r="K248" s="857">
        <v>-290000</v>
      </c>
      <c r="L248" s="858">
        <f>L247+K248</f>
        <v>1370000</v>
      </c>
      <c r="M248" s="778" t="s">
        <v>448</v>
      </c>
    </row>
    <row r="249" spans="1:13" ht="29.25" customHeight="1">
      <c r="A249" s="897">
        <v>40156</v>
      </c>
      <c r="B249" s="837" t="s">
        <v>1692</v>
      </c>
      <c r="C249" s="837" t="s">
        <v>1699</v>
      </c>
      <c r="D249" s="837" t="s">
        <v>1218</v>
      </c>
      <c r="E249" s="894" t="s">
        <v>133</v>
      </c>
      <c r="F249" s="880" t="s">
        <v>1320</v>
      </c>
      <c r="G249" s="875">
        <v>1880000</v>
      </c>
      <c r="H249" s="863" t="s">
        <v>592</v>
      </c>
      <c r="I249" s="463"/>
      <c r="J249" s="912">
        <v>40200</v>
      </c>
      <c r="K249" s="79">
        <v>90000</v>
      </c>
      <c r="L249" s="858">
        <f t="shared" si="1"/>
        <v>1970000</v>
      </c>
      <c r="M249" s="780" t="s">
        <v>1797</v>
      </c>
    </row>
    <row r="250" spans="1:13" ht="29.25" customHeight="1">
      <c r="A250" s="901"/>
      <c r="B250" s="835"/>
      <c r="C250" s="835"/>
      <c r="D250" s="835"/>
      <c r="E250" s="896"/>
      <c r="F250" s="882"/>
      <c r="G250" s="879"/>
      <c r="H250" s="860"/>
      <c r="I250" s="569"/>
      <c r="J250" s="856">
        <v>40263</v>
      </c>
      <c r="K250" s="857">
        <v>1110000</v>
      </c>
      <c r="L250" s="858">
        <f>L249+K250</f>
        <v>3080000</v>
      </c>
      <c r="M250" s="778" t="s">
        <v>448</v>
      </c>
    </row>
    <row r="251" spans="1:13" ht="29.25" customHeight="1">
      <c r="A251" s="897">
        <v>40156</v>
      </c>
      <c r="B251" s="837" t="s">
        <v>1693</v>
      </c>
      <c r="C251" s="837" t="s">
        <v>930</v>
      </c>
      <c r="D251" s="837" t="s">
        <v>1128</v>
      </c>
      <c r="E251" s="894" t="s">
        <v>133</v>
      </c>
      <c r="F251" s="880" t="s">
        <v>1320</v>
      </c>
      <c r="G251" s="875">
        <v>2940000</v>
      </c>
      <c r="H251" s="863" t="s">
        <v>592</v>
      </c>
      <c r="I251" s="463"/>
      <c r="J251" s="911">
        <v>40200</v>
      </c>
      <c r="K251" s="79">
        <v>140000</v>
      </c>
      <c r="L251" s="858">
        <f t="shared" si="1"/>
        <v>3080000</v>
      </c>
      <c r="M251" s="780" t="s">
        <v>1797</v>
      </c>
    </row>
    <row r="252" spans="1:13" ht="29.25" customHeight="1">
      <c r="A252" s="901"/>
      <c r="B252" s="835"/>
      <c r="C252" s="835"/>
      <c r="D252" s="835"/>
      <c r="E252" s="896"/>
      <c r="F252" s="882"/>
      <c r="G252" s="879"/>
      <c r="H252" s="860"/>
      <c r="I252" s="569"/>
      <c r="J252" s="856">
        <v>40263</v>
      </c>
      <c r="K252" s="857">
        <v>6300000</v>
      </c>
      <c r="L252" s="858">
        <f>L251+K252</f>
        <v>9380000</v>
      </c>
      <c r="M252" s="778" t="s">
        <v>448</v>
      </c>
    </row>
    <row r="253" spans="1:13" ht="29.25" customHeight="1">
      <c r="A253" s="897">
        <v>40156</v>
      </c>
      <c r="B253" s="837" t="s">
        <v>1694</v>
      </c>
      <c r="C253" s="837" t="s">
        <v>1074</v>
      </c>
      <c r="D253" s="837" t="s">
        <v>1075</v>
      </c>
      <c r="E253" s="894" t="s">
        <v>133</v>
      </c>
      <c r="F253" s="880" t="s">
        <v>1320</v>
      </c>
      <c r="G253" s="875">
        <v>230000</v>
      </c>
      <c r="H253" s="863" t="s">
        <v>592</v>
      </c>
      <c r="I253" s="463"/>
      <c r="J253" s="912">
        <v>40200</v>
      </c>
      <c r="K253" s="79">
        <v>10000</v>
      </c>
      <c r="L253" s="858">
        <f t="shared" si="1"/>
        <v>240000</v>
      </c>
      <c r="M253" s="780" t="s">
        <v>1797</v>
      </c>
    </row>
    <row r="254" spans="1:13" ht="29.25" customHeight="1">
      <c r="A254" s="901"/>
      <c r="B254" s="835"/>
      <c r="C254" s="835"/>
      <c r="D254" s="835"/>
      <c r="E254" s="896"/>
      <c r="F254" s="882"/>
      <c r="G254" s="879"/>
      <c r="H254" s="860"/>
      <c r="I254" s="569"/>
      <c r="J254" s="856">
        <v>40263</v>
      </c>
      <c r="K254" s="857">
        <v>440000</v>
      </c>
      <c r="L254" s="858">
        <f>L253+K254</f>
        <v>680000</v>
      </c>
      <c r="M254" s="778" t="s">
        <v>448</v>
      </c>
    </row>
    <row r="255" spans="1:13" ht="29.25" customHeight="1">
      <c r="A255" s="897">
        <v>40156</v>
      </c>
      <c r="B255" s="837" t="s">
        <v>1695</v>
      </c>
      <c r="C255" s="837" t="s">
        <v>1508</v>
      </c>
      <c r="D255" s="837" t="s">
        <v>988</v>
      </c>
      <c r="E255" s="894" t="s">
        <v>133</v>
      </c>
      <c r="F255" s="880" t="s">
        <v>1320</v>
      </c>
      <c r="G255" s="875">
        <v>6160000</v>
      </c>
      <c r="H255" s="863" t="s">
        <v>592</v>
      </c>
      <c r="I255" s="463"/>
      <c r="J255" s="911">
        <v>40200</v>
      </c>
      <c r="K255" s="79">
        <v>290000</v>
      </c>
      <c r="L255" s="858">
        <f t="shared" si="1"/>
        <v>6450000</v>
      </c>
      <c r="M255" s="780" t="s">
        <v>1797</v>
      </c>
    </row>
    <row r="256" spans="1:13" ht="29.25" customHeight="1">
      <c r="A256" s="901"/>
      <c r="B256" s="835"/>
      <c r="C256" s="835"/>
      <c r="D256" s="835"/>
      <c r="E256" s="896"/>
      <c r="F256" s="882"/>
      <c r="G256" s="879"/>
      <c r="H256" s="860"/>
      <c r="I256" s="569"/>
      <c r="J256" s="856">
        <v>40263</v>
      </c>
      <c r="K256" s="857">
        <v>40000</v>
      </c>
      <c r="L256" s="858">
        <f>L255+K256</f>
        <v>6490000</v>
      </c>
      <c r="M256" s="778" t="s">
        <v>448</v>
      </c>
    </row>
    <row r="257" spans="1:13" ht="29.25" customHeight="1">
      <c r="A257" s="897">
        <v>40156</v>
      </c>
      <c r="B257" s="837" t="s">
        <v>1696</v>
      </c>
      <c r="C257" s="837" t="s">
        <v>873</v>
      </c>
      <c r="D257" s="837" t="s">
        <v>1000</v>
      </c>
      <c r="E257" s="894" t="s">
        <v>133</v>
      </c>
      <c r="F257" s="880" t="s">
        <v>1320</v>
      </c>
      <c r="G257" s="875">
        <v>2250000</v>
      </c>
      <c r="H257" s="863" t="s">
        <v>592</v>
      </c>
      <c r="I257" s="463"/>
      <c r="J257" s="912">
        <v>40200</v>
      </c>
      <c r="K257" s="79">
        <v>100000</v>
      </c>
      <c r="L257" s="858">
        <f t="shared" si="1"/>
        <v>2350000</v>
      </c>
      <c r="M257" s="780" t="s">
        <v>1797</v>
      </c>
    </row>
    <row r="258" spans="1:13" ht="29.25" customHeight="1">
      <c r="A258" s="901"/>
      <c r="B258" s="835"/>
      <c r="C258" s="835"/>
      <c r="D258" s="835"/>
      <c r="E258" s="896"/>
      <c r="F258" s="882"/>
      <c r="G258" s="879"/>
      <c r="H258" s="860"/>
      <c r="I258" s="569"/>
      <c r="J258" s="856">
        <v>40263</v>
      </c>
      <c r="K258" s="857">
        <v>-740000</v>
      </c>
      <c r="L258" s="858">
        <f>L257+K258</f>
        <v>1610000</v>
      </c>
      <c r="M258" s="778" t="s">
        <v>448</v>
      </c>
    </row>
    <row r="259" spans="1:13" ht="29.25" customHeight="1">
      <c r="A259" s="897">
        <v>40158</v>
      </c>
      <c r="B259" s="817" t="s">
        <v>1708</v>
      </c>
      <c r="C259" s="837" t="s">
        <v>1716</v>
      </c>
      <c r="D259" s="837" t="s">
        <v>986</v>
      </c>
      <c r="E259" s="894" t="s">
        <v>133</v>
      </c>
      <c r="F259" s="880" t="s">
        <v>1320</v>
      </c>
      <c r="G259" s="875">
        <v>310000</v>
      </c>
      <c r="H259" s="863" t="s">
        <v>592</v>
      </c>
      <c r="I259" s="463"/>
      <c r="J259" s="911">
        <v>40200</v>
      </c>
      <c r="K259" s="79">
        <v>20000</v>
      </c>
      <c r="L259" s="858">
        <f t="shared" si="1"/>
        <v>330000</v>
      </c>
      <c r="M259" s="780" t="s">
        <v>1797</v>
      </c>
    </row>
    <row r="260" spans="1:13" ht="29.25" customHeight="1">
      <c r="A260" s="901"/>
      <c r="B260" s="819"/>
      <c r="C260" s="835"/>
      <c r="D260" s="835"/>
      <c r="E260" s="896"/>
      <c r="F260" s="882"/>
      <c r="G260" s="879"/>
      <c r="H260" s="860"/>
      <c r="I260" s="569"/>
      <c r="J260" s="856">
        <v>40263</v>
      </c>
      <c r="K260" s="857">
        <v>820000</v>
      </c>
      <c r="L260" s="858">
        <f>L259+K260</f>
        <v>1150000</v>
      </c>
      <c r="M260" s="778" t="s">
        <v>448</v>
      </c>
    </row>
    <row r="261" spans="1:13" ht="29.25" customHeight="1">
      <c r="A261" s="897">
        <v>40158</v>
      </c>
      <c r="B261" s="817" t="s">
        <v>1709</v>
      </c>
      <c r="C261" s="837" t="s">
        <v>1713</v>
      </c>
      <c r="D261" s="837" t="s">
        <v>986</v>
      </c>
      <c r="E261" s="894" t="s">
        <v>133</v>
      </c>
      <c r="F261" s="880" t="s">
        <v>1320</v>
      </c>
      <c r="G261" s="875">
        <v>370000</v>
      </c>
      <c r="H261" s="863" t="s">
        <v>592</v>
      </c>
      <c r="I261" s="463"/>
      <c r="J261" s="912">
        <v>40200</v>
      </c>
      <c r="K261" s="79">
        <v>20000</v>
      </c>
      <c r="L261" s="858">
        <f t="shared" si="1"/>
        <v>390000</v>
      </c>
      <c r="M261" s="780" t="s">
        <v>1797</v>
      </c>
    </row>
    <row r="262" spans="1:13" ht="29.25" customHeight="1">
      <c r="A262" s="901"/>
      <c r="B262" s="819"/>
      <c r="C262" s="835"/>
      <c r="D262" s="835"/>
      <c r="E262" s="896"/>
      <c r="F262" s="882"/>
      <c r="G262" s="879"/>
      <c r="H262" s="860"/>
      <c r="I262" s="569"/>
      <c r="J262" s="856">
        <v>40263</v>
      </c>
      <c r="K262" s="857">
        <v>1250000</v>
      </c>
      <c r="L262" s="858">
        <f>L261+K262</f>
        <v>1640000</v>
      </c>
      <c r="M262" s="778" t="s">
        <v>448</v>
      </c>
    </row>
    <row r="263" spans="1:13" ht="29.25" customHeight="1">
      <c r="A263" s="897">
        <v>40158</v>
      </c>
      <c r="B263" s="817" t="s">
        <v>1710</v>
      </c>
      <c r="C263" s="837" t="s">
        <v>1714</v>
      </c>
      <c r="D263" s="837" t="s">
        <v>1000</v>
      </c>
      <c r="E263" s="894" t="s">
        <v>133</v>
      </c>
      <c r="F263" s="880" t="s">
        <v>1320</v>
      </c>
      <c r="G263" s="875">
        <v>600000</v>
      </c>
      <c r="H263" s="863" t="s">
        <v>592</v>
      </c>
      <c r="I263" s="463"/>
      <c r="J263" s="911">
        <v>40200</v>
      </c>
      <c r="K263" s="79">
        <v>30000</v>
      </c>
      <c r="L263" s="858">
        <f t="shared" si="1"/>
        <v>630000</v>
      </c>
      <c r="M263" s="780" t="s">
        <v>1797</v>
      </c>
    </row>
    <row r="264" spans="1:13" ht="29.25" customHeight="1">
      <c r="A264" s="901"/>
      <c r="B264" s="819"/>
      <c r="C264" s="835"/>
      <c r="D264" s="835"/>
      <c r="E264" s="896"/>
      <c r="F264" s="882"/>
      <c r="G264" s="879"/>
      <c r="H264" s="860"/>
      <c r="I264" s="569"/>
      <c r="J264" s="856">
        <v>40263</v>
      </c>
      <c r="K264" s="857">
        <v>400000</v>
      </c>
      <c r="L264" s="858">
        <f>L263+K264</f>
        <v>1030000</v>
      </c>
      <c r="M264" s="778" t="s">
        <v>448</v>
      </c>
    </row>
    <row r="265" spans="1:13" ht="29.25" customHeight="1">
      <c r="A265" s="897">
        <v>40158</v>
      </c>
      <c r="B265" s="817" t="s">
        <v>1711</v>
      </c>
      <c r="C265" s="837" t="s">
        <v>283</v>
      </c>
      <c r="D265" s="837" t="s">
        <v>1002</v>
      </c>
      <c r="E265" s="894" t="s">
        <v>133</v>
      </c>
      <c r="F265" s="880" t="s">
        <v>1320</v>
      </c>
      <c r="G265" s="875">
        <v>630000</v>
      </c>
      <c r="H265" s="863" t="s">
        <v>592</v>
      </c>
      <c r="I265" s="463"/>
      <c r="J265" s="912">
        <v>40200</v>
      </c>
      <c r="K265" s="79">
        <v>30000</v>
      </c>
      <c r="L265" s="858">
        <f t="shared" si="1"/>
        <v>660000</v>
      </c>
      <c r="M265" s="780" t="s">
        <v>1797</v>
      </c>
    </row>
    <row r="266" spans="1:13" ht="29.25" customHeight="1">
      <c r="A266" s="901"/>
      <c r="B266" s="819"/>
      <c r="C266" s="835"/>
      <c r="D266" s="835"/>
      <c r="E266" s="896"/>
      <c r="F266" s="882"/>
      <c r="G266" s="879"/>
      <c r="H266" s="860"/>
      <c r="I266" s="569"/>
      <c r="J266" s="856">
        <v>40263</v>
      </c>
      <c r="K266" s="857">
        <v>800000</v>
      </c>
      <c r="L266" s="858">
        <f>L265+K266</f>
        <v>1460000</v>
      </c>
      <c r="M266" s="778" t="s">
        <v>448</v>
      </c>
    </row>
    <row r="267" spans="1:13" ht="29.25" customHeight="1">
      <c r="A267" s="4">
        <v>40158</v>
      </c>
      <c r="B267" s="122" t="s">
        <v>1712</v>
      </c>
      <c r="C267" s="3" t="s">
        <v>1715</v>
      </c>
      <c r="D267" s="2" t="s">
        <v>1027</v>
      </c>
      <c r="E267" s="75" t="s">
        <v>133</v>
      </c>
      <c r="F267" s="913" t="s">
        <v>1320</v>
      </c>
      <c r="G267" s="904">
        <v>150000</v>
      </c>
      <c r="H267" s="871" t="s">
        <v>592</v>
      </c>
      <c r="I267" s="569"/>
      <c r="J267" s="911"/>
      <c r="K267" s="79"/>
      <c r="L267" s="858"/>
      <c r="M267" s="780"/>
    </row>
    <row r="268" spans="1:13" ht="29.25" customHeight="1">
      <c r="A268" s="897">
        <v>40163</v>
      </c>
      <c r="B268" s="817" t="s">
        <v>1718</v>
      </c>
      <c r="C268" s="837" t="s">
        <v>1723</v>
      </c>
      <c r="D268" s="837" t="s">
        <v>986</v>
      </c>
      <c r="E268" s="894" t="s">
        <v>133</v>
      </c>
      <c r="F268" s="880" t="s">
        <v>1320</v>
      </c>
      <c r="G268" s="875">
        <v>620000</v>
      </c>
      <c r="H268" s="863" t="s">
        <v>592</v>
      </c>
      <c r="I268" s="463"/>
      <c r="J268" s="912">
        <v>40200</v>
      </c>
      <c r="K268" s="79">
        <v>30000</v>
      </c>
      <c r="L268" s="858">
        <f t="shared" ref="L268:L285" si="2">K268+G268</f>
        <v>650000</v>
      </c>
      <c r="M268" s="780" t="s">
        <v>1797</v>
      </c>
    </row>
    <row r="269" spans="1:13" ht="29.25" customHeight="1">
      <c r="A269" s="901"/>
      <c r="B269" s="819"/>
      <c r="C269" s="835"/>
      <c r="D269" s="835"/>
      <c r="E269" s="896"/>
      <c r="F269" s="882"/>
      <c r="G269" s="879"/>
      <c r="H269" s="860"/>
      <c r="I269" s="569"/>
      <c r="J269" s="856">
        <v>40263</v>
      </c>
      <c r="K269" s="857">
        <v>-580000</v>
      </c>
      <c r="L269" s="858">
        <f>L268+K269</f>
        <v>70000</v>
      </c>
      <c r="M269" s="778" t="s">
        <v>448</v>
      </c>
    </row>
    <row r="270" spans="1:13" ht="29.25" customHeight="1">
      <c r="A270" s="897">
        <v>40163</v>
      </c>
      <c r="B270" s="817" t="s">
        <v>1719</v>
      </c>
      <c r="C270" s="837" t="s">
        <v>1724</v>
      </c>
      <c r="D270" s="837" t="s">
        <v>1022</v>
      </c>
      <c r="E270" s="894" t="s">
        <v>133</v>
      </c>
      <c r="F270" s="880" t="s">
        <v>1320</v>
      </c>
      <c r="G270" s="875">
        <v>170000</v>
      </c>
      <c r="H270" s="863" t="s">
        <v>592</v>
      </c>
      <c r="I270" s="463"/>
      <c r="J270" s="912">
        <v>40200</v>
      </c>
      <c r="K270" s="79">
        <v>10000</v>
      </c>
      <c r="L270" s="858">
        <f t="shared" si="2"/>
        <v>180000</v>
      </c>
      <c r="M270" s="779" t="s">
        <v>1797</v>
      </c>
    </row>
    <row r="271" spans="1:13" ht="29.25" customHeight="1">
      <c r="A271" s="901"/>
      <c r="B271" s="819"/>
      <c r="C271" s="835"/>
      <c r="D271" s="835"/>
      <c r="E271" s="896"/>
      <c r="F271" s="882"/>
      <c r="G271" s="879"/>
      <c r="H271" s="860"/>
      <c r="I271" s="569"/>
      <c r="J271" s="856">
        <v>40263</v>
      </c>
      <c r="K271" s="857">
        <v>30000</v>
      </c>
      <c r="L271" s="858">
        <f>L270+K271</f>
        <v>210000</v>
      </c>
      <c r="M271" s="778" t="s">
        <v>448</v>
      </c>
    </row>
    <row r="272" spans="1:13" ht="29.25" customHeight="1">
      <c r="A272" s="4">
        <v>40163</v>
      </c>
      <c r="B272" s="122" t="s">
        <v>1720</v>
      </c>
      <c r="C272" s="914" t="s">
        <v>1028</v>
      </c>
      <c r="D272" s="2" t="s">
        <v>1191</v>
      </c>
      <c r="E272" s="75" t="s">
        <v>133</v>
      </c>
      <c r="F272" s="913" t="s">
        <v>1320</v>
      </c>
      <c r="G272" s="904">
        <v>3460000</v>
      </c>
      <c r="H272" s="871" t="s">
        <v>592</v>
      </c>
      <c r="I272" s="569"/>
      <c r="J272" s="912">
        <v>40200</v>
      </c>
      <c r="K272" s="79">
        <v>160000</v>
      </c>
      <c r="L272" s="858">
        <f t="shared" si="2"/>
        <v>3620000</v>
      </c>
      <c r="M272" s="780" t="s">
        <v>1797</v>
      </c>
    </row>
    <row r="273" spans="1:13" ht="29.25" customHeight="1">
      <c r="A273" s="897">
        <v>40163</v>
      </c>
      <c r="B273" s="817" t="s">
        <v>1721</v>
      </c>
      <c r="C273" s="837" t="s">
        <v>1714</v>
      </c>
      <c r="D273" s="837" t="s">
        <v>1000</v>
      </c>
      <c r="E273" s="894" t="s">
        <v>133</v>
      </c>
      <c r="F273" s="880" t="s">
        <v>1320</v>
      </c>
      <c r="G273" s="875">
        <v>440000</v>
      </c>
      <c r="H273" s="863" t="s">
        <v>592</v>
      </c>
      <c r="I273" s="463"/>
      <c r="J273" s="911">
        <v>40200</v>
      </c>
      <c r="K273" s="79">
        <v>20000</v>
      </c>
      <c r="L273" s="858">
        <f t="shared" si="2"/>
        <v>460000</v>
      </c>
      <c r="M273" s="780" t="s">
        <v>1797</v>
      </c>
    </row>
    <row r="274" spans="1:13" ht="29.25" customHeight="1">
      <c r="A274" s="901"/>
      <c r="B274" s="819"/>
      <c r="C274" s="835"/>
      <c r="D274" s="835"/>
      <c r="E274" s="896"/>
      <c r="F274" s="882"/>
      <c r="G274" s="879"/>
      <c r="H274" s="860"/>
      <c r="I274" s="569"/>
      <c r="J274" s="856">
        <v>40263</v>
      </c>
      <c r="K274" s="857">
        <v>1430000</v>
      </c>
      <c r="L274" s="858">
        <f>L273+K274</f>
        <v>1890000</v>
      </c>
      <c r="M274" s="778" t="s">
        <v>448</v>
      </c>
    </row>
    <row r="275" spans="1:13" ht="29.25" customHeight="1">
      <c r="A275" s="897">
        <v>40163</v>
      </c>
      <c r="B275" s="817" t="s">
        <v>1727</v>
      </c>
      <c r="C275" s="837" t="s">
        <v>1725</v>
      </c>
      <c r="D275" s="837" t="s">
        <v>1040</v>
      </c>
      <c r="E275" s="894" t="s">
        <v>133</v>
      </c>
      <c r="F275" s="880" t="s">
        <v>1320</v>
      </c>
      <c r="G275" s="875">
        <v>700000</v>
      </c>
      <c r="H275" s="863" t="s">
        <v>592</v>
      </c>
      <c r="I275" s="463"/>
      <c r="J275" s="912">
        <v>40200</v>
      </c>
      <c r="K275" s="79">
        <v>30000</v>
      </c>
      <c r="L275" s="858">
        <f t="shared" si="2"/>
        <v>730000</v>
      </c>
      <c r="M275" s="780" t="s">
        <v>1797</v>
      </c>
    </row>
    <row r="276" spans="1:13" ht="29.25" customHeight="1">
      <c r="A276" s="901"/>
      <c r="B276" s="819"/>
      <c r="C276" s="835"/>
      <c r="D276" s="835"/>
      <c r="E276" s="896"/>
      <c r="F276" s="882"/>
      <c r="G276" s="879"/>
      <c r="H276" s="860"/>
      <c r="I276" s="569"/>
      <c r="J276" s="856">
        <v>40263</v>
      </c>
      <c r="K276" s="857">
        <v>1740000</v>
      </c>
      <c r="L276" s="858">
        <f>L275+K276</f>
        <v>2470000</v>
      </c>
      <c r="M276" s="778" t="s">
        <v>448</v>
      </c>
    </row>
    <row r="277" spans="1:13" ht="29.25" customHeight="1">
      <c r="A277" s="897">
        <v>40163</v>
      </c>
      <c r="B277" s="817" t="s">
        <v>1722</v>
      </c>
      <c r="C277" s="837" t="s">
        <v>1726</v>
      </c>
      <c r="D277" s="837" t="s">
        <v>1191</v>
      </c>
      <c r="E277" s="894" t="s">
        <v>133</v>
      </c>
      <c r="F277" s="880" t="s">
        <v>1320</v>
      </c>
      <c r="G277" s="875">
        <v>760000</v>
      </c>
      <c r="H277" s="863" t="s">
        <v>592</v>
      </c>
      <c r="I277" s="463"/>
      <c r="J277" s="911">
        <v>40200</v>
      </c>
      <c r="K277" s="79">
        <v>40000</v>
      </c>
      <c r="L277" s="858">
        <f t="shared" si="2"/>
        <v>800000</v>
      </c>
      <c r="M277" s="780" t="s">
        <v>1797</v>
      </c>
    </row>
    <row r="278" spans="1:13" ht="29.25" customHeight="1">
      <c r="A278" s="901"/>
      <c r="B278" s="819"/>
      <c r="C278" s="835"/>
      <c r="D278" s="835"/>
      <c r="E278" s="896"/>
      <c r="F278" s="882"/>
      <c r="G278" s="879"/>
      <c r="H278" s="860"/>
      <c r="I278" s="569"/>
      <c r="J278" s="856">
        <v>40263</v>
      </c>
      <c r="K278" s="857">
        <v>140000</v>
      </c>
      <c r="L278" s="858">
        <f>L277+K278</f>
        <v>940000</v>
      </c>
      <c r="M278" s="778" t="s">
        <v>448</v>
      </c>
    </row>
    <row r="279" spans="1:13" ht="29.25" customHeight="1">
      <c r="A279" s="897">
        <v>40170</v>
      </c>
      <c r="B279" s="817" t="s">
        <v>1746</v>
      </c>
      <c r="C279" s="837" t="s">
        <v>1750</v>
      </c>
      <c r="D279" s="837" t="s">
        <v>1075</v>
      </c>
      <c r="E279" s="894" t="s">
        <v>133</v>
      </c>
      <c r="F279" s="880" t="s">
        <v>1320</v>
      </c>
      <c r="G279" s="875">
        <v>4230000</v>
      </c>
      <c r="H279" s="863" t="s">
        <v>592</v>
      </c>
      <c r="I279" s="463"/>
      <c r="J279" s="912">
        <v>40200</v>
      </c>
      <c r="K279" s="79">
        <v>200000</v>
      </c>
      <c r="L279" s="858">
        <f t="shared" si="2"/>
        <v>4430000</v>
      </c>
      <c r="M279" s="780" t="s">
        <v>1797</v>
      </c>
    </row>
    <row r="280" spans="1:13" ht="29.25" customHeight="1">
      <c r="A280" s="901"/>
      <c r="B280" s="819"/>
      <c r="C280" s="835"/>
      <c r="D280" s="835"/>
      <c r="E280" s="896"/>
      <c r="F280" s="882"/>
      <c r="G280" s="879"/>
      <c r="H280" s="860"/>
      <c r="I280" s="569"/>
      <c r="J280" s="856">
        <v>40263</v>
      </c>
      <c r="K280" s="857">
        <v>-1470000</v>
      </c>
      <c r="L280" s="858">
        <f>L279+K280</f>
        <v>2960000</v>
      </c>
      <c r="M280" s="778" t="s">
        <v>448</v>
      </c>
    </row>
    <row r="281" spans="1:13" ht="29.25" customHeight="1">
      <c r="A281" s="897">
        <v>40170</v>
      </c>
      <c r="B281" s="817" t="s">
        <v>1747</v>
      </c>
      <c r="C281" s="837" t="s">
        <v>1751</v>
      </c>
      <c r="D281" s="837" t="s">
        <v>1557</v>
      </c>
      <c r="E281" s="894" t="s">
        <v>133</v>
      </c>
      <c r="F281" s="880" t="s">
        <v>1320</v>
      </c>
      <c r="G281" s="875">
        <v>340000</v>
      </c>
      <c r="H281" s="863" t="s">
        <v>592</v>
      </c>
      <c r="I281" s="463"/>
      <c r="J281" s="911">
        <v>40200</v>
      </c>
      <c r="K281" s="79">
        <v>20000</v>
      </c>
      <c r="L281" s="858">
        <f t="shared" si="2"/>
        <v>360000</v>
      </c>
      <c r="M281" s="780" t="s">
        <v>1797</v>
      </c>
    </row>
    <row r="282" spans="1:13" ht="29.25" customHeight="1">
      <c r="A282" s="901"/>
      <c r="B282" s="819"/>
      <c r="C282" s="835"/>
      <c r="D282" s="835"/>
      <c r="E282" s="896"/>
      <c r="F282" s="882"/>
      <c r="G282" s="879"/>
      <c r="H282" s="860"/>
      <c r="I282" s="569"/>
      <c r="J282" s="856">
        <v>40263</v>
      </c>
      <c r="K282" s="857">
        <v>-320000</v>
      </c>
      <c r="L282" s="858">
        <f>L281+K282</f>
        <v>40000</v>
      </c>
      <c r="M282" s="778" t="s">
        <v>448</v>
      </c>
    </row>
    <row r="283" spans="1:13" ht="29.25" customHeight="1">
      <c r="A283" s="897">
        <v>40170</v>
      </c>
      <c r="B283" s="817" t="s">
        <v>1748</v>
      </c>
      <c r="C283" s="837" t="s">
        <v>1752</v>
      </c>
      <c r="D283" s="837" t="s">
        <v>1191</v>
      </c>
      <c r="E283" s="894" t="s">
        <v>133</v>
      </c>
      <c r="F283" s="880" t="s">
        <v>1320</v>
      </c>
      <c r="G283" s="875">
        <v>60000</v>
      </c>
      <c r="H283" s="863" t="s">
        <v>592</v>
      </c>
      <c r="I283" s="463"/>
      <c r="J283" s="912">
        <v>40200</v>
      </c>
      <c r="K283" s="79">
        <v>0</v>
      </c>
      <c r="L283" s="858">
        <f t="shared" si="2"/>
        <v>60000</v>
      </c>
      <c r="M283" s="780" t="s">
        <v>1797</v>
      </c>
    </row>
    <row r="284" spans="1:13" ht="29.25" customHeight="1">
      <c r="A284" s="901"/>
      <c r="B284" s="819"/>
      <c r="C284" s="835"/>
      <c r="D284" s="835"/>
      <c r="E284" s="896"/>
      <c r="F284" s="882"/>
      <c r="G284" s="879"/>
      <c r="H284" s="860"/>
      <c r="I284" s="569"/>
      <c r="J284" s="856">
        <v>40263</v>
      </c>
      <c r="K284" s="857">
        <v>90000</v>
      </c>
      <c r="L284" s="858">
        <f>L283+K284</f>
        <v>150000</v>
      </c>
      <c r="M284" s="778" t="s">
        <v>448</v>
      </c>
    </row>
    <row r="285" spans="1:13" ht="29.25" customHeight="1">
      <c r="A285" s="897">
        <v>40170</v>
      </c>
      <c r="B285" s="817" t="s">
        <v>1749</v>
      </c>
      <c r="C285" s="837" t="s">
        <v>1753</v>
      </c>
      <c r="D285" s="837" t="s">
        <v>876</v>
      </c>
      <c r="E285" s="894" t="s">
        <v>133</v>
      </c>
      <c r="F285" s="880" t="s">
        <v>1320</v>
      </c>
      <c r="G285" s="875">
        <v>110000</v>
      </c>
      <c r="H285" s="863" t="s">
        <v>592</v>
      </c>
      <c r="I285" s="463"/>
      <c r="J285" s="911">
        <v>40200</v>
      </c>
      <c r="K285" s="79">
        <v>0</v>
      </c>
      <c r="L285" s="858">
        <f t="shared" si="2"/>
        <v>110000</v>
      </c>
      <c r="M285" s="780" t="s">
        <v>1797</v>
      </c>
    </row>
    <row r="286" spans="1:13" ht="29.25" customHeight="1">
      <c r="A286" s="901"/>
      <c r="B286" s="819"/>
      <c r="C286" s="835"/>
      <c r="D286" s="835"/>
      <c r="E286" s="896"/>
      <c r="F286" s="882"/>
      <c r="G286" s="879"/>
      <c r="H286" s="860"/>
      <c r="I286" s="463"/>
      <c r="J286" s="856">
        <v>40263</v>
      </c>
      <c r="K286" s="857">
        <v>-20000</v>
      </c>
      <c r="L286" s="858">
        <f>L285+K286</f>
        <v>90000</v>
      </c>
      <c r="M286" s="778" t="s">
        <v>448</v>
      </c>
    </row>
    <row r="287" spans="1:13" ht="29.25" customHeight="1">
      <c r="A287" s="4">
        <v>40191</v>
      </c>
      <c r="B287" s="122" t="s">
        <v>1783</v>
      </c>
      <c r="C287" s="3" t="s">
        <v>766</v>
      </c>
      <c r="D287" s="2" t="s">
        <v>988</v>
      </c>
      <c r="E287" s="75" t="s">
        <v>133</v>
      </c>
      <c r="F287" s="913" t="s">
        <v>1320</v>
      </c>
      <c r="G287" s="904">
        <v>260000</v>
      </c>
      <c r="H287" s="871" t="s">
        <v>592</v>
      </c>
      <c r="I287" s="3"/>
      <c r="J287" s="856">
        <v>40263</v>
      </c>
      <c r="K287" s="857">
        <v>480000</v>
      </c>
      <c r="L287" s="858">
        <f t="shared" ref="L287:L294" si="3">G287+K287</f>
        <v>740000</v>
      </c>
      <c r="M287" s="778" t="s">
        <v>448</v>
      </c>
    </row>
    <row r="288" spans="1:13" ht="29.25" customHeight="1">
      <c r="A288" s="4">
        <v>40191</v>
      </c>
      <c r="B288" s="122" t="s">
        <v>1784</v>
      </c>
      <c r="C288" s="3" t="s">
        <v>1787</v>
      </c>
      <c r="D288" s="2" t="s">
        <v>1312</v>
      </c>
      <c r="E288" s="75" t="s">
        <v>133</v>
      </c>
      <c r="F288" s="913" t="s">
        <v>1320</v>
      </c>
      <c r="G288" s="904">
        <v>240000</v>
      </c>
      <c r="H288" s="871" t="s">
        <v>592</v>
      </c>
      <c r="I288" s="3"/>
      <c r="J288" s="856">
        <v>40263</v>
      </c>
      <c r="K288" s="857">
        <v>610000</v>
      </c>
      <c r="L288" s="858">
        <f t="shared" si="3"/>
        <v>850000</v>
      </c>
      <c r="M288" s="778" t="s">
        <v>448</v>
      </c>
    </row>
    <row r="289" spans="1:13" ht="29.25" customHeight="1">
      <c r="A289" s="4">
        <v>40191</v>
      </c>
      <c r="B289" s="122" t="s">
        <v>1785</v>
      </c>
      <c r="C289" s="3" t="s">
        <v>1788</v>
      </c>
      <c r="D289" s="2" t="s">
        <v>986</v>
      </c>
      <c r="E289" s="75" t="s">
        <v>133</v>
      </c>
      <c r="F289" s="913" t="s">
        <v>1320</v>
      </c>
      <c r="G289" s="904">
        <v>140000</v>
      </c>
      <c r="H289" s="871" t="s">
        <v>592</v>
      </c>
      <c r="I289" s="3"/>
      <c r="J289" s="856">
        <v>40263</v>
      </c>
      <c r="K289" s="857">
        <v>150000</v>
      </c>
      <c r="L289" s="858">
        <f t="shared" si="3"/>
        <v>290000</v>
      </c>
      <c r="M289" s="778" t="s">
        <v>448</v>
      </c>
    </row>
    <row r="290" spans="1:13" ht="29.25" customHeight="1">
      <c r="A290" s="4">
        <v>40191</v>
      </c>
      <c r="B290" s="122" t="s">
        <v>1791</v>
      </c>
      <c r="C290" s="3" t="s">
        <v>1789</v>
      </c>
      <c r="D290" s="2" t="s">
        <v>1013</v>
      </c>
      <c r="E290" s="75" t="s">
        <v>133</v>
      </c>
      <c r="F290" s="913" t="s">
        <v>1320</v>
      </c>
      <c r="G290" s="904">
        <v>64150000</v>
      </c>
      <c r="H290" s="871" t="s">
        <v>592</v>
      </c>
      <c r="I290" s="3"/>
      <c r="J290" s="856">
        <v>40263</v>
      </c>
      <c r="K290" s="857">
        <v>-51240000</v>
      </c>
      <c r="L290" s="858">
        <f t="shared" si="3"/>
        <v>12910000</v>
      </c>
      <c r="M290" s="778" t="s">
        <v>448</v>
      </c>
    </row>
    <row r="291" spans="1:13" ht="29.25" customHeight="1">
      <c r="A291" s="4">
        <v>40191</v>
      </c>
      <c r="B291" s="122" t="s">
        <v>1786</v>
      </c>
      <c r="C291" s="3" t="s">
        <v>1790</v>
      </c>
      <c r="D291" s="2" t="s">
        <v>1218</v>
      </c>
      <c r="E291" s="75" t="s">
        <v>133</v>
      </c>
      <c r="F291" s="913" t="s">
        <v>1320</v>
      </c>
      <c r="G291" s="904">
        <v>770000</v>
      </c>
      <c r="H291" s="871" t="s">
        <v>592</v>
      </c>
      <c r="I291" s="3"/>
      <c r="J291" s="856">
        <v>40263</v>
      </c>
      <c r="K291" s="857">
        <v>8680000</v>
      </c>
      <c r="L291" s="858">
        <f t="shared" si="3"/>
        <v>9450000</v>
      </c>
      <c r="M291" s="778" t="s">
        <v>448</v>
      </c>
    </row>
    <row r="292" spans="1:13" ht="29.25" customHeight="1">
      <c r="A292" s="4">
        <v>40193</v>
      </c>
      <c r="B292" s="122" t="s">
        <v>1792</v>
      </c>
      <c r="C292" s="3" t="s">
        <v>1793</v>
      </c>
      <c r="D292" s="2" t="s">
        <v>1557</v>
      </c>
      <c r="E292" s="75" t="s">
        <v>133</v>
      </c>
      <c r="F292" s="913" t="s">
        <v>1320</v>
      </c>
      <c r="G292" s="904">
        <v>3050000</v>
      </c>
      <c r="H292" s="871" t="s">
        <v>592</v>
      </c>
      <c r="I292" s="3"/>
      <c r="J292" s="856">
        <v>40263</v>
      </c>
      <c r="K292" s="857">
        <v>12190000</v>
      </c>
      <c r="L292" s="858">
        <f t="shared" si="3"/>
        <v>15240000</v>
      </c>
      <c r="M292" s="778" t="s">
        <v>448</v>
      </c>
    </row>
    <row r="293" spans="1:13" ht="29.25" customHeight="1">
      <c r="A293" s="4">
        <v>40207</v>
      </c>
      <c r="B293" s="122" t="s">
        <v>1804</v>
      </c>
      <c r="C293" s="3" t="s">
        <v>349</v>
      </c>
      <c r="D293" s="2" t="s">
        <v>988</v>
      </c>
      <c r="E293" s="75" t="s">
        <v>133</v>
      </c>
      <c r="F293" s="913" t="s">
        <v>1320</v>
      </c>
      <c r="G293" s="904">
        <v>960000</v>
      </c>
      <c r="H293" s="871" t="s">
        <v>592</v>
      </c>
      <c r="I293" s="3"/>
      <c r="J293" s="856">
        <v>40263</v>
      </c>
      <c r="K293" s="857">
        <v>-730000</v>
      </c>
      <c r="L293" s="858">
        <f t="shared" si="3"/>
        <v>230000</v>
      </c>
      <c r="M293" s="778" t="s">
        <v>448</v>
      </c>
    </row>
    <row r="294" spans="1:13" ht="29.25" customHeight="1">
      <c r="A294" s="31">
        <v>40207</v>
      </c>
      <c r="B294" s="602" t="s">
        <v>1805</v>
      </c>
      <c r="C294" s="6" t="s">
        <v>1806</v>
      </c>
      <c r="D294" s="439" t="s">
        <v>1051</v>
      </c>
      <c r="E294" s="80" t="s">
        <v>133</v>
      </c>
      <c r="F294" s="915" t="s">
        <v>1320</v>
      </c>
      <c r="G294" s="883">
        <v>540000</v>
      </c>
      <c r="H294" s="916" t="s">
        <v>592</v>
      </c>
      <c r="I294" s="6"/>
      <c r="J294" s="856">
        <v>40263</v>
      </c>
      <c r="K294" s="857">
        <v>160000</v>
      </c>
      <c r="L294" s="858">
        <f t="shared" si="3"/>
        <v>700000</v>
      </c>
      <c r="M294" s="778" t="s">
        <v>448</v>
      </c>
    </row>
    <row r="295" spans="1:13" ht="29.25" customHeight="1">
      <c r="A295" s="373">
        <v>40240</v>
      </c>
      <c r="B295" s="122" t="s">
        <v>1824</v>
      </c>
      <c r="C295" s="3" t="s">
        <v>1485</v>
      </c>
      <c r="D295" s="2" t="s">
        <v>1075</v>
      </c>
      <c r="E295" s="75" t="s">
        <v>133</v>
      </c>
      <c r="F295" s="913" t="s">
        <v>1320</v>
      </c>
      <c r="G295" s="904">
        <v>1060000</v>
      </c>
      <c r="H295" s="871" t="s">
        <v>592</v>
      </c>
      <c r="I295" s="3"/>
      <c r="J295" s="215"/>
      <c r="K295" s="79"/>
      <c r="L295" s="858"/>
      <c r="M295" s="111"/>
    </row>
    <row r="296" spans="1:13" ht="29.25" customHeight="1">
      <c r="A296" s="4">
        <v>40242</v>
      </c>
      <c r="B296" s="122" t="s">
        <v>1831</v>
      </c>
      <c r="C296" s="3" t="s">
        <v>1259</v>
      </c>
      <c r="D296" s="2" t="s">
        <v>1070</v>
      </c>
      <c r="E296" s="75" t="s">
        <v>133</v>
      </c>
      <c r="F296" s="913" t="s">
        <v>1320</v>
      </c>
      <c r="G296" s="904">
        <v>28040000</v>
      </c>
      <c r="H296" s="871" t="s">
        <v>592</v>
      </c>
      <c r="I296" s="3"/>
      <c r="J296" s="215"/>
      <c r="K296" s="79"/>
      <c r="L296" s="858"/>
      <c r="M296" s="111"/>
    </row>
    <row r="297" spans="1:13" ht="29.25" customHeight="1">
      <c r="A297" s="4">
        <v>40247</v>
      </c>
      <c r="B297" s="122" t="s">
        <v>1835</v>
      </c>
      <c r="C297" s="3" t="s">
        <v>744</v>
      </c>
      <c r="D297" s="2" t="s">
        <v>1212</v>
      </c>
      <c r="E297" s="75" t="s">
        <v>133</v>
      </c>
      <c r="F297" s="913" t="s">
        <v>1320</v>
      </c>
      <c r="G297" s="904">
        <v>60780000</v>
      </c>
      <c r="H297" s="871" t="s">
        <v>592</v>
      </c>
      <c r="I297" s="3"/>
      <c r="J297" s="215"/>
      <c r="K297" s="79"/>
      <c r="L297" s="858"/>
      <c r="M297" s="111"/>
    </row>
    <row r="298" spans="1:13" ht="29.25" customHeight="1" thickBot="1">
      <c r="A298" s="781">
        <v>40247</v>
      </c>
      <c r="B298" s="774" t="s">
        <v>1836</v>
      </c>
      <c r="C298" s="9" t="s">
        <v>436</v>
      </c>
      <c r="D298" s="10" t="s">
        <v>1027</v>
      </c>
      <c r="E298" s="775" t="s">
        <v>133</v>
      </c>
      <c r="F298" s="917" t="s">
        <v>1320</v>
      </c>
      <c r="G298" s="918">
        <v>300000</v>
      </c>
      <c r="H298" s="919" t="s">
        <v>592</v>
      </c>
      <c r="I298" s="9"/>
      <c r="J298" s="130"/>
      <c r="K298" s="773"/>
      <c r="L298" s="920"/>
      <c r="M298" s="30"/>
    </row>
    <row r="299" spans="1:13" ht="14.25" customHeight="1">
      <c r="A299" s="553"/>
      <c r="B299" s="121"/>
      <c r="C299" s="831"/>
      <c r="D299" s="827"/>
      <c r="E299" s="120"/>
      <c r="F299" s="921"/>
      <c r="G299" s="922"/>
      <c r="H299" s="923"/>
      <c r="I299" s="923"/>
      <c r="J299" s="831"/>
      <c r="K299" s="831"/>
      <c r="L299" s="831"/>
      <c r="M299" s="831"/>
    </row>
    <row r="300" spans="1:13">
      <c r="B300" s="121"/>
    </row>
    <row r="301" spans="1:13" ht="15.75" thickBot="1">
      <c r="B301" s="121"/>
      <c r="F301" s="830" t="s">
        <v>449</v>
      </c>
      <c r="G301" s="211">
        <f>SUM(G5:G298)</f>
        <v>23755130000</v>
      </c>
      <c r="H301" s="1197" t="s">
        <v>450</v>
      </c>
      <c r="I301" s="1197"/>
      <c r="J301" s="1197"/>
      <c r="K301" s="76">
        <f>SUM(K5:K298)</f>
        <v>16116948890</v>
      </c>
    </row>
    <row r="302" spans="1:13" ht="15" thickTop="1">
      <c r="B302" s="831"/>
      <c r="M302" s="77"/>
    </row>
    <row r="303" spans="1:13" ht="15.75" thickBot="1">
      <c r="G303" s="826" t="s">
        <v>459</v>
      </c>
      <c r="H303" s="593"/>
      <c r="I303" s="593"/>
      <c r="J303" s="592"/>
      <c r="K303" s="591">
        <f>SUM(G301+K301)</f>
        <v>39872078890</v>
      </c>
    </row>
    <row r="304" spans="1:13" ht="15" thickTop="1">
      <c r="J304" s="831"/>
      <c r="K304" s="831"/>
      <c r="M304" s="77"/>
    </row>
    <row r="305" spans="1:13">
      <c r="A305" s="1355" t="s">
        <v>350</v>
      </c>
      <c r="B305" s="1355"/>
      <c r="C305" s="1355"/>
      <c r="D305" s="1355"/>
      <c r="E305" s="1355"/>
      <c r="F305" s="1355"/>
      <c r="G305" s="1355"/>
      <c r="H305" s="1355"/>
      <c r="I305" s="1355"/>
      <c r="J305" s="1355"/>
      <c r="K305" s="1355"/>
      <c r="L305" s="1355"/>
      <c r="M305" s="1355"/>
    </row>
    <row r="306" spans="1:13">
      <c r="A306" s="1355" t="s">
        <v>452</v>
      </c>
      <c r="B306" s="1355"/>
      <c r="C306" s="1355"/>
      <c r="D306" s="1355"/>
      <c r="E306" s="1355"/>
      <c r="F306" s="1355"/>
      <c r="G306" s="1355"/>
      <c r="H306" s="1355"/>
      <c r="I306" s="1355"/>
      <c r="J306" s="1355"/>
      <c r="K306" s="1355"/>
      <c r="L306" s="1355"/>
      <c r="M306" s="1355"/>
    </row>
    <row r="307" spans="1:13">
      <c r="A307" s="1355" t="s">
        <v>1444</v>
      </c>
      <c r="B307" s="1355"/>
      <c r="C307" s="1355"/>
      <c r="D307" s="1355"/>
      <c r="E307" s="1355"/>
      <c r="F307" s="1355"/>
      <c r="G307" s="1355"/>
      <c r="H307" s="1355"/>
      <c r="I307" s="1355"/>
      <c r="J307" s="1355"/>
      <c r="K307" s="1355"/>
      <c r="L307" s="1355"/>
      <c r="M307" s="1355"/>
    </row>
    <row r="308" spans="1:13">
      <c r="A308" s="1322" t="s">
        <v>1840</v>
      </c>
      <c r="B308" s="1322"/>
      <c r="C308" s="1322"/>
      <c r="D308" s="1322"/>
      <c r="E308" s="1322"/>
      <c r="F308" s="1322"/>
      <c r="G308" s="1322"/>
      <c r="H308" s="1322"/>
      <c r="I308" s="1322"/>
      <c r="J308" s="1322"/>
      <c r="K308" s="1322"/>
      <c r="L308" s="1322"/>
      <c r="M308" s="1322"/>
    </row>
    <row r="309" spans="1:13">
      <c r="B309" s="832"/>
      <c r="C309" s="832"/>
      <c r="G309" s="832"/>
      <c r="I309" s="832"/>
      <c r="J309" s="832"/>
      <c r="K309" s="832"/>
    </row>
    <row r="310" spans="1:13">
      <c r="A310" s="1322" t="s">
        <v>1800</v>
      </c>
      <c r="B310" s="1322"/>
      <c r="C310" s="1322"/>
      <c r="D310" s="1322"/>
      <c r="E310" s="1322"/>
      <c r="F310" s="1322"/>
      <c r="G310" s="1322"/>
      <c r="H310" s="1322"/>
      <c r="I310" s="1322"/>
      <c r="J310" s="1322"/>
    </row>
    <row r="311" spans="1:13">
      <c r="A311" s="1501" t="s">
        <v>1802</v>
      </c>
      <c r="B311" s="1501"/>
      <c r="C311" s="1501"/>
      <c r="D311" s="1501"/>
      <c r="E311" s="1501"/>
      <c r="F311" s="1501"/>
      <c r="G311" s="1501"/>
      <c r="H311" s="1501"/>
      <c r="I311" s="1501"/>
      <c r="J311" s="1501"/>
      <c r="K311" s="1501"/>
    </row>
    <row r="312" spans="1:13">
      <c r="A312" s="1322" t="s">
        <v>1801</v>
      </c>
      <c r="B312" s="1322"/>
      <c r="C312" s="1322"/>
      <c r="D312" s="1322"/>
      <c r="E312" s="1322"/>
      <c r="F312" s="1322"/>
      <c r="G312" s="1322"/>
      <c r="H312" s="1322"/>
      <c r="I312" s="1322"/>
      <c r="J312" s="1322"/>
    </row>
    <row r="313" spans="1:13">
      <c r="A313" s="1322" t="s">
        <v>1803</v>
      </c>
      <c r="B313" s="1322"/>
      <c r="C313" s="1322"/>
      <c r="D313" s="1322"/>
      <c r="E313" s="1322"/>
      <c r="F313" s="1322"/>
      <c r="G313" s="1322"/>
      <c r="H313" s="1322"/>
      <c r="I313" s="1322"/>
      <c r="J313" s="1322"/>
      <c r="K313" s="1322"/>
    </row>
  </sheetData>
  <autoFilter ref="M1:M928"/>
  <mergeCells count="17">
    <mergeCell ref="A311:K311"/>
    <mergeCell ref="A312:J312"/>
    <mergeCell ref="A313:K313"/>
    <mergeCell ref="H301:J301"/>
    <mergeCell ref="A305:M305"/>
    <mergeCell ref="A306:M306"/>
    <mergeCell ref="A307:M307"/>
    <mergeCell ref="A308:M308"/>
    <mergeCell ref="A310:J310"/>
    <mergeCell ref="A1:M1"/>
    <mergeCell ref="A3:A4"/>
    <mergeCell ref="E3:E4"/>
    <mergeCell ref="F3:F4"/>
    <mergeCell ref="G3:G4"/>
    <mergeCell ref="H3:H4"/>
    <mergeCell ref="I3:I4"/>
    <mergeCell ref="J3:M3"/>
  </mergeCells>
  <printOptions horizontalCentered="1"/>
  <pageMargins left="0.25" right="0.25" top="0.5" bottom="0.5" header="0.3" footer="0.3"/>
  <pageSetup paperSize="5" scale="50" orientation="landscape" r:id="rId1"/>
  <headerFooter>
    <oddFooter>&amp;RPage &amp;P of &amp;N</oddFooter>
  </headerFooter>
  <rowBreaks count="6" manualBreakCount="6">
    <brk id="37" max="12" man="1"/>
    <brk id="72" max="12" man="1"/>
    <brk id="108" max="12" man="1"/>
    <brk id="144" max="12" man="1"/>
    <brk id="215" max="12" man="1"/>
    <brk id="284" max="12" man="1"/>
  </rowBreaks>
</worksheet>
</file>

<file path=xl/worksheets/sheet7.xml><?xml version="1.0" encoding="utf-8"?>
<worksheet xmlns="http://schemas.openxmlformats.org/spreadsheetml/2006/main" xmlns:r="http://schemas.openxmlformats.org/officeDocument/2006/relationships">
  <dimension ref="A1:R26"/>
  <sheetViews>
    <sheetView view="pageBreakPreview" zoomScale="115" zoomScaleNormal="85" zoomScaleSheetLayoutView="115" workbookViewId="0">
      <selection activeCell="A5" sqref="A5"/>
    </sheetView>
  </sheetViews>
  <sheetFormatPr defaultRowHeight="12.75"/>
  <cols>
    <col min="1" max="1" width="20.7109375" style="141" customWidth="1"/>
    <col min="2" max="3" width="9.140625" style="141"/>
    <col min="4" max="4" width="30.7109375" style="141" customWidth="1"/>
    <col min="5" max="5" width="20" style="141" customWidth="1"/>
    <col min="6" max="6" width="19.85546875" style="141" customWidth="1"/>
    <col min="7" max="7" width="20" style="141" customWidth="1"/>
    <col min="8" max="8" width="9.140625" style="141"/>
    <col min="9" max="10" width="20" style="141" customWidth="1"/>
    <col min="11" max="11" width="1.28515625" style="141" customWidth="1"/>
    <col min="12" max="12" width="9.140625" style="141"/>
    <col min="13" max="14" width="20" style="141" customWidth="1"/>
    <col min="15" max="15" width="20.85546875" style="141" customWidth="1"/>
    <col min="16" max="16" width="1.28515625" style="141" customWidth="1"/>
    <col min="17" max="17" width="20" style="141" customWidth="1"/>
    <col min="18" max="18" width="22.85546875" style="141" customWidth="1"/>
    <col min="19" max="16384" width="9.140625" style="141"/>
  </cols>
  <sheetData>
    <row r="1" spans="1:18" ht="15">
      <c r="A1" s="1519" t="s">
        <v>1861</v>
      </c>
      <c r="B1" s="1519"/>
      <c r="C1" s="1519"/>
      <c r="D1" s="1519"/>
      <c r="E1" s="1519"/>
      <c r="F1" s="1519"/>
      <c r="G1" s="1519"/>
      <c r="H1" s="1519"/>
      <c r="I1" s="1519"/>
      <c r="J1" s="1519"/>
      <c r="K1" s="1519"/>
      <c r="L1" s="1519"/>
      <c r="M1" s="1519"/>
      <c r="N1" s="1519"/>
      <c r="O1" s="1519"/>
      <c r="P1" s="1519"/>
      <c r="Q1" s="1519"/>
      <c r="R1" s="1519"/>
    </row>
    <row r="2" spans="1:18" ht="15">
      <c r="A2" s="1519" t="s">
        <v>1862</v>
      </c>
      <c r="B2" s="1519"/>
      <c r="C2" s="1519"/>
      <c r="D2" s="1519"/>
      <c r="E2" s="1519"/>
      <c r="F2" s="1519"/>
      <c r="G2" s="1519"/>
      <c r="H2" s="1519"/>
      <c r="I2" s="1519"/>
      <c r="J2" s="1519"/>
      <c r="K2" s="1519"/>
      <c r="L2" s="1519"/>
      <c r="M2" s="1519"/>
      <c r="N2" s="1519"/>
      <c r="O2" s="1519"/>
      <c r="P2" s="1519"/>
      <c r="Q2" s="1519"/>
      <c r="R2" s="1519"/>
    </row>
    <row r="3" spans="1:18" ht="15.75" thickBot="1">
      <c r="A3" s="1081"/>
      <c r="B3" s="1081"/>
      <c r="C3" s="1081"/>
      <c r="D3" s="1081"/>
      <c r="E3" s="1081"/>
      <c r="F3" s="1081"/>
      <c r="G3" s="1081"/>
      <c r="H3" s="1081"/>
      <c r="I3" s="1023"/>
      <c r="J3" s="1023"/>
      <c r="K3" s="1023"/>
      <c r="L3" s="1023"/>
      <c r="M3" s="1081"/>
      <c r="N3" s="1081"/>
      <c r="O3" s="1023"/>
      <c r="P3" s="1023"/>
      <c r="Q3" s="1081"/>
      <c r="R3" s="1024"/>
    </row>
    <row r="4" spans="1:18" ht="15" customHeight="1">
      <c r="A4" s="1150" t="s">
        <v>1843</v>
      </c>
      <c r="B4" s="1433"/>
      <c r="C4" s="1433"/>
      <c r="D4" s="1433"/>
      <c r="E4" s="1433"/>
      <c r="F4" s="1433"/>
      <c r="G4" s="1433"/>
      <c r="H4" s="1151"/>
      <c r="I4" s="1433" t="s">
        <v>1844</v>
      </c>
      <c r="J4" s="1433"/>
      <c r="K4" s="1433"/>
      <c r="L4" s="1433"/>
      <c r="M4" s="1151"/>
      <c r="N4" s="1143" t="s">
        <v>1281</v>
      </c>
      <c r="O4" s="1144"/>
      <c r="P4" s="1144"/>
      <c r="Q4" s="1144"/>
      <c r="R4" s="1146"/>
    </row>
    <row r="5" spans="1:18" ht="47.25" customHeight="1" thickBot="1">
      <c r="A5" s="1099" t="s">
        <v>2</v>
      </c>
      <c r="B5" s="1522" t="s">
        <v>1349</v>
      </c>
      <c r="C5" s="1522"/>
      <c r="D5" s="1514"/>
      <c r="E5" s="1084" t="s">
        <v>1890</v>
      </c>
      <c r="F5" s="1044" t="s">
        <v>1845</v>
      </c>
      <c r="G5" s="1045" t="s">
        <v>1846</v>
      </c>
      <c r="H5" s="1046" t="s">
        <v>1884</v>
      </c>
      <c r="I5" s="1083" t="s">
        <v>1847</v>
      </c>
      <c r="J5" s="782" t="s">
        <v>1848</v>
      </c>
      <c r="K5" s="1513" t="s">
        <v>1884</v>
      </c>
      <c r="L5" s="1514"/>
      <c r="M5" s="1082" t="s">
        <v>1849</v>
      </c>
      <c r="N5" s="1025" t="s">
        <v>1842</v>
      </c>
      <c r="O5" s="1026" t="s">
        <v>1850</v>
      </c>
      <c r="P5" s="1523" t="s">
        <v>1891</v>
      </c>
      <c r="Q5" s="1524"/>
      <c r="R5" s="783" t="s">
        <v>1851</v>
      </c>
    </row>
    <row r="6" spans="1:18" ht="14.25">
      <c r="A6" s="1043">
        <v>40256</v>
      </c>
      <c r="B6" s="1520" t="s">
        <v>1852</v>
      </c>
      <c r="C6" s="1520"/>
      <c r="D6" s="1521"/>
      <c r="E6" s="784">
        <v>4070000</v>
      </c>
      <c r="F6" s="785">
        <v>107.75</v>
      </c>
      <c r="G6" s="233">
        <v>4377249.3</v>
      </c>
      <c r="H6" s="234" t="s">
        <v>1592</v>
      </c>
      <c r="I6" s="1027">
        <v>40261</v>
      </c>
      <c r="J6" s="233">
        <f>G6</f>
        <v>4377249.3</v>
      </c>
      <c r="K6" s="1530" t="s">
        <v>1592</v>
      </c>
      <c r="L6" s="1531"/>
      <c r="M6" s="786">
        <v>2184</v>
      </c>
      <c r="N6" s="1028"/>
      <c r="O6" s="804"/>
      <c r="P6" s="1525"/>
      <c r="Q6" s="1526"/>
      <c r="R6" s="573"/>
    </row>
    <row r="7" spans="1:18" ht="14.25">
      <c r="A7" s="1031">
        <v>40256</v>
      </c>
      <c r="B7" s="1515" t="s">
        <v>1853</v>
      </c>
      <c r="C7" s="1515"/>
      <c r="D7" s="1516"/>
      <c r="E7" s="787">
        <v>7617617</v>
      </c>
      <c r="F7" s="788">
        <v>109</v>
      </c>
      <c r="G7" s="246">
        <v>8279156.3600000003</v>
      </c>
      <c r="H7" s="1029" t="s">
        <v>1592</v>
      </c>
      <c r="I7" s="1030">
        <v>40261</v>
      </c>
      <c r="J7" s="246">
        <f>G7</f>
        <v>8279156.3600000003</v>
      </c>
      <c r="K7" s="1532" t="s">
        <v>1592</v>
      </c>
      <c r="L7" s="1533"/>
      <c r="M7" s="786">
        <v>4129.63</v>
      </c>
      <c r="N7" s="1031"/>
      <c r="O7" s="1032"/>
      <c r="P7" s="1517"/>
      <c r="Q7" s="1518"/>
      <c r="R7" s="525"/>
    </row>
    <row r="8" spans="1:18" ht="14.25">
      <c r="A8" s="1031">
        <v>40256</v>
      </c>
      <c r="B8" s="1516" t="s">
        <v>1853</v>
      </c>
      <c r="C8" s="1527"/>
      <c r="D8" s="1527"/>
      <c r="E8" s="1020">
        <v>8030000</v>
      </c>
      <c r="F8" s="1021">
        <v>108.875</v>
      </c>
      <c r="G8" s="246">
        <v>8716264.6199999992</v>
      </c>
      <c r="H8" s="1029" t="s">
        <v>1592</v>
      </c>
      <c r="I8" s="1033">
        <v>40261</v>
      </c>
      <c r="J8" s="246">
        <f>G8</f>
        <v>8716264.6199999992</v>
      </c>
      <c r="K8" s="1532" t="s">
        <v>1592</v>
      </c>
      <c r="L8" s="1533"/>
      <c r="M8" s="1022">
        <v>4347.74</v>
      </c>
      <c r="N8" s="1034"/>
      <c r="O8" s="1032"/>
      <c r="P8" s="1517"/>
      <c r="Q8" s="1518"/>
      <c r="R8" s="525"/>
    </row>
    <row r="9" spans="1:18" ht="14.25">
      <c r="A9" s="1031">
        <v>40276</v>
      </c>
      <c r="B9" s="1528" t="s">
        <v>1883</v>
      </c>
      <c r="C9" s="1528"/>
      <c r="D9" s="1529"/>
      <c r="E9" s="1020">
        <v>25000000</v>
      </c>
      <c r="F9" s="1021">
        <v>110.375</v>
      </c>
      <c r="G9" s="246">
        <v>27671656.25</v>
      </c>
      <c r="H9" s="244" t="s">
        <v>1882</v>
      </c>
      <c r="I9" s="1085">
        <v>40326</v>
      </c>
      <c r="J9" s="246">
        <v>27671656.25</v>
      </c>
      <c r="K9" s="1534" t="s">
        <v>1886</v>
      </c>
      <c r="L9" s="1535"/>
      <c r="M9" s="1022">
        <v>13796</v>
      </c>
      <c r="N9" s="1034"/>
      <c r="O9" s="1032"/>
      <c r="P9" s="1517"/>
      <c r="Q9" s="1518"/>
      <c r="R9" s="525"/>
    </row>
    <row r="10" spans="1:18" ht="15" thickBot="1">
      <c r="A10" s="1086">
        <v>40276</v>
      </c>
      <c r="B10" s="1504" t="s">
        <v>1887</v>
      </c>
      <c r="C10" s="1504"/>
      <c r="D10" s="1505"/>
      <c r="E10" s="1087">
        <v>8250000</v>
      </c>
      <c r="F10" s="1088">
        <v>107.5</v>
      </c>
      <c r="G10" s="1089">
        <v>8897493.2300000004</v>
      </c>
      <c r="H10" s="1090" t="s">
        <v>1882</v>
      </c>
      <c r="I10" s="1091">
        <v>40298</v>
      </c>
      <c r="J10" s="1089">
        <v>8897493.2300000004</v>
      </c>
      <c r="K10" s="1536" t="s">
        <v>1886</v>
      </c>
      <c r="L10" s="1537"/>
      <c r="M10" s="1092">
        <v>4434</v>
      </c>
      <c r="N10" s="1093"/>
      <c r="O10" s="1094"/>
      <c r="P10" s="1511"/>
      <c r="Q10" s="1512"/>
      <c r="R10" s="588"/>
    </row>
    <row r="11" spans="1:18" ht="14.25">
      <c r="A11" s="1035"/>
      <c r="B11" s="1036"/>
      <c r="C11" s="1037"/>
      <c r="D11" s="1038"/>
      <c r="E11" s="789"/>
      <c r="F11" s="789"/>
      <c r="G11" s="789"/>
      <c r="H11" s="1038"/>
      <c r="I11" s="1039"/>
      <c r="J11" s="790"/>
      <c r="K11" s="790"/>
      <c r="L11" s="790"/>
      <c r="M11" s="789"/>
      <c r="N11" s="1035"/>
      <c r="O11" s="1040"/>
      <c r="P11" s="1040"/>
      <c r="Q11" s="791"/>
      <c r="R11" s="558"/>
    </row>
    <row r="12" spans="1:18" ht="15">
      <c r="A12" s="1035"/>
      <c r="B12" s="1036"/>
      <c r="C12" s="1037"/>
      <c r="F12" s="1080"/>
      <c r="G12" s="792"/>
      <c r="H12" s="1038"/>
      <c r="I12" s="1039"/>
      <c r="J12" s="790"/>
      <c r="K12" s="790"/>
      <c r="L12" s="790"/>
      <c r="M12" s="789"/>
      <c r="N12" s="1035"/>
      <c r="O12" s="1040"/>
      <c r="P12" s="1040"/>
      <c r="Q12" s="791"/>
      <c r="R12" s="558"/>
    </row>
    <row r="13" spans="1:18" ht="15.75" thickBot="1">
      <c r="A13" s="1035"/>
      <c r="B13" s="793"/>
      <c r="C13" s="794"/>
      <c r="D13" s="1041" t="s">
        <v>1892</v>
      </c>
      <c r="E13" s="1042">
        <f>SUM(E6:E10)</f>
        <v>52967617</v>
      </c>
      <c r="F13" s="1071"/>
      <c r="G13" s="555"/>
      <c r="H13" s="1502" t="s">
        <v>1854</v>
      </c>
      <c r="I13" s="1502"/>
      <c r="J13" s="1066">
        <f>SUM(J6:J10)</f>
        <v>57941819.760000005</v>
      </c>
      <c r="K13" s="1095" t="s">
        <v>1889</v>
      </c>
      <c r="L13" s="84"/>
      <c r="M13" s="1510" t="s">
        <v>1855</v>
      </c>
      <c r="N13" s="1510"/>
      <c r="O13" s="1096">
        <f>SUM(M6:M10)</f>
        <v>28891.37</v>
      </c>
      <c r="P13" s="1097" t="s">
        <v>1889</v>
      </c>
      <c r="Q13" s="1507" t="s">
        <v>1856</v>
      </c>
      <c r="R13" s="1066">
        <f>R6</f>
        <v>0</v>
      </c>
    </row>
    <row r="14" spans="1:18" ht="15.75" thickTop="1">
      <c r="A14" s="553"/>
      <c r="B14" s="793"/>
      <c r="C14" s="792"/>
      <c r="D14" s="1049"/>
      <c r="E14" s="793"/>
      <c r="F14" s="793"/>
      <c r="G14" s="793"/>
      <c r="H14" s="1502"/>
      <c r="I14" s="1502"/>
      <c r="J14" s="558"/>
      <c r="K14" s="558"/>
      <c r="L14" s="558"/>
      <c r="M14" s="1510"/>
      <c r="N14" s="1510"/>
      <c r="O14" s="1068"/>
      <c r="P14" s="1068"/>
      <c r="Q14" s="1507"/>
      <c r="R14" s="795"/>
    </row>
    <row r="15" spans="1:18" ht="15">
      <c r="A15" s="553"/>
      <c r="B15" s="1071"/>
      <c r="C15" s="1069"/>
      <c r="D15" s="1049"/>
      <c r="E15" s="1080"/>
      <c r="F15" s="1080"/>
      <c r="G15" s="792"/>
      <c r="H15" s="792"/>
      <c r="I15" s="796"/>
      <c r="J15" s="797"/>
      <c r="K15" s="797"/>
      <c r="L15" s="797"/>
      <c r="M15" s="798"/>
      <c r="N15" s="595"/>
      <c r="O15" s="558"/>
      <c r="P15" s="558"/>
      <c r="Q15" s="1071"/>
      <c r="R15" s="558"/>
    </row>
    <row r="16" spans="1:18" ht="17.25">
      <c r="A16" s="1508" t="s">
        <v>1885</v>
      </c>
      <c r="B16" s="1508"/>
      <c r="C16" s="1508"/>
      <c r="D16" s="1049"/>
      <c r="E16" s="555"/>
      <c r="F16" s="555"/>
      <c r="G16" s="555"/>
      <c r="H16" s="555"/>
      <c r="I16" s="795"/>
      <c r="J16" s="799"/>
      <c r="K16" s="799"/>
      <c r="L16" s="799"/>
      <c r="M16" s="557"/>
      <c r="N16" s="557"/>
      <c r="O16" s="800"/>
      <c r="P16" s="800"/>
      <c r="Q16" s="1049"/>
      <c r="R16" s="799"/>
    </row>
    <row r="17" spans="1:18" ht="15" customHeight="1">
      <c r="A17" s="1503" t="s">
        <v>1857</v>
      </c>
      <c r="B17" s="1503"/>
      <c r="C17" s="1503"/>
      <c r="D17" s="1503"/>
      <c r="E17" s="1503"/>
      <c r="F17" s="1503"/>
      <c r="G17" s="1503"/>
      <c r="H17" s="1503"/>
      <c r="I17" s="1503"/>
      <c r="J17" s="1503"/>
      <c r="K17" s="1503"/>
      <c r="L17" s="1503"/>
      <c r="M17" s="1503"/>
      <c r="N17" s="801"/>
      <c r="O17" s="801"/>
      <c r="P17" s="801"/>
      <c r="Q17" s="801"/>
      <c r="R17" s="801"/>
    </row>
    <row r="18" spans="1:18" ht="15" customHeight="1">
      <c r="A18" s="1503" t="s">
        <v>1858</v>
      </c>
      <c r="B18" s="1503"/>
      <c r="C18" s="1503"/>
      <c r="D18" s="1503"/>
      <c r="E18" s="1503"/>
      <c r="F18" s="1503"/>
      <c r="G18" s="1503"/>
      <c r="H18" s="1503"/>
      <c r="I18" s="1503"/>
      <c r="J18" s="1503"/>
      <c r="K18" s="1503"/>
      <c r="L18" s="1503"/>
      <c r="M18" s="1503"/>
      <c r="N18" s="27"/>
      <c r="O18" s="27"/>
      <c r="P18" s="27"/>
      <c r="Q18" s="27"/>
      <c r="R18" s="27"/>
    </row>
    <row r="19" spans="1:18" ht="15" customHeight="1">
      <c r="A19" s="1509" t="s">
        <v>1888</v>
      </c>
      <c r="B19" s="1509"/>
      <c r="C19" s="1509"/>
      <c r="D19" s="1509"/>
      <c r="E19" s="1509"/>
      <c r="F19" s="1509"/>
      <c r="G19" s="1509"/>
      <c r="H19" s="1509"/>
      <c r="I19" s="1509"/>
      <c r="J19" s="1509"/>
      <c r="K19" s="1509"/>
      <c r="L19" s="1509"/>
      <c r="M19" s="1509"/>
      <c r="N19" s="1019"/>
      <c r="O19" s="1019"/>
      <c r="P19" s="1019"/>
      <c r="Q19" s="1019"/>
      <c r="R19" s="1019"/>
    </row>
    <row r="20" spans="1:18" ht="15" customHeight="1">
      <c r="A20" s="1509"/>
      <c r="B20" s="1509"/>
      <c r="C20" s="1509"/>
      <c r="D20" s="1509"/>
      <c r="E20" s="1509"/>
      <c r="F20" s="1509"/>
      <c r="G20" s="1509"/>
      <c r="H20" s="1509"/>
      <c r="I20" s="1509"/>
      <c r="J20" s="1509"/>
      <c r="K20" s="1509"/>
      <c r="L20" s="1509"/>
      <c r="M20" s="1509"/>
      <c r="N20" s="1019"/>
      <c r="O20" s="1019"/>
      <c r="P20" s="1019"/>
      <c r="Q20" s="1019"/>
      <c r="R20" s="1019"/>
    </row>
    <row r="21" spans="1:18" ht="15" customHeight="1">
      <c r="A21" s="1509"/>
      <c r="B21" s="1509"/>
      <c r="C21" s="1509"/>
      <c r="D21" s="1509"/>
      <c r="E21" s="1509"/>
      <c r="F21" s="1509"/>
      <c r="G21" s="1509"/>
      <c r="H21" s="1509"/>
      <c r="I21" s="1509"/>
      <c r="J21" s="1509"/>
      <c r="K21" s="1509"/>
      <c r="L21" s="1509"/>
      <c r="M21" s="1509"/>
      <c r="N21" s="1019"/>
      <c r="O21" s="1019"/>
      <c r="P21" s="1019"/>
      <c r="Q21" s="1019"/>
      <c r="R21" s="1019"/>
    </row>
    <row r="22" spans="1:18" ht="15" customHeight="1">
      <c r="A22" s="1506" t="s">
        <v>1859</v>
      </c>
      <c r="B22" s="1506"/>
      <c r="C22" s="1506"/>
      <c r="D22" s="1506"/>
      <c r="E22" s="1506"/>
      <c r="F22" s="1506"/>
      <c r="G22" s="1506"/>
      <c r="H22" s="1506"/>
      <c r="I22" s="1506"/>
      <c r="J22" s="1506"/>
      <c r="K22" s="1506"/>
      <c r="L22" s="1506"/>
      <c r="M22" s="1506"/>
      <c r="N22" s="802"/>
      <c r="O22" s="802"/>
      <c r="P22" s="802"/>
      <c r="Q22" s="802"/>
      <c r="R22" s="802"/>
    </row>
    <row r="23" spans="1:18" ht="15" customHeight="1">
      <c r="A23" s="1506"/>
      <c r="B23" s="1506"/>
      <c r="C23" s="1506"/>
      <c r="D23" s="1506"/>
      <c r="E23" s="1506"/>
      <c r="F23" s="1506"/>
      <c r="G23" s="1506"/>
      <c r="H23" s="1506"/>
      <c r="I23" s="1506"/>
      <c r="J23" s="1506"/>
      <c r="K23" s="1506"/>
      <c r="L23" s="1506"/>
      <c r="M23" s="1506"/>
      <c r="N23" s="802"/>
      <c r="O23" s="802"/>
      <c r="P23" s="802"/>
      <c r="Q23" s="802"/>
      <c r="R23" s="802"/>
    </row>
    <row r="24" spans="1:18" s="805" customFormat="1" ht="15" customHeight="1">
      <c r="A24" s="1506"/>
      <c r="B24" s="1506"/>
      <c r="C24" s="1506"/>
      <c r="D24" s="1506"/>
      <c r="E24" s="1506"/>
      <c r="F24" s="1506"/>
      <c r="G24" s="1506"/>
      <c r="H24" s="1506"/>
      <c r="I24" s="1506"/>
      <c r="J24" s="1506"/>
      <c r="K24" s="1506"/>
      <c r="L24" s="1506"/>
      <c r="M24" s="1506"/>
      <c r="N24" s="803"/>
      <c r="O24" s="803"/>
      <c r="P24" s="803"/>
      <c r="Q24" s="803"/>
      <c r="R24" s="803"/>
    </row>
    <row r="25" spans="1:18" ht="15" customHeight="1">
      <c r="A25" s="1503" t="s">
        <v>1860</v>
      </c>
      <c r="B25" s="1503"/>
      <c r="C25" s="1503"/>
      <c r="D25" s="1503"/>
      <c r="E25" s="1503"/>
      <c r="F25" s="1503"/>
      <c r="G25" s="1503"/>
      <c r="H25" s="1503"/>
      <c r="I25" s="1503"/>
      <c r="J25" s="1503"/>
      <c r="K25" s="1503"/>
      <c r="L25" s="1503"/>
      <c r="M25" s="1503"/>
    </row>
    <row r="26" spans="1:18" ht="15" customHeight="1"/>
  </sheetData>
  <protectedRanges>
    <protectedRange sqref="Q15:R15 Q13 A14 M6:Q8 B13:C14 O14:R14 M13 E13 I6:I8 D14 N14:N15 G14:I14 A15:L15 M11:Q12 N9:Q10 I11:I12 F12:G12" name="Range1"/>
    <protectedRange sqref="M9:M10 I9:I10" name="Range1_1"/>
  </protectedRanges>
  <mergeCells count="32">
    <mergeCell ref="K7:L7"/>
    <mergeCell ref="K8:L8"/>
    <mergeCell ref="K9:L9"/>
    <mergeCell ref="K10:L10"/>
    <mergeCell ref="P7:Q7"/>
    <mergeCell ref="K5:L5"/>
    <mergeCell ref="B7:D7"/>
    <mergeCell ref="P8:Q8"/>
    <mergeCell ref="P9:Q9"/>
    <mergeCell ref="A1:R1"/>
    <mergeCell ref="A2:R2"/>
    <mergeCell ref="I4:M4"/>
    <mergeCell ref="N4:R4"/>
    <mergeCell ref="B6:D6"/>
    <mergeCell ref="B5:D5"/>
    <mergeCell ref="A4:H4"/>
    <mergeCell ref="P5:Q5"/>
    <mergeCell ref="P6:Q6"/>
    <mergeCell ref="B8:D8"/>
    <mergeCell ref="B9:D9"/>
    <mergeCell ref="K6:L6"/>
    <mergeCell ref="H13:I14"/>
    <mergeCell ref="A25:M25"/>
    <mergeCell ref="B10:D10"/>
    <mergeCell ref="A22:M24"/>
    <mergeCell ref="Q13:Q14"/>
    <mergeCell ref="A16:C16"/>
    <mergeCell ref="A17:M17"/>
    <mergeCell ref="A18:M18"/>
    <mergeCell ref="A19:M21"/>
    <mergeCell ref="M13:N14"/>
    <mergeCell ref="P10:Q10"/>
  </mergeCells>
  <pageMargins left="0.7" right="0.7" top="0.75" bottom="0.75" header="0.3" footer="0.3"/>
  <pageSetup paperSize="5" scale="50" orientation="landscape" r:id="rId1"/>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source_x0020_Type_x0020_TagTaxHTField0 xmlns="8a41d4cc-3855-40f2-8932-454702d2b8da">
      <Terms xmlns="http://schemas.microsoft.com/office/infopath/2007/PartnerControls"/>
    </Resource_x0020_Type_x0020_TagTaxHTField0>
    <Person_x0020_TagTaxHTField0 xmlns="8a41d4cc-3855-40f2-8932-454702d2b8da">
      <Terms xmlns="http://schemas.microsoft.com/office/infopath/2007/PartnerControls"/>
    </Person_x0020_TagTaxHTField0>
    <DisplayAsOfDate xmlns="8a41d4cc-3855-40f2-8932-454702d2b8da">No</DisplayAsOfDate>
    <Topic_x0020_TagTaxHTField0 xmlns="8a41d4cc-3855-40f2-8932-454702d2b8da">
      <Terms xmlns="http://schemas.microsoft.com/office/infopath/2007/PartnerControls"/>
    </Topic_x0020_TagTaxHTField0>
    <Geography_x0020_TagTaxHTField0 xmlns="8a41d4cc-3855-40f2-8932-454702d2b8da">
      <Terms xmlns="http://schemas.microsoft.com/office/infopath/2007/PartnerControls"/>
    </Geography_x0020_TagTaxHTField0>
    <Office_TagTaxHTField0 xmlns="8a41d4cc-3855-40f2-8932-454702d2b8da">
      <Terms xmlns="http://schemas.microsoft.com/office/infopath/2007/PartnerControls"/>
    </Office_TagTaxHTField0>
    <ArticleStartDate xmlns="http://schemas.microsoft.com/sharepoint/v3">2010-04-13T04:00:00+00:00</ArticleStartDate>
    <TitleAlternate xmlns="8a41d4cc-3855-40f2-8932-454702d2b8da" xsi:nil="true"/>
    <ShowArticleDateInTitle xmlns="8a41d4cc-3855-40f2-8932-454702d2b8da">false</ShowArticleDateInTitle>
    <TaxCatchAll xmlns="8a41d4cc-3855-40f2-8932-454702d2b8da"/>
    <AsOfDate xmlns="8a41d4cc-3855-40f2-8932-454702d2b8da" xsi:nil="true"/>
    <MigrationSourceURL xmlns="c93477b2-ff83-4b51-ba6e-999ba0057d7f" xsi:nil="true"/>
    <TarpDocumentCategory xmlns="3b76f9f5-ee56-44bc-a013-de36f9f18ab6" xsi:nil="true"/>
    <Category xmlns="f1510545-1717-4787-81bc-be4cd889b37b">TARP Tran​sactions</Category>
    <Latest_x0020_Report xmlns="f1510545-1717-4787-81bc-be4cd889b37b">false</Latest_x0020_Report>
    <Frequency xmlns="f1510545-1717-4787-81bc-be4cd889b37b">As Indicated</Frequenc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be548509d557c775525334dd366b3a4">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23da91e4422217cc1195bc86206e0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236073-189E-49C3-AF4B-D198078AC313}"/>
</file>

<file path=customXml/itemProps2.xml><?xml version="1.0" encoding="utf-8"?>
<ds:datastoreItem xmlns:ds="http://schemas.openxmlformats.org/officeDocument/2006/customXml" ds:itemID="{E09FD8CB-FE4D-417D-A95B-C37B82880EE6}"/>
</file>

<file path=customXml/itemProps3.xml><?xml version="1.0" encoding="utf-8"?>
<ds:datastoreItem xmlns:ds="http://schemas.openxmlformats.org/officeDocument/2006/customXml" ds:itemID="{09601378-A723-4950-8909-748671EEAD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Transactions Report - CPP</vt:lpstr>
      <vt:lpstr>AIFP.ASSP</vt:lpstr>
      <vt:lpstr>TIP.AGP</vt:lpstr>
      <vt:lpstr>CBLI.AIG</vt:lpstr>
      <vt:lpstr>PPIP</vt:lpstr>
      <vt:lpstr>HAMP</vt:lpstr>
      <vt:lpstr>SBA</vt:lpstr>
      <vt:lpstr>AIFP.ASSP!Print_Area</vt:lpstr>
      <vt:lpstr>CBLI.AIG!Print_Area</vt:lpstr>
      <vt:lpstr>HAMP!Print_Area</vt:lpstr>
      <vt:lpstr>PPIP!Print_Area</vt:lpstr>
      <vt:lpstr>SBA!Print_Area</vt:lpstr>
      <vt:lpstr>TIP.AGP!Print_Area</vt:lpstr>
      <vt:lpstr>'Transactions Report - CPP'!Print_Area</vt:lpstr>
      <vt:lpstr>HAMP!Print_Titles</vt:lpstr>
      <vt:lpstr>'Transactions Report - CPP'!Print_Titles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dc:title>
  <dc:creator/>
  <cp:lastModifiedBy/>
  <cp:lastPrinted>2009-06-02T01:59:53Z</cp:lastPrinted>
  <dcterms:created xsi:type="dcterms:W3CDTF">2009-05-12T12:58:40Z</dcterms:created>
  <dcterms:modified xsi:type="dcterms:W3CDTF">2010-04-13T15:46:46Z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Office_Tag">
    <vt:lpwstr/>
  </property>
  <property fmtid="{D5CDD505-2E9C-101B-9397-08002B2CF9AE}" pid="4" name="Topic Tag">
    <vt:lpwstr/>
  </property>
  <property fmtid="{D5CDD505-2E9C-101B-9397-08002B2CF9AE}" pid="5" name="Person Tag">
    <vt:lpwstr/>
  </property>
  <property fmtid="{D5CDD505-2E9C-101B-9397-08002B2CF9AE}" pid="6" name="Geography Tag">
    <vt:lpwstr/>
  </property>
  <property fmtid="{D5CDD505-2E9C-101B-9397-08002B2CF9AE}" pid="7" name="Order">
    <vt:r8>6300</vt:r8>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Resource Type Tag">
    <vt:lpwstr/>
  </property>
  <property fmtid="{D5CDD505-2E9C-101B-9397-08002B2CF9AE}" pid="13" name="TemplateUrl">
    <vt:lpwstr/>
  </property>
  <property fmtid="{D5CDD505-2E9C-101B-9397-08002B2CF9AE}" pid="14" name="MigrationSourceURL">
    <vt:lpwstr>http://www.financialstability.gov/docs/transaction-reports/4-13-10 Transactions Report as of 4-9-10_ConvenienceCopy.xlsx</vt:lpwstr>
  </property>
  <property fmtid="{D5CDD505-2E9C-101B-9397-08002B2CF9AE}" pid="15" name="Category">
    <vt:lpwstr>TARP Tran​sactions</vt:lpwstr>
  </property>
  <property fmtid="{D5CDD505-2E9C-101B-9397-08002B2CF9AE}" pid="17" name="Frequency">
    <vt:lpwstr>As Indicated</vt:lpwstr>
  </property>
  <property fmtid="{D5CDD505-2E9C-101B-9397-08002B2CF9AE}" pid="18" name="display_urn">
    <vt:lpwstr>Jacob George</vt:lpwstr>
  </property>
  <property fmtid="{D5CDD505-2E9C-101B-9397-08002B2CF9AE}" pid="19" name="MigrationSourceURL5">
    <vt:lpwstr/>
  </property>
  <property fmtid="{D5CDD505-2E9C-101B-9397-08002B2CF9AE}" pid="20" name="MigrationSourceURL0">
    <vt:lpwstr/>
  </property>
  <property fmtid="{D5CDD505-2E9C-101B-9397-08002B2CF9AE}" pid="21" name="MigrationSourceURL3">
    <vt:lpwstr/>
  </property>
  <property fmtid="{D5CDD505-2E9C-101B-9397-08002B2CF9AE}" pid="23" name="MigrationSourceURL1">
    <vt:lpwstr/>
  </property>
  <property fmtid="{D5CDD505-2E9C-101B-9397-08002B2CF9AE}" pid="24" name="MigrationSourceURL4">
    <vt:lpwstr/>
  </property>
  <property fmtid="{D5CDD505-2E9C-101B-9397-08002B2CF9AE}" pid="25" name="test">
    <vt:lpwstr/>
  </property>
  <property fmtid="{D5CDD505-2E9C-101B-9397-08002B2CF9AE}" pid="26" name="MigrationSourceURL2">
    <vt:lpwstr/>
  </property>
</Properties>
</file>