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28920" yWindow="264" windowWidth="29040" windowHeight="15636" activeTab="4"/>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5" l="1"/>
  <c r="C3" i="1"/>
  <c r="J11" i="1" l="1"/>
  <c r="J10" i="1"/>
  <c r="H3" i="1" l="1"/>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<sst xmlns="http://schemas.openxmlformats.org/spreadsheetml/2006/main" count="352" uniqueCount="142">
  <si>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</si>
  <si>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</si>
  <si>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</si>
  <si>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</si>
  <si>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</si>
  <si>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</si>
  <si>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</si>
  <si>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</si>
  <si>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</si>
  <si>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</si>
  <si>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</si>
  <si>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</si>
  <si>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</si>
  <si>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</si>
  <si>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</si>
  <si>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</si>
  <si>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</si>
  <si>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</si>
  <si>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</si>
  <si>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</si>
  <si>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</si>
  <si>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</si>
  <si>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</si>
  <si>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</si>
  <si>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</si>
  <si>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</si>
  <si>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</si>
  <si>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</si>
  <si>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</si>
  <si>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</si>
  <si>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</si>
  <si>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</si>
  <si>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</si>
  <si>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</si>
  <si>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</si>
  <si>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</si>
  <si>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</si>
  <si>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</si>
  <si>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</si>
  <si>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</si>
  <si>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</si>
  <si>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</si>
  <si>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</si>
  <si>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</si>
  <si>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</si>
  <si>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</si>
  <si>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</si>
  <si>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</si>
  <si>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</si>
  <si>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</si>
  <si>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</si>
  <si>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</si>
  <si>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</si>
  <si>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</si>
  <si>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</si>
  <si>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</si>
  <si>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</si>
  <si>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</si>
  <si>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</si>
  <si>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</si>
  <si>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</si>
  <si>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</si>
  <si>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</si>
  <si>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</si>
  <si>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</si>
  <si>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</si>
  <si>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</si>
  <si>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</si>
  <si>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</si>
  <si>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</si>
  <si>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</si>
  <si>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</si>
  <si>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</si>
  <si>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</si>
  <si>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</si>
  <si>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</si>
  <si>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</si>
  <si>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</si>
  <si>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</si>
  <si>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</si>
  <si>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</si>
  <si>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</si>
  <si>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</si>
  <si>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</si>
  <si>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</si>
  <si>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</si>
  <si>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</si>
  <si>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</si>
  <si>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</si>
  <si>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</si>
  <si>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</si>
  <si>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</si>
  <si>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</si>
  <si>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</si>
  <si>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</si>
  <si>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</si>
  <si>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</si>
  <si>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</si>
  <si>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</si>
  <si>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</si>
  <si>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</si>
  <si>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</si>
  <si>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</si>
  <si>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</si>
  <si>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</si>
  <si>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</si>
  <si>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</si>
  <si>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</si>
  <si>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</si>
  <si>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</si>
  <si>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</si>
  <si>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</si>
  <si>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</si>
  <si>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</si>
  <si>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</si>
  <si>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</si>
  <si>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</si>
  <si>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</si>
  <si>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</si>
  <si>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</si>
  <si>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</si>
  <si>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</si>
  <si>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</si>
  <si>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</si>
  <si>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</si>
  <si>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</si>
  <si>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</si>
  <si>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</si>
  <si>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</si>
  <si>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</si>
  <si>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</si>
  <si>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</si>
  <si>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</si>
  <si>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</si>
  <si>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</si>
  <si>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</si>
  <si>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U.S. Department of the Treasury, Office of Financial Stability, published on 07/10/2020.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</si>
  <si>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August 31, 2020</t>
  </si>
  <si>
    <t>Total August Payments:</t>
  </si>
  <si>
    <t>AS OF AUGUST 31, 2020</t>
  </si>
  <si>
    <t>Total CPP Dividends/Interest Paid as of AUGUST 31, 2020 (Note 1)</t>
  </si>
  <si>
    <t>Total CDCI Dividends/Interest Paid as of AUGUST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</si>
</sst>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4">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33">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cellXfs>
  <cellStyles count="84">
    <cellStyle name="Comma 2" xfId="2"/>
    <cellStyle name="Comma 2 2" xfId="5"/>
    <cellStyle name="Currency 2" xfId="6"/>
    <cellStyle name="Currency 2 2" xfId="19"/>
    <cellStyle name="Currency 3" xfId="3"/>
    <cellStyle name="Hyperlink 2" xfId="80"/>
    <cellStyle name="Normal" xfId="0" builtinId="0"/>
    <cellStyle name="Normal 18" xfId="7"/>
    <cellStyle name="Normal 2" xfId="1"/>
    <cellStyle name="Normal 2 10" xfId="52"/>
    <cellStyle name="Normal 2 11" xfId="78"/>
    <cellStyle name="Normal 2 12" xfId="8"/>
    <cellStyle name="Normal 2 2" xfId="13"/>
    <cellStyle name="Normal 2 2 2" xfId="25"/>
    <cellStyle name="Normal 2 2 2 2" xfId="30"/>
    <cellStyle name="Normal 2 3" xfId="20"/>
    <cellStyle name="Normal 2 4" xfId="4"/>
    <cellStyle name="Normal 2 4 2" xfId="9"/>
    <cellStyle name="Normal 2 4 2 2" xfId="21"/>
    <cellStyle name="Normal 2 4 2 3" xfId="32"/>
    <cellStyle name="Normal 2 4 2 4" xfId="56"/>
    <cellStyle name="Normal 2 4 3" xfId="10"/>
    <cellStyle name="Normal 2 4 3 2" xfId="15"/>
    <cellStyle name="Normal 2 4 3 2 2" xfId="27"/>
    <cellStyle name="Normal 2 4 3 3" xfId="22"/>
    <cellStyle name="Normal 2 4 3 4" xfId="33"/>
    <cellStyle name="Normal 2 4 3 4 2 2" xfId="53"/>
    <cellStyle name="Normal 2 4 3 5" xfId="34"/>
    <cellStyle name="Normal 2 4 3 5 2" xfId="58"/>
    <cellStyle name="Normal 2 4 3 6" xfId="57"/>
    <cellStyle name="Normal 2 4 3 6 3" xfId="54"/>
    <cellStyle name="Normal 2 4 4" xfId="14"/>
    <cellStyle name="Normal 2 4 4 2" xfId="26"/>
    <cellStyle name="Normal 2 4 5" xfId="18"/>
    <cellStyle name="Normal 2 4 6" xfId="11"/>
    <cellStyle name="Normal 2 4 6 2" xfId="16"/>
    <cellStyle name="Normal 2 4 6 2 2" xfId="28"/>
    <cellStyle name="Normal 2 4 6 3" xfId="23"/>
    <cellStyle name="Normal 2 4 7" xfId="31"/>
    <cellStyle name="Normal 2 4 8" xfId="55"/>
    <cellStyle name="Normal 2 5" xfId="35"/>
    <cellStyle name="Normal 2 5 2" xfId="59"/>
    <cellStyle name="Normal 2 6" xfId="12"/>
    <cellStyle name="Normal 2 6 2" xfId="17"/>
    <cellStyle name="Normal 2 6 2 2" xfId="29"/>
    <cellStyle name="Normal 2 6 3" xfId="24"/>
    <cellStyle name="Normal 2 7" xfId="36"/>
    <cellStyle name="Normal 2 7 2" xfId="60"/>
    <cellStyle name="Normal 2 8" xfId="37"/>
    <cellStyle name="Normal 2 8 2" xfId="61"/>
    <cellStyle name="Normal 2 9" xfId="38"/>
    <cellStyle name="Normal 2 9 2" xfId="62"/>
    <cellStyle name="Normal 20" xfId="39"/>
    <cellStyle name="Normal 20 2" xfId="40"/>
    <cellStyle name="Normal 20 2 2" xfId="64"/>
    <cellStyle name="Normal 20 3" xfId="63"/>
    <cellStyle name="Normal 21" xfId="41"/>
    <cellStyle name="Normal 21 2" xfId="42"/>
    <cellStyle name="Normal 21 2 2" xfId="66"/>
    <cellStyle name="Normal 21 3" xfId="65"/>
    <cellStyle name="Normal 22" xfId="43"/>
    <cellStyle name="Normal 22 2" xfId="44"/>
    <cellStyle name="Normal 22 2 2" xfId="68"/>
    <cellStyle name="Normal 22 3" xfId="67"/>
    <cellStyle name="Normal 23" xfId="45"/>
    <cellStyle name="Normal 23 2" xfId="46"/>
    <cellStyle name="Normal 23 2 2" xfId="70"/>
    <cellStyle name="Normal 23 3" xfId="81"/>
    <cellStyle name="Normal 23 4" xfId="83"/>
    <cellStyle name="Normal 23 5" xfId="69"/>
    <cellStyle name="Normal 24" xfId="47"/>
    <cellStyle name="Normal 24 2" xfId="48"/>
    <cellStyle name="Normal 24 2 2" xfId="72"/>
    <cellStyle name="Normal 24 3" xfId="71"/>
    <cellStyle name="Normal 25" xfId="49"/>
    <cellStyle name="Normal 25 2" xfId="50"/>
    <cellStyle name="Normal 25 2 2" xfId="74"/>
    <cellStyle name="Normal 25 3" xfId="73"/>
    <cellStyle name="Normal 26 2" xfId="51"/>
    <cellStyle name="Normal 26 2 2" xfId="75"/>
    <cellStyle name="Normal 3" xfId="77"/>
    <cellStyle name="Normal 4" xfId="82"/>
    <cellStyle name="Percent 2" xfId="79"/>
    <cellStyle name="Percent 3" xfId="7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workbookViewId="0">
      <selection activeCell="I10" sqref="I10"/>
    </sheetView>
  </sheetViews>
  <sheetFormatPr defaultRowHeight="13.2"/>
  <cols>
    <col min="1" max="1" width="6.88671875" bestFit="1" customWidth="1"/>
    <col min="2" max="2" width="41.5546875" customWidth="1"/>
    <col min="3" max="3" width="33.109375" bestFit="1" customWidth="1"/>
    <col min="4" max="4" width="7.88671875" customWidth="1"/>
    <col min="5" max="5" width="27.44140625" customWidth="1"/>
    <col min="6" max="10" width="13.6640625" customWidth="1"/>
    <col min="11" max="11" width="13.5546875" customWidth="1"/>
    <col min="12" max="12" width="0" hidden="1" customWidth="1"/>
    <col min="14" max="14" width="12.109375" bestFit="1" customWidth="1"/>
  </cols>
  <sheetData>
    <row r="1" spans="1:14" ht="30.6" customHeight="1">
      <c r="A1" s="20" t="s">
        <v>136</v>
      </c>
      <c r="B1" s="21"/>
      <c r="C1" s="21"/>
      <c r="D1" s="21"/>
      <c r="E1" s="21"/>
      <c r="F1" s="21"/>
      <c r="G1" s="21"/>
      <c r="H1" s="21"/>
      <c r="I1" s="21"/>
      <c r="J1" s="21"/>
      <c r="K1" s="22"/>
    </row>
    <row r="2" spans="1:14" ht="18" customHeight="1">
      <c r="A2" s="20" t="s">
        <v>137</v>
      </c>
      <c r="B2" s="21"/>
      <c r="C2" s="21"/>
      <c r="D2" s="21"/>
      <c r="E2" s="21"/>
      <c r="F2" s="21"/>
      <c r="G2" s="21"/>
      <c r="H2" s="21"/>
      <c r="I2" s="21"/>
      <c r="J2" s="21"/>
      <c r="K2" s="22"/>
    </row>
    <row r="3" spans="1:14" ht="12.75" customHeight="1">
      <c r="A3" s="23" t="s">
        <v>138</v>
      </c>
      <c r="B3" s="24"/>
      <c r="C3" s="17">
        <f>SUM(I5:I31)</f>
        <v>23827.5</v>
      </c>
      <c r="D3" s="1"/>
      <c r="E3" s="25" t="s">
        <v>9</v>
      </c>
      <c r="F3" s="21"/>
      <c r="G3" s="22"/>
      <c r="H3" s="26">
        <f>SUM(J5:J31)</f>
        <v>162308112.63</v>
      </c>
      <c r="I3" s="27"/>
      <c r="J3" s="1"/>
      <c r="K3" s="1"/>
      <c r="N3" s="13"/>
    </row>
    <row r="4" spans="1:14" ht="20.399999999999999">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c r="J6" s="10">
        <v>45530</v>
      </c>
      <c r="K6" s="18" t="s">
        <v>25</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4.4">
      <c r="A10" s="2" t="s">
        <v>26</v>
      </c>
      <c r="B10" s="3" t="s">
        <v>37</v>
      </c>
      <c r="C10" s="4" t="s">
        <v>28</v>
      </c>
      <c r="D10" s="2"/>
      <c r="E10" s="2" t="s">
        <v>24</v>
      </c>
      <c r="F10" s="2" t="s">
        <v>29</v>
      </c>
      <c r="G10" s="2" t="s">
        <v>25</v>
      </c>
      <c r="H10" s="2" t="s">
        <v>25</v>
      </c>
      <c r="I10" s="10">
        <v>12577.5</v>
      </c>
      <c r="J10" s="10">
        <f>759264.75+I10</f>
        <v>771842.25</v>
      </c>
      <c r="K10" s="18">
        <v>44151</v>
      </c>
      <c r="M10" s="13"/>
      <c r="N10" s="14"/>
    </row>
    <row r="11" spans="1:14" ht="14.4">
      <c r="A11" s="2" t="s">
        <v>26</v>
      </c>
      <c r="B11" s="3" t="s">
        <v>38</v>
      </c>
      <c r="C11" s="4" t="s">
        <v>28</v>
      </c>
      <c r="D11" s="2" t="s">
        <v>39</v>
      </c>
      <c r="E11" s="2" t="s">
        <v>24</v>
      </c>
      <c r="F11" s="2" t="s">
        <v>29</v>
      </c>
      <c r="G11" s="2" t="s">
        <v>25</v>
      </c>
      <c r="H11" s="2" t="s">
        <v>25</v>
      </c>
      <c r="I11" s="10">
        <v>11250</v>
      </c>
      <c r="J11" s="10">
        <f>282384.28+I11</f>
        <v>293634.28000000003</v>
      </c>
      <c r="K11" s="18">
        <v>44151</v>
      </c>
      <c r="M11" s="13"/>
      <c r="N11" s="15"/>
    </row>
    <row r="12" spans="1:14" ht="20.399999999999999">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18">
        <v>44151</v>
      </c>
    </row>
    <row r="29" spans="1:11" ht="20.399999999999999">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GridLines="0" workbookViewId="0">
      <selection activeCell="A26" sqref="A26"/>
    </sheetView>
  </sheetViews>
  <sheetFormatPr defaultRowHeight="13.2"/>
  <cols>
    <col min="1" max="1" width="206.6640625" customWidth="1"/>
    <col min="2" max="2" width="0" hidden="1" customWidth="1"/>
  </cols>
  <sheetData>
    <row r="1" spans="1:2" ht="18" customHeight="1">
      <c r="A1" s="20" t="s">
        <v>13</v>
      </c>
      <c r="B1" s="22"/>
    </row>
    <row r="2" spans="1:2">
      <c r="A2" s="3" t="s">
        <v>0</v>
      </c>
    </row>
    <row r="3" spans="1:2">
      <c r="A3" s="3" t="s">
        <v>1</v>
      </c>
    </row>
    <row r="4" spans="1:2" ht="20.399999999999999">
      <c r="A4" s="3" t="s">
        <v>2</v>
      </c>
    </row>
    <row r="5" spans="1:2">
      <c r="A5" s="3" t="s">
        <v>73</v>
      </c>
    </row>
    <row r="6" spans="1:2">
      <c r="A6" s="3" t="s">
        <v>74</v>
      </c>
    </row>
    <row r="7" spans="1:2">
      <c r="A7" s="3" t="s">
        <v>3</v>
      </c>
    </row>
    <row r="8" spans="1:2" ht="20.399999999999999">
      <c r="A8" s="3" t="s">
        <v>4</v>
      </c>
    </row>
    <row r="9" spans="1:2" ht="20.399999999999999">
      <c r="A9" s="3" t="s">
        <v>5</v>
      </c>
    </row>
    <row r="10" spans="1:2" ht="20.399999999999999">
      <c r="A10" s="3" t="s">
        <v>6</v>
      </c>
    </row>
    <row r="11" spans="1:2" ht="20.399999999999999">
      <c r="A11" s="3" t="s">
        <v>7</v>
      </c>
    </row>
    <row r="12" spans="1:2" ht="20.399999999999999">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G4" sqref="G4:H4"/>
    </sheetView>
  </sheetViews>
  <sheetFormatPr defaultRowHeight="13.2"/>
  <cols>
    <col min="1" max="1" width="13.6640625" customWidth="1"/>
    <col min="2" max="2" width="35.109375" customWidth="1"/>
    <col min="3" max="3" width="12.5546875" customWidth="1"/>
    <col min="4" max="4" width="22.33203125" customWidth="1"/>
    <col min="5" max="5" width="16.33203125" customWidth="1"/>
    <col min="6" max="6" width="32" customWidth="1"/>
    <col min="7" max="7" width="18.6640625" customWidth="1"/>
    <col min="8" max="8" width="21.5546875" customWidth="1"/>
    <col min="9" max="9" width="0" hidden="1" customWidth="1"/>
  </cols>
  <sheetData>
    <row r="1" spans="1:8" ht="18" customHeight="1">
      <c r="A1" s="31" t="s">
        <v>98</v>
      </c>
      <c r="B1" s="21"/>
      <c r="C1" s="21"/>
      <c r="D1" s="21"/>
      <c r="E1" s="21"/>
      <c r="F1" s="21"/>
      <c r="G1" s="21"/>
      <c r="H1" s="22"/>
    </row>
    <row r="2" spans="1:8" ht="18" customHeight="1">
      <c r="A2" s="32" t="s">
        <v>139</v>
      </c>
      <c r="B2" s="21"/>
      <c r="C2" s="21"/>
      <c r="D2" s="21"/>
      <c r="E2" s="21"/>
      <c r="F2" s="21"/>
      <c r="G2" s="21"/>
      <c r="H2" s="22"/>
    </row>
    <row r="3" spans="1:8">
      <c r="A3" s="28" t="s">
        <v>97</v>
      </c>
      <c r="B3" s="22"/>
      <c r="C3" s="30">
        <v>204894726320</v>
      </c>
      <c r="D3" s="22"/>
      <c r="E3" s="28" t="s">
        <v>140</v>
      </c>
      <c r="F3" s="22"/>
      <c r="G3" s="30">
        <v>12136223731.5467</v>
      </c>
      <c r="H3" s="22"/>
    </row>
    <row r="4" spans="1:8" ht="18" customHeight="1">
      <c r="E4" s="28" t="s">
        <v>96</v>
      </c>
      <c r="F4" s="22"/>
      <c r="G4" s="30">
        <v>8986935</v>
      </c>
      <c r="H4" s="22"/>
    </row>
    <row r="5" spans="1:8" ht="18" customHeight="1">
      <c r="A5" s="28"/>
      <c r="B5" s="22"/>
      <c r="C5" s="28"/>
      <c r="D5" s="22"/>
      <c r="E5" s="29" t="s">
        <v>95</v>
      </c>
      <c r="F5" s="22"/>
      <c r="G5" s="30">
        <v>0</v>
      </c>
      <c r="H5" s="22"/>
    </row>
    <row r="6" spans="1:8" ht="18" customHeight="1">
      <c r="A6" s="28"/>
      <c r="B6" s="22"/>
      <c r="C6" s="28"/>
      <c r="D6" s="22"/>
      <c r="E6" s="29" t="s">
        <v>94</v>
      </c>
      <c r="F6" s="22"/>
      <c r="G6" s="30">
        <v>8986935</v>
      </c>
      <c r="H6" s="22"/>
    </row>
    <row r="7" spans="1:8" ht="18" customHeight="1">
      <c r="A7" s="28"/>
      <c r="B7" s="22"/>
      <c r="C7" s="28"/>
      <c r="D7" s="22"/>
      <c r="E7" s="29" t="s">
        <v>93</v>
      </c>
      <c r="F7" s="22"/>
      <c r="G7" s="30">
        <v>0</v>
      </c>
      <c r="H7" s="22"/>
    </row>
    <row r="9" spans="1:8" ht="30.6">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workbookViewId="0">
      <selection sqref="A1:B1"/>
    </sheetView>
  </sheetViews>
  <sheetFormatPr defaultRowHeight="13.2"/>
  <cols>
    <col min="2" max="2" width="158.5546875" customWidth="1"/>
    <col min="3" max="3" width="0" hidden="1" customWidth="1"/>
  </cols>
  <sheetData>
    <row r="1" spans="1:2" ht="18" customHeight="1">
      <c r="A1" s="20" t="s">
        <v>13</v>
      </c>
      <c r="B1" s="22"/>
    </row>
    <row r="2" spans="1:2">
      <c r="A2" s="2" t="s">
        <v>119</v>
      </c>
      <c r="B2" s="3" t="s">
        <v>118</v>
      </c>
    </row>
    <row r="3" spans="1:2" ht="20.399999999999999">
      <c r="A3" s="2" t="s">
        <v>117</v>
      </c>
      <c r="B3" s="3" t="s">
        <v>116</v>
      </c>
    </row>
    <row r="4" spans="1:2" ht="30.6">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tabSelected="1" workbookViewId="0">
      <selection activeCell="G4" sqref="G4:H4"/>
    </sheetView>
  </sheetViews>
  <sheetFormatPr defaultRowHeight="13.2"/>
  <cols>
    <col min="1" max="1" width="13.6640625" customWidth="1"/>
    <col min="2" max="2" width="35.109375" customWidth="1"/>
    <col min="3" max="3" width="12.5546875" customWidth="1"/>
    <col min="4" max="4" width="22.33203125" customWidth="1"/>
    <col min="5" max="5" width="16.33203125" customWidth="1"/>
    <col min="6" max="6" width="32" customWidth="1"/>
    <col min="7" max="7" width="18.6640625" customWidth="1"/>
    <col min="8" max="8" width="21.5546875" customWidth="1"/>
    <col min="9" max="9" width="0" hidden="1" customWidth="1"/>
  </cols>
  <sheetData>
    <row r="1" spans="1:8" ht="18" customHeight="1">
      <c r="A1" s="31" t="s">
        <v>131</v>
      </c>
      <c r="B1" s="21"/>
      <c r="C1" s="21"/>
      <c r="D1" s="21"/>
      <c r="E1" s="21"/>
      <c r="F1" s="21"/>
      <c r="G1" s="21"/>
      <c r="H1" s="22"/>
    </row>
    <row r="2" spans="1:8" ht="18" customHeight="1">
      <c r="A2" s="32" t="s">
        <v>139</v>
      </c>
      <c r="B2" s="21"/>
      <c r="C2" s="21"/>
      <c r="D2" s="21"/>
      <c r="E2" s="21"/>
      <c r="F2" s="21"/>
      <c r="G2" s="21"/>
      <c r="H2" s="22"/>
    </row>
    <row r="3" spans="1:8" ht="18" customHeight="1">
      <c r="A3" s="28" t="s">
        <v>130</v>
      </c>
      <c r="B3" s="22"/>
      <c r="C3" s="30">
        <v>570073000</v>
      </c>
      <c r="D3" s="22"/>
      <c r="E3" s="28" t="s">
        <v>141</v>
      </c>
      <c r="F3" s="22"/>
      <c r="G3" s="30">
        <f>66241980.59+Dividends!C3</f>
        <v>66265808.090000004</v>
      </c>
      <c r="H3" s="22"/>
    </row>
    <row r="4" spans="1:8" ht="18" customHeight="1">
      <c r="E4" s="28" t="s">
        <v>129</v>
      </c>
      <c r="F4" s="22"/>
      <c r="G4" s="30">
        <v>0</v>
      </c>
      <c r="H4" s="22"/>
    </row>
    <row r="5" spans="1:8" ht="18" customHeight="1">
      <c r="A5" s="28"/>
      <c r="B5" s="22"/>
      <c r="C5" s="28"/>
      <c r="D5" s="22"/>
      <c r="E5" s="29" t="s">
        <v>95</v>
      </c>
      <c r="F5" s="22"/>
      <c r="G5" s="30">
        <v>0</v>
      </c>
      <c r="H5" s="22"/>
    </row>
    <row r="6" spans="1:8" ht="18" customHeight="1">
      <c r="A6" s="28"/>
      <c r="B6" s="22"/>
      <c r="C6" s="28"/>
      <c r="D6" s="22"/>
      <c r="E6" s="29" t="s">
        <v>94</v>
      </c>
      <c r="F6" s="22"/>
      <c r="G6" s="30">
        <v>0</v>
      </c>
      <c r="H6" s="22"/>
    </row>
    <row r="7" spans="1:8" ht="18" customHeight="1">
      <c r="A7" s="28"/>
      <c r="B7" s="22"/>
      <c r="C7" s="28"/>
      <c r="D7" s="22"/>
      <c r="E7" s="29" t="s">
        <v>93</v>
      </c>
      <c r="F7" s="22"/>
      <c r="G7" s="30">
        <v>0</v>
      </c>
      <c r="H7" s="22"/>
    </row>
    <row r="8" spans="1:8" ht="18" customHeight="1">
      <c r="A8" s="28"/>
      <c r="B8" s="22"/>
      <c r="C8" s="28"/>
      <c r="D8" s="22"/>
      <c r="E8" s="29" t="s">
        <v>128</v>
      </c>
      <c r="F8" s="22"/>
      <c r="G8" s="30">
        <v>0</v>
      </c>
      <c r="H8" s="22"/>
    </row>
    <row r="9" spans="1:8" ht="30.6">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workbookViewId="0">
      <selection sqref="A1:B1"/>
    </sheetView>
  </sheetViews>
  <sheetFormatPr defaultRowHeight="13.2"/>
  <cols>
    <col min="2" max="2" width="158.5546875" customWidth="1"/>
    <col min="3" max="3" width="0" hidden="1" customWidth="1"/>
  </cols>
  <sheetData>
    <row r="1" spans="1:2" ht="18" customHeight="1">
      <c r="A1" s="20" t="s">
        <v>13</v>
      </c>
      <c r="B1" s="22"/>
    </row>
    <row r="2" spans="1:2">
      <c r="A2" s="2" t="s">
        <v>119</v>
      </c>
      <c r="B2" s="3" t="s">
        <v>134</v>
      </c>
    </row>
    <row r="3" spans="1:2">
      <c r="A3" s="2" t="s">
        <v>117</v>
      </c>
      <c r="B3" s="3" t="s">
        <v>112</v>
      </c>
    </row>
    <row r="4" spans="1:2">
      <c r="A4" s="2" t="s">
        <v>115</v>
      </c>
      <c r="B4" s="3" t="s">
        <v>133</v>
      </c>
    </row>
    <row r="5" spans="1:2" ht="20.399999999999999">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2020-09-10T04:00:00+00:00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DDB001F2-5570-4A6F-8B57-7D4D62EA2491}"/>
</file>

<file path=customXml/itemProps2.xml><?xml version="1.0" encoding="utf-8"?>
<ds:datastoreItem xmlns:ds="http://schemas.openxmlformats.org/officeDocument/2006/customXml" ds:itemID="{1E40DE8B-0830-4B4F-BF3F-AE96B066CD66}"/>
</file>

<file path=customXml/itemProps3.xml><?xml version="1.0" encoding="utf-8"?>
<ds:datastoreItem xmlns:ds="http://schemas.openxmlformats.org/officeDocument/2006/customXml" ds:itemID="{CE2A72D8-590A-491F-90CA-398454B99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August 2020</dc:title>
  <dc:creator/>
  <cp:lastModifiedBy/>
  <dcterms:created xsi:type="dcterms:W3CDTF">2019-10-08T13:09:11Z</dcterms:created>
  <dcterms:modified xsi:type="dcterms:W3CDTF">2020-09-10T13:50:40Z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