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HAMP!$A$1:$M$979</definedName>
    <definedName name="_xlnm.Print_Area" localSheetId="1">'HAMP Incentive PMTs'!$A$1:$I$91</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57" i="55"/>
  <c r="L156"/>
  <c r="L239"/>
  <c r="L238"/>
  <c r="L64"/>
  <c r="L63"/>
  <c r="L853"/>
  <c r="L852"/>
  <c r="L844"/>
  <c r="L843"/>
  <c r="L886"/>
  <c r="L885"/>
  <c r="L489"/>
  <c r="L488"/>
  <c r="L827"/>
  <c r="L826"/>
  <c r="L598"/>
  <c r="L597"/>
  <c r="L503"/>
  <c r="L502"/>
  <c r="L704"/>
  <c r="L703"/>
  <c r="L251"/>
  <c r="L250"/>
  <c r="L710"/>
  <c r="L709"/>
  <c r="L954"/>
  <c r="L953"/>
  <c r="L809"/>
  <c r="L808"/>
  <c r="L687"/>
  <c r="L686"/>
  <c r="L316"/>
  <c r="L315"/>
  <c r="L448"/>
  <c r="L447"/>
  <c r="L862"/>
  <c r="L861"/>
  <c r="L28"/>
  <c r="L27"/>
  <c r="L559"/>
  <c r="L558"/>
  <c r="L93"/>
  <c r="L92"/>
  <c r="L470"/>
  <c r="L469"/>
  <c r="L228"/>
  <c r="L227"/>
  <c r="L212"/>
  <c r="L211"/>
  <c r="L632"/>
  <c r="L631"/>
  <c r="L353"/>
  <c r="L352"/>
  <c r="L304"/>
  <c r="L303"/>
  <c r="L432"/>
  <c r="L431"/>
  <c r="L761"/>
  <c r="L760"/>
  <c r="L517"/>
  <c r="L516"/>
  <c r="L456"/>
  <c r="L455"/>
  <c r="L107"/>
  <c r="L106"/>
  <c r="L393"/>
  <c r="L392"/>
  <c r="L840"/>
  <c r="L839"/>
  <c r="L204"/>
  <c r="L203"/>
  <c r="L261"/>
  <c r="L260"/>
  <c r="L333"/>
  <c r="L332"/>
  <c r="L296"/>
  <c r="L295"/>
  <c r="L339"/>
  <c r="L338"/>
  <c r="L889"/>
  <c r="L888"/>
  <c r="L848"/>
  <c r="L847"/>
  <c r="L652"/>
  <c r="L651"/>
  <c r="L624"/>
  <c r="L623"/>
  <c r="L415"/>
  <c r="L414"/>
  <c r="L281"/>
  <c r="L280"/>
  <c r="L368"/>
  <c r="L367"/>
  <c r="L836"/>
  <c r="L835"/>
  <c r="L823"/>
  <c r="L822"/>
  <c r="L612"/>
  <c r="L611"/>
  <c r="L288"/>
  <c r="L287"/>
  <c r="L767"/>
  <c r="L766"/>
  <c r="L755" l="1"/>
  <c r="L754"/>
  <c r="L716"/>
  <c r="L715"/>
  <c r="L403"/>
  <c r="L402"/>
  <c r="L144"/>
  <c r="L143"/>
  <c r="L638"/>
  <c r="L637"/>
  <c r="L731"/>
  <c r="L730"/>
  <c r="L170"/>
  <c r="L169"/>
  <c r="L814"/>
  <c r="L813"/>
  <c r="G958"/>
  <c r="E88" i="59" l="1"/>
  <c r="F88"/>
  <c r="G88"/>
  <c r="D88"/>
  <c r="L955" i="55" l="1"/>
  <c r="L956" s="1"/>
  <c r="L950"/>
  <c r="L951" s="1"/>
  <c r="L952" s="1"/>
  <c r="L949"/>
  <c r="L946"/>
  <c r="L947" s="1"/>
  <c r="L948" s="1"/>
  <c r="L945"/>
  <c r="L944"/>
  <c r="L941"/>
  <c r="L942" s="1"/>
  <c r="L943" s="1"/>
  <c r="L940"/>
  <c r="L937"/>
  <c r="L938" s="1"/>
  <c r="L939" s="1"/>
  <c r="L934"/>
  <c r="L935" s="1"/>
  <c r="L936" s="1"/>
  <c r="L931"/>
  <c r="L932" s="1"/>
  <c r="L933" s="1"/>
  <c r="L928"/>
  <c r="L929" s="1"/>
  <c r="L930" s="1"/>
  <c r="L925"/>
  <c r="L926" s="1"/>
  <c r="L927" s="1"/>
  <c r="L924"/>
  <c r="L922"/>
  <c r="L923" s="1"/>
  <c r="L921"/>
  <c r="L918"/>
  <c r="L919" s="1"/>
  <c r="L920" s="1"/>
  <c r="L915"/>
  <c r="L916" s="1"/>
  <c r="L917" s="1"/>
  <c r="L912"/>
  <c r="L913" s="1"/>
  <c r="L914" s="1"/>
  <c r="L911"/>
  <c r="L910"/>
  <c r="L909"/>
  <c r="L906"/>
  <c r="L907" s="1"/>
  <c r="L908" s="1"/>
  <c r="L903"/>
  <c r="L904" s="1"/>
  <c r="L905" s="1"/>
  <c r="L902"/>
  <c r="L899"/>
  <c r="L900" s="1"/>
  <c r="L901" s="1"/>
  <c r="L898"/>
  <c r="L897"/>
  <c r="L895"/>
  <c r="L896" s="1"/>
  <c r="L892"/>
  <c r="L893" s="1"/>
  <c r="L894" s="1"/>
  <c r="L890"/>
  <c r="L891" s="1"/>
  <c r="L887"/>
  <c r="L882"/>
  <c r="L883" s="1"/>
  <c r="L884" s="1"/>
  <c r="L878"/>
  <c r="L879" s="1"/>
  <c r="L880" s="1"/>
  <c r="L875"/>
  <c r="L876" s="1"/>
  <c r="L877" s="1"/>
  <c r="L872"/>
  <c r="L873" s="1"/>
  <c r="L874" s="1"/>
  <c r="L869"/>
  <c r="L870" s="1"/>
  <c r="L871" s="1"/>
  <c r="L866"/>
  <c r="L867" s="1"/>
  <c r="L868" s="1"/>
  <c r="L863"/>
  <c r="L864" s="1"/>
  <c r="L865" s="1"/>
  <c r="L857"/>
  <c r="L858" s="1"/>
  <c r="L859" s="1"/>
  <c r="L860" s="1"/>
  <c r="L854"/>
  <c r="L855" s="1"/>
  <c r="L849"/>
  <c r="L850" s="1"/>
  <c r="L851" s="1"/>
  <c r="L845"/>
  <c r="L846" s="1"/>
  <c r="L841"/>
  <c r="L842" s="1"/>
  <c r="L837"/>
  <c r="L838" s="1"/>
  <c r="L830"/>
  <c r="L831" s="1"/>
  <c r="L832" s="1"/>
  <c r="L833" s="1"/>
  <c r="L834" s="1"/>
  <c r="L828"/>
  <c r="L829" s="1"/>
  <c r="L824"/>
  <c r="L825" s="1"/>
  <c r="L817"/>
  <c r="L818" s="1"/>
  <c r="L819" s="1"/>
  <c r="L820" s="1"/>
  <c r="L821" s="1"/>
  <c r="L815"/>
  <c r="K816" s="1"/>
  <c r="K958" s="1"/>
  <c r="L810"/>
  <c r="L811" s="1"/>
  <c r="L797"/>
  <c r="L798" s="1"/>
  <c r="L799" s="1"/>
  <c r="L800" s="1"/>
  <c r="L801" s="1"/>
  <c r="L802" s="1"/>
  <c r="L803" s="1"/>
  <c r="L804" s="1"/>
  <c r="L805" s="1"/>
  <c r="L806" s="1"/>
  <c r="L807" s="1"/>
  <c r="L793"/>
  <c r="L794" s="1"/>
  <c r="L795" s="1"/>
  <c r="L796" s="1"/>
  <c r="L788"/>
  <c r="L789" s="1"/>
  <c r="L790" s="1"/>
  <c r="L791" s="1"/>
  <c r="L792" s="1"/>
  <c r="L783"/>
  <c r="L784" s="1"/>
  <c r="L785" s="1"/>
  <c r="L786" s="1"/>
  <c r="L787" s="1"/>
  <c r="L778"/>
  <c r="L779" s="1"/>
  <c r="L780" s="1"/>
  <c r="L781" s="1"/>
  <c r="L782" s="1"/>
  <c r="L774"/>
  <c r="L775" s="1"/>
  <c r="L776" s="1"/>
  <c r="L777" s="1"/>
  <c r="L768"/>
  <c r="L769" s="1"/>
  <c r="L770" s="1"/>
  <c r="L771" s="1"/>
  <c r="L772" s="1"/>
  <c r="L773" s="1"/>
  <c r="L762"/>
  <c r="L763" s="1"/>
  <c r="L764" s="1"/>
  <c r="L765" s="1"/>
  <c r="L756"/>
  <c r="L757" s="1"/>
  <c r="L758" s="1"/>
  <c r="L759" s="1"/>
  <c r="L750"/>
  <c r="L751" s="1"/>
  <c r="L752" s="1"/>
  <c r="L753" s="1"/>
  <c r="L746"/>
  <c r="L747" s="1"/>
  <c r="L748" s="1"/>
  <c r="L749" s="1"/>
  <c r="L744"/>
  <c r="L739"/>
  <c r="L740" s="1"/>
  <c r="L741" s="1"/>
  <c r="L742" s="1"/>
  <c r="L743" s="1"/>
  <c r="L733"/>
  <c r="L734" s="1"/>
  <c r="L735" s="1"/>
  <c r="L736" s="1"/>
  <c r="L737" s="1"/>
  <c r="L738" s="1"/>
  <c r="L726"/>
  <c r="L727" s="1"/>
  <c r="L728" s="1"/>
  <c r="L729" s="1"/>
  <c r="L720"/>
  <c r="L721" s="1"/>
  <c r="L722" s="1"/>
  <c r="L723" s="1"/>
  <c r="L724" s="1"/>
  <c r="L725" s="1"/>
  <c r="L717"/>
  <c r="L718" s="1"/>
  <c r="L719" s="1"/>
  <c r="L711"/>
  <c r="L712" s="1"/>
  <c r="L713" s="1"/>
  <c r="L714" s="1"/>
  <c r="L705"/>
  <c r="L706" s="1"/>
  <c r="L707" s="1"/>
  <c r="L708" s="1"/>
  <c r="L699"/>
  <c r="L700" s="1"/>
  <c r="L701" s="1"/>
  <c r="L702" s="1"/>
  <c r="L694"/>
  <c r="L695" s="1"/>
  <c r="L696" s="1"/>
  <c r="L697" s="1"/>
  <c r="L698" s="1"/>
  <c r="L688"/>
  <c r="L689" s="1"/>
  <c r="L690" s="1"/>
  <c r="L691" s="1"/>
  <c r="L692" s="1"/>
  <c r="L693" s="1"/>
  <c r="L682"/>
  <c r="L683" s="1"/>
  <c r="L684" s="1"/>
  <c r="L685" s="1"/>
  <c r="L676"/>
  <c r="L677" s="1"/>
  <c r="L678" s="1"/>
  <c r="L679" s="1"/>
  <c r="L680" s="1"/>
  <c r="L681" s="1"/>
  <c r="L669"/>
  <c r="L670" s="1"/>
  <c r="L671" s="1"/>
  <c r="L672" s="1"/>
  <c r="L673" s="1"/>
  <c r="L674" s="1"/>
  <c r="L675" s="1"/>
  <c r="L664"/>
  <c r="L665" s="1"/>
  <c r="L666" s="1"/>
  <c r="L667" s="1"/>
  <c r="L668" s="1"/>
  <c r="L660"/>
  <c r="L661" s="1"/>
  <c r="L662" s="1"/>
  <c r="L663" s="1"/>
  <c r="L654"/>
  <c r="L655" s="1"/>
  <c r="L656" s="1"/>
  <c r="L657" s="1"/>
  <c r="L658" s="1"/>
  <c r="L659" s="1"/>
  <c r="L643"/>
  <c r="L644" s="1"/>
  <c r="L645" s="1"/>
  <c r="L646" s="1"/>
  <c r="L647" s="1"/>
  <c r="L648" s="1"/>
  <c r="L649" s="1"/>
  <c r="L650" s="1"/>
  <c r="L639"/>
  <c r="L640" s="1"/>
  <c r="L641" s="1"/>
  <c r="L642" s="1"/>
  <c r="L633"/>
  <c r="L634" s="1"/>
  <c r="L635" s="1"/>
  <c r="L636" s="1"/>
  <c r="L625"/>
  <c r="L626" s="1"/>
  <c r="L627" s="1"/>
  <c r="L628" s="1"/>
  <c r="L629" s="1"/>
  <c r="L630" s="1"/>
  <c r="L619"/>
  <c r="L620" s="1"/>
  <c r="L621" s="1"/>
  <c r="L622" s="1"/>
  <c r="L615"/>
  <c r="L616" s="1"/>
  <c r="L617" s="1"/>
  <c r="L618" s="1"/>
  <c r="L606"/>
  <c r="L607" s="1"/>
  <c r="L608" s="1"/>
  <c r="L609" s="1"/>
  <c r="L610" s="1"/>
  <c r="L599"/>
  <c r="L600" s="1"/>
  <c r="L601" s="1"/>
  <c r="L602" s="1"/>
  <c r="L603" s="1"/>
  <c r="L604" s="1"/>
  <c r="L605" s="1"/>
  <c r="L593"/>
  <c r="L594" s="1"/>
  <c r="L595" s="1"/>
  <c r="L596" s="1"/>
  <c r="L588"/>
  <c r="L589" s="1"/>
  <c r="L590" s="1"/>
  <c r="L591" s="1"/>
  <c r="L592" s="1"/>
  <c r="L582"/>
  <c r="L583" s="1"/>
  <c r="L584" s="1"/>
  <c r="L585" s="1"/>
  <c r="L586" s="1"/>
  <c r="L587" s="1"/>
  <c r="L577"/>
  <c r="L578" s="1"/>
  <c r="L579" s="1"/>
  <c r="L580" s="1"/>
  <c r="L581" s="1"/>
  <c r="L571"/>
  <c r="L572" s="1"/>
  <c r="L573" s="1"/>
  <c r="L574" s="1"/>
  <c r="L575" s="1"/>
  <c r="L576" s="1"/>
  <c r="L565"/>
  <c r="L566" s="1"/>
  <c r="L567" s="1"/>
  <c r="L568" s="1"/>
  <c r="L569" s="1"/>
  <c r="L570" s="1"/>
  <c r="L560"/>
  <c r="L561" s="1"/>
  <c r="L562" s="1"/>
  <c r="L563" s="1"/>
  <c r="L564" s="1"/>
  <c r="L553"/>
  <c r="L554" s="1"/>
  <c r="L555" s="1"/>
  <c r="L556" s="1"/>
  <c r="L557" s="1"/>
  <c r="L545"/>
  <c r="L546" s="1"/>
  <c r="L547" s="1"/>
  <c r="L548" s="1"/>
  <c r="L549" s="1"/>
  <c r="L550" s="1"/>
  <c r="L551" s="1"/>
  <c r="L552" s="1"/>
  <c r="L538"/>
  <c r="L539" s="1"/>
  <c r="L540" s="1"/>
  <c r="L541" s="1"/>
  <c r="L542" s="1"/>
  <c r="L543" s="1"/>
  <c r="L544" s="1"/>
  <c r="L530"/>
  <c r="L531" s="1"/>
  <c r="L532" s="1"/>
  <c r="L533" s="1"/>
  <c r="L534" s="1"/>
  <c r="L535" s="1"/>
  <c r="L536" s="1"/>
  <c r="L537" s="1"/>
  <c r="L523"/>
  <c r="L524" s="1"/>
  <c r="L525" s="1"/>
  <c r="L526" s="1"/>
  <c r="L527" s="1"/>
  <c r="L528" s="1"/>
  <c r="L529" s="1"/>
  <c r="L518"/>
  <c r="L519" s="1"/>
  <c r="L520" s="1"/>
  <c r="L521" s="1"/>
  <c r="L522" s="1"/>
  <c r="L511"/>
  <c r="L512" s="1"/>
  <c r="L513" s="1"/>
  <c r="L514" s="1"/>
  <c r="L515" s="1"/>
  <c r="L504"/>
  <c r="L505" s="1"/>
  <c r="L506" s="1"/>
  <c r="L507" s="1"/>
  <c r="L508" s="1"/>
  <c r="L509" s="1"/>
  <c r="L510" s="1"/>
  <c r="L497"/>
  <c r="L498" s="1"/>
  <c r="L499" s="1"/>
  <c r="L500" s="1"/>
  <c r="L501" s="1"/>
  <c r="L490"/>
  <c r="L491" s="1"/>
  <c r="L492" s="1"/>
  <c r="L493" s="1"/>
  <c r="L494" s="1"/>
  <c r="L495" s="1"/>
  <c r="L496" s="1"/>
  <c r="L478"/>
  <c r="L479" s="1"/>
  <c r="L480" s="1"/>
  <c r="L481" s="1"/>
  <c r="L482" s="1"/>
  <c r="L483" s="1"/>
  <c r="L484" s="1"/>
  <c r="L485" s="1"/>
  <c r="L486" s="1"/>
  <c r="L487" s="1"/>
  <c r="L471"/>
  <c r="L472" s="1"/>
  <c r="L473" s="1"/>
  <c r="L474" s="1"/>
  <c r="L475" s="1"/>
  <c r="L476" s="1"/>
  <c r="L477" s="1"/>
  <c r="L463"/>
  <c r="L464" s="1"/>
  <c r="L465" s="1"/>
  <c r="L466" s="1"/>
  <c r="L467" s="1"/>
  <c r="L468" s="1"/>
  <c r="L457"/>
  <c r="L458" s="1"/>
  <c r="L459" s="1"/>
  <c r="L460" s="1"/>
  <c r="L461" s="1"/>
  <c r="L462" s="1"/>
  <c r="L449"/>
  <c r="L450" s="1"/>
  <c r="L451" s="1"/>
  <c r="L452" s="1"/>
  <c r="L453" s="1"/>
  <c r="L454" s="1"/>
  <c r="L433"/>
  <c r="L434" s="1"/>
  <c r="L435" s="1"/>
  <c r="L436" s="1"/>
  <c r="L437" s="1"/>
  <c r="L438" s="1"/>
  <c r="L439" s="1"/>
  <c r="L440" s="1"/>
  <c r="L441" s="1"/>
  <c r="L442" s="1"/>
  <c r="L443" s="1"/>
  <c r="L444" s="1"/>
  <c r="L445" s="1"/>
  <c r="L446" s="1"/>
  <c r="L416"/>
  <c r="L417" s="1"/>
  <c r="L418" s="1"/>
  <c r="L419" s="1"/>
  <c r="L420" s="1"/>
  <c r="L421" s="1"/>
  <c r="L422" s="1"/>
  <c r="L423" s="1"/>
  <c r="L424" s="1"/>
  <c r="L425" s="1"/>
  <c r="L426" s="1"/>
  <c r="L427" s="1"/>
  <c r="L428" s="1"/>
  <c r="L429" s="1"/>
  <c r="L430" s="1"/>
  <c r="L404"/>
  <c r="L405" s="1"/>
  <c r="L406" s="1"/>
  <c r="L407" s="1"/>
  <c r="L408" s="1"/>
  <c r="L409" s="1"/>
  <c r="L410" s="1"/>
  <c r="L411" s="1"/>
  <c r="L412" s="1"/>
  <c r="L413" s="1"/>
  <c r="L394"/>
  <c r="L395" s="1"/>
  <c r="L396" s="1"/>
  <c r="L397" s="1"/>
  <c r="L398" s="1"/>
  <c r="L399" s="1"/>
  <c r="L400" s="1"/>
  <c r="L401" s="1"/>
  <c r="L387"/>
  <c r="L388" s="1"/>
  <c r="L389" s="1"/>
  <c r="L390" s="1"/>
  <c r="L391" s="1"/>
  <c r="L382"/>
  <c r="L383" s="1"/>
  <c r="L384" s="1"/>
  <c r="L385" s="1"/>
  <c r="L386" s="1"/>
  <c r="L369"/>
  <c r="L370" s="1"/>
  <c r="L371" s="1"/>
  <c r="L372" s="1"/>
  <c r="L373" s="1"/>
  <c r="L374" s="1"/>
  <c r="L375" s="1"/>
  <c r="L376" s="1"/>
  <c r="L377" s="1"/>
  <c r="L378" s="1"/>
  <c r="L379" s="1"/>
  <c r="L380" s="1"/>
  <c r="L381" s="1"/>
  <c r="L360"/>
  <c r="L361" s="1"/>
  <c r="L362" s="1"/>
  <c r="L363" s="1"/>
  <c r="L364" s="1"/>
  <c r="L365" s="1"/>
  <c r="L366" s="1"/>
  <c r="L354"/>
  <c r="L355" s="1"/>
  <c r="L356" s="1"/>
  <c r="L357" s="1"/>
  <c r="L358" s="1"/>
  <c r="L359" s="1"/>
  <c r="L347"/>
  <c r="L348" s="1"/>
  <c r="L349" s="1"/>
  <c r="L350" s="1"/>
  <c r="L351" s="1"/>
  <c r="L340"/>
  <c r="L341" s="1"/>
  <c r="L342" s="1"/>
  <c r="L343" s="1"/>
  <c r="L344" s="1"/>
  <c r="L345" s="1"/>
  <c r="L346" s="1"/>
  <c r="L334"/>
  <c r="L335" s="1"/>
  <c r="L336" s="1"/>
  <c r="L337" s="1"/>
  <c r="L327"/>
  <c r="L328" s="1"/>
  <c r="L329" s="1"/>
  <c r="L330" s="1"/>
  <c r="L331" s="1"/>
  <c r="L317"/>
  <c r="L318" s="1"/>
  <c r="L319" s="1"/>
  <c r="L320" s="1"/>
  <c r="L321" s="1"/>
  <c r="L322" s="1"/>
  <c r="L323" s="1"/>
  <c r="L324" s="1"/>
  <c r="L325" s="1"/>
  <c r="L326" s="1"/>
  <c r="L310"/>
  <c r="L311" s="1"/>
  <c r="L312" s="1"/>
  <c r="L313" s="1"/>
  <c r="L314" s="1"/>
  <c r="L305"/>
  <c r="L306" s="1"/>
  <c r="L307" s="1"/>
  <c r="L308" s="1"/>
  <c r="L309" s="1"/>
  <c r="L297"/>
  <c r="L298" s="1"/>
  <c r="L299" s="1"/>
  <c r="L300" s="1"/>
  <c r="L301" s="1"/>
  <c r="L302" s="1"/>
  <c r="L289"/>
  <c r="L290" s="1"/>
  <c r="L291" s="1"/>
  <c r="L292" s="1"/>
  <c r="L293" s="1"/>
  <c r="L294" s="1"/>
  <c r="L282"/>
  <c r="L283" s="1"/>
  <c r="L284" s="1"/>
  <c r="L285" s="1"/>
  <c r="L286" s="1"/>
  <c r="L275"/>
  <c r="L276" s="1"/>
  <c r="L277" s="1"/>
  <c r="L278" s="1"/>
  <c r="L279" s="1"/>
  <c r="L266"/>
  <c r="L267" s="1"/>
  <c r="L268" s="1"/>
  <c r="L269" s="1"/>
  <c r="L270" s="1"/>
  <c r="L271" s="1"/>
  <c r="L272" s="1"/>
  <c r="L273" s="1"/>
  <c r="L274" s="1"/>
  <c r="L262"/>
  <c r="L263" s="1"/>
  <c r="L264" s="1"/>
  <c r="L252"/>
  <c r="L253" s="1"/>
  <c r="L254" s="1"/>
  <c r="L255" s="1"/>
  <c r="L256" s="1"/>
  <c r="L257" s="1"/>
  <c r="L258" s="1"/>
  <c r="L259" s="1"/>
  <c r="L247"/>
  <c r="L248" s="1"/>
  <c r="L249" s="1"/>
  <c r="L240"/>
  <c r="L241" s="1"/>
  <c r="L242" s="1"/>
  <c r="L243" s="1"/>
  <c r="L244" s="1"/>
  <c r="L245" s="1"/>
  <c r="L232"/>
  <c r="L233" s="1"/>
  <c r="L234" s="1"/>
  <c r="L235" s="1"/>
  <c r="L236" s="1"/>
  <c r="L237" s="1"/>
  <c r="L230"/>
  <c r="L231" s="1"/>
  <c r="L220"/>
  <c r="L221" s="1"/>
  <c r="L222" s="1"/>
  <c r="L223" s="1"/>
  <c r="L224" s="1"/>
  <c r="L225" s="1"/>
  <c r="L226" s="1"/>
  <c r="L213"/>
  <c r="L214" s="1"/>
  <c r="L215" s="1"/>
  <c r="L216" s="1"/>
  <c r="L217" s="1"/>
  <c r="L218" s="1"/>
  <c r="L219" s="1"/>
  <c r="L205"/>
  <c r="L206" s="1"/>
  <c r="L207" s="1"/>
  <c r="L208" s="1"/>
  <c r="L209" s="1"/>
  <c r="L210" s="1"/>
  <c r="L191"/>
  <c r="L192" s="1"/>
  <c r="L193" s="1"/>
  <c r="L194" s="1"/>
  <c r="L195" s="1"/>
  <c r="L196" s="1"/>
  <c r="L197" s="1"/>
  <c r="L198" s="1"/>
  <c r="L199" s="1"/>
  <c r="L200" s="1"/>
  <c r="L201" s="1"/>
  <c r="L202" s="1"/>
  <c r="L184"/>
  <c r="L185" s="1"/>
  <c r="L186" s="1"/>
  <c r="L187" s="1"/>
  <c r="L188" s="1"/>
  <c r="L189" s="1"/>
  <c r="L190" s="1"/>
  <c r="L182"/>
  <c r="L171"/>
  <c r="L172" s="1"/>
  <c r="L173" s="1"/>
  <c r="L174" s="1"/>
  <c r="L175" s="1"/>
  <c r="L176" s="1"/>
  <c r="L177" s="1"/>
  <c r="L178" s="1"/>
  <c r="L179" s="1"/>
  <c r="L180" s="1"/>
  <c r="L181" s="1"/>
  <c r="L158"/>
  <c r="L159" s="1"/>
  <c r="L160" s="1"/>
  <c r="L161" s="1"/>
  <c r="L162" s="1"/>
  <c r="L163" s="1"/>
  <c r="L164" s="1"/>
  <c r="L165" s="1"/>
  <c r="L166" s="1"/>
  <c r="L167" s="1"/>
  <c r="L168" s="1"/>
  <c r="L145"/>
  <c r="L146" s="1"/>
  <c r="L147" s="1"/>
  <c r="L148" s="1"/>
  <c r="L149" s="1"/>
  <c r="L150" s="1"/>
  <c r="L151" s="1"/>
  <c r="L152" s="1"/>
  <c r="L153" s="1"/>
  <c r="L154" s="1"/>
  <c r="L155" s="1"/>
  <c r="L133"/>
  <c r="L134" s="1"/>
  <c r="L135" s="1"/>
  <c r="L136" s="1"/>
  <c r="L137" s="1"/>
  <c r="L138" s="1"/>
  <c r="L139" s="1"/>
  <c r="L140" s="1"/>
  <c r="L141" s="1"/>
  <c r="L142" s="1"/>
  <c r="L118"/>
  <c r="L119" s="1"/>
  <c r="L120" s="1"/>
  <c r="L121" s="1"/>
  <c r="L122" s="1"/>
  <c r="L123" s="1"/>
  <c r="L124" s="1"/>
  <c r="L125" s="1"/>
  <c r="L126" s="1"/>
  <c r="L127" s="1"/>
  <c r="L128" s="1"/>
  <c r="L129" s="1"/>
  <c r="L130" s="1"/>
  <c r="L131" s="1"/>
  <c r="L132" s="1"/>
  <c r="L108"/>
  <c r="L109" s="1"/>
  <c r="L110" s="1"/>
  <c r="L111" s="1"/>
  <c r="L112" s="1"/>
  <c r="L113" s="1"/>
  <c r="L114" s="1"/>
  <c r="L115" s="1"/>
  <c r="L116" s="1"/>
  <c r="L117" s="1"/>
  <c r="L95"/>
  <c r="L96" s="1"/>
  <c r="L97" s="1"/>
  <c r="L98" s="1"/>
  <c r="L99" s="1"/>
  <c r="L100" s="1"/>
  <c r="L101" s="1"/>
  <c r="L102" s="1"/>
  <c r="L103" s="1"/>
  <c r="L104" s="1"/>
  <c r="L105" s="1"/>
  <c r="L94"/>
  <c r="L78"/>
  <c r="L79" s="1"/>
  <c r="L80" s="1"/>
  <c r="L81" s="1"/>
  <c r="L82" s="1"/>
  <c r="L83" s="1"/>
  <c r="L84" s="1"/>
  <c r="L85" s="1"/>
  <c r="L86" s="1"/>
  <c r="L87" s="1"/>
  <c r="L88" s="1"/>
  <c r="L89" s="1"/>
  <c r="L90" s="1"/>
  <c r="L91" s="1"/>
  <c r="L65"/>
  <c r="L66" s="1"/>
  <c r="L67" s="1"/>
  <c r="L68" s="1"/>
  <c r="L69" s="1"/>
  <c r="L70" s="1"/>
  <c r="L71" s="1"/>
  <c r="L72" s="1"/>
  <c r="L73" s="1"/>
  <c r="L74" s="1"/>
  <c r="L75" s="1"/>
  <c r="L76" s="1"/>
  <c r="L77" s="1"/>
  <c r="L55"/>
  <c r="L56" s="1"/>
  <c r="L57" s="1"/>
  <c r="L58" s="1"/>
  <c r="L59" s="1"/>
  <c r="L60" s="1"/>
  <c r="L61" s="1"/>
  <c r="L62" s="1"/>
  <c r="L49"/>
  <c r="L50" s="1"/>
  <c r="L51" s="1"/>
  <c r="L52" s="1"/>
  <c r="L29"/>
  <c r="L30" s="1"/>
  <c r="L31" s="1"/>
  <c r="L32" s="1"/>
  <c r="L33" s="1"/>
  <c r="L34" s="1"/>
  <c r="L35" s="1"/>
  <c r="L36" s="1"/>
  <c r="L37" s="1"/>
  <c r="L38" s="1"/>
  <c r="L39" s="1"/>
  <c r="L40" s="1"/>
  <c r="L41" s="1"/>
  <c r="L42" s="1"/>
  <c r="L43" s="1"/>
  <c r="L44" s="1"/>
  <c r="L45" s="1"/>
  <c r="L46" s="1"/>
  <c r="L47" s="1"/>
  <c r="L48" s="1"/>
  <c r="L15"/>
  <c r="L16" s="1"/>
  <c r="L17" s="1"/>
  <c r="L18" s="1"/>
  <c r="L19" s="1"/>
  <c r="L20" s="1"/>
  <c r="L21" s="1"/>
  <c r="L22" s="1"/>
  <c r="L23" s="1"/>
  <c r="L24" s="1"/>
  <c r="L25" s="1"/>
  <c r="L26" s="1"/>
  <c r="L812" l="1"/>
  <c r="K960"/>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<sst xmlns="http://schemas.openxmlformats.org/spreadsheetml/2006/main" count="2326" uniqueCount="516">
  <si>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</si>
  <si>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</si>
  <si>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</si>
  <si>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</si>
  <si>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</si>
  <si>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</si>
  <si>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</si>
  <si>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</si>
  <si>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</si>
  <si>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</si>
  <si>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</si>
  <si>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</si>
  <si>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</si>
  <si>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</si>
  <si>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</si>
  <si>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</si>
  <si>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</si>
  <si>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</si>
  <si>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</si>
  <si>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</si>
  <si>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</si>
  <si>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</si>
  <si>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</si>
  <si>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</si>
  <si>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</si>
  <si>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</si>
  <si>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</si>
  <si>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</si>
  <si>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</si>
  <si>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</si>
  <si>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</si>
  <si>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</si>
  <si>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</si>
  <si>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</si>
  <si>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</si>
  <si>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</si>
  <si>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</si>
  <si>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</si>
  <si>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</si>
  <si>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</si>
  <si>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</si>
  <si>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</si>
  <si>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</si>
  <si>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</si>
  <si>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</si>
  <si>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</si>
  <si>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</si>
  <si>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</si>
  <si>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</si>
  <si>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</si>
  <si>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</si>
  <si>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</si>
  <si>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</si>
  <si>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</si>
  <si>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</si>
  <si>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</si>
  <si>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</si>
  <si>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</si>
  <si>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</si>
  <si>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</si>
  <si>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</si>
  <si>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</si>
  <si>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</si>
  <si>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</si>
  <si>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</si>
  <si>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</si>
  <si>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</si>
  <si>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</si>
  <si>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</si>
  <si>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</si>
  <si>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</si>
  <si>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</si>
  <si>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</si>
  <si>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</si>
  <si>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</si>
  <si>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</si>
  <si>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</si>
  <si>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</si>
  <si>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</si>
  <si>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</si>
  <si>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</si>
  <si>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</si>
  <si>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</si>
  <si>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</si>
  <si>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</si>
  <si>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</si>
  <si>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</si>
  <si>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</si>
  <si>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</si>
  <si>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</si>
  <si>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</si>
  <si>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</si>
  <si>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</si>
  <si>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</si>
  <si>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</si>
  <si>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</si>
  <si>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</si>
  <si>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</si>
  <si>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</si>
  <si>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</si>
  <si>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</si>
  <si>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</si>
  <si>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</si>
  <si>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</si>
  <si>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</si>
  <si>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</si>
  <si>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</si>
  <si>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</si>
  <si>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</si>
  <si>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</si>
  <si>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</si>
  <si>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</si>
  <si>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</si>
  <si>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</si>
  <si>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</si>
  <si>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</si>
  <si>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</si>
  <si>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</si>
  <si>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</si>
  <si>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</si>
  <si>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</si>
  <si>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</si>
  <si>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</si>
  <si>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</si>
  <si>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</si>
  <si>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</si>
  <si>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</si>
  <si>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</si>
  <si>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</si>
  <si>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</si>
  <si>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</si>
  <si>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</si>
  <si>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</si>
  <si>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</si>
  <si>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</si>
  <si>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</si>
  <si>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</si>
  <si>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</si>
  <si>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</si>
  <si>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</si>
  <si>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</si>
  <si>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</si>
  <si>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</si>
  <si>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</si>
  <si>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</si>
  <si>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</si>
  <si>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</si>
  <si>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</si>
  <si>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</si>
  <si>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</si>
  <si>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</si>
  <si>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</si>
  <si>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</si>
  <si>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</si>
  <si>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</si>
  <si>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</si>
  <si>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</si>
  <si>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</si>
  <si>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</si>
  <si>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</si>
  <si>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</si>
  <si>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</si>
  <si>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</si>
  <si>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</si>
  <si>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</si>
  <si>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</si>
  <si>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</si>
  <si>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</si>
  <si>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</si>
  <si>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</si>
  <si>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</si>
  <si>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</si>
  <si>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</si>
  <si>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</si>
  <si>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</si>
  <si>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</si>
  <si>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</si>
  <si>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</si>
  <si>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</si>
  <si>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</si>
  <si>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</si>
  <si>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</si>
  <si>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</si>
  <si>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</si>
  <si>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</si>
  <si>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</si>
  <si>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</si>
  <si>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</si>
  <si>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</si>
  <si>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</si>
  <si>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</si>
  <si>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</si>
  <si>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</si>
  <si>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</si>
  <si>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</si>
  <si>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</si>
  <si>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</si>
  <si>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</si>
  <si>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</si>
  <si>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</si>
  <si>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</si>
  <si>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</si>
  <si>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</si>
  <si>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</si>
  <si>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</si>
  <si>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</si>
  <si>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</si>
  <si>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</si>
  <si>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</si>
  <si>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</si>
  <si>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</si>
  <si>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</si>
  <si>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</si>
  <si>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</si>
  <si>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</si>
  <si>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</si>
  <si>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</si>
  <si>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</si>
  <si>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</si>
  <si>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</si>
  <si>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</si>
  <si>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</si>
  <si>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</si>
  <si>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</si>
  <si>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</si>
  <si>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</si>
  <si>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</si>
  <si>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</si>
  <si>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</si>
  <si>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</si>
  <si>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</si>
  <si>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</si>
  <si>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</si>
  <si>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</si>
  <si>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</si>
  <si>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</si>
  <si>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</si>
  <si>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</si>
  <si>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</si>
  <si>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</si>
  <si>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</si>
  <si>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</si>
  <si>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</si>
  <si>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</si>
  <si>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</si>
  <si>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</si>
  <si>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</si>
  <si>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</si>
  <si>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</si>
  <si>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</si>
  <si>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</si>
  <si>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</si>
  <si>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</si>
  <si>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</si>
  <si>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</si>
  <si>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</si>
  <si>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</si>
  <si>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</si>
  <si>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</si>
  <si>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</si>
  <si>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</si>
  <si>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</si>
  <si>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</si>
  <si>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</si>
  <si>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</si>
  <si>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</si>
  <si>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</si>
  <si>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</si>
  <si>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</si>
  <si>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</si>
  <si>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</si>
  <si>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</si>
  <si>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</si>
  <si>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</si>
  <si>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</si>
  <si>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</si>
  <si>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</si>
  <si>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</si>
  <si>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</si>
  <si>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</si>
  <si>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</si>
  <si>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</si>
  <si>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</si>
  <si>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</si>
  <si>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</si>
  <si>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</si>
  <si>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</si>
  <si>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</si>
  <si>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</si>
  <si>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</si>
  <si>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</si>
  <si>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</si>
  <si>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</si>
  <si>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</si>
  <si>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</si>
  <si>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</si>
  <si>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</si>
  <si>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</si>
  <si>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</si>
  <si>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</si>
  <si>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</si>
  <si>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</si>
  <si>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</si>
  <si>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</si>
  <si>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</si>
  <si>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</si>
  <si>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</si>
  <si>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</si>
  <si>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</si>
  <si>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"HAFA" means the Home Affordable foreclosure Alternatives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</si>
  <si>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</si>
  <si>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</si>
  <si>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</si>
  <si>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</si>
  <si>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</si>
  <si>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</si>
  <si>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</si>
  <si>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</si>
  <si>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</si>
  <si>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</si>
  <si>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</si>
  <si>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</si>
  <si>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</si>
  <si>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</si>
  <si>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</si>
  <si>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</si>
  <si>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</si>
  <si>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</si>
  <si>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</si>
  <si>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</si>
  <si>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</si>
  <si>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</si>
  <si>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</si>
  <si>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</si>
  <si>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</si>
  <si>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</si>
  <si>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</si>
  <si>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</si>
  <si>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</si>
  <si>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</si>
  <si>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</si>
  <si>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</si>
  <si>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</si>
  <si>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</si>
  <si>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</si>
  <si>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</si>
  <si>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</si>
  <si>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</si>
  <si>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</si>
  <si>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</si>
  <si>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</si>
  <si>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</si>
  <si>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</si>
  <si>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</si>
  <si>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</si>
  <si>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</si>
  <si>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</si>
  <si>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</si>
  <si>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</si>
  <si>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</si>
  <si>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</si>
  <si>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</si>
  <si>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</si>
  <si>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</si>
  <si>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</si>
  <si>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</si>
  <si>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</si>
  <si>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</si>
  <si>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</si>
  <si>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</si>
  <si>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</si>
  <si>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</si>
  <si>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</si>
  <si>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</si>
  <si>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</si>
  <si>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</si>
  <si>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</si>
  <si>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</si>
  <si>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</si>
  <si>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</si>
  <si>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</si>
  <si>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</si>
  <si>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</si>
  <si>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</si>
  <si>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</si>
  <si>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</si>
  <si>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</si>
  <si>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</si>
  <si>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</si>
  <si>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</si>
  <si>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</si>
  <si>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</si>
  <si>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</si>
  <si>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</si>
  <si>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</si>
  <si>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</si>
  <si>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</si>
  <si>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</si>
  <si>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</si>
  <si>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</si>
  <si>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</si>
  <si>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</si>
  <si>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</si>
  <si>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</si>
  <si>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</si>
  <si>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</si>
  <si>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</si>
  <si>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</si>
  <si>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</si>
  <si>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</si>
  <si>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</si>
  <si>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</si>
  <si>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</si>
  <si>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</si>
  <si>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</si>
  <si>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</si>
  <si>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</si>
  <si>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</si>
  <si>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</si>
  <si>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</si>
  <si>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</si>
  <si>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</si>
  <si>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</si>
  <si>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</si>
  <si>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</si>
  <si>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</si>
  <si>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</si>
  <si>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</si>
  <si>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</si>
  <si>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</si>
  <si>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</si>
  <si>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</si>
  <si>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</si>
  <si>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</si>
  <si>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</si>
  <si>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</si>
  <si>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</si>
  <si>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</si>
  <si>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</si>
  <si>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</si>
  <si>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</si>
  <si>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</si>
  <si>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</si>
  <si>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</si>
  <si>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</si>
  <si>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</si>
  <si>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</si>
  <si>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</si>
  <si>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</si>
  <si>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</si>
  <si>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</si>
  <si>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</si>
  <si>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</si>
  <si>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</si>
  <si>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</si>
  <si>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</si>
  <si>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</si>
  <si>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</si>
  <si>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</si>
  <si>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</si>
  <si>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</si>
  <si>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</si>
  <si>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</si>
  <si>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</si>
  <si>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</si>
  <si>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</si>
  <si>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</si>
  <si>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</si>
  <si>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</si>
  <si>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</si>
  <si>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</si>
  <si>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</si>
  <si>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</si>
  <si>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</si>
  <si>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</si>
  <si>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</si>
  <si>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</si>
  <si>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</si>
  <si>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</si>
  <si>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</si>
  <si>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</si>
  <si>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</si>
  <si>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</si>
  <si>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</si>
  <si>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</si>
  <si>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</si>
  <si>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</si>
  <si>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</si>
  <si>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</si>
  <si>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</si>
  <si>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</si>
  <si>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</si>
  <si>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Non-GSE Incentive Payments (through March 2011)</t>
  </si>
  <si>
    <t>BankUnited</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</si>
  <si>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</si>
  <si>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</si>
  <si>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</si>
  <si>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</si>
  <si>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</si>
  <si>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</si>
  <si>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</si>
  <si>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</si>
  <si>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</si>
  <si>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</si>
  <si>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</si>
  <si>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</si>
  <si>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</si>
  <si>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</si>
  <si>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</si>
  <si>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</si>
  <si>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</si>
  <si>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</si>
  <si>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</si>
  <si>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</si>
  <si>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For Period Ending March 30, 2011</t>
  </si>
  <si>
    <t>Updated due to quarterly assessment and reallocation</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</si>
</sst>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56">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0" fontId="50" fillId="0" borderId="66" xfId="2858" applyFont="1" applyFill="1" applyBorder="1" applyAlignment="1">
      <alignment horizontal="center"/>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0" fontId="50" fillId="0" borderId="66" xfId="2858" applyFont="1" applyFill="1" applyBorder="1" applyAlignment="1">
      <alignment horizontal="right"/>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0" fontId="53" fillId="0" borderId="66" xfId="2858" applyFont="1" applyFill="1" applyBorder="1" applyAlignment="1">
      <alignment horizontal="center"/>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3" applyFont="1" applyFill="1" applyBorder="1" applyAlignment="1">
      <alignment vertical="center"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73" fillId="0" borderId="0" xfId="3103" applyFont="1" applyFill="1" applyBorder="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42" fontId="50" fillId="0" borderId="66" xfId="2858" applyNumberFormat="1" applyFont="1" applyFill="1" applyBorder="1" applyAlignment="1">
      <alignment horizontal="center"/>
    </xf>
    <xf numFmtId="42" fontId="50" fillId="0" borderId="66" xfId="2858" applyNumberFormat="1" applyFont="1" applyFill="1" applyBorder="1" applyAlignment="1">
      <alignment wrapText="1"/>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14" fontId="53" fillId="0" borderId="44" xfId="2858" applyNumberFormat="1" applyFont="1" applyFill="1" applyBorder="1" applyAlignment="1">
      <alignment horizontal="center" wrapText="1"/>
    </xf>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16" fontId="73" fillId="0" borderId="14" xfId="3103" applyNumberFormat="1"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0" fontId="53" fillId="0" borderId="52" xfId="2858" applyFont="1" applyFill="1" applyBorder="1" applyAlignment="1">
      <alignment vertical="center"/>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0" fontId="53" fillId="0" borderId="23" xfId="2858" applyFont="1" applyFill="1" applyBorder="1" applyAlignment="1">
      <alignment vertical="center"/>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0" fontId="53" fillId="0" borderId="54" xfId="2858" applyFont="1" applyFill="1" applyBorder="1" applyAlignment="1">
      <alignment vertical="center"/>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0" fontId="53" fillId="0" borderId="29" xfId="2858" applyFont="1" applyFill="1" applyBorder="1" applyAlignment="1">
      <alignment vertical="center"/>
    </xf>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14" fontId="53" fillId="0" borderId="37" xfId="2858" applyNumberFormat="1" applyFont="1" applyFill="1" applyBorder="1" applyAlignment="1">
      <alignment horizontal="center" vertical="center"/>
    </xf>
    <xf numFmtId="0" fontId="73" fillId="0" borderId="32" xfId="3103" applyFont="1" applyFill="1" applyBorder="1" applyAlignment="1">
      <alignment vertical="center" wrapText="1"/>
    </xf>
    <xf numFmtId="0" fontId="53" fillId="0" borderId="32" xfId="2858" applyFont="1" applyFill="1" applyBorder="1" applyAlignment="1">
      <alignment vertical="center"/>
    </xf>
    <xf numFmtId="0" fontId="53" fillId="0" borderId="32" xfId="2858" applyFont="1" applyFill="1" applyBorder="1" applyAlignment="1">
      <alignment horizontal="center" vertical="center"/>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165" fontId="90" fillId="0" borderId="0" xfId="3978" applyNumberFormat="1" applyFont="1" applyBorder="1"/>
    <xf numFmtId="165" fontId="2" fillId="0" borderId="0" xfId="3978" applyNumberFormat="1" applyBorder="1"/>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0" fontId="53" fillId="0" borderId="19" xfId="2858" applyFont="1" applyFill="1" applyBorder="1" applyAlignment="1">
      <alignment vertical="center"/>
    </xf>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2" fontId="53" fillId="0" borderId="32" xfId="3967" applyNumberFormat="1" applyFont="1" applyFill="1" applyBorder="1" applyAlignment="1">
      <alignment vertical="center"/>
    </xf>
    <xf numFmtId="0" fontId="53" fillId="0" borderId="32" xfId="3967" applyFont="1" applyFill="1" applyBorder="1" applyAlignment="1">
      <alignment horizontal="center" vertical="center"/>
    </xf>
    <xf numFmtId="0" fontId="53" fillId="0" borderId="10" xfId="0" applyFont="1" applyFill="1" applyBorder="1" applyAlignment="1">
      <alignment vertical="center"/>
    </xf>
    <xf numFmtId="16" fontId="73" fillId="0" borderId="10" xfId="3103" applyNumberFormat="1" applyFont="1" applyFill="1" applyBorder="1" applyAlignment="1">
      <alignment vertical="center" wrapText="1"/>
    </xf>
    <xf numFmtId="42" fontId="73" fillId="0" borderId="44" xfId="3967" applyNumberFormat="1" applyFont="1" applyFill="1" applyBorder="1" applyAlignment="1">
      <alignment wrapText="1"/>
    </xf>
    <xf numFmtId="42" fontId="53" fillId="0" borderId="21" xfId="3967" applyNumberFormat="1" applyFont="1" applyFill="1" applyBorder="1" applyAlignment="1">
      <alignment wrapText="1"/>
    </xf>
    <xf numFmtId="0" fontId="53" fillId="0" borderId="43" xfId="2858" applyFont="1" applyFill="1" applyBorder="1" applyAlignment="1">
      <alignment horizontal="left"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0" fontId="53" fillId="0" borderId="53" xfId="2858" applyFont="1" applyFill="1" applyBorder="1" applyAlignment="1">
      <alignment horizontal="center" vertical="center"/>
    </xf>
    <xf numFmtId="0" fontId="53" fillId="0" borderId="18" xfId="2858" applyFont="1" applyFill="1" applyBorder="1" applyAlignment="1">
      <alignment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0" borderId="18" xfId="2858" applyFont="1" applyFill="1" applyBorder="1" applyAlignment="1">
      <alignment vertical="center"/>
    </xf>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42" fontId="50" fillId="55" borderId="66" xfId="2858" applyNumberFormat="1" applyFont="1" applyFill="1" applyBorder="1"/>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31" xfId="2858" applyFont="1" applyFill="1" applyBorder="1" applyAlignment="1">
      <alignmen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2" fillId="0" borderId="70" xfId="3979" applyFill="1" applyBorder="1"/>
    <xf numFmtId="14" fontId="50" fillId="0" borderId="0" xfId="2818" applyNumberFormat="1" applyFont="1" applyFill="1" applyBorder="1" applyAlignment="1">
      <alignment horizontal="center"/>
    </xf>
    <xf numFmtId="0" fontId="50" fillId="0" borderId="0" xfId="2818" applyFont="1" applyFill="1" applyBorder="1" applyAlignment="1">
      <alignment horizontal="center"/>
    </xf>
    <xf numFmtId="0" fontId="50" fillId="0" borderId="0" xfId="2858" applyFont="1" applyFill="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alignment horizontal="left"/>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0" fontId="53" fillId="0" borderId="0" xfId="2858" applyFont="1" applyFill="1" applyAlignment="1">
      <alignment horizontal="left" wrapText="1"/>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414"/>
  <sheetViews>
    <sheetView tabSelected="1" zoomScaleNormal="100" zoomScaleSheetLayoutView="80" zoomScalePageLayoutView="85" workbookViewId="0">
      <selection activeCell="J949" sqref="J949"/>
    </sheetView>
  </sheetViews>
  <sheetFormatPr defaultColWidth="9.140625" defaultRowHeight="14.25"/>
  <cols>
    <col min="1" max="1" width="12.5703125" style="10" bestFit="1" customWidth="1"/>
    <col min="2" max="2" width="53.5703125" style="234" customWidth="1"/>
    <col min="3" max="3" width="18.28515625" style="234" bestFit="1" customWidth="1"/>
    <col min="4" max="4" width="6.28515625" style="10" bestFit="1" customWidth="1"/>
    <col min="5" max="5" width="13.140625" style="10" bestFit="1" customWidth="1"/>
    <col min="6" max="6" width="51.42578125" style="235" bestFit="1" customWidth="1"/>
    <col min="7" max="7" width="27" style="234" customWidth="1"/>
    <col min="8" max="8" width="12.7109375" style="224" customWidth="1"/>
    <col min="9" max="9" width="5.85546875" style="234" bestFit="1" customWidth="1"/>
    <col min="10" max="10" width="13.140625" style="10" customWidth="1"/>
    <col min="11" max="11" width="25.5703125" style="234" bestFit="1" customWidth="1"/>
    <col min="12" max="12" width="19.28515625" style="234" bestFit="1" customWidth="1"/>
    <col min="13" max="13" width="42.140625" style="234" customWidth="1"/>
    <col min="14" max="14" width="5" style="234" customWidth="1"/>
    <col min="15" max="15" width="18" style="234" bestFit="1" customWidth="1"/>
    <col min="16" max="17" width="9.140625" style="234"/>
    <col min="18" max="18" width="18.42578125" style="234" bestFit="1" customWidth="1"/>
    <col min="19" max="16384" width="9.140625" style="234"/>
  </cols>
  <sheetData>
    <row r="1" spans="1:18" s="266" customFormat="1" ht="15">
      <c r="A1" s="296" t="s">
        <v>489</v>
      </c>
      <c r="B1" s="296"/>
      <c r="C1" s="296"/>
      <c r="D1" s="296"/>
      <c r="E1" s="296"/>
      <c r="F1" s="296"/>
      <c r="G1" s="296"/>
      <c r="H1" s="296"/>
      <c r="I1" s="296"/>
      <c r="J1" s="296"/>
      <c r="K1" s="296"/>
      <c r="L1" s="296"/>
      <c r="M1" s="296"/>
    </row>
    <row r="2" spans="1:18" s="266" customFormat="1" ht="15">
      <c r="A2" s="296" t="s">
        <v>490</v>
      </c>
      <c r="B2" s="296"/>
      <c r="C2" s="296"/>
      <c r="D2" s="296"/>
      <c r="E2" s="296"/>
      <c r="F2" s="296"/>
      <c r="G2" s="296"/>
      <c r="H2" s="296"/>
      <c r="I2" s="296"/>
      <c r="J2" s="296"/>
      <c r="K2" s="296"/>
      <c r="L2" s="296"/>
      <c r="M2" s="296"/>
    </row>
    <row r="3" spans="1:18" s="266" customFormat="1">
      <c r="A3" s="10"/>
      <c r="D3" s="10"/>
      <c r="E3" s="10"/>
      <c r="F3" s="267"/>
      <c r="H3" s="260"/>
      <c r="J3" s="10"/>
    </row>
    <row r="4" spans="1:18" s="265" customFormat="1" ht="15">
      <c r="A4" s="294" t="s">
        <v>0</v>
      </c>
      <c r="B4" s="294"/>
      <c r="C4" s="294"/>
      <c r="D4" s="294"/>
      <c r="E4" s="294"/>
      <c r="F4" s="294"/>
      <c r="G4" s="294"/>
      <c r="H4" s="294"/>
      <c r="I4" s="294"/>
      <c r="J4" s="294"/>
      <c r="K4" s="294"/>
      <c r="L4" s="294"/>
      <c r="M4" s="294"/>
      <c r="N4" s="261"/>
      <c r="O4" s="261"/>
      <c r="P4" s="261"/>
      <c r="Q4" s="261"/>
      <c r="R4" s="261"/>
    </row>
    <row r="5" spans="1:18" s="265" customFormat="1" ht="15">
      <c r="A5" s="261"/>
      <c r="B5" s="261"/>
      <c r="C5" s="261"/>
      <c r="D5" s="261"/>
      <c r="E5" s="261"/>
      <c r="F5" s="261"/>
      <c r="G5" s="261"/>
      <c r="H5" s="261"/>
      <c r="I5" s="261"/>
      <c r="J5" s="261"/>
      <c r="K5" s="261"/>
      <c r="L5" s="261"/>
      <c r="M5" s="261"/>
      <c r="N5" s="261"/>
      <c r="O5" s="261"/>
      <c r="P5" s="261"/>
      <c r="Q5" s="261"/>
      <c r="R5" s="261"/>
    </row>
    <row r="6" spans="1:18" s="265" customFormat="1" ht="15">
      <c r="A6" s="294" t="s">
        <v>491</v>
      </c>
      <c r="B6" s="294"/>
      <c r="C6" s="294"/>
      <c r="D6" s="294"/>
      <c r="E6" s="294"/>
      <c r="F6" s="294"/>
      <c r="G6" s="294"/>
      <c r="H6" s="294"/>
      <c r="I6" s="294"/>
      <c r="J6" s="294"/>
      <c r="K6" s="294"/>
      <c r="L6" s="294"/>
      <c r="M6" s="294"/>
      <c r="N6" s="261"/>
      <c r="O6" s="261"/>
      <c r="P6" s="261"/>
      <c r="Q6" s="261"/>
      <c r="R6" s="261"/>
    </row>
    <row r="7" spans="1:18" s="265" customFormat="1">
      <c r="A7" s="262"/>
      <c r="B7" s="262"/>
      <c r="C7" s="262"/>
      <c r="D7" s="262"/>
      <c r="E7" s="262"/>
      <c r="F7" s="262"/>
      <c r="G7" s="262"/>
      <c r="H7" s="262"/>
      <c r="I7" s="262"/>
      <c r="J7" s="262"/>
      <c r="K7" s="262"/>
      <c r="L7" s="262"/>
      <c r="M7" s="262"/>
      <c r="N7" s="262"/>
      <c r="O7" s="262"/>
      <c r="P7" s="262"/>
      <c r="Q7" s="262"/>
      <c r="R7" s="262"/>
    </row>
    <row r="8" spans="1:18" s="265" customFormat="1" ht="15">
      <c r="A8" s="295" t="s">
        <v>514</v>
      </c>
      <c r="B8" s="295"/>
      <c r="C8" s="295"/>
      <c r="D8" s="295"/>
      <c r="E8" s="295"/>
      <c r="F8" s="295"/>
      <c r="G8" s="295"/>
      <c r="H8" s="295"/>
      <c r="I8" s="295"/>
      <c r="J8" s="295"/>
      <c r="K8" s="295"/>
      <c r="L8" s="295"/>
      <c r="M8" s="295"/>
      <c r="N8" s="263"/>
      <c r="O8" s="263"/>
      <c r="P8" s="263"/>
      <c r="Q8" s="263"/>
      <c r="R8" s="263"/>
    </row>
    <row r="9" spans="1:18" s="265" customFormat="1" ht="15">
      <c r="A9" s="261"/>
      <c r="B9" s="261"/>
      <c r="C9" s="261"/>
      <c r="D9" s="261"/>
      <c r="E9" s="261"/>
      <c r="F9" s="261"/>
      <c r="G9" s="261"/>
      <c r="H9" s="261"/>
      <c r="I9" s="261"/>
      <c r="J9" s="261"/>
      <c r="K9" s="261"/>
      <c r="L9" s="261"/>
      <c r="M9" s="261"/>
      <c r="N9" s="261"/>
      <c r="O9" s="261"/>
      <c r="P9" s="261"/>
      <c r="Q9" s="261"/>
      <c r="R9" s="261"/>
    </row>
    <row r="10" spans="1:18" s="265" customFormat="1" ht="15">
      <c r="A10" s="264"/>
      <c r="B10" s="264"/>
      <c r="C10" s="264"/>
      <c r="D10" s="264"/>
      <c r="E10" s="264"/>
      <c r="F10" s="264"/>
      <c r="G10" s="264"/>
      <c r="H10" s="264"/>
      <c r="I10" s="264"/>
      <c r="J10" s="264"/>
      <c r="K10" s="264"/>
      <c r="L10" s="264"/>
      <c r="M10" s="264"/>
      <c r="N10" s="264"/>
      <c r="O10" s="264"/>
      <c r="P10" s="264"/>
      <c r="Q10" s="264"/>
      <c r="R10" s="264"/>
    </row>
    <row r="11" spans="1:18" ht="15">
      <c r="A11" s="297" t="s">
        <v>66</v>
      </c>
      <c r="B11" s="297"/>
      <c r="C11" s="297"/>
      <c r="D11" s="297"/>
      <c r="E11" s="297"/>
      <c r="F11" s="297"/>
      <c r="G11" s="297"/>
      <c r="H11" s="297"/>
      <c r="I11" s="297"/>
      <c r="J11" s="297"/>
      <c r="K11" s="297"/>
      <c r="L11" s="297"/>
      <c r="M11" s="297"/>
    </row>
    <row r="12" spans="1:18" ht="11.25" customHeight="1" thickBot="1">
      <c r="A12" s="298"/>
      <c r="B12" s="298"/>
      <c r="C12" s="298"/>
      <c r="D12" s="298"/>
      <c r="E12" s="298"/>
      <c r="F12" s="298"/>
      <c r="G12" s="298"/>
      <c r="H12" s="298"/>
      <c r="I12" s="298"/>
      <c r="J12" s="298"/>
      <c r="K12" s="298"/>
      <c r="L12" s="298"/>
      <c r="M12" s="298"/>
    </row>
    <row r="13" spans="1:18" ht="12.75" customHeight="1">
      <c r="A13" s="299" t="s">
        <v>2</v>
      </c>
      <c r="B13" s="127" t="s">
        <v>180</v>
      </c>
      <c r="C13" s="127"/>
      <c r="D13" s="128"/>
      <c r="E13" s="301" t="s">
        <v>6</v>
      </c>
      <c r="F13" s="301" t="s">
        <v>146</v>
      </c>
      <c r="G13" s="301" t="s">
        <v>29</v>
      </c>
      <c r="H13" s="301" t="s">
        <v>7</v>
      </c>
      <c r="I13" s="304" t="s">
        <v>321</v>
      </c>
      <c r="J13" s="306" t="s">
        <v>48</v>
      </c>
      <c r="K13" s="306"/>
      <c r="L13" s="306"/>
      <c r="M13" s="307"/>
    </row>
    <row r="14" spans="1:18" s="236" customFormat="1" ht="30.75" thickBot="1">
      <c r="A14" s="300"/>
      <c r="B14" s="129" t="s">
        <v>3</v>
      </c>
      <c r="C14" s="130" t="s">
        <v>4</v>
      </c>
      <c r="D14" s="130" t="s">
        <v>5</v>
      </c>
      <c r="E14" s="302"/>
      <c r="F14" s="302"/>
      <c r="G14" s="303"/>
      <c r="H14" s="302"/>
      <c r="I14" s="305"/>
      <c r="J14" s="232" t="s">
        <v>51</v>
      </c>
      <c r="K14" s="233" t="s">
        <v>49</v>
      </c>
      <c r="L14" s="233" t="s">
        <v>60</v>
      </c>
      <c r="M14" s="241" t="s">
        <v>50</v>
      </c>
    </row>
    <row r="15" spans="1:18" ht="28.5" customHeight="1">
      <c r="A15" s="131">
        <v>39916</v>
      </c>
      <c r="B15" s="132" t="s">
        <v>149</v>
      </c>
      <c r="C15" s="132" t="s">
        <v>130</v>
      </c>
      <c r="D15" s="133" t="s">
        <v>131</v>
      </c>
      <c r="E15" s="133" t="s">
        <v>12</v>
      </c>
      <c r="F15" s="134" t="s">
        <v>150</v>
      </c>
      <c r="G15" s="135">
        <v>376000000</v>
      </c>
      <c r="H15" s="133" t="s">
        <v>73</v>
      </c>
      <c r="I15" s="136"/>
      <c r="J15" s="52">
        <v>39976</v>
      </c>
      <c r="K15" s="137">
        <v>284590000</v>
      </c>
      <c r="L15" s="138">
        <f>G15+K15</f>
        <v>660590000</v>
      </c>
      <c r="M15" s="36" t="s">
        <v>52</v>
      </c>
    </row>
    <row r="16" spans="1:18" ht="28.5" customHeight="1">
      <c r="A16" s="139"/>
      <c r="B16" s="140"/>
      <c r="C16" s="140"/>
      <c r="D16" s="141"/>
      <c r="E16" s="141"/>
      <c r="F16" s="142"/>
      <c r="G16" s="143"/>
      <c r="H16" s="141"/>
      <c r="I16" s="144"/>
      <c r="J16" s="53">
        <v>40086</v>
      </c>
      <c r="K16" s="145">
        <v>121910000</v>
      </c>
      <c r="L16" s="146">
        <f>L15+K16</f>
        <v>782500000</v>
      </c>
      <c r="M16" s="42" t="s">
        <v>223</v>
      </c>
    </row>
    <row r="17" spans="1:13" ht="28.5" customHeight="1">
      <c r="A17" s="139"/>
      <c r="B17" s="140"/>
      <c r="C17" s="140"/>
      <c r="D17" s="141"/>
      <c r="E17" s="141"/>
      <c r="F17" s="142"/>
      <c r="G17" s="143"/>
      <c r="H17" s="141"/>
      <c r="I17" s="144"/>
      <c r="J17" s="54">
        <v>40177</v>
      </c>
      <c r="K17" s="147">
        <v>131340000</v>
      </c>
      <c r="L17" s="148">
        <f>L16+K17</f>
        <v>913840000</v>
      </c>
      <c r="M17" s="37" t="s">
        <v>303</v>
      </c>
    </row>
    <row r="18" spans="1:13" ht="28.5" customHeight="1">
      <c r="A18" s="139"/>
      <c r="B18" s="140"/>
      <c r="C18" s="140"/>
      <c r="D18" s="141"/>
      <c r="E18" s="141"/>
      <c r="F18" s="142"/>
      <c r="G18" s="143"/>
      <c r="H18" s="141"/>
      <c r="I18" s="144"/>
      <c r="J18" s="54">
        <v>40263</v>
      </c>
      <c r="K18" s="147">
        <v>-355530000</v>
      </c>
      <c r="L18" s="148">
        <f>L17+K18</f>
        <v>558310000</v>
      </c>
      <c r="M18" s="37" t="s">
        <v>52</v>
      </c>
    </row>
    <row r="19" spans="1:13" ht="28.5" customHeight="1">
      <c r="A19" s="139"/>
      <c r="B19" s="140"/>
      <c r="C19" s="140"/>
      <c r="D19" s="141"/>
      <c r="E19" s="141"/>
      <c r="F19" s="142"/>
      <c r="G19" s="143"/>
      <c r="H19" s="141"/>
      <c r="I19" s="144"/>
      <c r="J19" s="54">
        <v>40373</v>
      </c>
      <c r="K19" s="147">
        <v>128690000</v>
      </c>
      <c r="L19" s="148">
        <f>L18+K19</f>
        <v>687000000</v>
      </c>
      <c r="M19" s="37" t="s">
        <v>52</v>
      </c>
    </row>
    <row r="20" spans="1:13" ht="28.5" customHeight="1">
      <c r="A20" s="139"/>
      <c r="B20" s="140"/>
      <c r="C20" s="140"/>
      <c r="D20" s="141"/>
      <c r="E20" s="141"/>
      <c r="F20" s="142"/>
      <c r="G20" s="143"/>
      <c r="H20" s="141"/>
      <c r="I20" s="144"/>
      <c r="J20" s="54">
        <v>40451</v>
      </c>
      <c r="K20" s="147">
        <v>4000000</v>
      </c>
      <c r="L20" s="148">
        <f t="shared" ref="L20" si="0">L19+K20</f>
        <v>691000000</v>
      </c>
      <c r="M20" s="37" t="s">
        <v>465</v>
      </c>
    </row>
    <row r="21" spans="1:13" ht="28.5" customHeight="1">
      <c r="A21" s="139"/>
      <c r="B21" s="140"/>
      <c r="C21" s="140"/>
      <c r="D21" s="141"/>
      <c r="E21" s="141"/>
      <c r="F21" s="142"/>
      <c r="G21" s="143"/>
      <c r="H21" s="141"/>
      <c r="I21" s="144"/>
      <c r="J21" s="54">
        <v>40451</v>
      </c>
      <c r="K21" s="149">
        <v>59807784</v>
      </c>
      <c r="L21" s="148">
        <f t="shared" ref="L21:L25" si="1">L20+K21</f>
        <v>750807784</v>
      </c>
      <c r="M21" s="37" t="s">
        <v>52</v>
      </c>
    </row>
    <row r="22" spans="1:13" ht="28.5" customHeight="1">
      <c r="A22" s="139"/>
      <c r="B22" s="140"/>
      <c r="C22" s="140"/>
      <c r="D22" s="141"/>
      <c r="E22" s="141"/>
      <c r="F22" s="142"/>
      <c r="G22" s="143"/>
      <c r="H22" s="141"/>
      <c r="I22" s="144"/>
      <c r="J22" s="54">
        <v>40498</v>
      </c>
      <c r="K22" s="149">
        <v>-700000</v>
      </c>
      <c r="L22" s="148">
        <f t="shared" si="1"/>
        <v>750107784</v>
      </c>
      <c r="M22" s="37" t="s">
        <v>367</v>
      </c>
    </row>
    <row r="23" spans="1:13" ht="28.5" customHeight="1">
      <c r="A23" s="139"/>
      <c r="B23" s="140"/>
      <c r="C23" s="140"/>
      <c r="D23" s="141"/>
      <c r="E23" s="141"/>
      <c r="F23" s="142"/>
      <c r="G23" s="143"/>
      <c r="H23" s="141"/>
      <c r="I23" s="144"/>
      <c r="J23" s="54">
        <v>40527</v>
      </c>
      <c r="K23" s="149">
        <v>64400000</v>
      </c>
      <c r="L23" s="148">
        <f t="shared" si="1"/>
        <v>814507784</v>
      </c>
      <c r="M23" s="37" t="s">
        <v>52</v>
      </c>
    </row>
    <row r="24" spans="1:13" ht="28.5" customHeight="1">
      <c r="A24" s="139"/>
      <c r="B24" s="140"/>
      <c r="C24" s="140"/>
      <c r="D24" s="141"/>
      <c r="E24" s="141"/>
      <c r="F24" s="142"/>
      <c r="G24" s="143"/>
      <c r="H24" s="141"/>
      <c r="I24" s="211"/>
      <c r="J24" s="54">
        <v>40549</v>
      </c>
      <c r="K24" s="149">
        <v>-639</v>
      </c>
      <c r="L24" s="148">
        <f t="shared" si="1"/>
        <v>814507145</v>
      </c>
      <c r="M24" s="37" t="s">
        <v>52</v>
      </c>
    </row>
    <row r="25" spans="1:13" ht="28.5" customHeight="1">
      <c r="A25" s="139"/>
      <c r="B25" s="140"/>
      <c r="C25" s="140"/>
      <c r="D25" s="141"/>
      <c r="E25" s="141"/>
      <c r="F25" s="142"/>
      <c r="G25" s="143"/>
      <c r="H25" s="141"/>
      <c r="I25" s="144"/>
      <c r="J25" s="54">
        <v>40556</v>
      </c>
      <c r="K25" s="149">
        <v>-2300000</v>
      </c>
      <c r="L25" s="148">
        <f t="shared" si="1"/>
        <v>812207145</v>
      </c>
      <c r="M25" s="37" t="s">
        <v>367</v>
      </c>
    </row>
    <row r="26" spans="1:13" ht="28.5" customHeight="1">
      <c r="A26" s="139"/>
      <c r="B26" s="140"/>
      <c r="C26" s="140"/>
      <c r="D26" s="141"/>
      <c r="E26" s="141"/>
      <c r="F26" s="142"/>
      <c r="G26" s="143"/>
      <c r="H26" s="141"/>
      <c r="I26" s="144"/>
      <c r="J26" s="54">
        <v>40590</v>
      </c>
      <c r="K26" s="149">
        <v>100000</v>
      </c>
      <c r="L26" s="148">
        <f>L25+K26</f>
        <v>812307145</v>
      </c>
      <c r="M26" s="37" t="s">
        <v>367</v>
      </c>
    </row>
    <row r="27" spans="1:13" s="284" customFormat="1" ht="28.5" customHeight="1">
      <c r="A27" s="139"/>
      <c r="B27" s="140"/>
      <c r="C27" s="140"/>
      <c r="D27" s="141"/>
      <c r="E27" s="141"/>
      <c r="F27" s="142"/>
      <c r="G27" s="143"/>
      <c r="H27" s="141"/>
      <c r="I27" s="144"/>
      <c r="J27" s="258">
        <v>40618</v>
      </c>
      <c r="K27" s="254">
        <v>3600000</v>
      </c>
      <c r="L27" s="148">
        <f>L26+K27</f>
        <v>815907145</v>
      </c>
      <c r="M27" s="255" t="s">
        <v>367</v>
      </c>
    </row>
    <row r="28" spans="1:13" s="248" customFormat="1" ht="28.5" customHeight="1">
      <c r="A28" s="139"/>
      <c r="B28" s="140"/>
      <c r="C28" s="140"/>
      <c r="D28" s="141"/>
      <c r="E28" s="141"/>
      <c r="F28" s="142"/>
      <c r="G28" s="143"/>
      <c r="H28" s="141"/>
      <c r="I28" s="249"/>
      <c r="J28" s="54">
        <v>40632</v>
      </c>
      <c r="K28" s="149">
        <v>-735</v>
      </c>
      <c r="L28" s="148">
        <f>L27+K28</f>
        <v>815906410</v>
      </c>
      <c r="M28" s="37" t="s">
        <v>515</v>
      </c>
    </row>
    <row r="29" spans="1:13" ht="28.5" customHeight="1">
      <c r="A29" s="151">
        <v>39916</v>
      </c>
      <c r="B29" s="152" t="s">
        <v>151</v>
      </c>
      <c r="C29" s="152" t="s">
        <v>152</v>
      </c>
      <c r="D29" s="153" t="s">
        <v>108</v>
      </c>
      <c r="E29" s="153" t="s">
        <v>12</v>
      </c>
      <c r="F29" s="154" t="s">
        <v>150</v>
      </c>
      <c r="G29" s="155">
        <v>2071000000</v>
      </c>
      <c r="H29" s="153" t="s">
        <v>73</v>
      </c>
      <c r="I29" s="144"/>
      <c r="J29" s="54">
        <v>39976</v>
      </c>
      <c r="K29" s="147">
        <v>-991580000</v>
      </c>
      <c r="L29" s="148">
        <f>G29+K29</f>
        <v>1079420000</v>
      </c>
      <c r="M29" s="37" t="s">
        <v>52</v>
      </c>
    </row>
    <row r="30" spans="1:13" ht="28.5" customHeight="1">
      <c r="A30" s="139"/>
      <c r="B30" s="140"/>
      <c r="C30" s="140"/>
      <c r="D30" s="141"/>
      <c r="E30" s="141"/>
      <c r="F30" s="142"/>
      <c r="G30" s="143"/>
      <c r="H30" s="141"/>
      <c r="I30" s="144"/>
      <c r="J30" s="54">
        <v>40086</v>
      </c>
      <c r="K30" s="147">
        <v>1010180000</v>
      </c>
      <c r="L30" s="148">
        <f t="shared" ref="L30:L37" si="2">L29+K30</f>
        <v>2089600000</v>
      </c>
      <c r="M30" s="42" t="s">
        <v>223</v>
      </c>
    </row>
    <row r="31" spans="1:13" ht="28.5" customHeight="1">
      <c r="A31" s="139"/>
      <c r="B31" s="140"/>
      <c r="C31" s="140"/>
      <c r="D31" s="141"/>
      <c r="E31" s="141"/>
      <c r="F31" s="142"/>
      <c r="G31" s="143"/>
      <c r="H31" s="141"/>
      <c r="I31" s="144"/>
      <c r="J31" s="54">
        <v>40177</v>
      </c>
      <c r="K31" s="147">
        <v>-105410000</v>
      </c>
      <c r="L31" s="148">
        <f t="shared" si="2"/>
        <v>1984190000</v>
      </c>
      <c r="M31" s="37" t="s">
        <v>303</v>
      </c>
    </row>
    <row r="32" spans="1:13" ht="28.5" customHeight="1">
      <c r="A32" s="139"/>
      <c r="B32" s="140"/>
      <c r="C32" s="140"/>
      <c r="D32" s="141"/>
      <c r="E32" s="141"/>
      <c r="F32" s="142"/>
      <c r="G32" s="143"/>
      <c r="H32" s="141"/>
      <c r="I32" s="144"/>
      <c r="J32" s="54">
        <v>40263</v>
      </c>
      <c r="K32" s="147">
        <v>-199300000</v>
      </c>
      <c r="L32" s="148">
        <f t="shared" si="2"/>
        <v>1784890000</v>
      </c>
      <c r="M32" s="37" t="s">
        <v>322</v>
      </c>
    </row>
    <row r="33" spans="1:13" ht="28.5" customHeight="1">
      <c r="A33" s="139"/>
      <c r="B33" s="140"/>
      <c r="C33" s="140"/>
      <c r="D33" s="141"/>
      <c r="E33" s="141"/>
      <c r="F33" s="142"/>
      <c r="G33" s="143"/>
      <c r="H33" s="141"/>
      <c r="I33" s="144"/>
      <c r="J33" s="54">
        <v>40287</v>
      </c>
      <c r="K33" s="147">
        <v>-230000</v>
      </c>
      <c r="L33" s="148">
        <f t="shared" si="2"/>
        <v>1784660000</v>
      </c>
      <c r="M33" s="37" t="s">
        <v>326</v>
      </c>
    </row>
    <row r="34" spans="1:13" ht="28.5" customHeight="1">
      <c r="A34" s="139"/>
      <c r="B34" s="140"/>
      <c r="C34" s="140"/>
      <c r="D34" s="141"/>
      <c r="E34" s="141"/>
      <c r="F34" s="142"/>
      <c r="G34" s="143"/>
      <c r="H34" s="141"/>
      <c r="I34" s="144"/>
      <c r="J34" s="54">
        <v>40312</v>
      </c>
      <c r="K34" s="147">
        <v>-3000000</v>
      </c>
      <c r="L34" s="148">
        <f t="shared" si="2"/>
        <v>1781660000</v>
      </c>
      <c r="M34" s="37" t="s">
        <v>332</v>
      </c>
    </row>
    <row r="35" spans="1:13" ht="28.5" customHeight="1">
      <c r="A35" s="139"/>
      <c r="B35" s="140"/>
      <c r="C35" s="140"/>
      <c r="D35" s="141"/>
      <c r="E35" s="141"/>
      <c r="F35" s="142"/>
      <c r="G35" s="143"/>
      <c r="H35" s="141"/>
      <c r="I35" s="144"/>
      <c r="J35" s="54">
        <v>40345</v>
      </c>
      <c r="K35" s="147">
        <v>-12280000</v>
      </c>
      <c r="L35" s="148">
        <f t="shared" si="2"/>
        <v>1769380000</v>
      </c>
      <c r="M35" s="37" t="s">
        <v>339</v>
      </c>
    </row>
    <row r="36" spans="1:13" ht="28.5" customHeight="1">
      <c r="A36" s="139"/>
      <c r="B36" s="140"/>
      <c r="C36" s="140"/>
      <c r="D36" s="141"/>
      <c r="E36" s="141"/>
      <c r="F36" s="142"/>
      <c r="G36" s="143"/>
      <c r="H36" s="141"/>
      <c r="I36" s="144"/>
      <c r="J36" s="54">
        <v>40373</v>
      </c>
      <c r="K36" s="147">
        <v>-757680000</v>
      </c>
      <c r="L36" s="148">
        <f t="shared" si="2"/>
        <v>1011700000</v>
      </c>
      <c r="M36" s="37" t="s">
        <v>52</v>
      </c>
    </row>
    <row r="37" spans="1:13" ht="28.5" customHeight="1">
      <c r="A37" s="139"/>
      <c r="B37" s="140"/>
      <c r="C37" s="140"/>
      <c r="D37" s="141"/>
      <c r="E37" s="141"/>
      <c r="F37" s="142"/>
      <c r="G37" s="143"/>
      <c r="H37" s="141"/>
      <c r="I37" s="144"/>
      <c r="J37" s="54">
        <v>40375</v>
      </c>
      <c r="K37" s="147">
        <v>-7110000</v>
      </c>
      <c r="L37" s="148">
        <f t="shared" si="2"/>
        <v>1004590000</v>
      </c>
      <c r="M37" s="37" t="s">
        <v>339</v>
      </c>
    </row>
    <row r="38" spans="1:13" ht="28.5" customHeight="1">
      <c r="A38" s="139"/>
      <c r="B38" s="140"/>
      <c r="C38" s="140"/>
      <c r="D38" s="141"/>
      <c r="E38" s="141"/>
      <c r="F38" s="142"/>
      <c r="G38" s="143"/>
      <c r="H38" s="141"/>
      <c r="I38" s="144"/>
      <c r="J38" s="54">
        <v>40403</v>
      </c>
      <c r="K38" s="149">
        <v>-6300000</v>
      </c>
      <c r="L38" s="148">
        <f>L37+K38</f>
        <v>998290000</v>
      </c>
      <c r="M38" s="37" t="s">
        <v>339</v>
      </c>
    </row>
    <row r="39" spans="1:13" ht="28.5" customHeight="1">
      <c r="A39" s="139"/>
      <c r="B39" s="140"/>
      <c r="C39" s="140"/>
      <c r="D39" s="141"/>
      <c r="E39" s="141"/>
      <c r="F39" s="142"/>
      <c r="G39" s="143"/>
      <c r="H39" s="141"/>
      <c r="I39" s="144"/>
      <c r="J39" s="54">
        <v>40436</v>
      </c>
      <c r="K39" s="149">
        <v>-8300000</v>
      </c>
      <c r="L39" s="148">
        <f>L38+K39</f>
        <v>989990000</v>
      </c>
      <c r="M39" s="37" t="s">
        <v>339</v>
      </c>
    </row>
    <row r="40" spans="1:13" ht="28.5" customHeight="1">
      <c r="A40" s="139"/>
      <c r="B40" s="140"/>
      <c r="C40" s="140"/>
      <c r="D40" s="141"/>
      <c r="E40" s="141"/>
      <c r="F40" s="142"/>
      <c r="G40" s="143"/>
      <c r="H40" s="141"/>
      <c r="I40" s="144"/>
      <c r="J40" s="54">
        <v>40451</v>
      </c>
      <c r="K40" s="147">
        <v>32400000</v>
      </c>
      <c r="L40" s="148">
        <f t="shared" ref="L40" si="3">L39+K40</f>
        <v>1022390000</v>
      </c>
      <c r="M40" s="37" t="s">
        <v>465</v>
      </c>
    </row>
    <row r="41" spans="1:13" ht="28.5" customHeight="1">
      <c r="A41" s="139"/>
      <c r="B41" s="140"/>
      <c r="C41" s="140"/>
      <c r="D41" s="141"/>
      <c r="E41" s="141"/>
      <c r="F41" s="142"/>
      <c r="G41" s="143"/>
      <c r="H41" s="141"/>
      <c r="I41" s="144"/>
      <c r="J41" s="54">
        <v>40451</v>
      </c>
      <c r="K41" s="149">
        <v>101287484</v>
      </c>
      <c r="L41" s="148">
        <f>L40+K41</f>
        <v>1123677484</v>
      </c>
      <c r="M41" s="37" t="s">
        <v>52</v>
      </c>
    </row>
    <row r="42" spans="1:13" ht="28.5" customHeight="1">
      <c r="A42" s="139"/>
      <c r="B42" s="140"/>
      <c r="C42" s="140"/>
      <c r="D42" s="141"/>
      <c r="E42" s="141"/>
      <c r="F42" s="142"/>
      <c r="G42" s="143"/>
      <c r="H42" s="141"/>
      <c r="I42" s="144"/>
      <c r="J42" s="54">
        <v>40466</v>
      </c>
      <c r="K42" s="147">
        <v>-1400000</v>
      </c>
      <c r="L42" s="148">
        <f t="shared" ref="L42" si="4">L41+K42</f>
        <v>1122277484</v>
      </c>
      <c r="M42" s="37" t="s">
        <v>367</v>
      </c>
    </row>
    <row r="43" spans="1:13" ht="28.5" customHeight="1">
      <c r="A43" s="139"/>
      <c r="B43" s="140"/>
      <c r="C43" s="140"/>
      <c r="D43" s="141"/>
      <c r="E43" s="141"/>
      <c r="F43" s="142"/>
      <c r="G43" s="143"/>
      <c r="H43" s="141"/>
      <c r="I43" s="144"/>
      <c r="J43" s="54">
        <v>40498</v>
      </c>
      <c r="K43" s="149">
        <v>-3200000</v>
      </c>
      <c r="L43" s="148">
        <f t="shared" ref="L43:L48" si="5">L42+K43</f>
        <v>1119077484</v>
      </c>
      <c r="M43" s="37" t="s">
        <v>367</v>
      </c>
    </row>
    <row r="44" spans="1:13" ht="28.5" customHeight="1">
      <c r="A44" s="139"/>
      <c r="B44" s="140"/>
      <c r="C44" s="140"/>
      <c r="D44" s="141"/>
      <c r="E44" s="141"/>
      <c r="F44" s="142"/>
      <c r="G44" s="143"/>
      <c r="H44" s="141"/>
      <c r="I44" s="211"/>
      <c r="J44" s="54">
        <v>40549</v>
      </c>
      <c r="K44" s="149">
        <v>-981</v>
      </c>
      <c r="L44" s="148">
        <f t="shared" si="5"/>
        <v>1119076503</v>
      </c>
      <c r="M44" s="37" t="s">
        <v>52</v>
      </c>
    </row>
    <row r="45" spans="1:13" ht="28.5" customHeight="1">
      <c r="A45" s="139"/>
      <c r="B45" s="140"/>
      <c r="C45" s="140"/>
      <c r="D45" s="141"/>
      <c r="E45" s="141"/>
      <c r="F45" s="142"/>
      <c r="G45" s="143"/>
      <c r="H45" s="141"/>
      <c r="I45" s="144"/>
      <c r="J45" s="54">
        <v>40556</v>
      </c>
      <c r="K45" s="149">
        <v>-10500000</v>
      </c>
      <c r="L45" s="148">
        <f t="shared" si="5"/>
        <v>1108576503</v>
      </c>
      <c r="M45" s="37" t="s">
        <v>367</v>
      </c>
    </row>
    <row r="46" spans="1:13" ht="28.5" customHeight="1">
      <c r="A46" s="139"/>
      <c r="B46" s="140"/>
      <c r="C46" s="140"/>
      <c r="D46" s="141"/>
      <c r="E46" s="141"/>
      <c r="F46" s="142"/>
      <c r="G46" s="143"/>
      <c r="H46" s="141"/>
      <c r="I46" s="144"/>
      <c r="J46" s="54">
        <v>40590</v>
      </c>
      <c r="K46" s="149">
        <v>-4600000</v>
      </c>
      <c r="L46" s="148">
        <f t="shared" si="5"/>
        <v>1103976503</v>
      </c>
      <c r="M46" s="37" t="s">
        <v>367</v>
      </c>
    </row>
    <row r="47" spans="1:13" s="281" customFormat="1" ht="28.5" customHeight="1">
      <c r="A47" s="139"/>
      <c r="B47" s="140"/>
      <c r="C47" s="140"/>
      <c r="D47" s="141"/>
      <c r="E47" s="141"/>
      <c r="F47" s="142"/>
      <c r="G47" s="143"/>
      <c r="H47" s="141"/>
      <c r="I47" s="144"/>
      <c r="J47" s="258">
        <v>40618</v>
      </c>
      <c r="K47" s="254">
        <v>-30500000</v>
      </c>
      <c r="L47" s="148">
        <f t="shared" si="5"/>
        <v>1073476503</v>
      </c>
      <c r="M47" s="255" t="s">
        <v>367</v>
      </c>
    </row>
    <row r="48" spans="1:13" s="248" customFormat="1" ht="28.5" customHeight="1">
      <c r="A48" s="139"/>
      <c r="B48" s="140"/>
      <c r="C48" s="140"/>
      <c r="D48" s="141"/>
      <c r="E48" s="141"/>
      <c r="F48" s="142"/>
      <c r="G48" s="143"/>
      <c r="H48" s="141"/>
      <c r="I48" s="249"/>
      <c r="J48" s="54">
        <v>40632</v>
      </c>
      <c r="K48" s="149">
        <v>-1031</v>
      </c>
      <c r="L48" s="149">
        <f t="shared" si="5"/>
        <v>1073475472</v>
      </c>
      <c r="M48" s="37" t="s">
        <v>515</v>
      </c>
    </row>
    <row r="49" spans="1:13" ht="28.5" customHeight="1">
      <c r="A49" s="151">
        <v>39916</v>
      </c>
      <c r="B49" s="152" t="s">
        <v>153</v>
      </c>
      <c r="C49" s="152" t="s">
        <v>154</v>
      </c>
      <c r="D49" s="153" t="s">
        <v>126</v>
      </c>
      <c r="E49" s="153" t="s">
        <v>12</v>
      </c>
      <c r="F49" s="154" t="s">
        <v>150</v>
      </c>
      <c r="G49" s="155">
        <v>2873000000</v>
      </c>
      <c r="H49" s="153" t="s">
        <v>73</v>
      </c>
      <c r="I49" s="144"/>
      <c r="J49" s="54">
        <v>39981</v>
      </c>
      <c r="K49" s="147">
        <v>-462990000</v>
      </c>
      <c r="L49" s="148">
        <f>G49+K49</f>
        <v>2410010000</v>
      </c>
      <c r="M49" s="37" t="s">
        <v>52</v>
      </c>
    </row>
    <row r="50" spans="1:13" ht="28.5" customHeight="1">
      <c r="A50" s="139"/>
      <c r="B50" s="140"/>
      <c r="C50" s="140"/>
      <c r="D50" s="141"/>
      <c r="E50" s="141"/>
      <c r="F50" s="142"/>
      <c r="G50" s="143"/>
      <c r="H50" s="141"/>
      <c r="I50" s="144"/>
      <c r="J50" s="54">
        <v>40086</v>
      </c>
      <c r="K50" s="147">
        <v>65070000</v>
      </c>
      <c r="L50" s="148">
        <f>L49+K50</f>
        <v>2475080000</v>
      </c>
      <c r="M50" s="42" t="s">
        <v>223</v>
      </c>
    </row>
    <row r="51" spans="1:13" ht="28.5" customHeight="1">
      <c r="A51" s="139"/>
      <c r="B51" s="140"/>
      <c r="C51" s="140"/>
      <c r="D51" s="141"/>
      <c r="E51" s="141"/>
      <c r="F51" s="142"/>
      <c r="G51" s="143"/>
      <c r="H51" s="141"/>
      <c r="I51" s="144"/>
      <c r="J51" s="54">
        <v>40177</v>
      </c>
      <c r="K51" s="147">
        <v>1213310000</v>
      </c>
      <c r="L51" s="148">
        <f>L50+K51</f>
        <v>3688390000</v>
      </c>
      <c r="M51" s="37" t="s">
        <v>303</v>
      </c>
    </row>
    <row r="52" spans="1:13" ht="28.5" customHeight="1">
      <c r="A52" s="139"/>
      <c r="B52" s="140"/>
      <c r="C52" s="140"/>
      <c r="D52" s="141"/>
      <c r="E52" s="141"/>
      <c r="F52" s="142"/>
      <c r="G52" s="143"/>
      <c r="H52" s="141"/>
      <c r="I52" s="144"/>
      <c r="J52" s="54">
        <v>40226</v>
      </c>
      <c r="K52" s="149">
        <v>2050236344</v>
      </c>
      <c r="L52" s="148">
        <f>L51+K52</f>
        <v>5738626344</v>
      </c>
      <c r="M52" s="37" t="s">
        <v>315</v>
      </c>
    </row>
    <row r="53" spans="1:13" ht="28.5" customHeight="1">
      <c r="A53" s="139"/>
      <c r="B53" s="140"/>
      <c r="C53" s="140"/>
      <c r="D53" s="141"/>
      <c r="E53" s="141"/>
      <c r="F53" s="142"/>
      <c r="G53" s="143"/>
      <c r="H53" s="141"/>
      <c r="I53" s="144"/>
      <c r="J53" s="54">
        <v>40249</v>
      </c>
      <c r="K53" s="149">
        <v>54767</v>
      </c>
      <c r="L53" s="148">
        <v>5738681110</v>
      </c>
      <c r="M53" s="37" t="s">
        <v>315</v>
      </c>
    </row>
    <row r="54" spans="1:13" ht="28.5" customHeight="1">
      <c r="A54" s="139"/>
      <c r="B54" s="140"/>
      <c r="C54" s="140"/>
      <c r="D54" s="141"/>
      <c r="E54" s="141"/>
      <c r="F54" s="142"/>
      <c r="G54" s="143"/>
      <c r="H54" s="141"/>
      <c r="I54" s="144"/>
      <c r="J54" s="54">
        <v>40256</v>
      </c>
      <c r="K54" s="147">
        <v>668108890</v>
      </c>
      <c r="L54" s="148">
        <v>6406790000</v>
      </c>
      <c r="M54" s="38" t="s">
        <v>305</v>
      </c>
    </row>
    <row r="55" spans="1:13" ht="28.5" customHeight="1">
      <c r="A55" s="139"/>
      <c r="B55" s="140"/>
      <c r="C55" s="140"/>
      <c r="D55" s="141"/>
      <c r="E55" s="141"/>
      <c r="F55" s="142"/>
      <c r="G55" s="143"/>
      <c r="H55" s="141"/>
      <c r="I55" s="144"/>
      <c r="J55" s="53">
        <v>40263</v>
      </c>
      <c r="K55" s="145">
        <v>683130000</v>
      </c>
      <c r="L55" s="146">
        <f>L54+K55</f>
        <v>7089920000</v>
      </c>
      <c r="M55" s="42" t="s">
        <v>52</v>
      </c>
    </row>
    <row r="56" spans="1:13" ht="28.5" customHeight="1">
      <c r="A56" s="139"/>
      <c r="B56" s="140"/>
      <c r="C56" s="140"/>
      <c r="D56" s="141"/>
      <c r="E56" s="141"/>
      <c r="F56" s="142"/>
      <c r="G56" s="143"/>
      <c r="H56" s="141"/>
      <c r="I56" s="144"/>
      <c r="J56" s="54">
        <v>40373</v>
      </c>
      <c r="K56" s="147">
        <v>-2038220000</v>
      </c>
      <c r="L56" s="148">
        <f t="shared" ref="L56" si="6">L55+K56</f>
        <v>5051700000</v>
      </c>
      <c r="M56" s="37" t="s">
        <v>52</v>
      </c>
    </row>
    <row r="57" spans="1:13" ht="28.5" customHeight="1">
      <c r="A57" s="139"/>
      <c r="B57" s="140"/>
      <c r="C57" s="140"/>
      <c r="D57" s="141"/>
      <c r="E57" s="141"/>
      <c r="F57" s="142"/>
      <c r="G57" s="143"/>
      <c r="H57" s="141"/>
      <c r="I57" s="144"/>
      <c r="J57" s="54">
        <v>40451</v>
      </c>
      <c r="K57" s="147">
        <v>-287348828</v>
      </c>
      <c r="L57" s="148">
        <f t="shared" ref="L57:L64" si="7">L56+K57</f>
        <v>4764351172</v>
      </c>
      <c r="M57" s="37" t="s">
        <v>52</v>
      </c>
    </row>
    <row r="58" spans="1:13" ht="28.5" customHeight="1">
      <c r="A58" s="139"/>
      <c r="B58" s="140"/>
      <c r="C58" s="140"/>
      <c r="D58" s="141"/>
      <c r="E58" s="141"/>
      <c r="F58" s="142"/>
      <c r="G58" s="143"/>
      <c r="H58" s="141"/>
      <c r="I58" s="144"/>
      <c r="J58" s="54">
        <v>40451</v>
      </c>
      <c r="K58" s="147">
        <v>344000000</v>
      </c>
      <c r="L58" s="148">
        <f t="shared" si="7"/>
        <v>5108351172</v>
      </c>
      <c r="M58" s="37" t="s">
        <v>466</v>
      </c>
    </row>
    <row r="59" spans="1:13" ht="28.5" customHeight="1">
      <c r="A59" s="139"/>
      <c r="B59" s="140"/>
      <c r="C59" s="140"/>
      <c r="D59" s="141"/>
      <c r="E59" s="141"/>
      <c r="F59" s="142"/>
      <c r="G59" s="143"/>
      <c r="H59" s="141"/>
      <c r="I59" s="144"/>
      <c r="J59" s="54">
        <v>40515</v>
      </c>
      <c r="K59" s="147">
        <v>8413225</v>
      </c>
      <c r="L59" s="148">
        <f t="shared" si="7"/>
        <v>5116764397</v>
      </c>
      <c r="M59" s="37" t="s">
        <v>315</v>
      </c>
    </row>
    <row r="60" spans="1:13" ht="28.5" customHeight="1">
      <c r="A60" s="139"/>
      <c r="B60" s="140"/>
      <c r="C60" s="140"/>
      <c r="D60" s="141"/>
      <c r="E60" s="141"/>
      <c r="F60" s="142"/>
      <c r="G60" s="143"/>
      <c r="H60" s="141"/>
      <c r="I60" s="144"/>
      <c r="J60" s="54">
        <v>40527</v>
      </c>
      <c r="K60" s="149">
        <v>22200000</v>
      </c>
      <c r="L60" s="148">
        <f t="shared" si="7"/>
        <v>5138964397</v>
      </c>
      <c r="M60" s="37" t="s">
        <v>52</v>
      </c>
    </row>
    <row r="61" spans="1:13" ht="28.5" customHeight="1">
      <c r="A61" s="139"/>
      <c r="B61" s="140"/>
      <c r="C61" s="140"/>
      <c r="D61" s="141"/>
      <c r="E61" s="141"/>
      <c r="F61" s="142"/>
      <c r="G61" s="143"/>
      <c r="H61" s="141"/>
      <c r="I61" s="144"/>
      <c r="J61" s="54">
        <v>40549</v>
      </c>
      <c r="K61" s="149">
        <v>-6312</v>
      </c>
      <c r="L61" s="148">
        <f t="shared" si="7"/>
        <v>5138958085</v>
      </c>
      <c r="M61" s="37" t="s">
        <v>52</v>
      </c>
    </row>
    <row r="62" spans="1:13" ht="28.5" customHeight="1">
      <c r="A62" s="139"/>
      <c r="B62" s="140"/>
      <c r="C62" s="140"/>
      <c r="D62" s="141"/>
      <c r="E62" s="141"/>
      <c r="F62" s="142"/>
      <c r="G62" s="143"/>
      <c r="H62" s="141"/>
      <c r="I62" s="144"/>
      <c r="J62" s="54">
        <v>40556</v>
      </c>
      <c r="K62" s="149">
        <v>-100000</v>
      </c>
      <c r="L62" s="148">
        <f t="shared" si="7"/>
        <v>5138858085</v>
      </c>
      <c r="M62" s="37" t="s">
        <v>367</v>
      </c>
    </row>
    <row r="63" spans="1:13" s="284" customFormat="1" ht="28.5" customHeight="1">
      <c r="A63" s="139"/>
      <c r="B63" s="140"/>
      <c r="C63" s="140"/>
      <c r="D63" s="141"/>
      <c r="E63" s="141"/>
      <c r="F63" s="142"/>
      <c r="G63" s="143"/>
      <c r="H63" s="141"/>
      <c r="I63" s="144"/>
      <c r="J63" s="258">
        <v>40618</v>
      </c>
      <c r="K63" s="254">
        <v>-100000</v>
      </c>
      <c r="L63" s="148">
        <f t="shared" si="7"/>
        <v>5138758085</v>
      </c>
      <c r="M63" s="255" t="s">
        <v>367</v>
      </c>
    </row>
    <row r="64" spans="1:13" s="248" customFormat="1" ht="28.5" customHeight="1">
      <c r="A64" s="139"/>
      <c r="B64" s="140"/>
      <c r="C64" s="140"/>
      <c r="D64" s="141"/>
      <c r="E64" s="141"/>
      <c r="F64" s="142"/>
      <c r="G64" s="162"/>
      <c r="H64" s="163"/>
      <c r="I64" s="150"/>
      <c r="J64" s="54">
        <v>40632</v>
      </c>
      <c r="K64" s="149">
        <v>-7171</v>
      </c>
      <c r="L64" s="148">
        <f t="shared" si="7"/>
        <v>5138750914</v>
      </c>
      <c r="M64" s="37" t="s">
        <v>515</v>
      </c>
    </row>
    <row r="65" spans="1:13" ht="28.5" customHeight="1">
      <c r="A65" s="151">
        <v>39916</v>
      </c>
      <c r="B65" s="152" t="s">
        <v>155</v>
      </c>
      <c r="C65" s="152" t="s">
        <v>156</v>
      </c>
      <c r="D65" s="153" t="s">
        <v>113</v>
      </c>
      <c r="E65" s="153" t="s">
        <v>12</v>
      </c>
      <c r="F65" s="154" t="s">
        <v>150</v>
      </c>
      <c r="G65" s="143">
        <v>633000000</v>
      </c>
      <c r="H65" s="141" t="s">
        <v>73</v>
      </c>
      <c r="I65" s="144"/>
      <c r="J65" s="54">
        <v>39976</v>
      </c>
      <c r="K65" s="147">
        <v>384650000</v>
      </c>
      <c r="L65" s="148">
        <f>G65+K65</f>
        <v>1017650000</v>
      </c>
      <c r="M65" s="37" t="s">
        <v>52</v>
      </c>
    </row>
    <row r="66" spans="1:13" ht="28.5" customHeight="1">
      <c r="A66" s="139"/>
      <c r="B66" s="140"/>
      <c r="C66" s="140"/>
      <c r="D66" s="141"/>
      <c r="E66" s="141"/>
      <c r="F66" s="142"/>
      <c r="G66" s="143"/>
      <c r="H66" s="141"/>
      <c r="I66" s="144"/>
      <c r="J66" s="54">
        <v>40086</v>
      </c>
      <c r="K66" s="147">
        <v>2537240000</v>
      </c>
      <c r="L66" s="148">
        <f>L65+K66</f>
        <v>3554890000</v>
      </c>
      <c r="M66" s="42" t="s">
        <v>223</v>
      </c>
    </row>
    <row r="67" spans="1:13" ht="28.5" customHeight="1">
      <c r="A67" s="139"/>
      <c r="B67" s="140"/>
      <c r="C67" s="140"/>
      <c r="D67" s="141"/>
      <c r="E67" s="141"/>
      <c r="F67" s="142"/>
      <c r="G67" s="143"/>
      <c r="H67" s="141"/>
      <c r="I67" s="144"/>
      <c r="J67" s="54">
        <v>40177</v>
      </c>
      <c r="K67" s="147">
        <v>-1679520000</v>
      </c>
      <c r="L67" s="148">
        <f>L66+K67</f>
        <v>1875370000</v>
      </c>
      <c r="M67" s="37" t="s">
        <v>303</v>
      </c>
    </row>
    <row r="68" spans="1:13" ht="28.5" customHeight="1">
      <c r="A68" s="139"/>
      <c r="B68" s="140"/>
      <c r="C68" s="140"/>
      <c r="D68" s="141"/>
      <c r="E68" s="141"/>
      <c r="F68" s="142"/>
      <c r="G68" s="143"/>
      <c r="H68" s="141"/>
      <c r="I68" s="144"/>
      <c r="J68" s="54">
        <v>40263</v>
      </c>
      <c r="K68" s="147">
        <v>190180000</v>
      </c>
      <c r="L68" s="148">
        <f>L67+K68</f>
        <v>2065550000</v>
      </c>
      <c r="M68" s="37" t="s">
        <v>52</v>
      </c>
    </row>
    <row r="69" spans="1:13" ht="28.5" customHeight="1">
      <c r="A69" s="139"/>
      <c r="B69" s="140"/>
      <c r="C69" s="140"/>
      <c r="D69" s="141"/>
      <c r="E69" s="141"/>
      <c r="F69" s="142"/>
      <c r="G69" s="143"/>
      <c r="H69" s="141"/>
      <c r="I69" s="144"/>
      <c r="J69" s="54">
        <v>40312</v>
      </c>
      <c r="K69" s="147">
        <v>1880000</v>
      </c>
      <c r="L69" s="148">
        <f>L68+K69</f>
        <v>2067430000</v>
      </c>
      <c r="M69" s="37" t="s">
        <v>327</v>
      </c>
    </row>
    <row r="70" spans="1:13" ht="28.5" customHeight="1">
      <c r="A70" s="139"/>
      <c r="B70" s="140"/>
      <c r="C70" s="140"/>
      <c r="D70" s="141"/>
      <c r="E70" s="141"/>
      <c r="F70" s="142"/>
      <c r="G70" s="143"/>
      <c r="H70" s="141"/>
      <c r="I70" s="144"/>
      <c r="J70" s="54">
        <v>40373</v>
      </c>
      <c r="K70" s="147">
        <v>-881530000</v>
      </c>
      <c r="L70" s="148">
        <f t="shared" ref="L70" si="8">L69+K70</f>
        <v>1185900000</v>
      </c>
      <c r="M70" s="37" t="s">
        <v>52</v>
      </c>
    </row>
    <row r="71" spans="1:13" ht="28.5" customHeight="1">
      <c r="A71" s="139"/>
      <c r="B71" s="140"/>
      <c r="C71" s="140"/>
      <c r="D71" s="141"/>
      <c r="E71" s="141"/>
      <c r="F71" s="142"/>
      <c r="G71" s="143"/>
      <c r="H71" s="141"/>
      <c r="I71" s="144"/>
      <c r="J71" s="54">
        <v>40403</v>
      </c>
      <c r="K71" s="149">
        <v>-3700000</v>
      </c>
      <c r="L71" s="148">
        <f>L70+K71</f>
        <v>1182200000</v>
      </c>
      <c r="M71" s="37" t="s">
        <v>367</v>
      </c>
    </row>
    <row r="72" spans="1:13" ht="28.5" customHeight="1">
      <c r="A72" s="139"/>
      <c r="B72" s="140"/>
      <c r="C72" s="140"/>
      <c r="D72" s="141"/>
      <c r="E72" s="141"/>
      <c r="F72" s="142"/>
      <c r="G72" s="143"/>
      <c r="H72" s="141"/>
      <c r="I72" s="144"/>
      <c r="J72" s="54">
        <v>40451</v>
      </c>
      <c r="K72" s="147">
        <v>119200000</v>
      </c>
      <c r="L72" s="148">
        <f t="shared" ref="L72" si="9">L71+K72</f>
        <v>1301400000</v>
      </c>
      <c r="M72" s="37" t="s">
        <v>467</v>
      </c>
    </row>
    <row r="73" spans="1:13" ht="28.5" customHeight="1">
      <c r="A73" s="139"/>
      <c r="B73" s="140"/>
      <c r="C73" s="140"/>
      <c r="D73" s="141"/>
      <c r="E73" s="141"/>
      <c r="F73" s="142"/>
      <c r="G73" s="143"/>
      <c r="H73" s="141"/>
      <c r="I73" s="144"/>
      <c r="J73" s="54">
        <v>40451</v>
      </c>
      <c r="K73" s="149">
        <v>216998139</v>
      </c>
      <c r="L73" s="148">
        <f>L72+K73</f>
        <v>1518398139</v>
      </c>
      <c r="M73" s="37" t="s">
        <v>52</v>
      </c>
    </row>
    <row r="74" spans="1:13" ht="28.5" customHeight="1">
      <c r="A74" s="139"/>
      <c r="B74" s="140"/>
      <c r="C74" s="140"/>
      <c r="D74" s="141"/>
      <c r="E74" s="141"/>
      <c r="F74" s="142"/>
      <c r="G74" s="143"/>
      <c r="H74" s="141"/>
      <c r="I74" s="144"/>
      <c r="J74" s="54">
        <v>40527</v>
      </c>
      <c r="K74" s="149">
        <v>-500000</v>
      </c>
      <c r="L74" s="148">
        <f>L73+K74</f>
        <v>1517898139</v>
      </c>
      <c r="M74" s="37" t="s">
        <v>52</v>
      </c>
    </row>
    <row r="75" spans="1:13" ht="28.5" customHeight="1">
      <c r="A75" s="139"/>
      <c r="B75" s="140"/>
      <c r="C75" s="140"/>
      <c r="D75" s="141"/>
      <c r="E75" s="141"/>
      <c r="F75" s="142"/>
      <c r="G75" s="143"/>
      <c r="H75" s="141"/>
      <c r="I75" s="144"/>
      <c r="J75" s="54">
        <v>40549</v>
      </c>
      <c r="K75" s="149">
        <v>-1734</v>
      </c>
      <c r="L75" s="148">
        <f>L74+K75</f>
        <v>1517896405</v>
      </c>
      <c r="M75" s="37" t="s">
        <v>52</v>
      </c>
    </row>
    <row r="76" spans="1:13" s="284" customFormat="1" ht="28.5" customHeight="1">
      <c r="A76" s="139"/>
      <c r="B76" s="140"/>
      <c r="C76" s="140"/>
      <c r="D76" s="141"/>
      <c r="E76" s="141"/>
      <c r="F76" s="142"/>
      <c r="G76" s="143"/>
      <c r="H76" s="141"/>
      <c r="I76" s="144"/>
      <c r="J76" s="258">
        <v>40618</v>
      </c>
      <c r="K76" s="254">
        <v>-100000</v>
      </c>
      <c r="L76" s="148">
        <f>L75+K76</f>
        <v>1517796405</v>
      </c>
      <c r="M76" s="255" t="s">
        <v>367</v>
      </c>
    </row>
    <row r="77" spans="1:13" s="248" customFormat="1" ht="28.5" customHeight="1">
      <c r="A77" s="139"/>
      <c r="B77" s="140"/>
      <c r="C77" s="140"/>
      <c r="D77" s="141"/>
      <c r="E77" s="141"/>
      <c r="F77" s="142"/>
      <c r="G77" s="143"/>
      <c r="H77" s="141"/>
      <c r="I77" s="249"/>
      <c r="J77" s="54">
        <v>40632</v>
      </c>
      <c r="K77" s="149">
        <v>-2024</v>
      </c>
      <c r="L77" s="148">
        <f>L76+K77</f>
        <v>1517794381</v>
      </c>
      <c r="M77" s="37" t="s">
        <v>515</v>
      </c>
    </row>
    <row r="78" spans="1:13" ht="28.5" customHeight="1">
      <c r="A78" s="151">
        <v>39916</v>
      </c>
      <c r="B78" s="152" t="s">
        <v>157</v>
      </c>
      <c r="C78" s="152" t="s">
        <v>144</v>
      </c>
      <c r="D78" s="153" t="s">
        <v>120</v>
      </c>
      <c r="E78" s="153" t="s">
        <v>12</v>
      </c>
      <c r="F78" s="154" t="s">
        <v>150</v>
      </c>
      <c r="G78" s="155">
        <v>407000000</v>
      </c>
      <c r="H78" s="153" t="s">
        <v>73</v>
      </c>
      <c r="I78" s="144"/>
      <c r="J78" s="54">
        <v>39981</v>
      </c>
      <c r="K78" s="147">
        <v>225040000</v>
      </c>
      <c r="L78" s="148">
        <f>G78+K78</f>
        <v>632040000</v>
      </c>
      <c r="M78" s="37" t="s">
        <v>52</v>
      </c>
    </row>
    <row r="79" spans="1:13" ht="28.5" customHeight="1">
      <c r="A79" s="139"/>
      <c r="B79" s="140"/>
      <c r="C79" s="140"/>
      <c r="D79" s="141"/>
      <c r="E79" s="141"/>
      <c r="F79" s="142"/>
      <c r="G79" s="143"/>
      <c r="H79" s="141"/>
      <c r="I79" s="144"/>
      <c r="J79" s="54">
        <v>40086</v>
      </c>
      <c r="K79" s="147">
        <v>254380000</v>
      </c>
      <c r="L79" s="148">
        <f>L78+K79</f>
        <v>886420000</v>
      </c>
      <c r="M79" s="42" t="s">
        <v>223</v>
      </c>
    </row>
    <row r="80" spans="1:13" ht="28.5" customHeight="1">
      <c r="A80" s="139"/>
      <c r="B80" s="140"/>
      <c r="C80" s="140"/>
      <c r="D80" s="141"/>
      <c r="E80" s="141"/>
      <c r="F80" s="142"/>
      <c r="G80" s="143"/>
      <c r="H80" s="141"/>
      <c r="I80" s="144"/>
      <c r="J80" s="54">
        <v>40177</v>
      </c>
      <c r="K80" s="147">
        <v>355710000</v>
      </c>
      <c r="L80" s="148">
        <f>L79+K80</f>
        <v>1242130000</v>
      </c>
      <c r="M80" s="37" t="s">
        <v>303</v>
      </c>
    </row>
    <row r="81" spans="1:13" ht="28.5" customHeight="1">
      <c r="A81" s="139"/>
      <c r="B81" s="140"/>
      <c r="C81" s="140"/>
      <c r="D81" s="141"/>
      <c r="E81" s="141"/>
      <c r="F81" s="142"/>
      <c r="G81" s="143"/>
      <c r="H81" s="141"/>
      <c r="I81" s="144"/>
      <c r="J81" s="54">
        <v>40263</v>
      </c>
      <c r="K81" s="147">
        <v>-57720000</v>
      </c>
      <c r="L81" s="148">
        <f>L80+K81</f>
        <v>1184410000</v>
      </c>
      <c r="M81" s="37" t="s">
        <v>52</v>
      </c>
    </row>
    <row r="82" spans="1:13" ht="28.5" customHeight="1">
      <c r="A82" s="139"/>
      <c r="B82" s="156"/>
      <c r="C82" s="140"/>
      <c r="D82" s="141"/>
      <c r="E82" s="141"/>
      <c r="F82" s="142"/>
      <c r="G82" s="143"/>
      <c r="H82" s="141"/>
      <c r="I82" s="144"/>
      <c r="J82" s="54">
        <v>40345</v>
      </c>
      <c r="K82" s="147">
        <v>-156050000</v>
      </c>
      <c r="L82" s="148">
        <f>L81+K82</f>
        <v>1028360000</v>
      </c>
      <c r="M82" s="37" t="s">
        <v>340</v>
      </c>
    </row>
    <row r="83" spans="1:13" ht="28.5" customHeight="1">
      <c r="A83" s="139"/>
      <c r="B83" s="156"/>
      <c r="C83" s="140"/>
      <c r="D83" s="141"/>
      <c r="E83" s="141"/>
      <c r="F83" s="142"/>
      <c r="G83" s="143"/>
      <c r="H83" s="141"/>
      <c r="I83" s="144"/>
      <c r="J83" s="54">
        <v>40373</v>
      </c>
      <c r="K83" s="147">
        <v>-513660000</v>
      </c>
      <c r="L83" s="148">
        <f t="shared" ref="L83:L88" si="10">L82+K83</f>
        <v>514700000</v>
      </c>
      <c r="M83" s="37" t="s">
        <v>52</v>
      </c>
    </row>
    <row r="84" spans="1:13" ht="28.5" customHeight="1">
      <c r="A84" s="139"/>
      <c r="B84" s="156"/>
      <c r="C84" s="140"/>
      <c r="D84" s="141"/>
      <c r="E84" s="141"/>
      <c r="F84" s="142"/>
      <c r="G84" s="143"/>
      <c r="H84" s="141"/>
      <c r="I84" s="144"/>
      <c r="J84" s="54">
        <v>40375</v>
      </c>
      <c r="K84" s="147">
        <v>-22980000</v>
      </c>
      <c r="L84" s="148">
        <f t="shared" si="10"/>
        <v>491720000</v>
      </c>
      <c r="M84" s="37" t="s">
        <v>353</v>
      </c>
    </row>
    <row r="85" spans="1:13" ht="28.5" customHeight="1">
      <c r="A85" s="139"/>
      <c r="B85" s="156"/>
      <c r="C85" s="140"/>
      <c r="D85" s="141"/>
      <c r="E85" s="141"/>
      <c r="F85" s="142"/>
      <c r="G85" s="143"/>
      <c r="H85" s="141"/>
      <c r="I85" s="144"/>
      <c r="J85" s="54">
        <v>40436</v>
      </c>
      <c r="K85" s="147">
        <v>1800000</v>
      </c>
      <c r="L85" s="148">
        <f t="shared" si="10"/>
        <v>493520000</v>
      </c>
      <c r="M85" s="37" t="s">
        <v>367</v>
      </c>
    </row>
    <row r="86" spans="1:13" ht="28.5" customHeight="1">
      <c r="A86" s="139"/>
      <c r="B86" s="156"/>
      <c r="C86" s="140"/>
      <c r="D86" s="141"/>
      <c r="E86" s="141"/>
      <c r="F86" s="142"/>
      <c r="G86" s="143"/>
      <c r="H86" s="141"/>
      <c r="I86" s="144"/>
      <c r="J86" s="54">
        <v>40451</v>
      </c>
      <c r="K86" s="147">
        <v>9800000</v>
      </c>
      <c r="L86" s="148">
        <f t="shared" si="10"/>
        <v>503320000</v>
      </c>
      <c r="M86" s="37" t="s">
        <v>465</v>
      </c>
    </row>
    <row r="87" spans="1:13" ht="28.5" customHeight="1">
      <c r="A87" s="139"/>
      <c r="B87" s="156"/>
      <c r="C87" s="140"/>
      <c r="D87" s="141"/>
      <c r="E87" s="141"/>
      <c r="F87" s="142"/>
      <c r="G87" s="143"/>
      <c r="H87" s="141"/>
      <c r="I87" s="144"/>
      <c r="J87" s="54">
        <v>40451</v>
      </c>
      <c r="K87" s="147">
        <v>116222668</v>
      </c>
      <c r="L87" s="148">
        <f t="shared" si="10"/>
        <v>619542668</v>
      </c>
      <c r="M87" s="37" t="s">
        <v>52</v>
      </c>
    </row>
    <row r="88" spans="1:13" ht="28.5" customHeight="1">
      <c r="A88" s="139"/>
      <c r="B88" s="156"/>
      <c r="C88" s="140"/>
      <c r="D88" s="141"/>
      <c r="E88" s="141"/>
      <c r="F88" s="142"/>
      <c r="G88" s="143"/>
      <c r="H88" s="141"/>
      <c r="I88" s="144"/>
      <c r="J88" s="54">
        <v>40466</v>
      </c>
      <c r="K88" s="147">
        <v>100000</v>
      </c>
      <c r="L88" s="148">
        <f t="shared" si="10"/>
        <v>619642668</v>
      </c>
      <c r="M88" s="37" t="s">
        <v>367</v>
      </c>
    </row>
    <row r="89" spans="1:13" ht="28.5" customHeight="1">
      <c r="A89" s="139"/>
      <c r="B89" s="140"/>
      <c r="C89" s="140"/>
      <c r="D89" s="141"/>
      <c r="E89" s="141"/>
      <c r="F89" s="142"/>
      <c r="G89" s="143"/>
      <c r="H89" s="141"/>
      <c r="I89" s="144"/>
      <c r="J89" s="54">
        <v>40527</v>
      </c>
      <c r="K89" s="149">
        <v>8900000</v>
      </c>
      <c r="L89" s="148">
        <f>L88+K89</f>
        <v>628542668</v>
      </c>
      <c r="M89" s="37" t="s">
        <v>52</v>
      </c>
    </row>
    <row r="90" spans="1:13" ht="28.5" customHeight="1">
      <c r="A90" s="139"/>
      <c r="B90" s="140"/>
      <c r="C90" s="140"/>
      <c r="D90" s="141"/>
      <c r="E90" s="141"/>
      <c r="F90" s="142"/>
      <c r="G90" s="143"/>
      <c r="H90" s="141"/>
      <c r="I90" s="144"/>
      <c r="J90" s="54">
        <v>40549</v>
      </c>
      <c r="K90" s="149">
        <v>-556</v>
      </c>
      <c r="L90" s="148">
        <f>L89+K90</f>
        <v>628542112</v>
      </c>
      <c r="M90" s="37" t="s">
        <v>52</v>
      </c>
    </row>
    <row r="91" spans="1:13" ht="28.5" customHeight="1">
      <c r="A91" s="139"/>
      <c r="B91" s="140"/>
      <c r="C91" s="140"/>
      <c r="D91" s="141"/>
      <c r="E91" s="141"/>
      <c r="F91" s="142"/>
      <c r="G91" s="143"/>
      <c r="H91" s="141"/>
      <c r="I91" s="144"/>
      <c r="J91" s="54">
        <v>40556</v>
      </c>
      <c r="K91" s="149">
        <v>2300000</v>
      </c>
      <c r="L91" s="148">
        <f>L90+K91</f>
        <v>630842112</v>
      </c>
      <c r="M91" s="37" t="s">
        <v>367</v>
      </c>
    </row>
    <row r="92" spans="1:13" s="284" customFormat="1" ht="28.5" customHeight="1">
      <c r="A92" s="139"/>
      <c r="B92" s="156"/>
      <c r="C92" s="140"/>
      <c r="D92" s="141"/>
      <c r="E92" s="141"/>
      <c r="F92" s="142"/>
      <c r="G92" s="143"/>
      <c r="H92" s="141"/>
      <c r="I92" s="144"/>
      <c r="J92" s="258">
        <v>40618</v>
      </c>
      <c r="K92" s="254">
        <v>700000</v>
      </c>
      <c r="L92" s="148">
        <f>L91+K92</f>
        <v>631542112</v>
      </c>
      <c r="M92" s="255" t="s">
        <v>367</v>
      </c>
    </row>
    <row r="93" spans="1:13" s="248" customFormat="1" ht="28.5" customHeight="1">
      <c r="A93" s="139"/>
      <c r="B93" s="156"/>
      <c r="C93" s="140"/>
      <c r="D93" s="141"/>
      <c r="E93" s="141"/>
      <c r="F93" s="142"/>
      <c r="G93" s="162"/>
      <c r="H93" s="163"/>
      <c r="I93" s="150"/>
      <c r="J93" s="54">
        <v>40632</v>
      </c>
      <c r="K93" s="149">
        <v>-654</v>
      </c>
      <c r="L93" s="148">
        <f>L92+K93</f>
        <v>631541458</v>
      </c>
      <c r="M93" s="37" t="s">
        <v>515</v>
      </c>
    </row>
    <row r="94" spans="1:13" ht="28.5" customHeight="1">
      <c r="A94" s="157">
        <v>39916</v>
      </c>
      <c r="B94" s="158" t="s">
        <v>158</v>
      </c>
      <c r="C94" s="159" t="s">
        <v>159</v>
      </c>
      <c r="D94" s="160" t="s">
        <v>148</v>
      </c>
      <c r="E94" s="160" t="s">
        <v>12</v>
      </c>
      <c r="F94" s="159" t="s">
        <v>150</v>
      </c>
      <c r="G94" s="161">
        <v>3552000000</v>
      </c>
      <c r="H94" s="160" t="s">
        <v>73</v>
      </c>
      <c r="I94" s="230">
        <v>2</v>
      </c>
      <c r="J94" s="54">
        <v>40025</v>
      </c>
      <c r="K94" s="148">
        <v>-3552000000</v>
      </c>
      <c r="L94" s="148">
        <f>G94+K94</f>
        <v>0</v>
      </c>
      <c r="M94" s="38" t="s">
        <v>185</v>
      </c>
    </row>
    <row r="95" spans="1:13" ht="28.5" customHeight="1">
      <c r="A95" s="151">
        <v>39919</v>
      </c>
      <c r="B95" s="152" t="s">
        <v>160</v>
      </c>
      <c r="C95" s="152" t="s">
        <v>161</v>
      </c>
      <c r="D95" s="153" t="s">
        <v>122</v>
      </c>
      <c r="E95" s="153" t="s">
        <v>12</v>
      </c>
      <c r="F95" s="154" t="s">
        <v>150</v>
      </c>
      <c r="G95" s="155">
        <v>659000000</v>
      </c>
      <c r="H95" s="153" t="s">
        <v>73</v>
      </c>
      <c r="I95" s="144"/>
      <c r="J95" s="54">
        <v>39976</v>
      </c>
      <c r="K95" s="147">
        <v>-105620000</v>
      </c>
      <c r="L95" s="148">
        <f>G95+K95</f>
        <v>553380000</v>
      </c>
      <c r="M95" s="37" t="s">
        <v>52</v>
      </c>
    </row>
    <row r="96" spans="1:13" ht="28.5" customHeight="1">
      <c r="A96" s="139"/>
      <c r="B96" s="140"/>
      <c r="C96" s="140"/>
      <c r="D96" s="141"/>
      <c r="E96" s="141"/>
      <c r="F96" s="142"/>
      <c r="G96" s="143"/>
      <c r="H96" s="141"/>
      <c r="I96" s="144"/>
      <c r="J96" s="54">
        <v>40086</v>
      </c>
      <c r="K96" s="147">
        <v>102580000</v>
      </c>
      <c r="L96" s="148">
        <f>L95+K96</f>
        <v>655960000</v>
      </c>
      <c r="M96" s="42" t="s">
        <v>223</v>
      </c>
    </row>
    <row r="97" spans="1:18" ht="28.5" customHeight="1">
      <c r="A97" s="139"/>
      <c r="B97" s="140"/>
      <c r="C97" s="140"/>
      <c r="D97" s="141"/>
      <c r="E97" s="141"/>
      <c r="F97" s="142"/>
      <c r="G97" s="143"/>
      <c r="H97" s="141"/>
      <c r="I97" s="144"/>
      <c r="J97" s="54">
        <v>40177</v>
      </c>
      <c r="K97" s="147">
        <v>277640000</v>
      </c>
      <c r="L97" s="148">
        <f>L96+K97</f>
        <v>933600000</v>
      </c>
      <c r="M97" s="37" t="s">
        <v>303</v>
      </c>
      <c r="N97" s="63"/>
      <c r="R97" s="64"/>
    </row>
    <row r="98" spans="1:18" ht="28.5" customHeight="1">
      <c r="A98" s="139"/>
      <c r="B98" s="140"/>
      <c r="C98" s="140"/>
      <c r="D98" s="141"/>
      <c r="E98" s="141"/>
      <c r="F98" s="142"/>
      <c r="G98" s="143"/>
      <c r="H98" s="141"/>
      <c r="I98" s="144"/>
      <c r="J98" s="54">
        <v>40263</v>
      </c>
      <c r="K98" s="147">
        <v>46860000</v>
      </c>
      <c r="L98" s="148">
        <f>L97+K98</f>
        <v>980460000</v>
      </c>
      <c r="M98" s="37" t="s">
        <v>52</v>
      </c>
    </row>
    <row r="99" spans="1:18" ht="28.5" customHeight="1">
      <c r="A99" s="139"/>
      <c r="B99" s="140"/>
      <c r="C99" s="140"/>
      <c r="D99" s="141"/>
      <c r="E99" s="141"/>
      <c r="F99" s="142"/>
      <c r="G99" s="143"/>
      <c r="H99" s="141"/>
      <c r="I99" s="144"/>
      <c r="J99" s="54">
        <v>40345</v>
      </c>
      <c r="K99" s="147">
        <v>156050000</v>
      </c>
      <c r="L99" s="148">
        <f>L98+K99</f>
        <v>1136510000</v>
      </c>
      <c r="M99" s="37" t="s">
        <v>341</v>
      </c>
    </row>
    <row r="100" spans="1:18" ht="28.5" customHeight="1">
      <c r="A100" s="139"/>
      <c r="B100" s="140"/>
      <c r="C100" s="140"/>
      <c r="D100" s="141"/>
      <c r="E100" s="141"/>
      <c r="F100" s="142"/>
      <c r="G100" s="143"/>
      <c r="H100" s="141"/>
      <c r="I100" s="144"/>
      <c r="J100" s="54">
        <v>40373</v>
      </c>
      <c r="K100" s="147">
        <v>-191610000</v>
      </c>
      <c r="L100" s="148">
        <f t="shared" ref="L100" si="11">L99+K100</f>
        <v>944900000</v>
      </c>
      <c r="M100" s="37" t="s">
        <v>52</v>
      </c>
    </row>
    <row r="101" spans="1:18" ht="28.5" customHeight="1">
      <c r="A101" s="139"/>
      <c r="B101" s="140"/>
      <c r="C101" s="140"/>
      <c r="D101" s="141"/>
      <c r="E101" s="141"/>
      <c r="F101" s="142"/>
      <c r="G101" s="143"/>
      <c r="H101" s="141"/>
      <c r="I101" s="144"/>
      <c r="J101" s="54">
        <v>40375</v>
      </c>
      <c r="K101" s="147">
        <v>23710000</v>
      </c>
      <c r="L101" s="148">
        <f>L100+K101</f>
        <v>968610000</v>
      </c>
      <c r="M101" s="37" t="s">
        <v>341</v>
      </c>
    </row>
    <row r="102" spans="1:18" ht="28.5" customHeight="1">
      <c r="A102" s="139"/>
      <c r="B102" s="140"/>
      <c r="C102" s="140"/>
      <c r="D102" s="141"/>
      <c r="E102" s="141"/>
      <c r="F102" s="142"/>
      <c r="G102" s="143"/>
      <c r="H102" s="141"/>
      <c r="I102" s="144"/>
      <c r="J102" s="54">
        <v>40436</v>
      </c>
      <c r="K102" s="147">
        <v>100000</v>
      </c>
      <c r="L102" s="148">
        <f>L101+K102</f>
        <v>968710000</v>
      </c>
      <c r="M102" s="37" t="s">
        <v>376</v>
      </c>
    </row>
    <row r="103" spans="1:18" ht="28.5" customHeight="1">
      <c r="A103" s="139"/>
      <c r="B103" s="140"/>
      <c r="C103" s="140"/>
      <c r="D103" s="141"/>
      <c r="E103" s="141"/>
      <c r="F103" s="142"/>
      <c r="G103" s="143"/>
      <c r="H103" s="141"/>
      <c r="I103" s="144"/>
      <c r="J103" s="54">
        <v>40451</v>
      </c>
      <c r="K103" s="147">
        <v>3742740</v>
      </c>
      <c r="L103" s="148">
        <f t="shared" ref="L103:L104" si="12">L102+K103</f>
        <v>972452740</v>
      </c>
      <c r="M103" s="37" t="s">
        <v>52</v>
      </c>
    </row>
    <row r="104" spans="1:18" ht="28.5" customHeight="1">
      <c r="A104" s="139"/>
      <c r="B104" s="140"/>
      <c r="C104" s="140"/>
      <c r="D104" s="141"/>
      <c r="E104" s="141"/>
      <c r="F104" s="142"/>
      <c r="G104" s="143"/>
      <c r="H104" s="141"/>
      <c r="I104" s="144"/>
      <c r="J104" s="54">
        <v>40466</v>
      </c>
      <c r="K104" s="147">
        <v>170800000</v>
      </c>
      <c r="L104" s="148">
        <f t="shared" si="12"/>
        <v>1143252740</v>
      </c>
      <c r="M104" s="37" t="s">
        <v>367</v>
      </c>
    </row>
    <row r="105" spans="1:18" ht="28.5" customHeight="1">
      <c r="A105" s="139"/>
      <c r="B105" s="140"/>
      <c r="C105" s="140"/>
      <c r="D105" s="141"/>
      <c r="E105" s="141"/>
      <c r="F105" s="142"/>
      <c r="G105" s="143"/>
      <c r="H105" s="141"/>
      <c r="I105" s="144"/>
      <c r="J105" s="54">
        <v>40549</v>
      </c>
      <c r="K105" s="149">
        <v>-1020</v>
      </c>
      <c r="L105" s="148">
        <f>L104+K105</f>
        <v>1143251720</v>
      </c>
      <c r="M105" s="37" t="s">
        <v>52</v>
      </c>
    </row>
    <row r="106" spans="1:18" s="284" customFormat="1" ht="28.5" customHeight="1">
      <c r="A106" s="139"/>
      <c r="B106" s="140"/>
      <c r="C106" s="140"/>
      <c r="D106" s="141"/>
      <c r="E106" s="141"/>
      <c r="F106" s="142"/>
      <c r="G106" s="143"/>
      <c r="H106" s="141"/>
      <c r="I106" s="144"/>
      <c r="J106" s="54">
        <v>40590</v>
      </c>
      <c r="K106" s="149">
        <v>900000</v>
      </c>
      <c r="L106" s="148">
        <f>L105+K106</f>
        <v>1144151720</v>
      </c>
      <c r="M106" s="37" t="s">
        <v>367</v>
      </c>
    </row>
    <row r="107" spans="1:18" ht="28.5" customHeight="1">
      <c r="A107" s="139"/>
      <c r="B107" s="140"/>
      <c r="C107" s="140"/>
      <c r="D107" s="141"/>
      <c r="E107" s="141"/>
      <c r="F107" s="142"/>
      <c r="G107" s="162"/>
      <c r="H107" s="163"/>
      <c r="I107" s="150"/>
      <c r="J107" s="54">
        <v>40632</v>
      </c>
      <c r="K107" s="149">
        <v>-1114</v>
      </c>
      <c r="L107" s="148">
        <f>L106+K107</f>
        <v>1144150606</v>
      </c>
      <c r="M107" s="37" t="s">
        <v>515</v>
      </c>
    </row>
    <row r="108" spans="1:18" ht="28.5" customHeight="1">
      <c r="A108" s="309" t="s">
        <v>306</v>
      </c>
      <c r="B108" s="152" t="s">
        <v>162</v>
      </c>
      <c r="C108" s="152" t="s">
        <v>163</v>
      </c>
      <c r="D108" s="153" t="s">
        <v>101</v>
      </c>
      <c r="E108" s="153" t="s">
        <v>12</v>
      </c>
      <c r="F108" s="154" t="s">
        <v>150</v>
      </c>
      <c r="G108" s="155">
        <v>798900000</v>
      </c>
      <c r="H108" s="153" t="s">
        <v>73</v>
      </c>
      <c r="I108" s="144"/>
      <c r="J108" s="54">
        <v>39976</v>
      </c>
      <c r="K108" s="147">
        <v>5540000</v>
      </c>
      <c r="L108" s="148">
        <f>G108+K108</f>
        <v>804440000</v>
      </c>
      <c r="M108" s="37" t="s">
        <v>52</v>
      </c>
    </row>
    <row r="109" spans="1:18" ht="28.5" customHeight="1">
      <c r="A109" s="310"/>
      <c r="B109" s="140"/>
      <c r="C109" s="140"/>
      <c r="D109" s="141"/>
      <c r="E109" s="141"/>
      <c r="F109" s="142"/>
      <c r="G109" s="143"/>
      <c r="H109" s="141"/>
      <c r="I109" s="144"/>
      <c r="J109" s="54">
        <v>40086</v>
      </c>
      <c r="K109" s="147">
        <v>162680000</v>
      </c>
      <c r="L109" s="148">
        <f>L108+K109</f>
        <v>967120000</v>
      </c>
      <c r="M109" s="42" t="s">
        <v>223</v>
      </c>
    </row>
    <row r="110" spans="1:18" ht="28.5" customHeight="1">
      <c r="A110" s="245"/>
      <c r="B110" s="140"/>
      <c r="C110" s="140"/>
      <c r="D110" s="141"/>
      <c r="E110" s="141"/>
      <c r="F110" s="142"/>
      <c r="G110" s="143"/>
      <c r="H110" s="141"/>
      <c r="I110" s="144"/>
      <c r="J110" s="54">
        <v>40177</v>
      </c>
      <c r="K110" s="147">
        <v>665510000</v>
      </c>
      <c r="L110" s="148">
        <f>L109+K110</f>
        <v>1632630000</v>
      </c>
      <c r="M110" s="37" t="s">
        <v>303</v>
      </c>
    </row>
    <row r="111" spans="1:18" ht="28.5" customHeight="1">
      <c r="A111" s="245"/>
      <c r="B111" s="140"/>
      <c r="C111" s="140"/>
      <c r="D111" s="141"/>
      <c r="E111" s="141"/>
      <c r="F111" s="142"/>
      <c r="G111" s="143"/>
      <c r="H111" s="141"/>
      <c r="I111" s="144"/>
      <c r="J111" s="54">
        <v>40204</v>
      </c>
      <c r="K111" s="147">
        <v>800390000</v>
      </c>
      <c r="L111" s="148">
        <f>L110+K111</f>
        <v>2433020000</v>
      </c>
      <c r="M111" s="37" t="s">
        <v>305</v>
      </c>
    </row>
    <row r="112" spans="1:18" ht="28.5" customHeight="1">
      <c r="A112" s="245"/>
      <c r="B112" s="140"/>
      <c r="C112" s="140"/>
      <c r="D112" s="141"/>
      <c r="E112" s="141"/>
      <c r="F112" s="142"/>
      <c r="G112" s="143"/>
      <c r="H112" s="141"/>
      <c r="I112" s="144"/>
      <c r="J112" s="54">
        <v>40263</v>
      </c>
      <c r="K112" s="147">
        <v>-829370000</v>
      </c>
      <c r="L112" s="148">
        <f>L111+K112</f>
        <v>1603650000</v>
      </c>
      <c r="M112" s="37" t="s">
        <v>52</v>
      </c>
    </row>
    <row r="113" spans="1:13" ht="28.5" customHeight="1">
      <c r="A113" s="245"/>
      <c r="B113" s="140"/>
      <c r="C113" s="140"/>
      <c r="D113" s="141"/>
      <c r="E113" s="141"/>
      <c r="F113" s="142"/>
      <c r="G113" s="143"/>
      <c r="H113" s="141"/>
      <c r="I113" s="144"/>
      <c r="J113" s="54">
        <v>40373</v>
      </c>
      <c r="K113" s="147">
        <v>-366750000</v>
      </c>
      <c r="L113" s="148">
        <f t="shared" ref="L113:L117" si="13">L112+K113</f>
        <v>1236900000</v>
      </c>
      <c r="M113" s="37" t="s">
        <v>52</v>
      </c>
    </row>
    <row r="114" spans="1:13" ht="28.5" customHeight="1">
      <c r="A114" s="245"/>
      <c r="B114" s="140"/>
      <c r="C114" s="140"/>
      <c r="D114" s="141"/>
      <c r="E114" s="141"/>
      <c r="F114" s="142"/>
      <c r="G114" s="143"/>
      <c r="H114" s="141"/>
      <c r="I114" s="144"/>
      <c r="J114" s="54">
        <v>40451</v>
      </c>
      <c r="K114" s="147">
        <v>95300000</v>
      </c>
      <c r="L114" s="148">
        <f t="shared" si="13"/>
        <v>1332200000</v>
      </c>
      <c r="M114" s="37" t="s">
        <v>466</v>
      </c>
    </row>
    <row r="115" spans="1:13" ht="28.5" customHeight="1">
      <c r="A115" s="245"/>
      <c r="B115" s="140"/>
      <c r="C115" s="140"/>
      <c r="D115" s="141"/>
      <c r="E115" s="141"/>
      <c r="F115" s="142"/>
      <c r="G115" s="143"/>
      <c r="H115" s="141"/>
      <c r="I115" s="144"/>
      <c r="J115" s="54">
        <v>40451</v>
      </c>
      <c r="K115" s="147">
        <v>222941084</v>
      </c>
      <c r="L115" s="148">
        <f t="shared" si="13"/>
        <v>1555141084</v>
      </c>
      <c r="M115" s="37" t="s">
        <v>52</v>
      </c>
    </row>
    <row r="116" spans="1:13" s="281" customFormat="1" ht="28.5" customHeight="1">
      <c r="A116" s="280"/>
      <c r="B116" s="140"/>
      <c r="C116" s="140"/>
      <c r="D116" s="141"/>
      <c r="E116" s="141"/>
      <c r="F116" s="142"/>
      <c r="G116" s="143"/>
      <c r="H116" s="141"/>
      <c r="I116" s="144"/>
      <c r="J116" s="54">
        <v>40549</v>
      </c>
      <c r="K116" s="149">
        <v>-2199</v>
      </c>
      <c r="L116" s="148">
        <f t="shared" si="13"/>
        <v>1555138885</v>
      </c>
      <c r="M116" s="37" t="s">
        <v>52</v>
      </c>
    </row>
    <row r="117" spans="1:13" ht="28.5" customHeight="1">
      <c r="A117" s="139"/>
      <c r="B117" s="140"/>
      <c r="C117" s="140"/>
      <c r="D117" s="141"/>
      <c r="E117" s="141"/>
      <c r="F117" s="142"/>
      <c r="G117" s="162"/>
      <c r="H117" s="163"/>
      <c r="I117" s="150"/>
      <c r="J117" s="54">
        <v>40632</v>
      </c>
      <c r="K117" s="149">
        <v>-2548</v>
      </c>
      <c r="L117" s="148">
        <f t="shared" si="13"/>
        <v>1555136337</v>
      </c>
      <c r="M117" s="37" t="s">
        <v>515</v>
      </c>
    </row>
    <row r="118" spans="1:13" ht="28.5" customHeight="1">
      <c r="A118" s="309" t="s">
        <v>306</v>
      </c>
      <c r="B118" s="152" t="s">
        <v>164</v>
      </c>
      <c r="C118" s="152" t="s">
        <v>163</v>
      </c>
      <c r="D118" s="153" t="s">
        <v>101</v>
      </c>
      <c r="E118" s="153" t="s">
        <v>12</v>
      </c>
      <c r="F118" s="154" t="s">
        <v>150</v>
      </c>
      <c r="G118" s="155">
        <v>1864000000</v>
      </c>
      <c r="H118" s="153" t="s">
        <v>73</v>
      </c>
      <c r="I118" s="144"/>
      <c r="J118" s="54">
        <v>39976</v>
      </c>
      <c r="K118" s="147">
        <v>3318840000</v>
      </c>
      <c r="L118" s="148">
        <f>G118+K118</f>
        <v>5182840000</v>
      </c>
      <c r="M118" s="37" t="s">
        <v>52</v>
      </c>
    </row>
    <row r="119" spans="1:13" ht="28.5" customHeight="1">
      <c r="A119" s="310"/>
      <c r="B119" s="140"/>
      <c r="C119" s="140"/>
      <c r="D119" s="141"/>
      <c r="E119" s="141"/>
      <c r="F119" s="142"/>
      <c r="G119" s="143"/>
      <c r="H119" s="141"/>
      <c r="I119" s="144"/>
      <c r="J119" s="54">
        <v>40086</v>
      </c>
      <c r="K119" s="147">
        <v>-717420000</v>
      </c>
      <c r="L119" s="148">
        <f t="shared" ref="L119:L128" si="14">L118+K119</f>
        <v>4465420000</v>
      </c>
      <c r="M119" s="42" t="s">
        <v>223</v>
      </c>
    </row>
    <row r="120" spans="1:13" ht="28.5" customHeight="1">
      <c r="A120" s="245"/>
      <c r="B120" s="140"/>
      <c r="C120" s="140"/>
      <c r="D120" s="141"/>
      <c r="E120" s="141"/>
      <c r="F120" s="142"/>
      <c r="G120" s="143"/>
      <c r="H120" s="141"/>
      <c r="I120" s="144"/>
      <c r="J120" s="54">
        <v>40177</v>
      </c>
      <c r="K120" s="147">
        <v>2290780000</v>
      </c>
      <c r="L120" s="148">
        <f t="shared" si="14"/>
        <v>6756200000</v>
      </c>
      <c r="M120" s="37" t="s">
        <v>303</v>
      </c>
    </row>
    <row r="121" spans="1:13" ht="28.5" customHeight="1">
      <c r="A121" s="245"/>
      <c r="B121" s="140"/>
      <c r="C121" s="140"/>
      <c r="D121" s="141"/>
      <c r="E121" s="141"/>
      <c r="F121" s="142"/>
      <c r="G121" s="143"/>
      <c r="H121" s="141"/>
      <c r="I121" s="144"/>
      <c r="J121" s="54">
        <v>40204</v>
      </c>
      <c r="K121" s="147">
        <v>450100000</v>
      </c>
      <c r="L121" s="148">
        <f t="shared" si="14"/>
        <v>7206300000</v>
      </c>
      <c r="M121" s="37" t="s">
        <v>305</v>
      </c>
    </row>
    <row r="122" spans="1:13" ht="28.5" customHeight="1">
      <c r="A122" s="245"/>
      <c r="B122" s="140"/>
      <c r="C122" s="140"/>
      <c r="D122" s="141"/>
      <c r="E122" s="141"/>
      <c r="F122" s="142"/>
      <c r="G122" s="143"/>
      <c r="H122" s="141"/>
      <c r="I122" s="144"/>
      <c r="J122" s="54">
        <v>40263</v>
      </c>
      <c r="K122" s="147">
        <v>905010000</v>
      </c>
      <c r="L122" s="148">
        <f t="shared" si="14"/>
        <v>8111310000</v>
      </c>
      <c r="M122" s="37" t="s">
        <v>52</v>
      </c>
    </row>
    <row r="123" spans="1:13" ht="28.5" customHeight="1">
      <c r="A123" s="245"/>
      <c r="B123" s="140"/>
      <c r="C123" s="140"/>
      <c r="D123" s="141"/>
      <c r="E123" s="141"/>
      <c r="F123" s="142"/>
      <c r="G123" s="143"/>
      <c r="H123" s="141"/>
      <c r="I123" s="144"/>
      <c r="J123" s="54">
        <v>40287</v>
      </c>
      <c r="K123" s="147">
        <v>10280000</v>
      </c>
      <c r="L123" s="148">
        <f t="shared" si="14"/>
        <v>8121590000</v>
      </c>
      <c r="M123" s="37" t="s">
        <v>327</v>
      </c>
    </row>
    <row r="124" spans="1:13" ht="28.5" customHeight="1">
      <c r="A124" s="245"/>
      <c r="B124" s="140"/>
      <c r="C124" s="140"/>
      <c r="D124" s="141"/>
      <c r="E124" s="141"/>
      <c r="F124" s="142"/>
      <c r="G124" s="143"/>
      <c r="H124" s="141"/>
      <c r="I124" s="144"/>
      <c r="J124" s="54">
        <v>40345</v>
      </c>
      <c r="K124" s="147">
        <v>286510000</v>
      </c>
      <c r="L124" s="148">
        <f t="shared" si="14"/>
        <v>8408100000</v>
      </c>
      <c r="M124" s="37" t="s">
        <v>327</v>
      </c>
    </row>
    <row r="125" spans="1:13" ht="28.5" customHeight="1">
      <c r="A125" s="245"/>
      <c r="B125" s="140"/>
      <c r="C125" s="140"/>
      <c r="D125" s="141"/>
      <c r="E125" s="141"/>
      <c r="F125" s="142"/>
      <c r="G125" s="143"/>
      <c r="H125" s="141"/>
      <c r="I125" s="144"/>
      <c r="J125" s="54">
        <v>40373</v>
      </c>
      <c r="K125" s="147">
        <v>-1787300000</v>
      </c>
      <c r="L125" s="148">
        <f t="shared" si="14"/>
        <v>6620800000</v>
      </c>
      <c r="M125" s="37" t="s">
        <v>52</v>
      </c>
    </row>
    <row r="126" spans="1:13" ht="28.5" customHeight="1">
      <c r="A126" s="245"/>
      <c r="B126" s="140"/>
      <c r="C126" s="140"/>
      <c r="D126" s="141"/>
      <c r="E126" s="141"/>
      <c r="F126" s="142"/>
      <c r="G126" s="143"/>
      <c r="H126" s="141"/>
      <c r="I126" s="144"/>
      <c r="J126" s="54">
        <v>40451</v>
      </c>
      <c r="K126" s="147">
        <v>105500000</v>
      </c>
      <c r="L126" s="148">
        <f t="shared" si="14"/>
        <v>6726300000</v>
      </c>
      <c r="M126" s="37" t="s">
        <v>466</v>
      </c>
    </row>
    <row r="127" spans="1:13" ht="28.5" customHeight="1">
      <c r="A127" s="245"/>
      <c r="B127" s="140"/>
      <c r="C127" s="140"/>
      <c r="D127" s="141"/>
      <c r="E127" s="141"/>
      <c r="F127" s="142"/>
      <c r="G127" s="143"/>
      <c r="H127" s="141"/>
      <c r="I127" s="144"/>
      <c r="J127" s="54">
        <v>40451</v>
      </c>
      <c r="K127" s="147">
        <v>-614527362</v>
      </c>
      <c r="L127" s="148">
        <f t="shared" si="14"/>
        <v>6111772638</v>
      </c>
      <c r="M127" s="37" t="s">
        <v>52</v>
      </c>
    </row>
    <row r="128" spans="1:13" ht="28.5" customHeight="1">
      <c r="A128" s="139"/>
      <c r="B128" s="140"/>
      <c r="C128" s="140"/>
      <c r="D128" s="141"/>
      <c r="E128" s="141"/>
      <c r="F128" s="142"/>
      <c r="G128" s="143"/>
      <c r="H128" s="141"/>
      <c r="I128" s="144"/>
      <c r="J128" s="54">
        <v>40527</v>
      </c>
      <c r="K128" s="149">
        <v>236000000</v>
      </c>
      <c r="L128" s="148">
        <f t="shared" si="14"/>
        <v>6347772638</v>
      </c>
      <c r="M128" s="37" t="s">
        <v>52</v>
      </c>
    </row>
    <row r="129" spans="1:13" ht="28.5" customHeight="1">
      <c r="A129" s="139"/>
      <c r="B129" s="140"/>
      <c r="C129" s="140"/>
      <c r="D129" s="141"/>
      <c r="E129" s="141"/>
      <c r="F129" s="142"/>
      <c r="G129" s="143"/>
      <c r="H129" s="141"/>
      <c r="I129" s="144"/>
      <c r="J129" s="54">
        <v>40549</v>
      </c>
      <c r="K129" s="149">
        <v>-8012</v>
      </c>
      <c r="L129" s="148">
        <f>L128+K129</f>
        <v>6347764626</v>
      </c>
      <c r="M129" s="37" t="s">
        <v>52</v>
      </c>
    </row>
    <row r="130" spans="1:13" ht="28.5" customHeight="1">
      <c r="A130" s="139"/>
      <c r="B130" s="140"/>
      <c r="C130" s="140"/>
      <c r="D130" s="141"/>
      <c r="E130" s="141"/>
      <c r="F130" s="142"/>
      <c r="G130" s="143"/>
      <c r="H130" s="141"/>
      <c r="I130" s="144"/>
      <c r="J130" s="54">
        <v>40590</v>
      </c>
      <c r="K130" s="149">
        <v>1800000</v>
      </c>
      <c r="L130" s="148">
        <f>L129+K130</f>
        <v>6349564626</v>
      </c>
      <c r="M130" s="37" t="s">
        <v>367</v>
      </c>
    </row>
    <row r="131" spans="1:13" s="281" customFormat="1" ht="28.5" customHeight="1">
      <c r="A131" s="139"/>
      <c r="B131" s="140"/>
      <c r="C131" s="140"/>
      <c r="D131" s="141"/>
      <c r="E131" s="141"/>
      <c r="F131" s="142"/>
      <c r="G131" s="143"/>
      <c r="H131" s="141"/>
      <c r="I131" s="144"/>
      <c r="J131" s="258">
        <v>40618</v>
      </c>
      <c r="K131" s="254">
        <v>100000</v>
      </c>
      <c r="L131" s="148">
        <f>L130+K131</f>
        <v>6349664626</v>
      </c>
      <c r="M131" s="255" t="s">
        <v>367</v>
      </c>
    </row>
    <row r="132" spans="1:13" s="248" customFormat="1" ht="28.5" customHeight="1">
      <c r="A132" s="139"/>
      <c r="B132" s="140"/>
      <c r="C132" s="140"/>
      <c r="D132" s="141"/>
      <c r="E132" s="141"/>
      <c r="F132" s="142"/>
      <c r="G132" s="143"/>
      <c r="H132" s="141"/>
      <c r="I132" s="249"/>
      <c r="J132" s="54">
        <v>40632</v>
      </c>
      <c r="K132" s="149">
        <v>-9190</v>
      </c>
      <c r="L132" s="148">
        <f>L131+K132</f>
        <v>6349655436</v>
      </c>
      <c r="M132" s="37" t="s">
        <v>515</v>
      </c>
    </row>
    <row r="133" spans="1:13" ht="28.5" customHeight="1">
      <c r="A133" s="151">
        <v>39923</v>
      </c>
      <c r="B133" s="152" t="s">
        <v>166</v>
      </c>
      <c r="C133" s="152" t="s">
        <v>128</v>
      </c>
      <c r="D133" s="153" t="s">
        <v>113</v>
      </c>
      <c r="E133" s="153" t="s">
        <v>12</v>
      </c>
      <c r="F133" s="154" t="s">
        <v>150</v>
      </c>
      <c r="G133" s="155">
        <v>319000000</v>
      </c>
      <c r="H133" s="153" t="s">
        <v>73</v>
      </c>
      <c r="I133" s="144"/>
      <c r="J133" s="54">
        <v>39976</v>
      </c>
      <c r="K133" s="147">
        <v>128300000</v>
      </c>
      <c r="L133" s="148">
        <f>G133+K133</f>
        <v>447300000</v>
      </c>
      <c r="M133" s="37" t="s">
        <v>52</v>
      </c>
    </row>
    <row r="134" spans="1:13" ht="28.5" customHeight="1">
      <c r="A134" s="139"/>
      <c r="B134" s="140"/>
      <c r="C134" s="140"/>
      <c r="D134" s="141"/>
      <c r="E134" s="141"/>
      <c r="F134" s="142"/>
      <c r="G134" s="143"/>
      <c r="H134" s="141"/>
      <c r="I134" s="144"/>
      <c r="J134" s="54">
        <v>40086</v>
      </c>
      <c r="K134" s="147">
        <v>46730000</v>
      </c>
      <c r="L134" s="148">
        <f>L133+K134</f>
        <v>494030000</v>
      </c>
      <c r="M134" s="42" t="s">
        <v>223</v>
      </c>
    </row>
    <row r="135" spans="1:13" ht="28.5" customHeight="1">
      <c r="A135" s="139"/>
      <c r="B135" s="140"/>
      <c r="C135" s="140"/>
      <c r="D135" s="141"/>
      <c r="E135" s="141"/>
      <c r="F135" s="142"/>
      <c r="G135" s="143"/>
      <c r="H135" s="141"/>
      <c r="I135" s="144"/>
      <c r="J135" s="54">
        <v>40177</v>
      </c>
      <c r="K135" s="147">
        <v>145820000</v>
      </c>
      <c r="L135" s="148">
        <f>L134+K135</f>
        <v>639850000</v>
      </c>
      <c r="M135" s="37" t="s">
        <v>303</v>
      </c>
    </row>
    <row r="136" spans="1:13" ht="28.5" customHeight="1">
      <c r="A136" s="139"/>
      <c r="B136" s="140"/>
      <c r="C136" s="140"/>
      <c r="D136" s="141"/>
      <c r="E136" s="141"/>
      <c r="F136" s="142"/>
      <c r="G136" s="143"/>
      <c r="H136" s="141"/>
      <c r="I136" s="144"/>
      <c r="J136" s="54">
        <v>40263</v>
      </c>
      <c r="K136" s="147">
        <v>-17440000</v>
      </c>
      <c r="L136" s="148">
        <f>L135+K136</f>
        <v>622410000</v>
      </c>
      <c r="M136" s="37" t="s">
        <v>52</v>
      </c>
    </row>
    <row r="137" spans="1:13" ht="28.5" customHeight="1">
      <c r="A137" s="139"/>
      <c r="B137" s="140"/>
      <c r="C137" s="140"/>
      <c r="D137" s="141"/>
      <c r="E137" s="141"/>
      <c r="F137" s="142"/>
      <c r="G137" s="143"/>
      <c r="H137" s="141"/>
      <c r="I137" s="144"/>
      <c r="J137" s="54">
        <v>40373</v>
      </c>
      <c r="K137" s="147">
        <v>-73010000</v>
      </c>
      <c r="L137" s="148">
        <f t="shared" ref="L137:L140" si="15">L136+K137</f>
        <v>549400000</v>
      </c>
      <c r="M137" s="37" t="s">
        <v>52</v>
      </c>
    </row>
    <row r="138" spans="1:13" ht="28.5" customHeight="1">
      <c r="A138" s="139"/>
      <c r="B138" s="140"/>
      <c r="C138" s="140"/>
      <c r="D138" s="141"/>
      <c r="E138" s="141"/>
      <c r="F138" s="142"/>
      <c r="G138" s="143"/>
      <c r="H138" s="141"/>
      <c r="I138" s="144"/>
      <c r="J138" s="54">
        <v>40451</v>
      </c>
      <c r="K138" s="147">
        <v>6700000</v>
      </c>
      <c r="L138" s="148">
        <f t="shared" si="15"/>
        <v>556100000</v>
      </c>
      <c r="M138" s="37" t="s">
        <v>408</v>
      </c>
    </row>
    <row r="139" spans="1:13" ht="28.5" customHeight="1">
      <c r="A139" s="139"/>
      <c r="B139" s="140"/>
      <c r="C139" s="140"/>
      <c r="D139" s="141"/>
      <c r="E139" s="141"/>
      <c r="F139" s="142"/>
      <c r="G139" s="143"/>
      <c r="H139" s="141"/>
      <c r="I139" s="144"/>
      <c r="J139" s="54">
        <v>40451</v>
      </c>
      <c r="K139" s="147">
        <v>-77126410</v>
      </c>
      <c r="L139" s="148">
        <f t="shared" si="15"/>
        <v>478973590</v>
      </c>
      <c r="M139" s="37" t="s">
        <v>52</v>
      </c>
    </row>
    <row r="140" spans="1:13" ht="28.5" customHeight="1">
      <c r="A140" s="139"/>
      <c r="B140" s="140"/>
      <c r="C140" s="140"/>
      <c r="D140" s="141"/>
      <c r="E140" s="141"/>
      <c r="F140" s="142"/>
      <c r="G140" s="143"/>
      <c r="H140" s="141"/>
      <c r="I140" s="144"/>
      <c r="J140" s="54">
        <v>40527</v>
      </c>
      <c r="K140" s="149">
        <v>-314900000</v>
      </c>
      <c r="L140" s="148">
        <f t="shared" si="15"/>
        <v>164073590</v>
      </c>
      <c r="M140" s="37" t="s">
        <v>52</v>
      </c>
    </row>
    <row r="141" spans="1:13" ht="28.5" customHeight="1">
      <c r="A141" s="139"/>
      <c r="B141" s="140"/>
      <c r="C141" s="140"/>
      <c r="D141" s="141"/>
      <c r="E141" s="141"/>
      <c r="F141" s="142"/>
      <c r="G141" s="143"/>
      <c r="H141" s="141"/>
      <c r="I141" s="144"/>
      <c r="J141" s="54">
        <v>40549</v>
      </c>
      <c r="K141" s="149">
        <v>-233</v>
      </c>
      <c r="L141" s="148">
        <f>L140+K141</f>
        <v>164073357</v>
      </c>
      <c r="M141" s="37" t="s">
        <v>52</v>
      </c>
    </row>
    <row r="142" spans="1:13" ht="28.5" customHeight="1">
      <c r="A142" s="139"/>
      <c r="B142" s="140"/>
      <c r="C142" s="140"/>
      <c r="D142" s="141"/>
      <c r="E142" s="141"/>
      <c r="F142" s="142"/>
      <c r="G142" s="143"/>
      <c r="H142" s="141"/>
      <c r="I142" s="144"/>
      <c r="J142" s="54">
        <v>40590</v>
      </c>
      <c r="K142" s="149">
        <v>-1900000</v>
      </c>
      <c r="L142" s="148">
        <f>L141+K142</f>
        <v>162173357</v>
      </c>
      <c r="M142" s="37" t="s">
        <v>367</v>
      </c>
    </row>
    <row r="143" spans="1:13" s="284" customFormat="1" ht="28.5" customHeight="1">
      <c r="A143" s="139"/>
      <c r="B143" s="140"/>
      <c r="C143" s="140"/>
      <c r="D143" s="141"/>
      <c r="E143" s="141"/>
      <c r="F143" s="142"/>
      <c r="G143" s="143"/>
      <c r="H143" s="141"/>
      <c r="I143" s="144"/>
      <c r="J143" s="258">
        <v>40618</v>
      </c>
      <c r="K143" s="254">
        <v>-400000</v>
      </c>
      <c r="L143" s="148">
        <f>L142+K143</f>
        <v>161773357</v>
      </c>
      <c r="M143" s="255" t="s">
        <v>367</v>
      </c>
    </row>
    <row r="144" spans="1:13" s="248" customFormat="1" ht="28.5" customHeight="1">
      <c r="A144" s="139"/>
      <c r="B144" s="140"/>
      <c r="C144" s="140"/>
      <c r="D144" s="141"/>
      <c r="E144" s="141"/>
      <c r="F144" s="142"/>
      <c r="G144" s="143"/>
      <c r="H144" s="141"/>
      <c r="I144" s="249"/>
      <c r="J144" s="54">
        <v>40632</v>
      </c>
      <c r="K144" s="149">
        <v>-278</v>
      </c>
      <c r="L144" s="148">
        <f>L143+K144</f>
        <v>161773079</v>
      </c>
      <c r="M144" s="37" t="s">
        <v>515</v>
      </c>
    </row>
    <row r="145" spans="1:13" ht="28.5" customHeight="1">
      <c r="A145" s="151">
        <v>39923</v>
      </c>
      <c r="B145" s="152" t="s">
        <v>167</v>
      </c>
      <c r="C145" s="152" t="s">
        <v>168</v>
      </c>
      <c r="D145" s="153" t="s">
        <v>104</v>
      </c>
      <c r="E145" s="153" t="s">
        <v>12</v>
      </c>
      <c r="F145" s="154" t="s">
        <v>150</v>
      </c>
      <c r="G145" s="155">
        <v>366000000</v>
      </c>
      <c r="H145" s="153" t="s">
        <v>73</v>
      </c>
      <c r="I145" s="144"/>
      <c r="J145" s="54">
        <v>39976</v>
      </c>
      <c r="K145" s="147">
        <v>87130000</v>
      </c>
      <c r="L145" s="148">
        <f>G145+K145</f>
        <v>453130000</v>
      </c>
      <c r="M145" s="37" t="s">
        <v>52</v>
      </c>
    </row>
    <row r="146" spans="1:13" ht="28.5" customHeight="1">
      <c r="A146" s="139"/>
      <c r="B146" s="140"/>
      <c r="C146" s="140"/>
      <c r="D146" s="141"/>
      <c r="E146" s="141"/>
      <c r="F146" s="142"/>
      <c r="G146" s="143"/>
      <c r="H146" s="141"/>
      <c r="I146" s="144"/>
      <c r="J146" s="54">
        <v>40086</v>
      </c>
      <c r="K146" s="147">
        <v>-249670000</v>
      </c>
      <c r="L146" s="148">
        <f t="shared" ref="L146:L152" si="16">L145+K146</f>
        <v>203460000</v>
      </c>
      <c r="M146" s="42" t="s">
        <v>223</v>
      </c>
    </row>
    <row r="147" spans="1:13" ht="28.5" customHeight="1">
      <c r="A147" s="139"/>
      <c r="B147" s="140"/>
      <c r="C147" s="140"/>
      <c r="D147" s="141"/>
      <c r="E147" s="141"/>
      <c r="F147" s="142"/>
      <c r="G147" s="143"/>
      <c r="H147" s="141"/>
      <c r="I147" s="144"/>
      <c r="J147" s="54">
        <v>40177</v>
      </c>
      <c r="K147" s="147">
        <v>119700000</v>
      </c>
      <c r="L147" s="148">
        <f t="shared" si="16"/>
        <v>323160000</v>
      </c>
      <c r="M147" s="37" t="s">
        <v>303</v>
      </c>
    </row>
    <row r="148" spans="1:13" ht="28.5" customHeight="1">
      <c r="A148" s="139"/>
      <c r="B148" s="140"/>
      <c r="C148" s="140"/>
      <c r="D148" s="141"/>
      <c r="E148" s="141"/>
      <c r="F148" s="142"/>
      <c r="G148" s="143"/>
      <c r="H148" s="141"/>
      <c r="I148" s="144"/>
      <c r="J148" s="54">
        <v>40263</v>
      </c>
      <c r="K148" s="147">
        <v>52270000</v>
      </c>
      <c r="L148" s="148">
        <f t="shared" si="16"/>
        <v>375430000</v>
      </c>
      <c r="M148" s="37" t="s">
        <v>52</v>
      </c>
    </row>
    <row r="149" spans="1:13" ht="28.5" customHeight="1">
      <c r="A149" s="139"/>
      <c r="B149" s="140"/>
      <c r="C149" s="140"/>
      <c r="D149" s="141"/>
      <c r="E149" s="141"/>
      <c r="F149" s="142"/>
      <c r="G149" s="143"/>
      <c r="H149" s="141"/>
      <c r="I149" s="144"/>
      <c r="J149" s="54">
        <v>40287</v>
      </c>
      <c r="K149" s="147">
        <v>-10280000</v>
      </c>
      <c r="L149" s="148">
        <f t="shared" si="16"/>
        <v>365150000</v>
      </c>
      <c r="M149" s="37" t="s">
        <v>328</v>
      </c>
    </row>
    <row r="150" spans="1:13" ht="28.5" customHeight="1">
      <c r="A150" s="139"/>
      <c r="B150" s="140"/>
      <c r="C150" s="140"/>
      <c r="D150" s="141"/>
      <c r="E150" s="141"/>
      <c r="F150" s="142"/>
      <c r="G150" s="143"/>
      <c r="H150" s="141"/>
      <c r="I150" s="144"/>
      <c r="J150" s="54">
        <v>40312</v>
      </c>
      <c r="K150" s="147">
        <v>-1880000</v>
      </c>
      <c r="L150" s="148">
        <f t="shared" si="16"/>
        <v>363270000</v>
      </c>
      <c r="M150" s="37" t="s">
        <v>333</v>
      </c>
    </row>
    <row r="151" spans="1:13" ht="28.5" customHeight="1">
      <c r="A151" s="139"/>
      <c r="B151" s="140"/>
      <c r="C151" s="140"/>
      <c r="D151" s="141"/>
      <c r="E151" s="141"/>
      <c r="F151" s="142"/>
      <c r="G151" s="143"/>
      <c r="H151" s="141"/>
      <c r="I151" s="144"/>
      <c r="J151" s="54">
        <v>40345</v>
      </c>
      <c r="K151" s="147">
        <v>-286510000</v>
      </c>
      <c r="L151" s="148">
        <f t="shared" si="16"/>
        <v>76760000</v>
      </c>
      <c r="M151" s="37" t="s">
        <v>328</v>
      </c>
    </row>
    <row r="152" spans="1:13" ht="28.5" customHeight="1">
      <c r="A152" s="139"/>
      <c r="B152" s="140"/>
      <c r="C152" s="140"/>
      <c r="D152" s="141"/>
      <c r="E152" s="141"/>
      <c r="F152" s="142"/>
      <c r="G152" s="143"/>
      <c r="H152" s="141"/>
      <c r="I152" s="144"/>
      <c r="J152" s="54">
        <v>40373</v>
      </c>
      <c r="K152" s="147">
        <v>19540000</v>
      </c>
      <c r="L152" s="148">
        <f t="shared" si="16"/>
        <v>96300000</v>
      </c>
      <c r="M152" s="37" t="s">
        <v>52</v>
      </c>
    </row>
    <row r="153" spans="1:13" ht="28.5" customHeight="1">
      <c r="A153" s="139"/>
      <c r="B153" s="140"/>
      <c r="C153" s="140"/>
      <c r="D153" s="141"/>
      <c r="E153" s="141"/>
      <c r="F153" s="142"/>
      <c r="G153" s="143"/>
      <c r="H153" s="141"/>
      <c r="I153" s="144"/>
      <c r="J153" s="54">
        <v>40375</v>
      </c>
      <c r="K153" s="147">
        <v>-210000</v>
      </c>
      <c r="L153" s="148">
        <f>L152+K153</f>
        <v>96090000</v>
      </c>
      <c r="M153" s="37" t="s">
        <v>355</v>
      </c>
    </row>
    <row r="154" spans="1:13" ht="28.5" customHeight="1">
      <c r="A154" s="139"/>
      <c r="B154" s="140"/>
      <c r="C154" s="140"/>
      <c r="D154" s="141"/>
      <c r="E154" s="141"/>
      <c r="F154" s="142"/>
      <c r="G154" s="143"/>
      <c r="H154" s="141"/>
      <c r="I154" s="144"/>
      <c r="J154" s="54">
        <v>40403</v>
      </c>
      <c r="K154" s="149">
        <v>-100000</v>
      </c>
      <c r="L154" s="148">
        <f>L153+K154</f>
        <v>95990000</v>
      </c>
      <c r="M154" s="37" t="s">
        <v>367</v>
      </c>
    </row>
    <row r="155" spans="1:13" ht="28.5" customHeight="1">
      <c r="A155" s="139"/>
      <c r="B155" s="140"/>
      <c r="C155" s="140"/>
      <c r="D155" s="141"/>
      <c r="E155" s="141"/>
      <c r="F155" s="142"/>
      <c r="G155" s="143"/>
      <c r="H155" s="141"/>
      <c r="I155" s="144"/>
      <c r="J155" s="54">
        <v>40451</v>
      </c>
      <c r="K155" s="147">
        <v>68565782</v>
      </c>
      <c r="L155" s="148">
        <f t="shared" ref="L155:L157" si="17">L154+K155</f>
        <v>164555782</v>
      </c>
      <c r="M155" s="37" t="s">
        <v>52</v>
      </c>
    </row>
    <row r="156" spans="1:13" s="284" customFormat="1" ht="28.5" customHeight="1">
      <c r="A156" s="139"/>
      <c r="B156" s="140"/>
      <c r="C156" s="140"/>
      <c r="D156" s="141"/>
      <c r="E156" s="141"/>
      <c r="F156" s="142"/>
      <c r="G156" s="143"/>
      <c r="H156" s="141"/>
      <c r="I156" s="144"/>
      <c r="J156" s="54">
        <v>40549</v>
      </c>
      <c r="K156" s="149">
        <v>-247</v>
      </c>
      <c r="L156" s="148">
        <f t="shared" si="17"/>
        <v>164555535</v>
      </c>
      <c r="M156" s="37" t="s">
        <v>52</v>
      </c>
    </row>
    <row r="157" spans="1:13" ht="28.5" customHeight="1">
      <c r="A157" s="139"/>
      <c r="B157" s="140"/>
      <c r="C157" s="140"/>
      <c r="D157" s="141"/>
      <c r="E157" s="141"/>
      <c r="F157" s="142"/>
      <c r="G157" s="162"/>
      <c r="H157" s="163"/>
      <c r="I157" s="150"/>
      <c r="J157" s="54">
        <v>40632</v>
      </c>
      <c r="K157" s="149">
        <v>-294</v>
      </c>
      <c r="L157" s="148">
        <f t="shared" si="17"/>
        <v>164555241</v>
      </c>
      <c r="M157" s="37" t="s">
        <v>515</v>
      </c>
    </row>
    <row r="158" spans="1:13" ht="28.5" customHeight="1">
      <c r="A158" s="151">
        <v>39927</v>
      </c>
      <c r="B158" s="152" t="s">
        <v>172</v>
      </c>
      <c r="C158" s="152" t="s">
        <v>173</v>
      </c>
      <c r="D158" s="153" t="s">
        <v>118</v>
      </c>
      <c r="E158" s="153" t="s">
        <v>12</v>
      </c>
      <c r="F158" s="154" t="s">
        <v>150</v>
      </c>
      <c r="G158" s="164">
        <v>156000000</v>
      </c>
      <c r="H158" s="153" t="s">
        <v>73</v>
      </c>
      <c r="I158" s="144"/>
      <c r="J158" s="54">
        <v>39981</v>
      </c>
      <c r="K158" s="165">
        <v>-64990000</v>
      </c>
      <c r="L158" s="148">
        <f>G158+K158</f>
        <v>91010000</v>
      </c>
      <c r="M158" s="37" t="s">
        <v>52</v>
      </c>
    </row>
    <row r="159" spans="1:13" ht="28.5" customHeight="1">
      <c r="A159" s="139"/>
      <c r="B159" s="140"/>
      <c r="C159" s="140"/>
      <c r="D159" s="141"/>
      <c r="E159" s="141"/>
      <c r="F159" s="142"/>
      <c r="G159" s="166"/>
      <c r="H159" s="141"/>
      <c r="I159" s="144"/>
      <c r="J159" s="54">
        <v>40086</v>
      </c>
      <c r="K159" s="167">
        <v>130780000</v>
      </c>
      <c r="L159" s="148">
        <f>L158+K159</f>
        <v>221790000</v>
      </c>
      <c r="M159" s="42" t="s">
        <v>223</v>
      </c>
    </row>
    <row r="160" spans="1:13" ht="28.5" customHeight="1">
      <c r="A160" s="139"/>
      <c r="B160" s="140"/>
      <c r="C160" s="140"/>
      <c r="D160" s="141"/>
      <c r="E160" s="141"/>
      <c r="F160" s="142"/>
      <c r="G160" s="166"/>
      <c r="H160" s="141"/>
      <c r="I160" s="144"/>
      <c r="J160" s="54">
        <v>40177</v>
      </c>
      <c r="K160" s="147">
        <v>-116750000</v>
      </c>
      <c r="L160" s="148">
        <f>L159+K160</f>
        <v>105040000</v>
      </c>
      <c r="M160" s="37" t="s">
        <v>303</v>
      </c>
    </row>
    <row r="161" spans="1:13" ht="28.5" customHeight="1">
      <c r="A161" s="139"/>
      <c r="B161" s="140"/>
      <c r="C161" s="140"/>
      <c r="D161" s="141"/>
      <c r="E161" s="141"/>
      <c r="F161" s="142"/>
      <c r="G161" s="166"/>
      <c r="H161" s="141"/>
      <c r="I161" s="144"/>
      <c r="J161" s="54">
        <v>40263</v>
      </c>
      <c r="K161" s="147">
        <v>13080000</v>
      </c>
      <c r="L161" s="148">
        <f>L160+K161</f>
        <v>118120000</v>
      </c>
      <c r="M161" s="37" t="s">
        <v>52</v>
      </c>
    </row>
    <row r="162" spans="1:13" ht="28.5" customHeight="1">
      <c r="A162" s="139"/>
      <c r="B162" s="140"/>
      <c r="C162" s="140"/>
      <c r="D162" s="141"/>
      <c r="E162" s="141"/>
      <c r="F162" s="142"/>
      <c r="G162" s="166"/>
      <c r="H162" s="141"/>
      <c r="I162" s="144"/>
      <c r="J162" s="54">
        <v>40373</v>
      </c>
      <c r="K162" s="147">
        <v>-24220000</v>
      </c>
      <c r="L162" s="148">
        <f t="shared" ref="L162" si="18">L161+K162</f>
        <v>93900000</v>
      </c>
      <c r="M162" s="37" t="s">
        <v>52</v>
      </c>
    </row>
    <row r="163" spans="1:13" ht="28.5" customHeight="1">
      <c r="A163" s="139"/>
      <c r="B163" s="140"/>
      <c r="C163" s="140"/>
      <c r="D163" s="141"/>
      <c r="E163" s="141"/>
      <c r="F163" s="142"/>
      <c r="G163" s="166"/>
      <c r="H163" s="141"/>
      <c r="I163" s="144"/>
      <c r="J163" s="54">
        <v>40375</v>
      </c>
      <c r="K163" s="147">
        <v>210000</v>
      </c>
      <c r="L163" s="148">
        <f>L162+K163</f>
        <v>94110000</v>
      </c>
      <c r="M163" s="37" t="s">
        <v>327</v>
      </c>
    </row>
    <row r="164" spans="1:13" ht="28.5" customHeight="1">
      <c r="A164" s="139"/>
      <c r="B164" s="140"/>
      <c r="C164" s="140"/>
      <c r="D164" s="141"/>
      <c r="E164" s="141"/>
      <c r="F164" s="142"/>
      <c r="G164" s="143"/>
      <c r="H164" s="141"/>
      <c r="I164" s="144"/>
      <c r="J164" s="54">
        <v>40403</v>
      </c>
      <c r="K164" s="149">
        <v>2200000</v>
      </c>
      <c r="L164" s="148">
        <f>L163+K164</f>
        <v>96310000</v>
      </c>
      <c r="M164" s="37" t="s">
        <v>367</v>
      </c>
    </row>
    <row r="165" spans="1:13" ht="28.5" customHeight="1">
      <c r="A165" s="139"/>
      <c r="B165" s="140"/>
      <c r="C165" s="140"/>
      <c r="D165" s="141"/>
      <c r="E165" s="141"/>
      <c r="F165" s="142"/>
      <c r="G165" s="143"/>
      <c r="H165" s="141"/>
      <c r="I165" s="144"/>
      <c r="J165" s="54">
        <v>40431</v>
      </c>
      <c r="K165" s="149">
        <v>34600000</v>
      </c>
      <c r="L165" s="148">
        <f>L164+K165</f>
        <v>130910000</v>
      </c>
      <c r="M165" s="42" t="s">
        <v>305</v>
      </c>
    </row>
    <row r="166" spans="1:13" ht="28.5" customHeight="1">
      <c r="A166" s="139"/>
      <c r="B166" s="140"/>
      <c r="C166" s="140"/>
      <c r="D166" s="141"/>
      <c r="E166" s="141"/>
      <c r="F166" s="142"/>
      <c r="G166" s="143"/>
      <c r="H166" s="141"/>
      <c r="I166" s="144"/>
      <c r="J166" s="54">
        <v>40451</v>
      </c>
      <c r="K166" s="147">
        <v>5600000</v>
      </c>
      <c r="L166" s="148">
        <f t="shared" ref="L166:L170" si="19">L165+K166</f>
        <v>136510000</v>
      </c>
      <c r="M166" s="37" t="s">
        <v>409</v>
      </c>
    </row>
    <row r="167" spans="1:13" ht="28.5" customHeight="1">
      <c r="A167" s="139"/>
      <c r="B167" s="140"/>
      <c r="C167" s="140"/>
      <c r="D167" s="141"/>
      <c r="E167" s="141"/>
      <c r="F167" s="142"/>
      <c r="G167" s="143"/>
      <c r="H167" s="141"/>
      <c r="I167" s="144"/>
      <c r="J167" s="54">
        <v>40451</v>
      </c>
      <c r="K167" s="147">
        <v>10185090</v>
      </c>
      <c r="L167" s="148">
        <f t="shared" si="19"/>
        <v>146695090</v>
      </c>
      <c r="M167" s="37" t="s">
        <v>52</v>
      </c>
    </row>
    <row r="168" spans="1:13" ht="28.5" customHeight="1">
      <c r="A168" s="139"/>
      <c r="B168" s="140"/>
      <c r="C168" s="140"/>
      <c r="D168" s="141"/>
      <c r="E168" s="141"/>
      <c r="F168" s="142"/>
      <c r="G168" s="143"/>
      <c r="H168" s="141"/>
      <c r="I168" s="144"/>
      <c r="J168" s="54">
        <v>40466</v>
      </c>
      <c r="K168" s="147">
        <v>400000</v>
      </c>
      <c r="L168" s="148">
        <f t="shared" si="19"/>
        <v>147095090</v>
      </c>
      <c r="M168" s="37" t="s">
        <v>367</v>
      </c>
    </row>
    <row r="169" spans="1:13" s="284" customFormat="1" ht="28.5" customHeight="1">
      <c r="A169" s="139"/>
      <c r="B169" s="140"/>
      <c r="C169" s="140"/>
      <c r="D169" s="141"/>
      <c r="E169" s="141"/>
      <c r="F169" s="142"/>
      <c r="G169" s="143"/>
      <c r="H169" s="141"/>
      <c r="I169" s="144"/>
      <c r="J169" s="54">
        <v>40549</v>
      </c>
      <c r="K169" s="149">
        <v>-213</v>
      </c>
      <c r="L169" s="148">
        <f t="shared" si="19"/>
        <v>147094877</v>
      </c>
      <c r="M169" s="37" t="s">
        <v>52</v>
      </c>
    </row>
    <row r="170" spans="1:13" ht="28.5" customHeight="1">
      <c r="A170" s="139"/>
      <c r="B170" s="140"/>
      <c r="C170" s="140"/>
      <c r="D170" s="141"/>
      <c r="E170" s="141"/>
      <c r="F170" s="142"/>
      <c r="G170" s="162"/>
      <c r="H170" s="163"/>
      <c r="I170" s="150"/>
      <c r="J170" s="54">
        <v>40632</v>
      </c>
      <c r="K170" s="149">
        <v>-250</v>
      </c>
      <c r="L170" s="148">
        <f t="shared" si="19"/>
        <v>147094627</v>
      </c>
      <c r="M170" s="37" t="s">
        <v>515</v>
      </c>
    </row>
    <row r="171" spans="1:13" ht="28.5" customHeight="1">
      <c r="A171" s="151">
        <v>39930</v>
      </c>
      <c r="B171" s="152" t="s">
        <v>174</v>
      </c>
      <c r="C171" s="152" t="s">
        <v>175</v>
      </c>
      <c r="D171" s="153" t="s">
        <v>101</v>
      </c>
      <c r="E171" s="153" t="s">
        <v>12</v>
      </c>
      <c r="F171" s="154" t="s">
        <v>150</v>
      </c>
      <c r="G171" s="164">
        <v>195000000</v>
      </c>
      <c r="H171" s="153" t="s">
        <v>73</v>
      </c>
      <c r="I171" s="144"/>
      <c r="J171" s="54">
        <v>39981</v>
      </c>
      <c r="K171" s="167">
        <v>-63980000</v>
      </c>
      <c r="L171" s="148">
        <f>G171+K171</f>
        <v>131020000</v>
      </c>
      <c r="M171" s="37" t="s">
        <v>52</v>
      </c>
    </row>
    <row r="172" spans="1:13" ht="28.5" customHeight="1">
      <c r="A172" s="139"/>
      <c r="B172" s="140"/>
      <c r="C172" s="140"/>
      <c r="D172" s="141"/>
      <c r="E172" s="141"/>
      <c r="F172" s="142"/>
      <c r="G172" s="166"/>
      <c r="H172" s="141"/>
      <c r="I172" s="144"/>
      <c r="J172" s="54">
        <v>40086</v>
      </c>
      <c r="K172" s="167">
        <v>90990000</v>
      </c>
      <c r="L172" s="148">
        <f>L171+K172</f>
        <v>222010000</v>
      </c>
      <c r="M172" s="42" t="s">
        <v>223</v>
      </c>
    </row>
    <row r="173" spans="1:13" ht="28.5" customHeight="1">
      <c r="A173" s="139"/>
      <c r="B173" s="140"/>
      <c r="C173" s="140"/>
      <c r="D173" s="141"/>
      <c r="E173" s="141"/>
      <c r="F173" s="142"/>
      <c r="G173" s="166"/>
      <c r="H173" s="141"/>
      <c r="I173" s="144"/>
      <c r="J173" s="54">
        <v>40177</v>
      </c>
      <c r="K173" s="147">
        <v>57980000</v>
      </c>
      <c r="L173" s="148">
        <f>L172+K173</f>
        <v>279990000</v>
      </c>
      <c r="M173" s="37" t="s">
        <v>303</v>
      </c>
    </row>
    <row r="174" spans="1:13" ht="28.5" customHeight="1">
      <c r="A174" s="139"/>
      <c r="B174" s="140"/>
      <c r="C174" s="140"/>
      <c r="D174" s="141"/>
      <c r="E174" s="141"/>
      <c r="F174" s="142"/>
      <c r="G174" s="166"/>
      <c r="H174" s="141"/>
      <c r="I174" s="144"/>
      <c r="J174" s="54">
        <v>40263</v>
      </c>
      <c r="K174" s="147">
        <v>74520000</v>
      </c>
      <c r="L174" s="148">
        <f>L173+K174</f>
        <v>354510000</v>
      </c>
      <c r="M174" s="37" t="s">
        <v>52</v>
      </c>
    </row>
    <row r="175" spans="1:13" ht="28.5" customHeight="1">
      <c r="A175" s="139"/>
      <c r="B175" s="140"/>
      <c r="C175" s="140"/>
      <c r="D175" s="141"/>
      <c r="E175" s="141"/>
      <c r="F175" s="142"/>
      <c r="G175" s="166"/>
      <c r="H175" s="141"/>
      <c r="I175" s="144"/>
      <c r="J175" s="54">
        <v>40373</v>
      </c>
      <c r="K175" s="147">
        <v>-75610000</v>
      </c>
      <c r="L175" s="148">
        <f t="shared" ref="L175" si="20">L174+K175</f>
        <v>278900000</v>
      </c>
      <c r="M175" s="37" t="s">
        <v>52</v>
      </c>
    </row>
    <row r="176" spans="1:13" ht="28.5" customHeight="1">
      <c r="A176" s="139"/>
      <c r="B176" s="140"/>
      <c r="C176" s="140"/>
      <c r="D176" s="141"/>
      <c r="E176" s="141"/>
      <c r="F176" s="142"/>
      <c r="G176" s="143"/>
      <c r="H176" s="141"/>
      <c r="I176" s="144"/>
      <c r="J176" s="54">
        <v>40403</v>
      </c>
      <c r="K176" s="149">
        <v>1100000</v>
      </c>
      <c r="L176" s="148">
        <f>L175+K176</f>
        <v>280000000</v>
      </c>
      <c r="M176" s="37" t="s">
        <v>367</v>
      </c>
    </row>
    <row r="177" spans="1:13" ht="28.5" customHeight="1">
      <c r="A177" s="139"/>
      <c r="B177" s="140"/>
      <c r="C177" s="140"/>
      <c r="D177" s="141"/>
      <c r="E177" s="141"/>
      <c r="F177" s="142"/>
      <c r="G177" s="143"/>
      <c r="H177" s="141"/>
      <c r="I177" s="144"/>
      <c r="J177" s="54">
        <v>40451</v>
      </c>
      <c r="K177" s="147">
        <v>3763685</v>
      </c>
      <c r="L177" s="148">
        <f t="shared" ref="L177:L178" si="21">L176+K177</f>
        <v>283763685</v>
      </c>
      <c r="M177" s="37" t="s">
        <v>52</v>
      </c>
    </row>
    <row r="178" spans="1:13" ht="28.5" customHeight="1">
      <c r="A178" s="139"/>
      <c r="B178" s="140"/>
      <c r="C178" s="140"/>
      <c r="D178" s="141"/>
      <c r="E178" s="141"/>
      <c r="F178" s="142"/>
      <c r="G178" s="143"/>
      <c r="H178" s="141"/>
      <c r="I178" s="144"/>
      <c r="J178" s="54">
        <v>40527</v>
      </c>
      <c r="K178" s="149">
        <v>300000</v>
      </c>
      <c r="L178" s="148">
        <f t="shared" si="21"/>
        <v>284063685</v>
      </c>
      <c r="M178" s="37" t="s">
        <v>52</v>
      </c>
    </row>
    <row r="179" spans="1:13" ht="28.5" customHeight="1">
      <c r="A179" s="139"/>
      <c r="B179" s="140"/>
      <c r="C179" s="140"/>
      <c r="D179" s="141"/>
      <c r="E179" s="141"/>
      <c r="F179" s="142"/>
      <c r="G179" s="143"/>
      <c r="H179" s="141"/>
      <c r="I179" s="144"/>
      <c r="J179" s="54">
        <v>40549</v>
      </c>
      <c r="K179" s="149">
        <v>-325</v>
      </c>
      <c r="L179" s="148">
        <f>L178+K179</f>
        <v>284063360</v>
      </c>
      <c r="M179" s="37" t="s">
        <v>52</v>
      </c>
    </row>
    <row r="180" spans="1:13" s="281" customFormat="1" ht="28.5" customHeight="1">
      <c r="A180" s="139"/>
      <c r="B180" s="140"/>
      <c r="C180" s="140"/>
      <c r="D180" s="141"/>
      <c r="E180" s="141"/>
      <c r="F180" s="142"/>
      <c r="G180" s="143"/>
      <c r="H180" s="141"/>
      <c r="I180" s="144"/>
      <c r="J180" s="54">
        <v>40556</v>
      </c>
      <c r="K180" s="149">
        <v>2400000</v>
      </c>
      <c r="L180" s="148">
        <f>L179+K180</f>
        <v>286463360</v>
      </c>
      <c r="M180" s="37" t="s">
        <v>367</v>
      </c>
    </row>
    <row r="181" spans="1:13" ht="28.5" customHeight="1">
      <c r="A181" s="139"/>
      <c r="B181" s="140"/>
      <c r="C181" s="140"/>
      <c r="D181" s="141"/>
      <c r="E181" s="141"/>
      <c r="F181" s="142"/>
      <c r="G181" s="162"/>
      <c r="H181" s="163"/>
      <c r="I181" s="150"/>
      <c r="J181" s="54">
        <v>40632</v>
      </c>
      <c r="K181" s="149">
        <v>-384</v>
      </c>
      <c r="L181" s="148">
        <f>L180+K181</f>
        <v>286462976</v>
      </c>
      <c r="M181" s="37" t="s">
        <v>515</v>
      </c>
    </row>
    <row r="182" spans="1:13" ht="28.5" customHeight="1">
      <c r="A182" s="151">
        <v>39934</v>
      </c>
      <c r="B182" s="152" t="s">
        <v>176</v>
      </c>
      <c r="C182" s="152" t="s">
        <v>177</v>
      </c>
      <c r="D182" s="153" t="s">
        <v>110</v>
      </c>
      <c r="E182" s="153" t="s">
        <v>12</v>
      </c>
      <c r="F182" s="154" t="s">
        <v>150</v>
      </c>
      <c r="G182" s="164">
        <v>798000000</v>
      </c>
      <c r="H182" s="153" t="s">
        <v>73</v>
      </c>
      <c r="I182" s="144"/>
      <c r="J182" s="54">
        <v>39981</v>
      </c>
      <c r="K182" s="167">
        <v>-338450000</v>
      </c>
      <c r="L182" s="148">
        <f>G182+K182</f>
        <v>459550000</v>
      </c>
      <c r="M182" s="37" t="s">
        <v>52</v>
      </c>
    </row>
    <row r="183" spans="1:13" ht="28.5" customHeight="1">
      <c r="A183" s="139"/>
      <c r="B183" s="140"/>
      <c r="C183" s="140"/>
      <c r="D183" s="141"/>
      <c r="E183" s="141"/>
      <c r="F183" s="142"/>
      <c r="G183" s="166"/>
      <c r="H183" s="141"/>
      <c r="I183" s="144"/>
      <c r="J183" s="54">
        <v>40086</v>
      </c>
      <c r="K183" s="165">
        <v>-11860000</v>
      </c>
      <c r="L183" s="148">
        <v>447690000</v>
      </c>
      <c r="M183" s="42" t="s">
        <v>223</v>
      </c>
    </row>
    <row r="184" spans="1:13" ht="28.5" customHeight="1">
      <c r="A184" s="139"/>
      <c r="B184" s="140"/>
      <c r="C184" s="140"/>
      <c r="D184" s="141"/>
      <c r="E184" s="141"/>
      <c r="F184" s="142"/>
      <c r="G184" s="166"/>
      <c r="H184" s="141"/>
      <c r="I184" s="144"/>
      <c r="J184" s="54">
        <v>40177</v>
      </c>
      <c r="K184" s="147">
        <v>21330000</v>
      </c>
      <c r="L184" s="148">
        <f>L183+K184</f>
        <v>469020000</v>
      </c>
      <c r="M184" s="37" t="s">
        <v>303</v>
      </c>
    </row>
    <row r="185" spans="1:13" ht="28.5" customHeight="1">
      <c r="A185" s="139"/>
      <c r="B185" s="140"/>
      <c r="C185" s="140"/>
      <c r="D185" s="141"/>
      <c r="E185" s="141"/>
      <c r="F185" s="142"/>
      <c r="G185" s="166"/>
      <c r="H185" s="141"/>
      <c r="I185" s="144"/>
      <c r="J185" s="54">
        <v>40263</v>
      </c>
      <c r="K185" s="147">
        <v>9150000</v>
      </c>
      <c r="L185" s="148">
        <f>L184+K185</f>
        <v>478170000</v>
      </c>
      <c r="M185" s="37" t="s">
        <v>52</v>
      </c>
    </row>
    <row r="186" spans="1:13" ht="28.5" customHeight="1">
      <c r="A186" s="139"/>
      <c r="B186" s="140"/>
      <c r="C186" s="140"/>
      <c r="D186" s="141"/>
      <c r="E186" s="141"/>
      <c r="F186" s="142"/>
      <c r="G186" s="166"/>
      <c r="H186" s="141"/>
      <c r="I186" s="144"/>
      <c r="J186" s="54">
        <v>40373</v>
      </c>
      <c r="K186" s="147">
        <v>-76870000</v>
      </c>
      <c r="L186" s="148">
        <f t="shared" ref="L186:L190" si="22">L185+K186</f>
        <v>401300000</v>
      </c>
      <c r="M186" s="37" t="s">
        <v>52</v>
      </c>
    </row>
    <row r="187" spans="1:13" ht="28.5" customHeight="1">
      <c r="A187" s="139"/>
      <c r="B187" s="140"/>
      <c r="C187" s="140"/>
      <c r="D187" s="141"/>
      <c r="E187" s="141"/>
      <c r="F187" s="142"/>
      <c r="G187" s="166"/>
      <c r="H187" s="141"/>
      <c r="I187" s="144"/>
      <c r="J187" s="54">
        <v>40422</v>
      </c>
      <c r="K187" s="168">
        <v>400000</v>
      </c>
      <c r="L187" s="148">
        <f t="shared" si="22"/>
        <v>401700000</v>
      </c>
      <c r="M187" s="42" t="s">
        <v>376</v>
      </c>
    </row>
    <row r="188" spans="1:13" ht="28.5" customHeight="1">
      <c r="A188" s="139"/>
      <c r="B188" s="140"/>
      <c r="C188" s="140"/>
      <c r="D188" s="141"/>
      <c r="E188" s="141"/>
      <c r="F188" s="142"/>
      <c r="G188" s="143"/>
      <c r="H188" s="141"/>
      <c r="I188" s="144"/>
      <c r="J188" s="54">
        <v>40451</v>
      </c>
      <c r="K188" s="147">
        <v>-8454269</v>
      </c>
      <c r="L188" s="148">
        <f t="shared" si="22"/>
        <v>393245731</v>
      </c>
      <c r="M188" s="37" t="s">
        <v>52</v>
      </c>
    </row>
    <row r="189" spans="1:13" s="281" customFormat="1" ht="28.5" customHeight="1">
      <c r="A189" s="139"/>
      <c r="B189" s="140"/>
      <c r="C189" s="140"/>
      <c r="D189" s="141"/>
      <c r="E189" s="141"/>
      <c r="F189" s="142"/>
      <c r="G189" s="143"/>
      <c r="H189" s="141"/>
      <c r="I189" s="144"/>
      <c r="J189" s="54">
        <v>40549</v>
      </c>
      <c r="K189" s="149">
        <v>-342</v>
      </c>
      <c r="L189" s="148">
        <f t="shared" si="22"/>
        <v>393245389</v>
      </c>
      <c r="M189" s="37" t="s">
        <v>52</v>
      </c>
    </row>
    <row r="190" spans="1:13" ht="28.5" customHeight="1">
      <c r="A190" s="139"/>
      <c r="B190" s="140"/>
      <c r="C190" s="140"/>
      <c r="D190" s="141"/>
      <c r="E190" s="141"/>
      <c r="F190" s="142"/>
      <c r="G190" s="162"/>
      <c r="H190" s="163"/>
      <c r="I190" s="150"/>
      <c r="J190" s="54">
        <v>40632</v>
      </c>
      <c r="K190" s="149">
        <v>-374</v>
      </c>
      <c r="L190" s="148">
        <f t="shared" si="22"/>
        <v>393245015</v>
      </c>
      <c r="M190" s="37" t="s">
        <v>515</v>
      </c>
    </row>
    <row r="191" spans="1:13" ht="28.5" customHeight="1">
      <c r="A191" s="151">
        <v>39961</v>
      </c>
      <c r="B191" s="152" t="s">
        <v>88</v>
      </c>
      <c r="C191" s="152" t="s">
        <v>89</v>
      </c>
      <c r="D191" s="153" t="s">
        <v>120</v>
      </c>
      <c r="E191" s="153" t="s">
        <v>12</v>
      </c>
      <c r="F191" s="169" t="s">
        <v>150</v>
      </c>
      <c r="G191" s="164">
        <v>101000000</v>
      </c>
      <c r="H191" s="153" t="s">
        <v>73</v>
      </c>
      <c r="I191" s="144"/>
      <c r="J191" s="54">
        <v>39976</v>
      </c>
      <c r="K191" s="167">
        <v>16140000</v>
      </c>
      <c r="L191" s="148">
        <f>G191+K191</f>
        <v>117140000</v>
      </c>
      <c r="M191" s="37" t="s">
        <v>52</v>
      </c>
    </row>
    <row r="192" spans="1:13" ht="28.5" customHeight="1">
      <c r="A192" s="139"/>
      <c r="B192" s="140"/>
      <c r="C192" s="140"/>
      <c r="D192" s="141"/>
      <c r="E192" s="141"/>
      <c r="F192" s="170"/>
      <c r="G192" s="166"/>
      <c r="H192" s="141"/>
      <c r="I192" s="144"/>
      <c r="J192" s="54">
        <v>40086</v>
      </c>
      <c r="K192" s="167">
        <v>134560000</v>
      </c>
      <c r="L192" s="148">
        <f>L191+K192</f>
        <v>251700000</v>
      </c>
      <c r="M192" s="42" t="s">
        <v>223</v>
      </c>
    </row>
    <row r="193" spans="1:13" ht="28.5" customHeight="1">
      <c r="A193" s="139"/>
      <c r="B193" s="140"/>
      <c r="C193" s="140"/>
      <c r="D193" s="141"/>
      <c r="E193" s="141"/>
      <c r="F193" s="170"/>
      <c r="G193" s="166"/>
      <c r="H193" s="141"/>
      <c r="I193" s="144"/>
      <c r="J193" s="54">
        <v>40177</v>
      </c>
      <c r="K193" s="147">
        <v>80250000</v>
      </c>
      <c r="L193" s="148">
        <f>L192+K193</f>
        <v>331950000</v>
      </c>
      <c r="M193" s="37" t="s">
        <v>303</v>
      </c>
    </row>
    <row r="194" spans="1:13" ht="28.5" customHeight="1">
      <c r="A194" s="139"/>
      <c r="B194" s="140"/>
      <c r="C194" s="140"/>
      <c r="D194" s="141"/>
      <c r="E194" s="141"/>
      <c r="F194" s="170"/>
      <c r="G194" s="166"/>
      <c r="H194" s="141"/>
      <c r="I194" s="144"/>
      <c r="J194" s="54">
        <v>40263</v>
      </c>
      <c r="K194" s="147">
        <v>67250000</v>
      </c>
      <c r="L194" s="148">
        <f>L193+K194</f>
        <v>399200000</v>
      </c>
      <c r="M194" s="37" t="s">
        <v>52</v>
      </c>
    </row>
    <row r="195" spans="1:13" ht="28.5" customHeight="1">
      <c r="A195" s="139"/>
      <c r="B195" s="140"/>
      <c r="C195" s="140"/>
      <c r="D195" s="141"/>
      <c r="E195" s="141"/>
      <c r="F195" s="170"/>
      <c r="G195" s="166"/>
      <c r="H195" s="141"/>
      <c r="I195" s="144"/>
      <c r="J195" s="54">
        <v>40373</v>
      </c>
      <c r="K195" s="147">
        <v>-85900000</v>
      </c>
      <c r="L195" s="148">
        <f t="shared" ref="L195" si="23">L194+K195</f>
        <v>313300000</v>
      </c>
      <c r="M195" s="37" t="s">
        <v>52</v>
      </c>
    </row>
    <row r="196" spans="1:13" ht="28.5" customHeight="1">
      <c r="A196" s="139"/>
      <c r="B196" s="140"/>
      <c r="C196" s="140"/>
      <c r="D196" s="141"/>
      <c r="E196" s="141"/>
      <c r="F196" s="142"/>
      <c r="G196" s="143"/>
      <c r="H196" s="141"/>
      <c r="I196" s="144"/>
      <c r="J196" s="54">
        <v>40403</v>
      </c>
      <c r="K196" s="149">
        <v>100000</v>
      </c>
      <c r="L196" s="148">
        <f>L195+K196</f>
        <v>313400000</v>
      </c>
      <c r="M196" s="37" t="s">
        <v>367</v>
      </c>
    </row>
    <row r="197" spans="1:13" ht="28.5" customHeight="1">
      <c r="A197" s="245"/>
      <c r="B197" s="140"/>
      <c r="C197" s="140"/>
      <c r="D197" s="141"/>
      <c r="E197" s="141"/>
      <c r="F197" s="142"/>
      <c r="G197" s="143"/>
      <c r="H197" s="141"/>
      <c r="I197" s="144"/>
      <c r="J197" s="54">
        <v>40451</v>
      </c>
      <c r="K197" s="147">
        <v>2900000</v>
      </c>
      <c r="L197" s="148">
        <f t="shared" ref="L197:L198" si="24">L196+K197</f>
        <v>316300000</v>
      </c>
      <c r="M197" s="37" t="s">
        <v>468</v>
      </c>
    </row>
    <row r="198" spans="1:13" ht="28.5" customHeight="1">
      <c r="A198" s="245"/>
      <c r="B198" s="140"/>
      <c r="C198" s="140"/>
      <c r="D198" s="141"/>
      <c r="E198" s="141"/>
      <c r="F198" s="142"/>
      <c r="G198" s="143"/>
      <c r="H198" s="141"/>
      <c r="I198" s="144"/>
      <c r="J198" s="54">
        <v>40451</v>
      </c>
      <c r="K198" s="147">
        <v>33801486</v>
      </c>
      <c r="L198" s="148">
        <f t="shared" si="24"/>
        <v>350101486</v>
      </c>
      <c r="M198" s="37" t="s">
        <v>52</v>
      </c>
    </row>
    <row r="199" spans="1:13" ht="28.5" customHeight="1">
      <c r="A199" s="139"/>
      <c r="B199" s="140"/>
      <c r="C199" s="140"/>
      <c r="D199" s="141"/>
      <c r="E199" s="141"/>
      <c r="F199" s="142"/>
      <c r="G199" s="143"/>
      <c r="H199" s="141"/>
      <c r="I199" s="144"/>
      <c r="J199" s="54">
        <v>40498</v>
      </c>
      <c r="K199" s="149">
        <v>700000</v>
      </c>
      <c r="L199" s="148">
        <f>L198+K199</f>
        <v>350801486</v>
      </c>
      <c r="M199" s="37" t="s">
        <v>367</v>
      </c>
    </row>
    <row r="200" spans="1:13" ht="28.5" customHeight="1">
      <c r="A200" s="139"/>
      <c r="B200" s="140"/>
      <c r="C200" s="140"/>
      <c r="D200" s="141"/>
      <c r="E200" s="141"/>
      <c r="F200" s="142"/>
      <c r="G200" s="143"/>
      <c r="H200" s="141"/>
      <c r="I200" s="144"/>
      <c r="J200" s="54">
        <v>40527</v>
      </c>
      <c r="K200" s="149">
        <v>1700000</v>
      </c>
      <c r="L200" s="148">
        <f t="shared" ref="L200" si="25">L199+K200</f>
        <v>352501486</v>
      </c>
      <c r="M200" s="37" t="s">
        <v>52</v>
      </c>
    </row>
    <row r="201" spans="1:13" ht="28.5" customHeight="1">
      <c r="A201" s="139"/>
      <c r="B201" s="140"/>
      <c r="C201" s="140"/>
      <c r="D201" s="141"/>
      <c r="E201" s="141"/>
      <c r="F201" s="142"/>
      <c r="G201" s="143"/>
      <c r="H201" s="141"/>
      <c r="I201" s="144"/>
      <c r="J201" s="54">
        <v>40549</v>
      </c>
      <c r="K201" s="149">
        <v>-363</v>
      </c>
      <c r="L201" s="148">
        <f>L200+K201</f>
        <v>352501123</v>
      </c>
      <c r="M201" s="37" t="s">
        <v>52</v>
      </c>
    </row>
    <row r="202" spans="1:13" ht="28.5" customHeight="1">
      <c r="A202" s="139"/>
      <c r="B202" s="140"/>
      <c r="C202" s="140"/>
      <c r="D202" s="141"/>
      <c r="E202" s="141"/>
      <c r="F202" s="142"/>
      <c r="G202" s="143"/>
      <c r="H202" s="141"/>
      <c r="I202" s="144"/>
      <c r="J202" s="54">
        <v>40590</v>
      </c>
      <c r="K202" s="149">
        <v>900000</v>
      </c>
      <c r="L202" s="148">
        <f>L201+K202</f>
        <v>353401123</v>
      </c>
      <c r="M202" s="37" t="s">
        <v>367</v>
      </c>
    </row>
    <row r="203" spans="1:13" s="284" customFormat="1" ht="28.5" customHeight="1">
      <c r="A203" s="139"/>
      <c r="B203" s="140"/>
      <c r="C203" s="140"/>
      <c r="D203" s="141"/>
      <c r="E203" s="141"/>
      <c r="F203" s="142"/>
      <c r="G203" s="143"/>
      <c r="H203" s="141"/>
      <c r="I203" s="144"/>
      <c r="J203" s="258">
        <v>40618</v>
      </c>
      <c r="K203" s="254">
        <v>29800000</v>
      </c>
      <c r="L203" s="148">
        <f>L202+K203</f>
        <v>383201123</v>
      </c>
      <c r="M203" s="250" t="s">
        <v>367</v>
      </c>
    </row>
    <row r="204" spans="1:13" s="248" customFormat="1" ht="28.5" customHeight="1">
      <c r="A204" s="139"/>
      <c r="B204" s="140"/>
      <c r="C204" s="140"/>
      <c r="D204" s="141"/>
      <c r="E204" s="141"/>
      <c r="F204" s="142"/>
      <c r="G204" s="143"/>
      <c r="H204" s="141"/>
      <c r="I204" s="249"/>
      <c r="J204" s="54">
        <v>40632</v>
      </c>
      <c r="K204" s="149">
        <v>-428</v>
      </c>
      <c r="L204" s="148">
        <f>L203+K204</f>
        <v>383200695</v>
      </c>
      <c r="M204" s="37" t="s">
        <v>515</v>
      </c>
    </row>
    <row r="205" spans="1:13" ht="28.5" customHeight="1">
      <c r="A205" s="151">
        <v>39976</v>
      </c>
      <c r="B205" s="152" t="s">
        <v>47</v>
      </c>
      <c r="C205" s="152" t="s">
        <v>134</v>
      </c>
      <c r="D205" s="153" t="s">
        <v>120</v>
      </c>
      <c r="E205" s="171" t="s">
        <v>12</v>
      </c>
      <c r="F205" s="169" t="s">
        <v>150</v>
      </c>
      <c r="G205" s="164">
        <v>19400000</v>
      </c>
      <c r="H205" s="153" t="s">
        <v>73</v>
      </c>
      <c r="I205" s="144"/>
      <c r="J205" s="54">
        <v>40086</v>
      </c>
      <c r="K205" s="172">
        <v>-1860000</v>
      </c>
      <c r="L205" s="148">
        <f>G205+K205</f>
        <v>17540000</v>
      </c>
      <c r="M205" s="42" t="s">
        <v>223</v>
      </c>
    </row>
    <row r="206" spans="1:13" ht="28.5" customHeight="1">
      <c r="A206" s="139"/>
      <c r="B206" s="140"/>
      <c r="C206" s="140"/>
      <c r="D206" s="141"/>
      <c r="E206" s="173"/>
      <c r="F206" s="170"/>
      <c r="G206" s="166"/>
      <c r="H206" s="141"/>
      <c r="I206" s="144"/>
      <c r="J206" s="54">
        <v>40177</v>
      </c>
      <c r="K206" s="147">
        <v>27920000</v>
      </c>
      <c r="L206" s="148">
        <f>L205+K206</f>
        <v>45460000</v>
      </c>
      <c r="M206" s="37" t="s">
        <v>303</v>
      </c>
    </row>
    <row r="207" spans="1:13" ht="28.5" customHeight="1">
      <c r="A207" s="139"/>
      <c r="B207" s="140"/>
      <c r="C207" s="140"/>
      <c r="D207" s="141"/>
      <c r="E207" s="173"/>
      <c r="F207" s="170"/>
      <c r="G207" s="166"/>
      <c r="H207" s="141"/>
      <c r="I207" s="144"/>
      <c r="J207" s="54">
        <v>40263</v>
      </c>
      <c r="K207" s="147">
        <v>-1390000</v>
      </c>
      <c r="L207" s="148">
        <f>L206+K207</f>
        <v>44070000</v>
      </c>
      <c r="M207" s="37" t="s">
        <v>52</v>
      </c>
    </row>
    <row r="208" spans="1:13" ht="28.5" customHeight="1">
      <c r="A208" s="139"/>
      <c r="B208" s="140"/>
      <c r="C208" s="140"/>
      <c r="D208" s="141"/>
      <c r="E208" s="173"/>
      <c r="F208" s="170"/>
      <c r="G208" s="166"/>
      <c r="H208" s="141"/>
      <c r="I208" s="144"/>
      <c r="J208" s="54">
        <v>40373</v>
      </c>
      <c r="K208" s="147">
        <v>-13870000</v>
      </c>
      <c r="L208" s="148">
        <f t="shared" ref="L208:L212" si="26">L207+K208</f>
        <v>30200000</v>
      </c>
      <c r="M208" s="37" t="s">
        <v>52</v>
      </c>
    </row>
    <row r="209" spans="1:13" ht="28.5" customHeight="1">
      <c r="A209" s="139"/>
      <c r="B209" s="156"/>
      <c r="C209" s="140"/>
      <c r="D209" s="141"/>
      <c r="E209" s="141"/>
      <c r="F209" s="142"/>
      <c r="G209" s="143"/>
      <c r="H209" s="141"/>
      <c r="I209" s="144"/>
      <c r="J209" s="54">
        <v>40451</v>
      </c>
      <c r="K209" s="147">
        <v>400000</v>
      </c>
      <c r="L209" s="148">
        <f t="shared" si="26"/>
        <v>30600000</v>
      </c>
      <c r="M209" s="37" t="s">
        <v>467</v>
      </c>
    </row>
    <row r="210" spans="1:13" ht="28.5" customHeight="1">
      <c r="A210" s="139"/>
      <c r="B210" s="156"/>
      <c r="C210" s="140"/>
      <c r="D210" s="141"/>
      <c r="E210" s="141"/>
      <c r="F210" s="142"/>
      <c r="G210" s="143"/>
      <c r="H210" s="141"/>
      <c r="I210" s="144"/>
      <c r="J210" s="54">
        <v>40451</v>
      </c>
      <c r="K210" s="147">
        <v>586954</v>
      </c>
      <c r="L210" s="148">
        <f t="shared" si="26"/>
        <v>31186954</v>
      </c>
      <c r="M210" s="37" t="s">
        <v>52</v>
      </c>
    </row>
    <row r="211" spans="1:13" s="284" customFormat="1" ht="28.5" customHeight="1">
      <c r="A211" s="139"/>
      <c r="B211" s="156"/>
      <c r="C211" s="140"/>
      <c r="D211" s="141"/>
      <c r="E211" s="141"/>
      <c r="F211" s="142"/>
      <c r="G211" s="143"/>
      <c r="H211" s="141"/>
      <c r="I211" s="144"/>
      <c r="J211" s="54">
        <v>40549</v>
      </c>
      <c r="K211" s="149">
        <v>-34</v>
      </c>
      <c r="L211" s="148">
        <f t="shared" si="26"/>
        <v>31186920</v>
      </c>
      <c r="M211" s="37" t="s">
        <v>52</v>
      </c>
    </row>
    <row r="212" spans="1:13" ht="28.5" customHeight="1">
      <c r="A212" s="139"/>
      <c r="B212" s="140"/>
      <c r="C212" s="140"/>
      <c r="D212" s="141"/>
      <c r="E212" s="141"/>
      <c r="F212" s="142"/>
      <c r="G212" s="162"/>
      <c r="H212" s="163"/>
      <c r="I212" s="150"/>
      <c r="J212" s="54">
        <v>40632</v>
      </c>
      <c r="K212" s="149">
        <v>-37</v>
      </c>
      <c r="L212" s="148">
        <f t="shared" si="26"/>
        <v>31186883</v>
      </c>
      <c r="M212" s="37" t="s">
        <v>515</v>
      </c>
    </row>
    <row r="213" spans="1:13" ht="28.5" customHeight="1">
      <c r="A213" s="151">
        <v>39981</v>
      </c>
      <c r="B213" s="152" t="s">
        <v>56</v>
      </c>
      <c r="C213" s="152" t="s">
        <v>13</v>
      </c>
      <c r="D213" s="153" t="s">
        <v>137</v>
      </c>
      <c r="E213" s="171" t="s">
        <v>12</v>
      </c>
      <c r="F213" s="169" t="s">
        <v>150</v>
      </c>
      <c r="G213" s="164">
        <v>16520000</v>
      </c>
      <c r="H213" s="153" t="s">
        <v>73</v>
      </c>
      <c r="I213" s="144"/>
      <c r="J213" s="54">
        <v>40086</v>
      </c>
      <c r="K213" s="172">
        <v>13070000</v>
      </c>
      <c r="L213" s="148">
        <f>G213+K213</f>
        <v>29590000</v>
      </c>
      <c r="M213" s="42" t="s">
        <v>223</v>
      </c>
    </row>
    <row r="214" spans="1:13" ht="28.5" customHeight="1">
      <c r="A214" s="139"/>
      <c r="B214" s="140"/>
      <c r="C214" s="140"/>
      <c r="D214" s="141"/>
      <c r="E214" s="173"/>
      <c r="F214" s="170"/>
      <c r="G214" s="166"/>
      <c r="H214" s="141"/>
      <c r="I214" s="144"/>
      <c r="J214" s="54">
        <v>40177</v>
      </c>
      <c r="K214" s="147">
        <v>145510000</v>
      </c>
      <c r="L214" s="148">
        <f>L213+K214</f>
        <v>175100000</v>
      </c>
      <c r="M214" s="37" t="s">
        <v>303</v>
      </c>
    </row>
    <row r="215" spans="1:13" ht="28.5" customHeight="1">
      <c r="A215" s="139"/>
      <c r="B215" s="140"/>
      <c r="C215" s="140"/>
      <c r="D215" s="141"/>
      <c r="E215" s="173"/>
      <c r="F215" s="170"/>
      <c r="G215" s="166"/>
      <c r="H215" s="141"/>
      <c r="I215" s="144"/>
      <c r="J215" s="54">
        <v>40263</v>
      </c>
      <c r="K215" s="147">
        <v>-116950000</v>
      </c>
      <c r="L215" s="148">
        <f>L214+K215</f>
        <v>58150000</v>
      </c>
      <c r="M215" s="37" t="s">
        <v>52</v>
      </c>
    </row>
    <row r="216" spans="1:13" ht="28.5" customHeight="1">
      <c r="A216" s="139"/>
      <c r="B216" s="140"/>
      <c r="C216" s="140"/>
      <c r="D216" s="141"/>
      <c r="E216" s="173"/>
      <c r="F216" s="170"/>
      <c r="G216" s="166"/>
      <c r="H216" s="141"/>
      <c r="I216" s="144"/>
      <c r="J216" s="54">
        <v>40373</v>
      </c>
      <c r="K216" s="147">
        <v>-23350000</v>
      </c>
      <c r="L216" s="148">
        <f t="shared" ref="L216:L219" si="27">L215+K216</f>
        <v>34800000</v>
      </c>
      <c r="M216" s="37" t="s">
        <v>52</v>
      </c>
    </row>
    <row r="217" spans="1:13" ht="28.5" customHeight="1">
      <c r="A217" s="139"/>
      <c r="B217" s="140"/>
      <c r="C217" s="140"/>
      <c r="D217" s="141"/>
      <c r="E217" s="141"/>
      <c r="F217" s="142"/>
      <c r="G217" s="143"/>
      <c r="H217" s="141"/>
      <c r="I217" s="144"/>
      <c r="J217" s="54">
        <v>40451</v>
      </c>
      <c r="K217" s="147">
        <v>7846346</v>
      </c>
      <c r="L217" s="148">
        <f t="shared" si="27"/>
        <v>42646346</v>
      </c>
      <c r="M217" s="37" t="s">
        <v>52</v>
      </c>
    </row>
    <row r="218" spans="1:13" s="281" customFormat="1" ht="28.5" customHeight="1">
      <c r="A218" s="139"/>
      <c r="B218" s="140"/>
      <c r="C218" s="140"/>
      <c r="D218" s="141"/>
      <c r="E218" s="141"/>
      <c r="F218" s="142"/>
      <c r="G218" s="143"/>
      <c r="H218" s="141"/>
      <c r="I218" s="144"/>
      <c r="J218" s="54">
        <v>40549</v>
      </c>
      <c r="K218" s="149">
        <v>-46</v>
      </c>
      <c r="L218" s="148">
        <f t="shared" si="27"/>
        <v>42646300</v>
      </c>
      <c r="M218" s="37" t="s">
        <v>52</v>
      </c>
    </row>
    <row r="219" spans="1:13" ht="28.5" customHeight="1">
      <c r="A219" s="139"/>
      <c r="B219" s="140"/>
      <c r="C219" s="140"/>
      <c r="D219" s="141"/>
      <c r="E219" s="141"/>
      <c r="F219" s="142"/>
      <c r="G219" s="162"/>
      <c r="H219" s="163"/>
      <c r="I219" s="150"/>
      <c r="J219" s="54">
        <v>40632</v>
      </c>
      <c r="K219" s="149">
        <v>-55</v>
      </c>
      <c r="L219" s="148">
        <f t="shared" si="27"/>
        <v>42646245</v>
      </c>
      <c r="M219" s="37" t="s">
        <v>515</v>
      </c>
    </row>
    <row r="220" spans="1:13" ht="28.5" customHeight="1">
      <c r="A220" s="151">
        <v>39981</v>
      </c>
      <c r="B220" s="152" t="s">
        <v>57</v>
      </c>
      <c r="C220" s="152" t="s">
        <v>58</v>
      </c>
      <c r="D220" s="153" t="s">
        <v>59</v>
      </c>
      <c r="E220" s="171" t="s">
        <v>12</v>
      </c>
      <c r="F220" s="169" t="s">
        <v>150</v>
      </c>
      <c r="G220" s="164">
        <v>57000000</v>
      </c>
      <c r="H220" s="153" t="s">
        <v>73</v>
      </c>
      <c r="I220" s="144"/>
      <c r="J220" s="54">
        <v>40086</v>
      </c>
      <c r="K220" s="178">
        <v>-11300000</v>
      </c>
      <c r="L220" s="148">
        <f>K220+G220</f>
        <v>45700000</v>
      </c>
      <c r="M220" s="42" t="s">
        <v>223</v>
      </c>
    </row>
    <row r="221" spans="1:13" ht="28.5" customHeight="1">
      <c r="A221" s="139"/>
      <c r="B221" s="140"/>
      <c r="C221" s="140"/>
      <c r="D221" s="141"/>
      <c r="E221" s="173"/>
      <c r="F221" s="170"/>
      <c r="G221" s="166"/>
      <c r="H221" s="141"/>
      <c r="I221" s="144"/>
      <c r="J221" s="54">
        <v>40177</v>
      </c>
      <c r="K221" s="147">
        <v>-42210000</v>
      </c>
      <c r="L221" s="148">
        <f>L220+K221</f>
        <v>3490000</v>
      </c>
      <c r="M221" s="37" t="s">
        <v>303</v>
      </c>
    </row>
    <row r="222" spans="1:13" ht="28.5" customHeight="1">
      <c r="A222" s="139"/>
      <c r="B222" s="140"/>
      <c r="C222" s="140"/>
      <c r="D222" s="141"/>
      <c r="E222" s="173"/>
      <c r="F222" s="170"/>
      <c r="G222" s="166"/>
      <c r="H222" s="141"/>
      <c r="I222" s="144"/>
      <c r="J222" s="54">
        <v>40263</v>
      </c>
      <c r="K222" s="147">
        <v>65640000</v>
      </c>
      <c r="L222" s="148">
        <f>L221+K222</f>
        <v>69130000</v>
      </c>
      <c r="M222" s="37" t="s">
        <v>52</v>
      </c>
    </row>
    <row r="223" spans="1:13" ht="28.5" customHeight="1">
      <c r="A223" s="139"/>
      <c r="B223" s="140"/>
      <c r="C223" s="140"/>
      <c r="D223" s="141"/>
      <c r="E223" s="173"/>
      <c r="F223" s="170"/>
      <c r="G223" s="166"/>
      <c r="H223" s="141"/>
      <c r="I223" s="144"/>
      <c r="J223" s="54">
        <v>40277</v>
      </c>
      <c r="K223" s="149">
        <v>-14470000</v>
      </c>
      <c r="L223" s="148">
        <f>L222+K223</f>
        <v>54660000</v>
      </c>
      <c r="M223" s="37" t="s">
        <v>52</v>
      </c>
    </row>
    <row r="224" spans="1:13" ht="28.5" customHeight="1">
      <c r="A224" s="139"/>
      <c r="B224" s="140"/>
      <c r="C224" s="140"/>
      <c r="D224" s="141"/>
      <c r="E224" s="173"/>
      <c r="F224" s="170"/>
      <c r="G224" s="166"/>
      <c r="H224" s="141"/>
      <c r="I224" s="144"/>
      <c r="J224" s="54">
        <v>40373</v>
      </c>
      <c r="K224" s="147">
        <v>-8860000</v>
      </c>
      <c r="L224" s="148">
        <f t="shared" ref="L224:L228" si="28">L223+K224</f>
        <v>45800000</v>
      </c>
      <c r="M224" s="37" t="s">
        <v>52</v>
      </c>
    </row>
    <row r="225" spans="1:13" ht="28.5" customHeight="1">
      <c r="A225" s="139"/>
      <c r="B225" s="156"/>
      <c r="C225" s="140"/>
      <c r="D225" s="141"/>
      <c r="E225" s="141"/>
      <c r="F225" s="142"/>
      <c r="G225" s="143"/>
      <c r="H225" s="141"/>
      <c r="I225" s="144"/>
      <c r="J225" s="54">
        <v>40451</v>
      </c>
      <c r="K225" s="147">
        <v>-4459154</v>
      </c>
      <c r="L225" s="148">
        <f t="shared" si="28"/>
        <v>41340846</v>
      </c>
      <c r="M225" s="37" t="s">
        <v>52</v>
      </c>
    </row>
    <row r="226" spans="1:13" ht="28.5" customHeight="1">
      <c r="A226" s="139"/>
      <c r="B226" s="140"/>
      <c r="C226" s="140"/>
      <c r="D226" s="141"/>
      <c r="E226" s="141"/>
      <c r="F226" s="142"/>
      <c r="G226" s="143"/>
      <c r="H226" s="141"/>
      <c r="I226" s="144"/>
      <c r="J226" s="54">
        <v>40527</v>
      </c>
      <c r="K226" s="149">
        <v>-4300000</v>
      </c>
      <c r="L226" s="148">
        <f t="shared" si="28"/>
        <v>37040846</v>
      </c>
      <c r="M226" s="37" t="s">
        <v>52</v>
      </c>
    </row>
    <row r="227" spans="1:13" s="284" customFormat="1" ht="28.5" customHeight="1">
      <c r="A227" s="139"/>
      <c r="B227" s="140"/>
      <c r="C227" s="140"/>
      <c r="D227" s="141"/>
      <c r="E227" s="141"/>
      <c r="F227" s="142"/>
      <c r="G227" s="143"/>
      <c r="H227" s="141"/>
      <c r="I227" s="144"/>
      <c r="J227" s="54">
        <v>40549</v>
      </c>
      <c r="K227" s="149">
        <v>-51</v>
      </c>
      <c r="L227" s="148">
        <f t="shared" si="28"/>
        <v>37040795</v>
      </c>
      <c r="M227" s="37" t="s">
        <v>52</v>
      </c>
    </row>
    <row r="228" spans="1:13" ht="28.5" customHeight="1">
      <c r="A228" s="139"/>
      <c r="B228" s="140"/>
      <c r="C228" s="140"/>
      <c r="D228" s="141"/>
      <c r="E228" s="141"/>
      <c r="F228" s="142"/>
      <c r="G228" s="162"/>
      <c r="H228" s="163"/>
      <c r="I228" s="150"/>
      <c r="J228" s="54">
        <v>40632</v>
      </c>
      <c r="K228" s="149">
        <v>-65</v>
      </c>
      <c r="L228" s="148">
        <f t="shared" si="28"/>
        <v>37040730</v>
      </c>
      <c r="M228" s="37" t="s">
        <v>515</v>
      </c>
    </row>
    <row r="229" spans="1:13" ht="28.5" customHeight="1">
      <c r="A229" s="151">
        <v>39983</v>
      </c>
      <c r="B229" s="152" t="s">
        <v>62</v>
      </c>
      <c r="C229" s="152" t="s">
        <v>64</v>
      </c>
      <c r="D229" s="153" t="s">
        <v>105</v>
      </c>
      <c r="E229" s="171" t="s">
        <v>12</v>
      </c>
      <c r="F229" s="169" t="s">
        <v>150</v>
      </c>
      <c r="G229" s="164">
        <v>770000</v>
      </c>
      <c r="H229" s="153" t="s">
        <v>73</v>
      </c>
      <c r="I229" s="179"/>
      <c r="J229" s="180">
        <v>40177</v>
      </c>
      <c r="K229" s="178">
        <v>2020000</v>
      </c>
      <c r="L229" s="148">
        <v>2790000</v>
      </c>
      <c r="M229" s="37" t="s">
        <v>303</v>
      </c>
    </row>
    <row r="230" spans="1:13" ht="28.5" customHeight="1">
      <c r="A230" s="139"/>
      <c r="B230" s="140"/>
      <c r="C230" s="140"/>
      <c r="D230" s="141"/>
      <c r="E230" s="173"/>
      <c r="F230" s="170"/>
      <c r="G230" s="166"/>
      <c r="H230" s="141"/>
      <c r="I230" s="144"/>
      <c r="J230" s="54">
        <v>40263</v>
      </c>
      <c r="K230" s="147">
        <v>11370000</v>
      </c>
      <c r="L230" s="148">
        <f>L229+K230</f>
        <v>14160000</v>
      </c>
      <c r="M230" s="37" t="s">
        <v>52</v>
      </c>
    </row>
    <row r="231" spans="1:13" ht="28.5" customHeight="1">
      <c r="A231" s="139"/>
      <c r="B231" s="140"/>
      <c r="C231" s="140"/>
      <c r="D231" s="141"/>
      <c r="E231" s="173"/>
      <c r="F231" s="170"/>
      <c r="G231" s="166"/>
      <c r="H231" s="141"/>
      <c r="I231" s="150"/>
      <c r="J231" s="54">
        <v>40324</v>
      </c>
      <c r="K231" s="149">
        <v>-14160000</v>
      </c>
      <c r="L231" s="148">
        <f>L230+K231</f>
        <v>0</v>
      </c>
      <c r="M231" s="42" t="s">
        <v>185</v>
      </c>
    </row>
    <row r="232" spans="1:13" ht="28.5" customHeight="1">
      <c r="A232" s="151">
        <v>39983</v>
      </c>
      <c r="B232" s="152" t="s">
        <v>63</v>
      </c>
      <c r="C232" s="152" t="s">
        <v>65</v>
      </c>
      <c r="D232" s="153" t="s">
        <v>101</v>
      </c>
      <c r="E232" s="171" t="s">
        <v>12</v>
      </c>
      <c r="F232" s="169" t="s">
        <v>150</v>
      </c>
      <c r="G232" s="164">
        <v>540000</v>
      </c>
      <c r="H232" s="153" t="s">
        <v>73</v>
      </c>
      <c r="I232" s="144"/>
      <c r="J232" s="180">
        <v>40086</v>
      </c>
      <c r="K232" s="178">
        <v>330000</v>
      </c>
      <c r="L232" s="148">
        <f>G232+K232</f>
        <v>870000</v>
      </c>
      <c r="M232" s="42" t="s">
        <v>223</v>
      </c>
    </row>
    <row r="233" spans="1:13" ht="28.5" customHeight="1">
      <c r="A233" s="139"/>
      <c r="B233" s="140"/>
      <c r="C233" s="140"/>
      <c r="D233" s="141"/>
      <c r="E233" s="173"/>
      <c r="F233" s="170"/>
      <c r="G233" s="166"/>
      <c r="H233" s="141"/>
      <c r="I233" s="144"/>
      <c r="J233" s="54">
        <v>40177</v>
      </c>
      <c r="K233" s="147">
        <v>16490000</v>
      </c>
      <c r="L233" s="148">
        <f>L232+K233</f>
        <v>17360000</v>
      </c>
      <c r="M233" s="37" t="s">
        <v>303</v>
      </c>
    </row>
    <row r="234" spans="1:13" ht="28.5" customHeight="1">
      <c r="A234" s="139"/>
      <c r="B234" s="140"/>
      <c r="C234" s="140"/>
      <c r="D234" s="141"/>
      <c r="E234" s="173"/>
      <c r="F234" s="170"/>
      <c r="G234" s="166"/>
      <c r="H234" s="141"/>
      <c r="I234" s="144"/>
      <c r="J234" s="54">
        <v>40263</v>
      </c>
      <c r="K234" s="147">
        <v>-14260000</v>
      </c>
      <c r="L234" s="148">
        <f>L233+K234</f>
        <v>3100000</v>
      </c>
      <c r="M234" s="37" t="s">
        <v>52</v>
      </c>
    </row>
    <row r="235" spans="1:13" ht="28.5" customHeight="1">
      <c r="A235" s="139"/>
      <c r="B235" s="140"/>
      <c r="C235" s="140"/>
      <c r="D235" s="141"/>
      <c r="E235" s="173"/>
      <c r="F235" s="170"/>
      <c r="G235" s="166"/>
      <c r="H235" s="141"/>
      <c r="I235" s="144"/>
      <c r="J235" s="54">
        <v>40373</v>
      </c>
      <c r="K235" s="147">
        <v>-1800000</v>
      </c>
      <c r="L235" s="148">
        <f t="shared" ref="L235:L239" si="29">L234+K235</f>
        <v>1300000</v>
      </c>
      <c r="M235" s="37" t="s">
        <v>52</v>
      </c>
    </row>
    <row r="236" spans="1:13" ht="28.5" customHeight="1">
      <c r="A236" s="139"/>
      <c r="B236" s="140"/>
      <c r="C236" s="140"/>
      <c r="D236" s="141"/>
      <c r="E236" s="173"/>
      <c r="F236" s="170"/>
      <c r="G236" s="166"/>
      <c r="H236" s="141"/>
      <c r="I236" s="144"/>
      <c r="J236" s="54">
        <v>40389</v>
      </c>
      <c r="K236" s="149">
        <v>1500000</v>
      </c>
      <c r="L236" s="148">
        <f t="shared" si="29"/>
        <v>2800000</v>
      </c>
      <c r="M236" s="37" t="s">
        <v>52</v>
      </c>
    </row>
    <row r="237" spans="1:13" ht="28.5" customHeight="1">
      <c r="A237" s="139"/>
      <c r="B237" s="156"/>
      <c r="C237" s="140"/>
      <c r="D237" s="141"/>
      <c r="E237" s="141"/>
      <c r="F237" s="142"/>
      <c r="G237" s="143"/>
      <c r="H237" s="141"/>
      <c r="I237" s="144"/>
      <c r="J237" s="54">
        <v>40451</v>
      </c>
      <c r="K237" s="147">
        <v>1551668</v>
      </c>
      <c r="L237" s="148">
        <f t="shared" si="29"/>
        <v>4351668</v>
      </c>
      <c r="M237" s="37" t="s">
        <v>52</v>
      </c>
    </row>
    <row r="238" spans="1:13" s="284" customFormat="1" ht="28.5" customHeight="1">
      <c r="A238" s="139"/>
      <c r="B238" s="156"/>
      <c r="C238" s="140"/>
      <c r="D238" s="141"/>
      <c r="E238" s="141"/>
      <c r="F238" s="142"/>
      <c r="G238" s="143"/>
      <c r="H238" s="141"/>
      <c r="I238" s="144"/>
      <c r="J238" s="54">
        <v>40549</v>
      </c>
      <c r="K238" s="149">
        <v>-2</v>
      </c>
      <c r="L238" s="148">
        <f t="shared" si="29"/>
        <v>4351666</v>
      </c>
      <c r="M238" s="37" t="s">
        <v>52</v>
      </c>
    </row>
    <row r="239" spans="1:13" ht="28.5" customHeight="1">
      <c r="A239" s="139"/>
      <c r="B239" s="140"/>
      <c r="C239" s="140"/>
      <c r="D239" s="141"/>
      <c r="E239" s="141"/>
      <c r="F239" s="142"/>
      <c r="G239" s="162"/>
      <c r="H239" s="163"/>
      <c r="I239" s="150"/>
      <c r="J239" s="54">
        <v>40632</v>
      </c>
      <c r="K239" s="149">
        <v>-2</v>
      </c>
      <c r="L239" s="148">
        <f t="shared" si="29"/>
        <v>4351664</v>
      </c>
      <c r="M239" s="37" t="s">
        <v>515</v>
      </c>
    </row>
    <row r="240" spans="1:13" ht="28.5" customHeight="1">
      <c r="A240" s="151">
        <v>39990</v>
      </c>
      <c r="B240" s="46" t="s">
        <v>16</v>
      </c>
      <c r="C240" s="152" t="s">
        <v>19</v>
      </c>
      <c r="D240" s="153" t="s">
        <v>122</v>
      </c>
      <c r="E240" s="171" t="s">
        <v>12</v>
      </c>
      <c r="F240" s="169" t="s">
        <v>150</v>
      </c>
      <c r="G240" s="164">
        <v>30000</v>
      </c>
      <c r="H240" s="153" t="s">
        <v>73</v>
      </c>
      <c r="I240" s="144"/>
      <c r="J240" s="180">
        <v>40086</v>
      </c>
      <c r="K240" s="178">
        <v>-10000</v>
      </c>
      <c r="L240" s="148">
        <f>G240+K240</f>
        <v>20000</v>
      </c>
      <c r="M240" s="42" t="s">
        <v>223</v>
      </c>
    </row>
    <row r="241" spans="1:13" ht="28.5" customHeight="1">
      <c r="A241" s="139"/>
      <c r="B241" s="47"/>
      <c r="C241" s="140"/>
      <c r="D241" s="141"/>
      <c r="E241" s="173"/>
      <c r="F241" s="170"/>
      <c r="G241" s="166"/>
      <c r="H241" s="141"/>
      <c r="I241" s="144"/>
      <c r="J241" s="54">
        <v>40177</v>
      </c>
      <c r="K241" s="147">
        <v>590000</v>
      </c>
      <c r="L241" s="148">
        <f>L240+K241</f>
        <v>610000</v>
      </c>
      <c r="M241" s="37" t="s">
        <v>303</v>
      </c>
    </row>
    <row r="242" spans="1:13" ht="28.5" customHeight="1">
      <c r="A242" s="139"/>
      <c r="B242" s="47"/>
      <c r="C242" s="140"/>
      <c r="D242" s="141"/>
      <c r="E242" s="173"/>
      <c r="F242" s="170"/>
      <c r="G242" s="166"/>
      <c r="H242" s="141"/>
      <c r="I242" s="144"/>
      <c r="J242" s="54">
        <v>40263</v>
      </c>
      <c r="K242" s="147">
        <v>-580000</v>
      </c>
      <c r="L242" s="148">
        <f>L241+K242</f>
        <v>30000</v>
      </c>
      <c r="M242" s="37" t="s">
        <v>52</v>
      </c>
    </row>
    <row r="243" spans="1:13" ht="28.5" customHeight="1">
      <c r="A243" s="139"/>
      <c r="B243" s="47"/>
      <c r="C243" s="140"/>
      <c r="D243" s="141"/>
      <c r="E243" s="173"/>
      <c r="F243" s="170"/>
      <c r="G243" s="166"/>
      <c r="H243" s="141"/>
      <c r="I243" s="144"/>
      <c r="J243" s="54">
        <v>40373</v>
      </c>
      <c r="K243" s="147">
        <v>70000</v>
      </c>
      <c r="L243" s="148">
        <f t="shared" ref="L243:L244" si="30">L242+K243</f>
        <v>100000</v>
      </c>
      <c r="M243" s="37" t="s">
        <v>52</v>
      </c>
    </row>
    <row r="244" spans="1:13" ht="28.5" customHeight="1">
      <c r="A244" s="139"/>
      <c r="B244" s="156"/>
      <c r="C244" s="140"/>
      <c r="D244" s="141"/>
      <c r="E244" s="141"/>
      <c r="F244" s="142"/>
      <c r="G244" s="143"/>
      <c r="H244" s="141"/>
      <c r="I244" s="144"/>
      <c r="J244" s="54">
        <v>40451</v>
      </c>
      <c r="K244" s="147">
        <v>45056</v>
      </c>
      <c r="L244" s="148">
        <f t="shared" si="30"/>
        <v>145056</v>
      </c>
      <c r="M244" s="37" t="s">
        <v>52</v>
      </c>
    </row>
    <row r="245" spans="1:13" ht="28.5" customHeight="1">
      <c r="A245" s="174"/>
      <c r="B245" s="175"/>
      <c r="C245" s="176"/>
      <c r="D245" s="163"/>
      <c r="E245" s="163"/>
      <c r="F245" s="177"/>
      <c r="G245" s="162"/>
      <c r="H245" s="163"/>
      <c r="I245" s="150"/>
      <c r="J245" s="54">
        <v>40591</v>
      </c>
      <c r="K245" s="147">
        <v>-145056</v>
      </c>
      <c r="L245" s="148">
        <f t="shared" ref="L245" si="31">L244+K245</f>
        <v>0</v>
      </c>
      <c r="M245" s="37" t="s">
        <v>185</v>
      </c>
    </row>
    <row r="246" spans="1:13" ht="28.5" customHeight="1">
      <c r="A246" s="151">
        <v>39990</v>
      </c>
      <c r="B246" s="46" t="s">
        <v>17</v>
      </c>
      <c r="C246" s="152" t="s">
        <v>20</v>
      </c>
      <c r="D246" s="153" t="s">
        <v>101</v>
      </c>
      <c r="E246" s="171" t="s">
        <v>12</v>
      </c>
      <c r="F246" s="169" t="s">
        <v>150</v>
      </c>
      <c r="G246" s="164">
        <v>70000</v>
      </c>
      <c r="H246" s="153" t="s">
        <v>73</v>
      </c>
      <c r="I246" s="144"/>
      <c r="J246" s="180">
        <v>40177</v>
      </c>
      <c r="K246" s="178">
        <v>2180000</v>
      </c>
      <c r="L246" s="148">
        <v>2250000</v>
      </c>
      <c r="M246" s="37" t="s">
        <v>303</v>
      </c>
    </row>
    <row r="247" spans="1:13" ht="28.5" customHeight="1">
      <c r="A247" s="139"/>
      <c r="B247" s="47"/>
      <c r="C247" s="140"/>
      <c r="D247" s="141"/>
      <c r="E247" s="173"/>
      <c r="F247" s="170"/>
      <c r="G247" s="166"/>
      <c r="H247" s="141"/>
      <c r="I247" s="144"/>
      <c r="J247" s="54">
        <v>40263</v>
      </c>
      <c r="K247" s="147">
        <v>-720000</v>
      </c>
      <c r="L247" s="148">
        <f>L246+K247</f>
        <v>1530000</v>
      </c>
      <c r="M247" s="37" t="s">
        <v>52</v>
      </c>
    </row>
    <row r="248" spans="1:13" ht="28.5" customHeight="1">
      <c r="A248" s="139"/>
      <c r="B248" s="47"/>
      <c r="C248" s="140"/>
      <c r="D248" s="141"/>
      <c r="E248" s="173"/>
      <c r="F248" s="170"/>
      <c r="G248" s="166"/>
      <c r="H248" s="141"/>
      <c r="I248" s="144"/>
      <c r="J248" s="54">
        <v>40373</v>
      </c>
      <c r="K248" s="147">
        <v>-430000</v>
      </c>
      <c r="L248" s="148">
        <f t="shared" ref="L248:L251" si="32">L247+K248</f>
        <v>1100000</v>
      </c>
      <c r="M248" s="37" t="s">
        <v>52</v>
      </c>
    </row>
    <row r="249" spans="1:13" ht="28.5" customHeight="1">
      <c r="A249" s="139"/>
      <c r="B249" s="156"/>
      <c r="C249" s="140"/>
      <c r="D249" s="141"/>
      <c r="E249" s="141"/>
      <c r="F249" s="142"/>
      <c r="G249" s="143"/>
      <c r="H249" s="141"/>
      <c r="I249" s="144"/>
      <c r="J249" s="54">
        <v>40451</v>
      </c>
      <c r="K249" s="147">
        <v>60445</v>
      </c>
      <c r="L249" s="148">
        <f t="shared" si="32"/>
        <v>1160445</v>
      </c>
      <c r="M249" s="37" t="s">
        <v>52</v>
      </c>
    </row>
    <row r="250" spans="1:13" s="284" customFormat="1" ht="28.5" customHeight="1">
      <c r="A250" s="139"/>
      <c r="B250" s="156"/>
      <c r="C250" s="140"/>
      <c r="D250" s="141"/>
      <c r="E250" s="141"/>
      <c r="F250" s="142"/>
      <c r="G250" s="143"/>
      <c r="H250" s="141"/>
      <c r="I250" s="144"/>
      <c r="J250" s="54">
        <v>40549</v>
      </c>
      <c r="K250" s="149">
        <v>-1</v>
      </c>
      <c r="L250" s="148">
        <f t="shared" si="32"/>
        <v>1160444</v>
      </c>
      <c r="M250" s="37" t="s">
        <v>52</v>
      </c>
    </row>
    <row r="251" spans="1:13" ht="28.5" customHeight="1">
      <c r="A251" s="139"/>
      <c r="B251" s="140"/>
      <c r="C251" s="140"/>
      <c r="D251" s="141"/>
      <c r="E251" s="141"/>
      <c r="F251" s="142"/>
      <c r="G251" s="162"/>
      <c r="H251" s="163"/>
      <c r="I251" s="150"/>
      <c r="J251" s="54">
        <v>40632</v>
      </c>
      <c r="K251" s="149">
        <v>-1</v>
      </c>
      <c r="L251" s="148">
        <f t="shared" si="32"/>
        <v>1160443</v>
      </c>
      <c r="M251" s="37" t="s">
        <v>515</v>
      </c>
    </row>
    <row r="252" spans="1:13" ht="28.5" customHeight="1">
      <c r="A252" s="151">
        <v>39990</v>
      </c>
      <c r="B252" s="46" t="s">
        <v>18</v>
      </c>
      <c r="C252" s="152" t="s">
        <v>21</v>
      </c>
      <c r="D252" s="153" t="s">
        <v>136</v>
      </c>
      <c r="E252" s="171" t="s">
        <v>12</v>
      </c>
      <c r="F252" s="169" t="s">
        <v>150</v>
      </c>
      <c r="G252" s="164">
        <v>294980000</v>
      </c>
      <c r="H252" s="153" t="s">
        <v>73</v>
      </c>
      <c r="I252" s="144"/>
      <c r="J252" s="180">
        <v>40086</v>
      </c>
      <c r="K252" s="178">
        <v>315170000</v>
      </c>
      <c r="L252" s="148">
        <f>G252+K252</f>
        <v>610150000</v>
      </c>
      <c r="M252" s="42" t="s">
        <v>223</v>
      </c>
    </row>
    <row r="253" spans="1:13" ht="28.5" customHeight="1">
      <c r="A253" s="139"/>
      <c r="B253" s="47"/>
      <c r="C253" s="140"/>
      <c r="D253" s="141"/>
      <c r="E253" s="173"/>
      <c r="F253" s="170"/>
      <c r="G253" s="166"/>
      <c r="H253" s="141"/>
      <c r="I253" s="144"/>
      <c r="J253" s="54">
        <v>40177</v>
      </c>
      <c r="K253" s="147">
        <v>90280000</v>
      </c>
      <c r="L253" s="148">
        <f>L252+K253</f>
        <v>700430000</v>
      </c>
      <c r="M253" s="37" t="s">
        <v>303</v>
      </c>
    </row>
    <row r="254" spans="1:13" ht="28.5" customHeight="1">
      <c r="A254" s="139"/>
      <c r="B254" s="47"/>
      <c r="C254" s="140"/>
      <c r="D254" s="141"/>
      <c r="E254" s="173"/>
      <c r="F254" s="170"/>
      <c r="G254" s="166"/>
      <c r="H254" s="141"/>
      <c r="I254" s="144"/>
      <c r="J254" s="54">
        <v>40263</v>
      </c>
      <c r="K254" s="147">
        <v>-18690000</v>
      </c>
      <c r="L254" s="148">
        <f>L253+K254</f>
        <v>681740000</v>
      </c>
      <c r="M254" s="37" t="s">
        <v>52</v>
      </c>
    </row>
    <row r="255" spans="1:13" ht="28.5" customHeight="1">
      <c r="A255" s="139"/>
      <c r="B255" s="47"/>
      <c r="C255" s="140"/>
      <c r="D255" s="141"/>
      <c r="E255" s="173"/>
      <c r="F255" s="170"/>
      <c r="G255" s="166"/>
      <c r="H255" s="141"/>
      <c r="I255" s="144"/>
      <c r="J255" s="54">
        <v>40373</v>
      </c>
      <c r="K255" s="147">
        <v>-272640000</v>
      </c>
      <c r="L255" s="148">
        <f t="shared" ref="L255:L257" si="33">L254+K255</f>
        <v>409100000</v>
      </c>
      <c r="M255" s="37" t="s">
        <v>52</v>
      </c>
    </row>
    <row r="256" spans="1:13" ht="28.5" customHeight="1">
      <c r="A256" s="139"/>
      <c r="B256" s="156"/>
      <c r="C256" s="140"/>
      <c r="D256" s="141"/>
      <c r="E256" s="141"/>
      <c r="F256" s="142"/>
      <c r="G256" s="143"/>
      <c r="H256" s="141"/>
      <c r="I256" s="144"/>
      <c r="J256" s="54">
        <v>40451</v>
      </c>
      <c r="K256" s="147">
        <v>80600000</v>
      </c>
      <c r="L256" s="148">
        <f t="shared" si="33"/>
        <v>489700000</v>
      </c>
      <c r="M256" s="37" t="s">
        <v>410</v>
      </c>
    </row>
    <row r="257" spans="1:13" ht="28.5" customHeight="1">
      <c r="A257" s="139"/>
      <c r="B257" s="156"/>
      <c r="C257" s="140"/>
      <c r="D257" s="141"/>
      <c r="E257" s="141"/>
      <c r="F257" s="142"/>
      <c r="G257" s="143"/>
      <c r="H257" s="141"/>
      <c r="I257" s="144"/>
      <c r="J257" s="54">
        <v>40451</v>
      </c>
      <c r="K257" s="147">
        <v>71230004</v>
      </c>
      <c r="L257" s="148">
        <f t="shared" si="33"/>
        <v>560930004</v>
      </c>
      <c r="M257" s="37" t="s">
        <v>52</v>
      </c>
    </row>
    <row r="258" spans="1:13" ht="28.5" customHeight="1">
      <c r="A258" s="139"/>
      <c r="B258" s="140"/>
      <c r="C258" s="140"/>
      <c r="D258" s="141"/>
      <c r="E258" s="141"/>
      <c r="F258" s="142"/>
      <c r="G258" s="143"/>
      <c r="H258" s="141"/>
      <c r="I258" s="144"/>
      <c r="J258" s="54">
        <v>40549</v>
      </c>
      <c r="K258" s="149">
        <v>-828</v>
      </c>
      <c r="L258" s="148">
        <f>L257+K258</f>
        <v>560929176</v>
      </c>
      <c r="M258" s="37" t="s">
        <v>52</v>
      </c>
    </row>
    <row r="259" spans="1:13" ht="28.5" customHeight="1">
      <c r="A259" s="139"/>
      <c r="B259" s="140"/>
      <c r="C259" s="140"/>
      <c r="D259" s="141"/>
      <c r="E259" s="141"/>
      <c r="F259" s="142"/>
      <c r="G259" s="143"/>
      <c r="H259" s="141"/>
      <c r="I259" s="144"/>
      <c r="J259" s="54">
        <v>40590</v>
      </c>
      <c r="K259" s="149">
        <v>200000</v>
      </c>
      <c r="L259" s="148">
        <f>L258+K259</f>
        <v>561129176</v>
      </c>
      <c r="M259" s="37" t="s">
        <v>367</v>
      </c>
    </row>
    <row r="260" spans="1:13" s="284" customFormat="1" ht="28.5" customHeight="1">
      <c r="A260" s="139"/>
      <c r="B260" s="140"/>
      <c r="C260" s="140"/>
      <c r="D260" s="141"/>
      <c r="E260" s="141"/>
      <c r="F260" s="142"/>
      <c r="G260" s="143"/>
      <c r="H260" s="141"/>
      <c r="I260" s="144"/>
      <c r="J260" s="258">
        <v>40618</v>
      </c>
      <c r="K260" s="254">
        <v>-100000</v>
      </c>
      <c r="L260" s="148">
        <f>L259+K260</f>
        <v>561029176</v>
      </c>
      <c r="M260" s="250" t="s">
        <v>367</v>
      </c>
    </row>
    <row r="261" spans="1:13" s="248" customFormat="1" ht="28.5" customHeight="1">
      <c r="A261" s="139"/>
      <c r="B261" s="140"/>
      <c r="C261" s="140"/>
      <c r="D261" s="141"/>
      <c r="E261" s="141"/>
      <c r="F261" s="142"/>
      <c r="G261" s="143"/>
      <c r="H261" s="141"/>
      <c r="I261" s="249"/>
      <c r="J261" s="54">
        <v>40632</v>
      </c>
      <c r="K261" s="149">
        <v>-981</v>
      </c>
      <c r="L261" s="148">
        <f>L260+K261</f>
        <v>561028195</v>
      </c>
      <c r="M261" s="37" t="s">
        <v>515</v>
      </c>
    </row>
    <row r="262" spans="1:13" ht="28.5" customHeight="1">
      <c r="A262" s="151">
        <v>39995</v>
      </c>
      <c r="B262" s="46" t="s">
        <v>22</v>
      </c>
      <c r="C262" s="43" t="s">
        <v>154</v>
      </c>
      <c r="D262" s="57" t="s">
        <v>126</v>
      </c>
      <c r="E262" s="171" t="s">
        <v>12</v>
      </c>
      <c r="F262" s="169" t="s">
        <v>150</v>
      </c>
      <c r="G262" s="164">
        <v>634010000</v>
      </c>
      <c r="H262" s="153" t="s">
        <v>73</v>
      </c>
      <c r="I262" s="144"/>
      <c r="J262" s="180">
        <v>40086</v>
      </c>
      <c r="K262" s="178">
        <v>723880000</v>
      </c>
      <c r="L262" s="148">
        <f>G262+K262</f>
        <v>1357890000</v>
      </c>
      <c r="M262" s="42" t="s">
        <v>223</v>
      </c>
    </row>
    <row r="263" spans="1:13" ht="28.5" customHeight="1">
      <c r="A263" s="139"/>
      <c r="B263" s="47"/>
      <c r="C263" s="44"/>
      <c r="D263" s="58"/>
      <c r="E263" s="173"/>
      <c r="F263" s="170"/>
      <c r="G263" s="166"/>
      <c r="H263" s="141"/>
      <c r="I263" s="144"/>
      <c r="J263" s="54">
        <v>40177</v>
      </c>
      <c r="K263" s="147">
        <v>692640000</v>
      </c>
      <c r="L263" s="148">
        <f>L262+K263</f>
        <v>2050530000</v>
      </c>
      <c r="M263" s="37" t="s">
        <v>303</v>
      </c>
    </row>
    <row r="264" spans="1:13" ht="28.5" customHeight="1">
      <c r="A264" s="139"/>
      <c r="B264" s="47"/>
      <c r="C264" s="44"/>
      <c r="D264" s="58"/>
      <c r="E264" s="173"/>
      <c r="F264" s="170"/>
      <c r="G264" s="166"/>
      <c r="H264" s="141"/>
      <c r="I264" s="144"/>
      <c r="J264" s="54">
        <v>40226</v>
      </c>
      <c r="K264" s="149">
        <v>-2050236344</v>
      </c>
      <c r="L264" s="148">
        <f>L263+K264</f>
        <v>293656</v>
      </c>
      <c r="M264" s="37" t="s">
        <v>314</v>
      </c>
    </row>
    <row r="265" spans="1:13" ht="28.5" customHeight="1">
      <c r="A265" s="174"/>
      <c r="B265" s="48"/>
      <c r="C265" s="45"/>
      <c r="D265" s="59"/>
      <c r="E265" s="181"/>
      <c r="F265" s="182"/>
      <c r="G265" s="183"/>
      <c r="H265" s="163"/>
      <c r="I265" s="230">
        <v>3</v>
      </c>
      <c r="J265" s="54">
        <v>40249</v>
      </c>
      <c r="K265" s="149">
        <v>-54767</v>
      </c>
      <c r="L265" s="148">
        <v>238890</v>
      </c>
      <c r="M265" s="37" t="s">
        <v>314</v>
      </c>
    </row>
    <row r="266" spans="1:13" ht="28.5" customHeight="1">
      <c r="A266" s="227">
        <v>39995</v>
      </c>
      <c r="B266" s="50" t="s">
        <v>23</v>
      </c>
      <c r="C266" s="49" t="s">
        <v>24</v>
      </c>
      <c r="D266" s="57" t="s">
        <v>122</v>
      </c>
      <c r="E266" s="171" t="s">
        <v>12</v>
      </c>
      <c r="F266" s="169" t="s">
        <v>150</v>
      </c>
      <c r="G266" s="164">
        <v>44260000</v>
      </c>
      <c r="H266" s="153" t="s">
        <v>73</v>
      </c>
      <c r="I266" s="144"/>
      <c r="J266" s="180">
        <v>40086</v>
      </c>
      <c r="K266" s="178">
        <v>23850000</v>
      </c>
      <c r="L266" s="148">
        <f>G266+K266</f>
        <v>68110000</v>
      </c>
      <c r="M266" s="42" t="s">
        <v>223</v>
      </c>
    </row>
    <row r="267" spans="1:13" ht="28.5" customHeight="1">
      <c r="A267" s="123"/>
      <c r="B267" s="55"/>
      <c r="C267" s="56"/>
      <c r="D267" s="58"/>
      <c r="E267" s="173"/>
      <c r="F267" s="170"/>
      <c r="G267" s="166"/>
      <c r="H267" s="141"/>
      <c r="I267" s="144"/>
      <c r="J267" s="54">
        <v>40177</v>
      </c>
      <c r="K267" s="147">
        <v>43590000</v>
      </c>
      <c r="L267" s="148">
        <f>L266+K267</f>
        <v>111700000</v>
      </c>
      <c r="M267" s="37" t="s">
        <v>303</v>
      </c>
    </row>
    <row r="268" spans="1:13" ht="28.5" customHeight="1">
      <c r="A268" s="123"/>
      <c r="B268" s="55"/>
      <c r="C268" s="56"/>
      <c r="D268" s="58"/>
      <c r="E268" s="173"/>
      <c r="F268" s="170"/>
      <c r="G268" s="166"/>
      <c r="H268" s="141"/>
      <c r="I268" s="144"/>
      <c r="J268" s="54">
        <v>40263</v>
      </c>
      <c r="K268" s="147">
        <v>34540000</v>
      </c>
      <c r="L268" s="148">
        <f>L267+K268</f>
        <v>146240000</v>
      </c>
      <c r="M268" s="37" t="s">
        <v>52</v>
      </c>
    </row>
    <row r="269" spans="1:13" ht="28.5" customHeight="1">
      <c r="A269" s="123"/>
      <c r="B269" s="55"/>
      <c r="C269" s="56"/>
      <c r="D269" s="58"/>
      <c r="E269" s="173"/>
      <c r="F269" s="170"/>
      <c r="G269" s="166"/>
      <c r="H269" s="141"/>
      <c r="I269" s="144"/>
      <c r="J269" s="54">
        <v>40305</v>
      </c>
      <c r="K269" s="149">
        <v>1010000</v>
      </c>
      <c r="L269" s="148">
        <f>L268+K269</f>
        <v>147250000</v>
      </c>
      <c r="M269" s="42" t="s">
        <v>305</v>
      </c>
    </row>
    <row r="270" spans="1:13" ht="28.5" customHeight="1">
      <c r="A270" s="123"/>
      <c r="B270" s="55"/>
      <c r="C270" s="56"/>
      <c r="D270" s="58"/>
      <c r="E270" s="173"/>
      <c r="F270" s="170"/>
      <c r="G270" s="166"/>
      <c r="H270" s="141"/>
      <c r="I270" s="144"/>
      <c r="J270" s="54">
        <v>40373</v>
      </c>
      <c r="K270" s="147">
        <v>-34250000</v>
      </c>
      <c r="L270" s="148">
        <f t="shared" ref="L270:L274" si="34">L269+K270</f>
        <v>113000000</v>
      </c>
      <c r="M270" s="37" t="s">
        <v>52</v>
      </c>
    </row>
    <row r="271" spans="1:13" ht="28.5" customHeight="1">
      <c r="A271" s="139"/>
      <c r="B271" s="156"/>
      <c r="C271" s="140"/>
      <c r="D271" s="141"/>
      <c r="E271" s="141"/>
      <c r="F271" s="142"/>
      <c r="G271" s="143"/>
      <c r="H271" s="141"/>
      <c r="I271" s="144"/>
      <c r="J271" s="54">
        <v>40451</v>
      </c>
      <c r="K271" s="147">
        <v>600000</v>
      </c>
      <c r="L271" s="148">
        <f t="shared" si="34"/>
        <v>113600000</v>
      </c>
      <c r="M271" s="37" t="s">
        <v>408</v>
      </c>
    </row>
    <row r="272" spans="1:13" ht="28.5" customHeight="1">
      <c r="A272" s="139"/>
      <c r="B272" s="156"/>
      <c r="C272" s="140"/>
      <c r="D272" s="141"/>
      <c r="E272" s="141"/>
      <c r="F272" s="142"/>
      <c r="G272" s="143"/>
      <c r="H272" s="141"/>
      <c r="I272" s="144"/>
      <c r="J272" s="54">
        <v>40451</v>
      </c>
      <c r="K272" s="147">
        <v>-15252303</v>
      </c>
      <c r="L272" s="148">
        <f t="shared" si="34"/>
        <v>98347697</v>
      </c>
      <c r="M272" s="37" t="s">
        <v>52</v>
      </c>
    </row>
    <row r="273" spans="1:13" s="281" customFormat="1" ht="28.5" customHeight="1">
      <c r="A273" s="139"/>
      <c r="B273" s="156"/>
      <c r="C273" s="140"/>
      <c r="D273" s="141"/>
      <c r="E273" s="141"/>
      <c r="F273" s="142"/>
      <c r="G273" s="143"/>
      <c r="H273" s="141"/>
      <c r="I273" s="144"/>
      <c r="J273" s="54">
        <v>40549</v>
      </c>
      <c r="K273" s="149">
        <v>-70</v>
      </c>
      <c r="L273" s="148">
        <f t="shared" si="34"/>
        <v>98347627</v>
      </c>
      <c r="M273" s="37" t="s">
        <v>52</v>
      </c>
    </row>
    <row r="274" spans="1:13" ht="28.5" customHeight="1">
      <c r="A274" s="139"/>
      <c r="B274" s="140"/>
      <c r="C274" s="140"/>
      <c r="D274" s="141"/>
      <c r="E274" s="141"/>
      <c r="F274" s="142"/>
      <c r="G274" s="162"/>
      <c r="H274" s="163"/>
      <c r="I274" s="150"/>
      <c r="J274" s="54">
        <v>40632</v>
      </c>
      <c r="K274" s="149">
        <v>-86</v>
      </c>
      <c r="L274" s="148">
        <f t="shared" si="34"/>
        <v>98347541</v>
      </c>
      <c r="M274" s="37" t="s">
        <v>515</v>
      </c>
    </row>
    <row r="275" spans="1:13" ht="28.5" customHeight="1">
      <c r="A275" s="151">
        <v>40004</v>
      </c>
      <c r="B275" s="46" t="s">
        <v>25</v>
      </c>
      <c r="C275" s="43" t="s">
        <v>26</v>
      </c>
      <c r="D275" s="57" t="s">
        <v>136</v>
      </c>
      <c r="E275" s="171" t="s">
        <v>12</v>
      </c>
      <c r="F275" s="169" t="s">
        <v>150</v>
      </c>
      <c r="G275" s="164">
        <v>100000</v>
      </c>
      <c r="H275" s="153" t="s">
        <v>73</v>
      </c>
      <c r="I275" s="144"/>
      <c r="J275" s="180">
        <v>40086</v>
      </c>
      <c r="K275" s="178">
        <v>150000</v>
      </c>
      <c r="L275" s="148">
        <f>G275+K275</f>
        <v>250000</v>
      </c>
      <c r="M275" s="42" t="s">
        <v>223</v>
      </c>
    </row>
    <row r="276" spans="1:13" ht="28.5" customHeight="1">
      <c r="A276" s="139"/>
      <c r="B276" s="47"/>
      <c r="C276" s="44"/>
      <c r="D276" s="58"/>
      <c r="E276" s="173"/>
      <c r="F276" s="170"/>
      <c r="G276" s="166"/>
      <c r="H276" s="141"/>
      <c r="I276" s="144"/>
      <c r="J276" s="54">
        <v>40177</v>
      </c>
      <c r="K276" s="147">
        <v>130000</v>
      </c>
      <c r="L276" s="148">
        <f>L275+K276</f>
        <v>380000</v>
      </c>
      <c r="M276" s="37" t="s">
        <v>303</v>
      </c>
    </row>
    <row r="277" spans="1:13" ht="28.5" customHeight="1">
      <c r="A277" s="139"/>
      <c r="B277" s="47"/>
      <c r="C277" s="44"/>
      <c r="D277" s="58"/>
      <c r="E277" s="173"/>
      <c r="F277" s="170"/>
      <c r="G277" s="166"/>
      <c r="H277" s="141"/>
      <c r="I277" s="144"/>
      <c r="J277" s="54">
        <v>40263</v>
      </c>
      <c r="K277" s="147">
        <v>50000</v>
      </c>
      <c r="L277" s="148">
        <f>L276+K277</f>
        <v>430000</v>
      </c>
      <c r="M277" s="37" t="s">
        <v>52</v>
      </c>
    </row>
    <row r="278" spans="1:13" ht="28.5" customHeight="1">
      <c r="A278" s="139"/>
      <c r="B278" s="47"/>
      <c r="C278" s="44"/>
      <c r="D278" s="58"/>
      <c r="E278" s="173"/>
      <c r="F278" s="170"/>
      <c r="G278" s="166"/>
      <c r="H278" s="141"/>
      <c r="I278" s="144"/>
      <c r="J278" s="54">
        <v>40373</v>
      </c>
      <c r="K278" s="147">
        <v>-30000</v>
      </c>
      <c r="L278" s="148">
        <f t="shared" ref="L278:L281" si="35">L277+K278</f>
        <v>400000</v>
      </c>
      <c r="M278" s="37" t="s">
        <v>52</v>
      </c>
    </row>
    <row r="279" spans="1:13" ht="28.5" customHeight="1">
      <c r="A279" s="139"/>
      <c r="B279" s="156"/>
      <c r="C279" s="140"/>
      <c r="D279" s="141"/>
      <c r="E279" s="141"/>
      <c r="F279" s="142"/>
      <c r="G279" s="143"/>
      <c r="H279" s="141"/>
      <c r="I279" s="144"/>
      <c r="J279" s="54">
        <v>40451</v>
      </c>
      <c r="K279" s="147">
        <v>35167</v>
      </c>
      <c r="L279" s="148">
        <f t="shared" si="35"/>
        <v>435167</v>
      </c>
      <c r="M279" s="37" t="s">
        <v>52</v>
      </c>
    </row>
    <row r="280" spans="1:13" s="284" customFormat="1" ht="28.5" customHeight="1">
      <c r="A280" s="139"/>
      <c r="B280" s="156"/>
      <c r="C280" s="140"/>
      <c r="D280" s="141"/>
      <c r="E280" s="141"/>
      <c r="F280" s="142"/>
      <c r="G280" s="143"/>
      <c r="H280" s="141"/>
      <c r="I280" s="144"/>
      <c r="J280" s="54">
        <v>40549</v>
      </c>
      <c r="K280" s="149">
        <v>-1</v>
      </c>
      <c r="L280" s="148">
        <f t="shared" si="35"/>
        <v>435166</v>
      </c>
      <c r="M280" s="37" t="s">
        <v>52</v>
      </c>
    </row>
    <row r="281" spans="1:13" ht="28.5" customHeight="1">
      <c r="A281" s="139"/>
      <c r="B281" s="140"/>
      <c r="C281" s="140"/>
      <c r="D281" s="141"/>
      <c r="E281" s="141"/>
      <c r="F281" s="142"/>
      <c r="G281" s="162"/>
      <c r="H281" s="163"/>
      <c r="I281" s="150"/>
      <c r="J281" s="54">
        <v>40632</v>
      </c>
      <c r="K281" s="149">
        <v>-1</v>
      </c>
      <c r="L281" s="148">
        <f t="shared" si="35"/>
        <v>435165</v>
      </c>
      <c r="M281" s="37" t="s">
        <v>515</v>
      </c>
    </row>
    <row r="282" spans="1:13" ht="28.5" customHeight="1">
      <c r="A282" s="151">
        <v>40004</v>
      </c>
      <c r="B282" s="46" t="s">
        <v>27</v>
      </c>
      <c r="C282" s="43" t="s">
        <v>28</v>
      </c>
      <c r="D282" s="57" t="s">
        <v>122</v>
      </c>
      <c r="E282" s="171" t="s">
        <v>12</v>
      </c>
      <c r="F282" s="169" t="s">
        <v>150</v>
      </c>
      <c r="G282" s="164">
        <v>870000</v>
      </c>
      <c r="H282" s="153" t="s">
        <v>73</v>
      </c>
      <c r="I282" s="144"/>
      <c r="J282" s="180">
        <v>40086</v>
      </c>
      <c r="K282" s="178">
        <v>-10000</v>
      </c>
      <c r="L282" s="148">
        <f>G282+K282</f>
        <v>860000</v>
      </c>
      <c r="M282" s="42" t="s">
        <v>223</v>
      </c>
    </row>
    <row r="283" spans="1:13" ht="28.5" customHeight="1">
      <c r="A283" s="139"/>
      <c r="B283" s="47"/>
      <c r="C283" s="44"/>
      <c r="D283" s="58"/>
      <c r="E283" s="173"/>
      <c r="F283" s="170"/>
      <c r="G283" s="166"/>
      <c r="H283" s="141"/>
      <c r="I283" s="144"/>
      <c r="J283" s="54">
        <v>40177</v>
      </c>
      <c r="K283" s="147">
        <v>250000</v>
      </c>
      <c r="L283" s="148">
        <f>L282+K283</f>
        <v>1110000</v>
      </c>
      <c r="M283" s="37" t="s">
        <v>303</v>
      </c>
    </row>
    <row r="284" spans="1:13" ht="28.5" customHeight="1">
      <c r="A284" s="139"/>
      <c r="B284" s="47"/>
      <c r="C284" s="44"/>
      <c r="D284" s="58"/>
      <c r="E284" s="173"/>
      <c r="F284" s="170"/>
      <c r="G284" s="166"/>
      <c r="H284" s="141"/>
      <c r="I284" s="144"/>
      <c r="J284" s="54">
        <v>40263</v>
      </c>
      <c r="K284" s="147">
        <v>-10000</v>
      </c>
      <c r="L284" s="148">
        <f>L283+K284</f>
        <v>1100000</v>
      </c>
      <c r="M284" s="37" t="s">
        <v>52</v>
      </c>
    </row>
    <row r="285" spans="1:13" ht="28.5" customHeight="1">
      <c r="A285" s="139"/>
      <c r="B285" s="47"/>
      <c r="C285" s="44"/>
      <c r="D285" s="58"/>
      <c r="E285" s="173"/>
      <c r="F285" s="170"/>
      <c r="G285" s="166"/>
      <c r="H285" s="141"/>
      <c r="I285" s="144"/>
      <c r="J285" s="54">
        <v>40373</v>
      </c>
      <c r="K285" s="147">
        <v>-400000</v>
      </c>
      <c r="L285" s="148">
        <f t="shared" ref="L285:L288" si="36">L284+K285</f>
        <v>700000</v>
      </c>
      <c r="M285" s="37" t="s">
        <v>52</v>
      </c>
    </row>
    <row r="286" spans="1:13" ht="28.5" customHeight="1">
      <c r="A286" s="139"/>
      <c r="B286" s="156"/>
      <c r="C286" s="140"/>
      <c r="D286" s="141"/>
      <c r="E286" s="141"/>
      <c r="F286" s="142"/>
      <c r="G286" s="143"/>
      <c r="H286" s="141"/>
      <c r="I286" s="144"/>
      <c r="J286" s="54">
        <v>40451</v>
      </c>
      <c r="K286" s="147">
        <v>170334</v>
      </c>
      <c r="L286" s="148">
        <f t="shared" si="36"/>
        <v>870334</v>
      </c>
      <c r="M286" s="37" t="s">
        <v>52</v>
      </c>
    </row>
    <row r="287" spans="1:13" s="284" customFormat="1" ht="28.5" customHeight="1">
      <c r="A287" s="139"/>
      <c r="B287" s="156"/>
      <c r="C287" s="140"/>
      <c r="D287" s="141"/>
      <c r="E287" s="141"/>
      <c r="F287" s="142"/>
      <c r="G287" s="143"/>
      <c r="H287" s="141"/>
      <c r="I287" s="144"/>
      <c r="J287" s="54">
        <v>40549</v>
      </c>
      <c r="K287" s="149">
        <v>-1</v>
      </c>
      <c r="L287" s="148">
        <f t="shared" si="36"/>
        <v>870333</v>
      </c>
      <c r="M287" s="37" t="s">
        <v>52</v>
      </c>
    </row>
    <row r="288" spans="1:13" ht="28.5" customHeight="1">
      <c r="A288" s="139"/>
      <c r="B288" s="140"/>
      <c r="C288" s="140"/>
      <c r="D288" s="141"/>
      <c r="E288" s="141"/>
      <c r="F288" s="142"/>
      <c r="G288" s="162"/>
      <c r="H288" s="163"/>
      <c r="I288" s="150"/>
      <c r="J288" s="54">
        <v>40632</v>
      </c>
      <c r="K288" s="149">
        <v>-1</v>
      </c>
      <c r="L288" s="148">
        <f t="shared" si="36"/>
        <v>870332</v>
      </c>
      <c r="M288" s="37" t="s">
        <v>515</v>
      </c>
    </row>
    <row r="289" spans="1:13" ht="28.5" customHeight="1">
      <c r="A289" s="151">
        <v>40011</v>
      </c>
      <c r="B289" s="46" t="s">
        <v>30</v>
      </c>
      <c r="C289" s="43" t="s">
        <v>124</v>
      </c>
      <c r="D289" s="57" t="s">
        <v>115</v>
      </c>
      <c r="E289" s="171" t="s">
        <v>12</v>
      </c>
      <c r="F289" s="169" t="s">
        <v>150</v>
      </c>
      <c r="G289" s="164">
        <v>23480000</v>
      </c>
      <c r="H289" s="153" t="s">
        <v>73</v>
      </c>
      <c r="I289" s="144"/>
      <c r="J289" s="180">
        <v>40086</v>
      </c>
      <c r="K289" s="178">
        <v>18530000</v>
      </c>
      <c r="L289" s="148">
        <f>G289+K289</f>
        <v>42010000</v>
      </c>
      <c r="M289" s="42" t="s">
        <v>223</v>
      </c>
    </row>
    <row r="290" spans="1:13" ht="28.5" customHeight="1">
      <c r="A290" s="139"/>
      <c r="B290" s="47"/>
      <c r="C290" s="44"/>
      <c r="D290" s="58"/>
      <c r="E290" s="173"/>
      <c r="F290" s="170"/>
      <c r="G290" s="166"/>
      <c r="H290" s="141"/>
      <c r="I290" s="144"/>
      <c r="J290" s="54">
        <v>40177</v>
      </c>
      <c r="K290" s="147">
        <v>24510000</v>
      </c>
      <c r="L290" s="148">
        <f>L289+K290</f>
        <v>66520000</v>
      </c>
      <c r="M290" s="37" t="s">
        <v>303</v>
      </c>
    </row>
    <row r="291" spans="1:13" ht="28.5" customHeight="1">
      <c r="A291" s="139"/>
      <c r="B291" s="47"/>
      <c r="C291" s="44"/>
      <c r="D291" s="58"/>
      <c r="E291" s="173"/>
      <c r="F291" s="170"/>
      <c r="G291" s="166"/>
      <c r="H291" s="141"/>
      <c r="I291" s="144"/>
      <c r="J291" s="54">
        <v>40263</v>
      </c>
      <c r="K291" s="147">
        <v>18360000</v>
      </c>
      <c r="L291" s="148">
        <f>L290+K291</f>
        <v>84880000</v>
      </c>
      <c r="M291" s="37" t="s">
        <v>52</v>
      </c>
    </row>
    <row r="292" spans="1:13" ht="28.5" customHeight="1">
      <c r="A292" s="139"/>
      <c r="B292" s="47"/>
      <c r="C292" s="44"/>
      <c r="D292" s="58"/>
      <c r="E292" s="173"/>
      <c r="F292" s="170"/>
      <c r="G292" s="166"/>
      <c r="H292" s="141"/>
      <c r="I292" s="144"/>
      <c r="J292" s="54">
        <v>40373</v>
      </c>
      <c r="K292" s="147">
        <v>-22580000</v>
      </c>
      <c r="L292" s="148">
        <f t="shared" ref="L292:L293" si="37">L291+K292</f>
        <v>62300000</v>
      </c>
      <c r="M292" s="37" t="s">
        <v>52</v>
      </c>
    </row>
    <row r="293" spans="1:13" ht="28.5" customHeight="1">
      <c r="A293" s="139"/>
      <c r="B293" s="156"/>
      <c r="C293" s="140"/>
      <c r="D293" s="141"/>
      <c r="E293" s="141"/>
      <c r="F293" s="142"/>
      <c r="G293" s="143"/>
      <c r="H293" s="141"/>
      <c r="I293" s="144"/>
      <c r="J293" s="54">
        <v>40451</v>
      </c>
      <c r="K293" s="147">
        <v>-8194261</v>
      </c>
      <c r="L293" s="148">
        <f t="shared" si="37"/>
        <v>54105739</v>
      </c>
      <c r="M293" s="37" t="s">
        <v>52</v>
      </c>
    </row>
    <row r="294" spans="1:13" ht="28.5" customHeight="1">
      <c r="A294" s="139"/>
      <c r="B294" s="140"/>
      <c r="C294" s="140"/>
      <c r="D294" s="141"/>
      <c r="E294" s="141"/>
      <c r="F294" s="142"/>
      <c r="G294" s="143"/>
      <c r="H294" s="141"/>
      <c r="I294" s="144"/>
      <c r="J294" s="54">
        <v>40549</v>
      </c>
      <c r="K294" s="149">
        <v>-37</v>
      </c>
      <c r="L294" s="148">
        <f>L293+K294</f>
        <v>54105702</v>
      </c>
      <c r="M294" s="37" t="s">
        <v>52</v>
      </c>
    </row>
    <row r="295" spans="1:13" s="284" customFormat="1" ht="28.5" customHeight="1">
      <c r="A295" s="139"/>
      <c r="B295" s="140"/>
      <c r="C295" s="140"/>
      <c r="D295" s="141"/>
      <c r="E295" s="141"/>
      <c r="F295" s="142"/>
      <c r="G295" s="143"/>
      <c r="H295" s="141"/>
      <c r="I295" s="144"/>
      <c r="J295" s="258">
        <v>40618</v>
      </c>
      <c r="K295" s="254">
        <v>-29400000</v>
      </c>
      <c r="L295" s="148">
        <f>L294+K295</f>
        <v>24705702</v>
      </c>
      <c r="M295" s="250" t="s">
        <v>367</v>
      </c>
    </row>
    <row r="296" spans="1:13" s="248" customFormat="1" ht="28.5" customHeight="1">
      <c r="A296" s="139"/>
      <c r="B296" s="140"/>
      <c r="C296" s="140"/>
      <c r="D296" s="141"/>
      <c r="E296" s="141"/>
      <c r="F296" s="142"/>
      <c r="G296" s="143"/>
      <c r="H296" s="141"/>
      <c r="I296" s="249"/>
      <c r="J296" s="54">
        <v>40632</v>
      </c>
      <c r="K296" s="149">
        <v>-34</v>
      </c>
      <c r="L296" s="148">
        <f>L295+K296</f>
        <v>24705668</v>
      </c>
      <c r="M296" s="37" t="s">
        <v>515</v>
      </c>
    </row>
    <row r="297" spans="1:13" ht="28.5" customHeight="1">
      <c r="A297" s="151">
        <v>40011</v>
      </c>
      <c r="B297" s="46" t="s">
        <v>31</v>
      </c>
      <c r="C297" s="43" t="s">
        <v>128</v>
      </c>
      <c r="D297" s="57" t="s">
        <v>113</v>
      </c>
      <c r="E297" s="171" t="s">
        <v>12</v>
      </c>
      <c r="F297" s="169" t="s">
        <v>150</v>
      </c>
      <c r="G297" s="164">
        <v>54470000</v>
      </c>
      <c r="H297" s="153" t="s">
        <v>73</v>
      </c>
      <c r="I297" s="144"/>
      <c r="J297" s="180">
        <v>40086</v>
      </c>
      <c r="K297" s="178">
        <v>-36240000</v>
      </c>
      <c r="L297" s="148">
        <f>G297+K297</f>
        <v>18230000</v>
      </c>
      <c r="M297" s="42" t="s">
        <v>223</v>
      </c>
    </row>
    <row r="298" spans="1:13" ht="28.5" customHeight="1">
      <c r="A298" s="139"/>
      <c r="B298" s="47"/>
      <c r="C298" s="44"/>
      <c r="D298" s="58"/>
      <c r="E298" s="173"/>
      <c r="F298" s="170"/>
      <c r="G298" s="166"/>
      <c r="H298" s="141"/>
      <c r="I298" s="144"/>
      <c r="J298" s="54">
        <v>40177</v>
      </c>
      <c r="K298" s="147">
        <v>19280000</v>
      </c>
      <c r="L298" s="148">
        <f>L297+K298</f>
        <v>37510000</v>
      </c>
      <c r="M298" s="37" t="s">
        <v>303</v>
      </c>
    </row>
    <row r="299" spans="1:13" ht="28.5" customHeight="1">
      <c r="A299" s="139"/>
      <c r="B299" s="47"/>
      <c r="C299" s="44"/>
      <c r="D299" s="58"/>
      <c r="E299" s="173"/>
      <c r="F299" s="170"/>
      <c r="G299" s="166"/>
      <c r="H299" s="141"/>
      <c r="I299" s="144"/>
      <c r="J299" s="54">
        <v>40263</v>
      </c>
      <c r="K299" s="147">
        <v>2470000</v>
      </c>
      <c r="L299" s="148">
        <f>L298+K299</f>
        <v>39980000</v>
      </c>
      <c r="M299" s="37" t="s">
        <v>52</v>
      </c>
    </row>
    <row r="300" spans="1:13" ht="28.5" customHeight="1">
      <c r="A300" s="139"/>
      <c r="B300" s="47"/>
      <c r="C300" s="44"/>
      <c r="D300" s="58"/>
      <c r="E300" s="173"/>
      <c r="F300" s="170"/>
      <c r="G300" s="166"/>
      <c r="H300" s="141"/>
      <c r="I300" s="144"/>
      <c r="J300" s="54">
        <v>40373</v>
      </c>
      <c r="K300" s="147">
        <v>-17180000</v>
      </c>
      <c r="L300" s="148">
        <f t="shared" ref="L300:L304" si="38">L299+K300</f>
        <v>22800000</v>
      </c>
      <c r="M300" s="37" t="s">
        <v>52</v>
      </c>
    </row>
    <row r="301" spans="1:13" ht="28.5" customHeight="1">
      <c r="A301" s="139"/>
      <c r="B301" s="156"/>
      <c r="C301" s="140"/>
      <c r="D301" s="141"/>
      <c r="E301" s="141"/>
      <c r="F301" s="142"/>
      <c r="G301" s="143"/>
      <c r="H301" s="141"/>
      <c r="I301" s="144"/>
      <c r="J301" s="54">
        <v>40451</v>
      </c>
      <c r="K301" s="147">
        <v>35500000</v>
      </c>
      <c r="L301" s="148">
        <f t="shared" si="38"/>
        <v>58300000</v>
      </c>
      <c r="M301" s="37" t="s">
        <v>411</v>
      </c>
    </row>
    <row r="302" spans="1:13" ht="28.5" customHeight="1">
      <c r="A302" s="139"/>
      <c r="B302" s="156"/>
      <c r="C302" s="140"/>
      <c r="D302" s="141"/>
      <c r="E302" s="141"/>
      <c r="F302" s="142"/>
      <c r="G302" s="143"/>
      <c r="H302" s="141"/>
      <c r="I302" s="144"/>
      <c r="J302" s="54">
        <v>40451</v>
      </c>
      <c r="K302" s="147">
        <v>23076191</v>
      </c>
      <c r="L302" s="148">
        <f t="shared" si="38"/>
        <v>81376191</v>
      </c>
      <c r="M302" s="37" t="s">
        <v>52</v>
      </c>
    </row>
    <row r="303" spans="1:13" s="284" customFormat="1" ht="28.5" customHeight="1">
      <c r="A303" s="139"/>
      <c r="B303" s="156"/>
      <c r="C303" s="140"/>
      <c r="D303" s="141"/>
      <c r="E303" s="141"/>
      <c r="F303" s="142"/>
      <c r="G303" s="143"/>
      <c r="H303" s="141"/>
      <c r="I303" s="144"/>
      <c r="J303" s="54">
        <v>40549</v>
      </c>
      <c r="K303" s="149">
        <v>-123</v>
      </c>
      <c r="L303" s="148">
        <f t="shared" si="38"/>
        <v>81376068</v>
      </c>
      <c r="M303" s="37" t="s">
        <v>52</v>
      </c>
    </row>
    <row r="304" spans="1:13" ht="28.5" customHeight="1">
      <c r="A304" s="139"/>
      <c r="B304" s="140"/>
      <c r="C304" s="140"/>
      <c r="D304" s="141"/>
      <c r="E304" s="141"/>
      <c r="F304" s="142"/>
      <c r="G304" s="162"/>
      <c r="H304" s="163"/>
      <c r="I304" s="150"/>
      <c r="J304" s="54">
        <v>40632</v>
      </c>
      <c r="K304" s="149">
        <v>-147</v>
      </c>
      <c r="L304" s="148">
        <f t="shared" si="38"/>
        <v>81375921</v>
      </c>
      <c r="M304" s="37" t="s">
        <v>515</v>
      </c>
    </row>
    <row r="305" spans="1:17" ht="28.5" customHeight="1">
      <c r="A305" s="151">
        <v>40011</v>
      </c>
      <c r="B305" s="46" t="s">
        <v>32</v>
      </c>
      <c r="C305" s="43" t="s">
        <v>34</v>
      </c>
      <c r="D305" s="57" t="s">
        <v>136</v>
      </c>
      <c r="E305" s="171" t="s">
        <v>12</v>
      </c>
      <c r="F305" s="169" t="s">
        <v>150</v>
      </c>
      <c r="G305" s="164">
        <v>170000</v>
      </c>
      <c r="H305" s="153" t="s">
        <v>73</v>
      </c>
      <c r="I305" s="144"/>
      <c r="J305" s="180">
        <v>40086</v>
      </c>
      <c r="K305" s="178">
        <v>-90000</v>
      </c>
      <c r="L305" s="148">
        <f>G305+K305</f>
        <v>80000</v>
      </c>
      <c r="M305" s="42" t="s">
        <v>223</v>
      </c>
      <c r="P305" s="184"/>
      <c r="Q305" s="237"/>
    </row>
    <row r="306" spans="1:17" ht="28.5" customHeight="1">
      <c r="A306" s="139"/>
      <c r="B306" s="47"/>
      <c r="C306" s="44"/>
      <c r="D306" s="58"/>
      <c r="E306" s="173"/>
      <c r="F306" s="170"/>
      <c r="G306" s="166"/>
      <c r="H306" s="141"/>
      <c r="I306" s="144"/>
      <c r="J306" s="54">
        <v>40177</v>
      </c>
      <c r="K306" s="147">
        <v>50000</v>
      </c>
      <c r="L306" s="148">
        <f>L305+K306</f>
        <v>130000</v>
      </c>
      <c r="M306" s="37" t="s">
        <v>303</v>
      </c>
      <c r="P306" s="184"/>
      <c r="Q306" s="237"/>
    </row>
    <row r="307" spans="1:17" ht="28.5" customHeight="1">
      <c r="A307" s="139"/>
      <c r="B307" s="47"/>
      <c r="C307" s="44"/>
      <c r="D307" s="58"/>
      <c r="E307" s="173"/>
      <c r="F307" s="170"/>
      <c r="G307" s="166"/>
      <c r="H307" s="141"/>
      <c r="I307" s="144"/>
      <c r="J307" s="54">
        <v>40263</v>
      </c>
      <c r="K307" s="147">
        <v>100000</v>
      </c>
      <c r="L307" s="148">
        <f>L306+K307</f>
        <v>230000</v>
      </c>
      <c r="M307" s="37" t="s">
        <v>52</v>
      </c>
      <c r="P307" s="184"/>
      <c r="Q307" s="237"/>
    </row>
    <row r="308" spans="1:17" ht="28.5" customHeight="1">
      <c r="A308" s="139"/>
      <c r="B308" s="47"/>
      <c r="C308" s="44"/>
      <c r="D308" s="58"/>
      <c r="E308" s="173"/>
      <c r="F308" s="170"/>
      <c r="G308" s="166"/>
      <c r="H308" s="141"/>
      <c r="I308" s="144"/>
      <c r="J308" s="54">
        <v>40373</v>
      </c>
      <c r="K308" s="147">
        <v>-130000</v>
      </c>
      <c r="L308" s="148">
        <f t="shared" ref="L308:L309" si="39">L307+K308</f>
        <v>100000</v>
      </c>
      <c r="M308" s="37" t="s">
        <v>52</v>
      </c>
      <c r="P308" s="184"/>
      <c r="Q308" s="237"/>
    </row>
    <row r="309" spans="1:17" ht="28.5" customHeight="1">
      <c r="A309" s="174"/>
      <c r="B309" s="175"/>
      <c r="C309" s="176"/>
      <c r="D309" s="163"/>
      <c r="E309" s="163"/>
      <c r="F309" s="177"/>
      <c r="G309" s="162"/>
      <c r="H309" s="163"/>
      <c r="I309" s="150"/>
      <c r="J309" s="54">
        <v>40451</v>
      </c>
      <c r="K309" s="147">
        <v>45056</v>
      </c>
      <c r="L309" s="148">
        <f t="shared" si="39"/>
        <v>145056</v>
      </c>
      <c r="M309" s="37" t="s">
        <v>52</v>
      </c>
    </row>
    <row r="310" spans="1:17" ht="28.5" customHeight="1">
      <c r="A310" s="151">
        <v>40011</v>
      </c>
      <c r="B310" s="46" t="s">
        <v>33</v>
      </c>
      <c r="C310" s="43" t="s">
        <v>96</v>
      </c>
      <c r="D310" s="57" t="s">
        <v>100</v>
      </c>
      <c r="E310" s="171" t="s">
        <v>12</v>
      </c>
      <c r="F310" s="169" t="s">
        <v>150</v>
      </c>
      <c r="G310" s="164">
        <v>1410000</v>
      </c>
      <c r="H310" s="153" t="s">
        <v>73</v>
      </c>
      <c r="I310" s="144"/>
      <c r="J310" s="180">
        <v>40086</v>
      </c>
      <c r="K310" s="178">
        <v>890000</v>
      </c>
      <c r="L310" s="148">
        <f>G310+K310</f>
        <v>2300000</v>
      </c>
      <c r="M310" s="42" t="s">
        <v>223</v>
      </c>
      <c r="P310" s="237"/>
    </row>
    <row r="311" spans="1:17" ht="28.5" customHeight="1">
      <c r="A311" s="139"/>
      <c r="B311" s="47"/>
      <c r="C311" s="44"/>
      <c r="D311" s="58"/>
      <c r="E311" s="173"/>
      <c r="F311" s="170"/>
      <c r="G311" s="166"/>
      <c r="H311" s="141"/>
      <c r="I311" s="144"/>
      <c r="J311" s="54">
        <v>40177</v>
      </c>
      <c r="K311" s="147">
        <v>1260000</v>
      </c>
      <c r="L311" s="148">
        <f>L310+K311</f>
        <v>3560000</v>
      </c>
      <c r="M311" s="37" t="s">
        <v>303</v>
      </c>
      <c r="P311" s="237"/>
    </row>
    <row r="312" spans="1:17" ht="28.5" customHeight="1">
      <c r="A312" s="139"/>
      <c r="B312" s="47"/>
      <c r="C312" s="44"/>
      <c r="D312" s="58"/>
      <c r="E312" s="173"/>
      <c r="F312" s="170"/>
      <c r="G312" s="166"/>
      <c r="H312" s="141"/>
      <c r="I312" s="144"/>
      <c r="J312" s="54">
        <v>40263</v>
      </c>
      <c r="K312" s="147">
        <v>-20000</v>
      </c>
      <c r="L312" s="148">
        <f>L311+K312</f>
        <v>3540000</v>
      </c>
      <c r="M312" s="37" t="s">
        <v>52</v>
      </c>
      <c r="P312" s="237"/>
    </row>
    <row r="313" spans="1:17" ht="28.5" customHeight="1">
      <c r="A313" s="139"/>
      <c r="B313" s="47"/>
      <c r="C313" s="44"/>
      <c r="D313" s="58"/>
      <c r="E313" s="173"/>
      <c r="F313" s="170"/>
      <c r="G313" s="166"/>
      <c r="H313" s="141"/>
      <c r="I313" s="144"/>
      <c r="J313" s="54">
        <v>40373</v>
      </c>
      <c r="K313" s="147">
        <v>-240000</v>
      </c>
      <c r="L313" s="148">
        <f t="shared" ref="L313:L316" si="40">L312+K313</f>
        <v>3300000</v>
      </c>
      <c r="M313" s="37" t="s">
        <v>52</v>
      </c>
      <c r="P313" s="237"/>
    </row>
    <row r="314" spans="1:17" ht="28.5" customHeight="1">
      <c r="A314" s="139"/>
      <c r="B314" s="156"/>
      <c r="C314" s="140"/>
      <c r="D314" s="141"/>
      <c r="E314" s="141"/>
      <c r="F314" s="142"/>
      <c r="G314" s="143"/>
      <c r="H314" s="141"/>
      <c r="I314" s="144"/>
      <c r="J314" s="54">
        <v>40451</v>
      </c>
      <c r="K314" s="147">
        <v>471446</v>
      </c>
      <c r="L314" s="148">
        <f t="shared" si="40"/>
        <v>3771446</v>
      </c>
      <c r="M314" s="37" t="s">
        <v>52</v>
      </c>
    </row>
    <row r="315" spans="1:17" s="284" customFormat="1" ht="28.5" customHeight="1">
      <c r="A315" s="139"/>
      <c r="B315" s="156"/>
      <c r="C315" s="140"/>
      <c r="D315" s="141"/>
      <c r="E315" s="141"/>
      <c r="F315" s="142"/>
      <c r="G315" s="143"/>
      <c r="H315" s="141"/>
      <c r="I315" s="144"/>
      <c r="J315" s="54">
        <v>40549</v>
      </c>
      <c r="K315" s="149">
        <v>-3</v>
      </c>
      <c r="L315" s="148">
        <f t="shared" si="40"/>
        <v>3771443</v>
      </c>
      <c r="M315" s="37" t="s">
        <v>52</v>
      </c>
    </row>
    <row r="316" spans="1:17" ht="28.5" customHeight="1">
      <c r="A316" s="139"/>
      <c r="B316" s="140"/>
      <c r="C316" s="140"/>
      <c r="D316" s="141"/>
      <c r="E316" s="141"/>
      <c r="F316" s="142"/>
      <c r="G316" s="162"/>
      <c r="H316" s="163"/>
      <c r="I316" s="150"/>
      <c r="J316" s="54">
        <v>40632</v>
      </c>
      <c r="K316" s="149">
        <v>-4</v>
      </c>
      <c r="L316" s="148">
        <f t="shared" si="40"/>
        <v>3771439</v>
      </c>
      <c r="M316" s="37" t="s">
        <v>515</v>
      </c>
    </row>
    <row r="317" spans="1:17" ht="28.5" customHeight="1">
      <c r="A317" s="151">
        <v>40016</v>
      </c>
      <c r="B317" s="46" t="s">
        <v>35</v>
      </c>
      <c r="C317" s="43" t="s">
        <v>38</v>
      </c>
      <c r="D317" s="57" t="s">
        <v>120</v>
      </c>
      <c r="E317" s="171" t="s">
        <v>12</v>
      </c>
      <c r="F317" s="169" t="s">
        <v>150</v>
      </c>
      <c r="G317" s="164">
        <v>1272490000</v>
      </c>
      <c r="H317" s="153" t="s">
        <v>73</v>
      </c>
      <c r="I317" s="144"/>
      <c r="J317" s="180">
        <v>40086</v>
      </c>
      <c r="K317" s="178">
        <v>-53670000</v>
      </c>
      <c r="L317" s="148">
        <f>G317+K317</f>
        <v>1218820000</v>
      </c>
      <c r="M317" s="42" t="s">
        <v>223</v>
      </c>
    </row>
    <row r="318" spans="1:17" ht="28.5" customHeight="1">
      <c r="A318" s="139"/>
      <c r="B318" s="47"/>
      <c r="C318" s="44"/>
      <c r="D318" s="58"/>
      <c r="E318" s="173"/>
      <c r="F318" s="170"/>
      <c r="G318" s="166"/>
      <c r="H318" s="141"/>
      <c r="I318" s="144"/>
      <c r="J318" s="54">
        <v>40177</v>
      </c>
      <c r="K318" s="147">
        <v>250450000</v>
      </c>
      <c r="L318" s="148">
        <f>L317+K318</f>
        <v>1469270000</v>
      </c>
      <c r="M318" s="37" t="s">
        <v>303</v>
      </c>
    </row>
    <row r="319" spans="1:17" ht="28.5" customHeight="1">
      <c r="A319" s="139"/>
      <c r="B319" s="47"/>
      <c r="C319" s="44"/>
      <c r="D319" s="58"/>
      <c r="E319" s="173"/>
      <c r="F319" s="170"/>
      <c r="G319" s="166"/>
      <c r="H319" s="141"/>
      <c r="I319" s="144"/>
      <c r="J319" s="54">
        <v>40263</v>
      </c>
      <c r="K319" s="147">
        <v>124820000</v>
      </c>
      <c r="L319" s="148">
        <f>L318+K319</f>
        <v>1594090000</v>
      </c>
      <c r="M319" s="37" t="s">
        <v>52</v>
      </c>
    </row>
    <row r="320" spans="1:17" ht="28.5" customHeight="1">
      <c r="A320" s="139"/>
      <c r="B320" s="47"/>
      <c r="C320" s="44"/>
      <c r="D320" s="58"/>
      <c r="E320" s="173"/>
      <c r="F320" s="170"/>
      <c r="G320" s="166"/>
      <c r="H320" s="141"/>
      <c r="I320" s="144"/>
      <c r="J320" s="54">
        <v>40373</v>
      </c>
      <c r="K320" s="147">
        <v>-289990000</v>
      </c>
      <c r="L320" s="148">
        <f t="shared" ref="L320:L322" si="41">L319+K320</f>
        <v>1304100000</v>
      </c>
      <c r="M320" s="37" t="s">
        <v>52</v>
      </c>
    </row>
    <row r="321" spans="1:13" ht="28.5" customHeight="1">
      <c r="A321" s="139"/>
      <c r="B321" s="156"/>
      <c r="C321" s="140"/>
      <c r="D321" s="141"/>
      <c r="E321" s="141"/>
      <c r="F321" s="142"/>
      <c r="G321" s="143"/>
      <c r="H321" s="141"/>
      <c r="I321" s="144"/>
      <c r="J321" s="54">
        <v>40451</v>
      </c>
      <c r="K321" s="147">
        <v>1690508</v>
      </c>
      <c r="L321" s="148">
        <f t="shared" si="41"/>
        <v>1305790508</v>
      </c>
      <c r="M321" s="37" t="s">
        <v>52</v>
      </c>
    </row>
    <row r="322" spans="1:13" ht="28.5" customHeight="1">
      <c r="A322" s="139"/>
      <c r="B322" s="140"/>
      <c r="C322" s="140"/>
      <c r="D322" s="141"/>
      <c r="E322" s="141"/>
      <c r="F322" s="142"/>
      <c r="G322" s="143"/>
      <c r="H322" s="141"/>
      <c r="I322" s="144"/>
      <c r="J322" s="54">
        <v>40466</v>
      </c>
      <c r="K322" s="147">
        <v>300000</v>
      </c>
      <c r="L322" s="148">
        <f t="shared" si="41"/>
        <v>1306090508</v>
      </c>
      <c r="M322" s="37" t="s">
        <v>367</v>
      </c>
    </row>
    <row r="323" spans="1:13" ht="28.5" customHeight="1">
      <c r="A323" s="139"/>
      <c r="B323" s="140"/>
      <c r="C323" s="140"/>
      <c r="D323" s="141"/>
      <c r="E323" s="141"/>
      <c r="F323" s="142"/>
      <c r="G323" s="143"/>
      <c r="H323" s="141"/>
      <c r="I323" s="144"/>
      <c r="J323" s="54">
        <v>40498</v>
      </c>
      <c r="K323" s="149">
        <v>-100000</v>
      </c>
      <c r="L323" s="148">
        <f>L322+K323</f>
        <v>1305990508</v>
      </c>
      <c r="M323" s="37" t="s">
        <v>367</v>
      </c>
    </row>
    <row r="324" spans="1:13" ht="28.5" customHeight="1">
      <c r="A324" s="139"/>
      <c r="B324" s="140"/>
      <c r="C324" s="140"/>
      <c r="D324" s="141"/>
      <c r="E324" s="141"/>
      <c r="F324" s="142"/>
      <c r="G324" s="143"/>
      <c r="H324" s="141"/>
      <c r="I324" s="144"/>
      <c r="J324" s="54">
        <v>40549</v>
      </c>
      <c r="K324" s="149">
        <v>-1173</v>
      </c>
      <c r="L324" s="148">
        <f>L323+K324</f>
        <v>1305989335</v>
      </c>
      <c r="M324" s="37" t="s">
        <v>52</v>
      </c>
    </row>
    <row r="325" spans="1:13" s="281" customFormat="1" ht="28.5" customHeight="1">
      <c r="A325" s="139"/>
      <c r="B325" s="140"/>
      <c r="C325" s="140"/>
      <c r="D325" s="141"/>
      <c r="E325" s="141"/>
      <c r="F325" s="142"/>
      <c r="G325" s="143"/>
      <c r="H325" s="141"/>
      <c r="I325" s="144"/>
      <c r="J325" s="54">
        <v>40590</v>
      </c>
      <c r="K325" s="149">
        <v>-500000</v>
      </c>
      <c r="L325" s="148">
        <f>L324+K325</f>
        <v>1305489335</v>
      </c>
      <c r="M325" s="37" t="s">
        <v>367</v>
      </c>
    </row>
    <row r="326" spans="1:13" ht="28.5" customHeight="1">
      <c r="A326" s="139"/>
      <c r="B326" s="140"/>
      <c r="C326" s="140"/>
      <c r="D326" s="141"/>
      <c r="E326" s="141"/>
      <c r="F326" s="142"/>
      <c r="G326" s="162"/>
      <c r="H326" s="163"/>
      <c r="I326" s="150"/>
      <c r="J326" s="54">
        <v>40632</v>
      </c>
      <c r="K326" s="149">
        <v>-1400</v>
      </c>
      <c r="L326" s="148">
        <f>L325+K326</f>
        <v>1305487935</v>
      </c>
      <c r="M326" s="37" t="s">
        <v>515</v>
      </c>
    </row>
    <row r="327" spans="1:13" ht="28.5" customHeight="1">
      <c r="A327" s="151">
        <v>40016</v>
      </c>
      <c r="B327" s="46" t="s">
        <v>36</v>
      </c>
      <c r="C327" s="43" t="s">
        <v>39</v>
      </c>
      <c r="D327" s="57" t="s">
        <v>67</v>
      </c>
      <c r="E327" s="171" t="s">
        <v>12</v>
      </c>
      <c r="F327" s="169" t="s">
        <v>150</v>
      </c>
      <c r="G327" s="164">
        <v>4210000</v>
      </c>
      <c r="H327" s="153" t="s">
        <v>73</v>
      </c>
      <c r="I327" s="144"/>
      <c r="J327" s="180">
        <v>40086</v>
      </c>
      <c r="K327" s="178">
        <v>1780000</v>
      </c>
      <c r="L327" s="148">
        <f>G327+K327</f>
        <v>5990000</v>
      </c>
      <c r="M327" s="42" t="s">
        <v>223</v>
      </c>
    </row>
    <row r="328" spans="1:13" ht="28.5" customHeight="1">
      <c r="A328" s="139"/>
      <c r="B328" s="47"/>
      <c r="C328" s="44"/>
      <c r="D328" s="58"/>
      <c r="E328" s="173"/>
      <c r="F328" s="170"/>
      <c r="G328" s="166"/>
      <c r="H328" s="141"/>
      <c r="I328" s="144"/>
      <c r="J328" s="54">
        <v>40177</v>
      </c>
      <c r="K328" s="147">
        <v>2840000</v>
      </c>
      <c r="L328" s="148">
        <f>L327+K328</f>
        <v>8830000</v>
      </c>
      <c r="M328" s="37" t="s">
        <v>303</v>
      </c>
    </row>
    <row r="329" spans="1:13" ht="28.5" customHeight="1">
      <c r="A329" s="139"/>
      <c r="B329" s="47"/>
      <c r="C329" s="44"/>
      <c r="D329" s="58"/>
      <c r="E329" s="173"/>
      <c r="F329" s="170"/>
      <c r="G329" s="166"/>
      <c r="H329" s="141"/>
      <c r="I329" s="144"/>
      <c r="J329" s="54">
        <v>40263</v>
      </c>
      <c r="K329" s="147">
        <v>2800000</v>
      </c>
      <c r="L329" s="148">
        <f>L328+K329</f>
        <v>11630000</v>
      </c>
      <c r="M329" s="37" t="s">
        <v>52</v>
      </c>
    </row>
    <row r="330" spans="1:13" ht="28.5" customHeight="1">
      <c r="A330" s="139"/>
      <c r="B330" s="47"/>
      <c r="C330" s="44"/>
      <c r="D330" s="58"/>
      <c r="E330" s="173"/>
      <c r="F330" s="170"/>
      <c r="G330" s="166"/>
      <c r="H330" s="141"/>
      <c r="I330" s="144"/>
      <c r="J330" s="54">
        <v>40373</v>
      </c>
      <c r="K330" s="147">
        <v>-5730000</v>
      </c>
      <c r="L330" s="148">
        <f t="shared" ref="L330:L333" si="42">L329+K330</f>
        <v>5900000</v>
      </c>
      <c r="M330" s="37" t="s">
        <v>52</v>
      </c>
    </row>
    <row r="331" spans="1:13" ht="28.5" customHeight="1">
      <c r="A331" s="139"/>
      <c r="B331" s="156"/>
      <c r="C331" s="140"/>
      <c r="D331" s="141"/>
      <c r="E331" s="141"/>
      <c r="F331" s="142"/>
      <c r="G331" s="143"/>
      <c r="H331" s="141"/>
      <c r="I331" s="144"/>
      <c r="J331" s="54">
        <v>40451</v>
      </c>
      <c r="K331" s="147">
        <v>2658280</v>
      </c>
      <c r="L331" s="148">
        <f t="shared" si="42"/>
        <v>8558280</v>
      </c>
      <c r="M331" s="37" t="s">
        <v>52</v>
      </c>
    </row>
    <row r="332" spans="1:13" s="284" customFormat="1" ht="28.5" customHeight="1">
      <c r="A332" s="139"/>
      <c r="B332" s="156"/>
      <c r="C332" s="140"/>
      <c r="D332" s="141"/>
      <c r="E332" s="141"/>
      <c r="F332" s="142"/>
      <c r="G332" s="143"/>
      <c r="H332" s="141"/>
      <c r="I332" s="144"/>
      <c r="J332" s="54">
        <v>40549</v>
      </c>
      <c r="K332" s="149">
        <v>-12</v>
      </c>
      <c r="L332" s="148">
        <f t="shared" si="42"/>
        <v>8558268</v>
      </c>
      <c r="M332" s="37" t="s">
        <v>52</v>
      </c>
    </row>
    <row r="333" spans="1:13" ht="28.5" customHeight="1">
      <c r="A333" s="139"/>
      <c r="B333" s="140"/>
      <c r="C333" s="140"/>
      <c r="D333" s="141"/>
      <c r="E333" s="141"/>
      <c r="F333" s="142"/>
      <c r="G333" s="162"/>
      <c r="H333" s="163"/>
      <c r="I333" s="150"/>
      <c r="J333" s="54">
        <v>40632</v>
      </c>
      <c r="K333" s="149">
        <v>-14</v>
      </c>
      <c r="L333" s="148">
        <f t="shared" si="42"/>
        <v>8558254</v>
      </c>
      <c r="M333" s="37" t="s">
        <v>515</v>
      </c>
    </row>
    <row r="334" spans="1:13" ht="28.5" customHeight="1">
      <c r="A334" s="151">
        <v>40016</v>
      </c>
      <c r="B334" s="46" t="s">
        <v>37</v>
      </c>
      <c r="C334" s="43" t="s">
        <v>40</v>
      </c>
      <c r="D334" s="57" t="s">
        <v>101</v>
      </c>
      <c r="E334" s="171" t="s">
        <v>12</v>
      </c>
      <c r="F334" s="169" t="s">
        <v>150</v>
      </c>
      <c r="G334" s="164">
        <v>860000</v>
      </c>
      <c r="H334" s="153" t="s">
        <v>73</v>
      </c>
      <c r="I334" s="144"/>
      <c r="J334" s="180">
        <v>40086</v>
      </c>
      <c r="K334" s="178">
        <v>-490000</v>
      </c>
      <c r="L334" s="148">
        <f>G334+K334</f>
        <v>370000</v>
      </c>
      <c r="M334" s="42" t="s">
        <v>223</v>
      </c>
    </row>
    <row r="335" spans="1:13" ht="28.5" customHeight="1">
      <c r="A335" s="139"/>
      <c r="B335" s="47"/>
      <c r="C335" s="44"/>
      <c r="D335" s="58"/>
      <c r="E335" s="173"/>
      <c r="F335" s="170"/>
      <c r="G335" s="166"/>
      <c r="H335" s="141"/>
      <c r="I335" s="144"/>
      <c r="J335" s="54">
        <v>40177</v>
      </c>
      <c r="K335" s="147">
        <v>6750000</v>
      </c>
      <c r="L335" s="148">
        <f>L334+K335</f>
        <v>7120000</v>
      </c>
      <c r="M335" s="37" t="s">
        <v>303</v>
      </c>
    </row>
    <row r="336" spans="1:13" ht="28.5" customHeight="1">
      <c r="A336" s="139"/>
      <c r="B336" s="47"/>
      <c r="C336" s="44"/>
      <c r="D336" s="58"/>
      <c r="E336" s="173"/>
      <c r="F336" s="170"/>
      <c r="G336" s="166"/>
      <c r="H336" s="141"/>
      <c r="I336" s="144"/>
      <c r="J336" s="54">
        <v>40263</v>
      </c>
      <c r="K336" s="147">
        <v>-6340000</v>
      </c>
      <c r="L336" s="148">
        <f>L335+K336</f>
        <v>780000</v>
      </c>
      <c r="M336" s="37" t="s">
        <v>52</v>
      </c>
    </row>
    <row r="337" spans="1:13" ht="28.5" customHeight="1">
      <c r="A337" s="139"/>
      <c r="B337" s="47"/>
      <c r="C337" s="44"/>
      <c r="D337" s="58"/>
      <c r="E337" s="173"/>
      <c r="F337" s="170"/>
      <c r="G337" s="166"/>
      <c r="H337" s="141"/>
      <c r="I337" s="144"/>
      <c r="J337" s="54">
        <v>40373</v>
      </c>
      <c r="K337" s="147">
        <v>-180000</v>
      </c>
      <c r="L337" s="148">
        <f t="shared" ref="L337:L339" si="43">L336+K337</f>
        <v>600000</v>
      </c>
      <c r="M337" s="37" t="s">
        <v>52</v>
      </c>
    </row>
    <row r="338" spans="1:13" s="284" customFormat="1" ht="28.5" customHeight="1">
      <c r="A338" s="139"/>
      <c r="B338" s="125"/>
      <c r="C338" s="44"/>
      <c r="D338" s="58"/>
      <c r="E338" s="173"/>
      <c r="F338" s="170"/>
      <c r="G338" s="166"/>
      <c r="H338" s="141"/>
      <c r="I338" s="144"/>
      <c r="J338" s="54">
        <v>40451</v>
      </c>
      <c r="K338" s="147">
        <v>125278</v>
      </c>
      <c r="L338" s="148">
        <f t="shared" si="43"/>
        <v>725278</v>
      </c>
      <c r="M338" s="37" t="s">
        <v>52</v>
      </c>
    </row>
    <row r="339" spans="1:13" ht="28.5" customHeight="1">
      <c r="A339" s="174"/>
      <c r="B339" s="175"/>
      <c r="C339" s="176"/>
      <c r="D339" s="163"/>
      <c r="E339" s="163"/>
      <c r="F339" s="177"/>
      <c r="G339" s="162"/>
      <c r="H339" s="163"/>
      <c r="I339" s="150"/>
      <c r="J339" s="54">
        <v>40632</v>
      </c>
      <c r="K339" s="147">
        <v>-1</v>
      </c>
      <c r="L339" s="148">
        <f t="shared" si="43"/>
        <v>725277</v>
      </c>
      <c r="M339" s="37" t="s">
        <v>515</v>
      </c>
    </row>
    <row r="340" spans="1:13" ht="28.5" customHeight="1">
      <c r="A340" s="151">
        <v>40023</v>
      </c>
      <c r="B340" s="46" t="s">
        <v>42</v>
      </c>
      <c r="C340" s="43" t="s">
        <v>138</v>
      </c>
      <c r="D340" s="57" t="s">
        <v>108</v>
      </c>
      <c r="E340" s="171" t="s">
        <v>12</v>
      </c>
      <c r="F340" s="169" t="s">
        <v>150</v>
      </c>
      <c r="G340" s="164">
        <v>6460000</v>
      </c>
      <c r="H340" s="153" t="s">
        <v>73</v>
      </c>
      <c r="I340" s="144"/>
      <c r="J340" s="180">
        <v>40086</v>
      </c>
      <c r="K340" s="178">
        <v>-1530000</v>
      </c>
      <c r="L340" s="148">
        <f>G340+K340</f>
        <v>4930000</v>
      </c>
      <c r="M340" s="42" t="s">
        <v>223</v>
      </c>
    </row>
    <row r="341" spans="1:13" ht="28.5" customHeight="1">
      <c r="A341" s="139"/>
      <c r="B341" s="47"/>
      <c r="C341" s="44"/>
      <c r="D341" s="58"/>
      <c r="E341" s="173"/>
      <c r="F341" s="170"/>
      <c r="G341" s="166"/>
      <c r="H341" s="141"/>
      <c r="I341" s="144"/>
      <c r="J341" s="54">
        <v>40177</v>
      </c>
      <c r="K341" s="147">
        <v>680000</v>
      </c>
      <c r="L341" s="148">
        <f>L340+K341</f>
        <v>5610000</v>
      </c>
      <c r="M341" s="37" t="s">
        <v>303</v>
      </c>
    </row>
    <row r="342" spans="1:13" ht="28.5" customHeight="1">
      <c r="A342" s="139"/>
      <c r="B342" s="47"/>
      <c r="C342" s="44"/>
      <c r="D342" s="58"/>
      <c r="E342" s="173"/>
      <c r="F342" s="170"/>
      <c r="G342" s="166"/>
      <c r="H342" s="141"/>
      <c r="I342" s="144"/>
      <c r="J342" s="54">
        <v>40263</v>
      </c>
      <c r="K342" s="147">
        <v>2460000</v>
      </c>
      <c r="L342" s="148">
        <f>L341+K342</f>
        <v>8070000</v>
      </c>
      <c r="M342" s="37" t="s">
        <v>52</v>
      </c>
    </row>
    <row r="343" spans="1:13" ht="28.5" customHeight="1">
      <c r="A343" s="139"/>
      <c r="B343" s="47"/>
      <c r="C343" s="44"/>
      <c r="D343" s="58"/>
      <c r="E343" s="173"/>
      <c r="F343" s="170"/>
      <c r="G343" s="166"/>
      <c r="H343" s="141"/>
      <c r="I343" s="144"/>
      <c r="J343" s="54">
        <v>40373</v>
      </c>
      <c r="K343" s="147">
        <v>-2470000</v>
      </c>
      <c r="L343" s="148">
        <f t="shared" ref="L343:L346" si="44">L342+K343</f>
        <v>5600000</v>
      </c>
      <c r="M343" s="37" t="s">
        <v>52</v>
      </c>
    </row>
    <row r="344" spans="1:13" ht="28.5" customHeight="1">
      <c r="A344" s="139"/>
      <c r="B344" s="156"/>
      <c r="C344" s="140"/>
      <c r="D344" s="141"/>
      <c r="E344" s="141"/>
      <c r="F344" s="142"/>
      <c r="G344" s="143"/>
      <c r="H344" s="141"/>
      <c r="I344" s="144"/>
      <c r="J344" s="54">
        <v>40451</v>
      </c>
      <c r="K344" s="147">
        <v>2523114</v>
      </c>
      <c r="L344" s="148">
        <f t="shared" si="44"/>
        <v>8123114</v>
      </c>
      <c r="M344" s="37" t="s">
        <v>52</v>
      </c>
    </row>
    <row r="345" spans="1:13" s="284" customFormat="1" ht="28.5" customHeight="1">
      <c r="A345" s="139"/>
      <c r="B345" s="156"/>
      <c r="C345" s="140"/>
      <c r="D345" s="141"/>
      <c r="E345" s="141"/>
      <c r="F345" s="142"/>
      <c r="G345" s="143"/>
      <c r="H345" s="141"/>
      <c r="I345" s="144"/>
      <c r="J345" s="54">
        <v>40549</v>
      </c>
      <c r="K345" s="149">
        <v>-2</v>
      </c>
      <c r="L345" s="148">
        <f t="shared" si="44"/>
        <v>8123112</v>
      </c>
      <c r="M345" s="37" t="s">
        <v>52</v>
      </c>
    </row>
    <row r="346" spans="1:13" ht="28.5" customHeight="1">
      <c r="A346" s="139"/>
      <c r="B346" s="140"/>
      <c r="C346" s="140"/>
      <c r="D346" s="141"/>
      <c r="E346" s="141"/>
      <c r="F346" s="142"/>
      <c r="G346" s="162"/>
      <c r="H346" s="163"/>
      <c r="I346" s="150"/>
      <c r="J346" s="54">
        <v>40632</v>
      </c>
      <c r="K346" s="149">
        <v>-2</v>
      </c>
      <c r="L346" s="148">
        <f t="shared" si="44"/>
        <v>8123110</v>
      </c>
      <c r="M346" s="37" t="s">
        <v>515</v>
      </c>
    </row>
    <row r="347" spans="1:13" ht="28.5" customHeight="1">
      <c r="A347" s="151">
        <v>40023</v>
      </c>
      <c r="B347" s="46" t="s">
        <v>43</v>
      </c>
      <c r="C347" s="43" t="s">
        <v>45</v>
      </c>
      <c r="D347" s="57" t="s">
        <v>115</v>
      </c>
      <c r="E347" s="171" t="s">
        <v>12</v>
      </c>
      <c r="F347" s="169" t="s">
        <v>150</v>
      </c>
      <c r="G347" s="164">
        <v>1090000</v>
      </c>
      <c r="H347" s="153" t="s">
        <v>73</v>
      </c>
      <c r="I347" s="144"/>
      <c r="J347" s="180">
        <v>40086</v>
      </c>
      <c r="K347" s="178">
        <v>-60000</v>
      </c>
      <c r="L347" s="148">
        <f>G347+K347</f>
        <v>1030000</v>
      </c>
      <c r="M347" s="42" t="s">
        <v>223</v>
      </c>
    </row>
    <row r="348" spans="1:13" ht="28.5" customHeight="1">
      <c r="A348" s="139"/>
      <c r="B348" s="47"/>
      <c r="C348" s="44"/>
      <c r="D348" s="58"/>
      <c r="E348" s="173"/>
      <c r="F348" s="170"/>
      <c r="G348" s="166"/>
      <c r="H348" s="141"/>
      <c r="I348" s="144"/>
      <c r="J348" s="54">
        <v>40177</v>
      </c>
      <c r="K348" s="147">
        <v>1260000</v>
      </c>
      <c r="L348" s="148">
        <f>L347+K348</f>
        <v>2290000</v>
      </c>
      <c r="M348" s="37" t="s">
        <v>303</v>
      </c>
    </row>
    <row r="349" spans="1:13" ht="28.5" customHeight="1">
      <c r="A349" s="139"/>
      <c r="B349" s="47"/>
      <c r="C349" s="44"/>
      <c r="D349" s="58"/>
      <c r="E349" s="173"/>
      <c r="F349" s="170"/>
      <c r="G349" s="166"/>
      <c r="H349" s="141"/>
      <c r="I349" s="144"/>
      <c r="J349" s="54">
        <v>40263</v>
      </c>
      <c r="K349" s="147">
        <v>2070000</v>
      </c>
      <c r="L349" s="148">
        <f>L348+K349</f>
        <v>4360000</v>
      </c>
      <c r="M349" s="37" t="s">
        <v>52</v>
      </c>
    </row>
    <row r="350" spans="1:13" ht="28.5" customHeight="1">
      <c r="A350" s="139"/>
      <c r="B350" s="47"/>
      <c r="C350" s="44"/>
      <c r="D350" s="58"/>
      <c r="E350" s="173"/>
      <c r="F350" s="170"/>
      <c r="G350" s="166"/>
      <c r="H350" s="141"/>
      <c r="I350" s="144"/>
      <c r="J350" s="54">
        <v>40373</v>
      </c>
      <c r="K350" s="147">
        <v>-3960000</v>
      </c>
      <c r="L350" s="148">
        <f t="shared" ref="L350:L353" si="45">L349+K350</f>
        <v>400000</v>
      </c>
      <c r="M350" s="37" t="s">
        <v>52</v>
      </c>
    </row>
    <row r="351" spans="1:13" ht="28.5" customHeight="1">
      <c r="A351" s="139"/>
      <c r="B351" s="156"/>
      <c r="C351" s="140"/>
      <c r="D351" s="141"/>
      <c r="E351" s="141"/>
      <c r="F351" s="142"/>
      <c r="G351" s="143"/>
      <c r="H351" s="141"/>
      <c r="I351" s="144"/>
      <c r="J351" s="54">
        <v>40451</v>
      </c>
      <c r="K351" s="147">
        <v>180222</v>
      </c>
      <c r="L351" s="148">
        <f t="shared" si="45"/>
        <v>580222</v>
      </c>
      <c r="M351" s="37" t="s">
        <v>52</v>
      </c>
    </row>
    <row r="352" spans="1:13" s="284" customFormat="1" ht="28.5" customHeight="1">
      <c r="A352" s="139"/>
      <c r="B352" s="156"/>
      <c r="C352" s="140"/>
      <c r="D352" s="141"/>
      <c r="E352" s="141"/>
      <c r="F352" s="142"/>
      <c r="G352" s="143"/>
      <c r="H352" s="141"/>
      <c r="I352" s="144"/>
      <c r="J352" s="54">
        <v>40549</v>
      </c>
      <c r="K352" s="149">
        <v>-1</v>
      </c>
      <c r="L352" s="148">
        <f t="shared" si="45"/>
        <v>580221</v>
      </c>
      <c r="M352" s="37" t="s">
        <v>52</v>
      </c>
    </row>
    <row r="353" spans="1:13" ht="28.5" customHeight="1">
      <c r="A353" s="139"/>
      <c r="B353" s="140"/>
      <c r="C353" s="140"/>
      <c r="D353" s="141"/>
      <c r="E353" s="141"/>
      <c r="F353" s="142"/>
      <c r="G353" s="162"/>
      <c r="H353" s="163"/>
      <c r="I353" s="150"/>
      <c r="J353" s="54">
        <v>40632</v>
      </c>
      <c r="K353" s="149">
        <v>-1</v>
      </c>
      <c r="L353" s="148">
        <f t="shared" si="45"/>
        <v>580220</v>
      </c>
      <c r="M353" s="37" t="s">
        <v>515</v>
      </c>
    </row>
    <row r="354" spans="1:13" ht="28.5" customHeight="1">
      <c r="A354" s="151">
        <v>40023</v>
      </c>
      <c r="B354" s="46" t="s">
        <v>44</v>
      </c>
      <c r="C354" s="43" t="s">
        <v>8</v>
      </c>
      <c r="D354" s="57" t="s">
        <v>78</v>
      </c>
      <c r="E354" s="171" t="s">
        <v>12</v>
      </c>
      <c r="F354" s="169" t="s">
        <v>150</v>
      </c>
      <c r="G354" s="164">
        <v>85020000</v>
      </c>
      <c r="H354" s="153" t="s">
        <v>73</v>
      </c>
      <c r="I354" s="144"/>
      <c r="J354" s="180">
        <v>40086</v>
      </c>
      <c r="K354" s="178">
        <v>-37700000</v>
      </c>
      <c r="L354" s="148">
        <f>G354+K354</f>
        <v>47320000</v>
      </c>
      <c r="M354" s="42" t="s">
        <v>223</v>
      </c>
    </row>
    <row r="355" spans="1:13" ht="28.5" customHeight="1">
      <c r="A355" s="139"/>
      <c r="B355" s="47"/>
      <c r="C355" s="44"/>
      <c r="D355" s="58"/>
      <c r="E355" s="173"/>
      <c r="F355" s="170"/>
      <c r="G355" s="166"/>
      <c r="H355" s="141"/>
      <c r="I355" s="144"/>
      <c r="J355" s="54">
        <v>40177</v>
      </c>
      <c r="K355" s="147">
        <v>26160000</v>
      </c>
      <c r="L355" s="148">
        <f>L354+K355</f>
        <v>73480000</v>
      </c>
      <c r="M355" s="37" t="s">
        <v>303</v>
      </c>
    </row>
    <row r="356" spans="1:13" ht="28.5" customHeight="1">
      <c r="A356" s="139"/>
      <c r="B356" s="47"/>
      <c r="C356" s="44"/>
      <c r="D356" s="58"/>
      <c r="E356" s="173"/>
      <c r="F356" s="170"/>
      <c r="G356" s="166"/>
      <c r="H356" s="141"/>
      <c r="I356" s="144"/>
      <c r="J356" s="54">
        <v>40263</v>
      </c>
      <c r="K356" s="147">
        <v>9820000</v>
      </c>
      <c r="L356" s="148">
        <f>L355+K356</f>
        <v>83300000</v>
      </c>
      <c r="M356" s="37" t="s">
        <v>52</v>
      </c>
    </row>
    <row r="357" spans="1:13" ht="28.5" customHeight="1">
      <c r="A357" s="139"/>
      <c r="B357" s="47"/>
      <c r="C357" s="44"/>
      <c r="D357" s="58"/>
      <c r="E357" s="173"/>
      <c r="F357" s="170"/>
      <c r="G357" s="166"/>
      <c r="H357" s="141"/>
      <c r="I357" s="144"/>
      <c r="J357" s="54">
        <v>40373</v>
      </c>
      <c r="K357" s="147">
        <v>-46200000</v>
      </c>
      <c r="L357" s="148">
        <f t="shared" ref="L357:L359" si="46">L356+K357</f>
        <v>37100000</v>
      </c>
      <c r="M357" s="37" t="s">
        <v>52</v>
      </c>
    </row>
    <row r="358" spans="1:13" ht="28.5" customHeight="1">
      <c r="A358" s="139"/>
      <c r="B358" s="156"/>
      <c r="C358" s="140"/>
      <c r="D358" s="141"/>
      <c r="E358" s="141"/>
      <c r="F358" s="142"/>
      <c r="G358" s="143"/>
      <c r="H358" s="141"/>
      <c r="I358" s="144"/>
      <c r="J358" s="54">
        <v>40451</v>
      </c>
      <c r="K358" s="147">
        <v>-28686775</v>
      </c>
      <c r="L358" s="148">
        <f t="shared" si="46"/>
        <v>8413225</v>
      </c>
      <c r="M358" s="37" t="s">
        <v>52</v>
      </c>
    </row>
    <row r="359" spans="1:13" ht="28.5" customHeight="1">
      <c r="A359" s="139"/>
      <c r="B359" s="140"/>
      <c r="C359" s="140"/>
      <c r="D359" s="141"/>
      <c r="E359" s="141"/>
      <c r="F359" s="142"/>
      <c r="G359" s="162"/>
      <c r="H359" s="163"/>
      <c r="I359" s="150"/>
      <c r="J359" s="54">
        <v>40515</v>
      </c>
      <c r="K359" s="147">
        <v>-8413225</v>
      </c>
      <c r="L359" s="148">
        <f t="shared" si="46"/>
        <v>0</v>
      </c>
      <c r="M359" s="37" t="s">
        <v>185</v>
      </c>
    </row>
    <row r="360" spans="1:13" ht="28.5" customHeight="1">
      <c r="A360" s="151">
        <v>40025</v>
      </c>
      <c r="B360" s="46" t="s">
        <v>182</v>
      </c>
      <c r="C360" s="43" t="s">
        <v>183</v>
      </c>
      <c r="D360" s="57" t="s">
        <v>120</v>
      </c>
      <c r="E360" s="171" t="s">
        <v>12</v>
      </c>
      <c r="F360" s="169" t="s">
        <v>150</v>
      </c>
      <c r="G360" s="164">
        <v>2699720000</v>
      </c>
      <c r="H360" s="153" t="s">
        <v>73</v>
      </c>
      <c r="I360" s="144"/>
      <c r="J360" s="180">
        <v>40086</v>
      </c>
      <c r="K360" s="178">
        <v>-14850000</v>
      </c>
      <c r="L360" s="148">
        <f>G360+K360</f>
        <v>2684870000</v>
      </c>
      <c r="M360" s="42" t="s">
        <v>223</v>
      </c>
    </row>
    <row r="361" spans="1:13" ht="28.5" customHeight="1">
      <c r="A361" s="139"/>
      <c r="B361" s="47"/>
      <c r="C361" s="44"/>
      <c r="D361" s="58"/>
      <c r="E361" s="173"/>
      <c r="F361" s="170"/>
      <c r="G361" s="166"/>
      <c r="H361" s="141"/>
      <c r="I361" s="144"/>
      <c r="J361" s="54">
        <v>40177</v>
      </c>
      <c r="K361" s="147">
        <v>1178180000</v>
      </c>
      <c r="L361" s="148">
        <f>L360+K361</f>
        <v>3863050000</v>
      </c>
      <c r="M361" s="37" t="s">
        <v>303</v>
      </c>
    </row>
    <row r="362" spans="1:13" ht="28.5" customHeight="1">
      <c r="A362" s="139"/>
      <c r="B362" s="47"/>
      <c r="C362" s="44"/>
      <c r="D362" s="58"/>
      <c r="E362" s="173"/>
      <c r="F362" s="170"/>
      <c r="G362" s="166"/>
      <c r="H362" s="141"/>
      <c r="I362" s="144"/>
      <c r="J362" s="54">
        <v>40263</v>
      </c>
      <c r="K362" s="147">
        <v>1006580000</v>
      </c>
      <c r="L362" s="148">
        <f>L361+K362</f>
        <v>4869630000</v>
      </c>
      <c r="M362" s="37" t="s">
        <v>322</v>
      </c>
    </row>
    <row r="363" spans="1:13" ht="28.5" customHeight="1">
      <c r="A363" s="139"/>
      <c r="B363" s="47"/>
      <c r="C363" s="44"/>
      <c r="D363" s="58"/>
      <c r="E363" s="173"/>
      <c r="F363" s="170"/>
      <c r="G363" s="166"/>
      <c r="H363" s="141"/>
      <c r="I363" s="144"/>
      <c r="J363" s="54">
        <v>40373</v>
      </c>
      <c r="K363" s="147">
        <v>-1934230000</v>
      </c>
      <c r="L363" s="148">
        <f t="shared" ref="L363:L365" si="47">L362+K363</f>
        <v>2935400000</v>
      </c>
      <c r="M363" s="37" t="s">
        <v>52</v>
      </c>
    </row>
    <row r="364" spans="1:13" ht="28.5" customHeight="1">
      <c r="A364" s="245"/>
      <c r="B364" s="140"/>
      <c r="C364" s="140"/>
      <c r="D364" s="141"/>
      <c r="E364" s="141"/>
      <c r="F364" s="142"/>
      <c r="G364" s="143"/>
      <c r="H364" s="141"/>
      <c r="I364" s="144"/>
      <c r="J364" s="54">
        <v>40451</v>
      </c>
      <c r="K364" s="147">
        <v>72400000</v>
      </c>
      <c r="L364" s="148">
        <f t="shared" si="47"/>
        <v>3007800000</v>
      </c>
      <c r="M364" s="37" t="s">
        <v>407</v>
      </c>
    </row>
    <row r="365" spans="1:13" ht="28.5" customHeight="1">
      <c r="A365" s="139"/>
      <c r="B365" s="156"/>
      <c r="C365" s="140"/>
      <c r="D365" s="141"/>
      <c r="E365" s="141"/>
      <c r="F365" s="142"/>
      <c r="G365" s="143"/>
      <c r="H365" s="141"/>
      <c r="I365" s="144"/>
      <c r="J365" s="54">
        <v>40451</v>
      </c>
      <c r="K365" s="147">
        <v>215625536</v>
      </c>
      <c r="L365" s="148">
        <f t="shared" si="47"/>
        <v>3223425536</v>
      </c>
      <c r="M365" s="37" t="s">
        <v>52</v>
      </c>
    </row>
    <row r="366" spans="1:13" ht="28.5" customHeight="1">
      <c r="A366" s="139"/>
      <c r="B366" s="140"/>
      <c r="C366" s="140"/>
      <c r="D366" s="141"/>
      <c r="E366" s="141"/>
      <c r="F366" s="142"/>
      <c r="G366" s="143"/>
      <c r="H366" s="141"/>
      <c r="I366" s="144"/>
      <c r="J366" s="54">
        <v>40549</v>
      </c>
      <c r="K366" s="149">
        <v>-3636</v>
      </c>
      <c r="L366" s="148">
        <f>L365+K366</f>
        <v>3223421900</v>
      </c>
      <c r="M366" s="37" t="s">
        <v>52</v>
      </c>
    </row>
    <row r="367" spans="1:13" s="284" customFormat="1" ht="28.5" customHeight="1">
      <c r="A367" s="139"/>
      <c r="B367" s="140"/>
      <c r="C367" s="140"/>
      <c r="D367" s="141"/>
      <c r="E367" s="141"/>
      <c r="F367" s="142"/>
      <c r="G367" s="143"/>
      <c r="H367" s="141"/>
      <c r="I367" s="144"/>
      <c r="J367" s="258">
        <v>40618</v>
      </c>
      <c r="K367" s="254">
        <v>-100000</v>
      </c>
      <c r="L367" s="148">
        <f>L366+K367</f>
        <v>3223321900</v>
      </c>
      <c r="M367" s="250" t="s">
        <v>367</v>
      </c>
    </row>
    <row r="368" spans="1:13" s="248" customFormat="1" ht="28.5" customHeight="1">
      <c r="A368" s="139"/>
      <c r="B368" s="140"/>
      <c r="C368" s="140"/>
      <c r="D368" s="141"/>
      <c r="E368" s="141"/>
      <c r="F368" s="142"/>
      <c r="G368" s="143"/>
      <c r="H368" s="141"/>
      <c r="I368" s="249"/>
      <c r="J368" s="54">
        <v>40632</v>
      </c>
      <c r="K368" s="149">
        <v>-3999</v>
      </c>
      <c r="L368" s="148">
        <f>L367+K368</f>
        <v>3223317901</v>
      </c>
      <c r="M368" s="37" t="s">
        <v>515</v>
      </c>
    </row>
    <row r="369" spans="1:13" ht="28.5" customHeight="1">
      <c r="A369" s="151">
        <v>40025</v>
      </c>
      <c r="B369" s="46" t="s">
        <v>184</v>
      </c>
      <c r="C369" s="43" t="s">
        <v>183</v>
      </c>
      <c r="D369" s="57" t="s">
        <v>120</v>
      </c>
      <c r="E369" s="171" t="s">
        <v>12</v>
      </c>
      <c r="F369" s="169" t="s">
        <v>150</v>
      </c>
      <c r="G369" s="164">
        <v>707380000</v>
      </c>
      <c r="H369" s="153" t="s">
        <v>73</v>
      </c>
      <c r="I369" s="144"/>
      <c r="J369" s="180">
        <v>40086</v>
      </c>
      <c r="K369" s="178">
        <v>-10000</v>
      </c>
      <c r="L369" s="148">
        <f>G369+K369</f>
        <v>707370000</v>
      </c>
      <c r="M369" s="42" t="s">
        <v>223</v>
      </c>
    </row>
    <row r="370" spans="1:13" ht="28.5" customHeight="1">
      <c r="A370" s="139"/>
      <c r="B370" s="47"/>
      <c r="C370" s="44"/>
      <c r="D370" s="58"/>
      <c r="E370" s="173"/>
      <c r="F370" s="170"/>
      <c r="G370" s="166"/>
      <c r="H370" s="141"/>
      <c r="I370" s="144"/>
      <c r="J370" s="54">
        <v>40177</v>
      </c>
      <c r="K370" s="147">
        <v>502430000</v>
      </c>
      <c r="L370" s="148">
        <f>L369+K370</f>
        <v>1209800000</v>
      </c>
      <c r="M370" s="37" t="s">
        <v>303</v>
      </c>
    </row>
    <row r="371" spans="1:13" ht="28.5" customHeight="1">
      <c r="A371" s="139"/>
      <c r="B371" s="47"/>
      <c r="C371" s="44"/>
      <c r="D371" s="58"/>
      <c r="E371" s="173"/>
      <c r="F371" s="170"/>
      <c r="G371" s="166"/>
      <c r="H371" s="141"/>
      <c r="I371" s="144"/>
      <c r="J371" s="54">
        <v>40263</v>
      </c>
      <c r="K371" s="147">
        <v>-134560000</v>
      </c>
      <c r="L371" s="148">
        <f>L370+K371</f>
        <v>1075240000</v>
      </c>
      <c r="M371" s="37" t="s">
        <v>322</v>
      </c>
    </row>
    <row r="372" spans="1:13" ht="28.5" customHeight="1">
      <c r="A372" s="139"/>
      <c r="B372" s="47"/>
      <c r="C372" s="44"/>
      <c r="D372" s="58"/>
      <c r="E372" s="173"/>
      <c r="F372" s="170"/>
      <c r="G372" s="166"/>
      <c r="H372" s="141"/>
      <c r="I372" s="144"/>
      <c r="J372" s="54">
        <v>40373</v>
      </c>
      <c r="K372" s="147">
        <v>-392140000</v>
      </c>
      <c r="L372" s="148">
        <f t="shared" ref="L372:L375" si="48">L371+K372</f>
        <v>683100000</v>
      </c>
      <c r="M372" s="37" t="s">
        <v>52</v>
      </c>
    </row>
    <row r="373" spans="1:13" ht="28.5" customHeight="1">
      <c r="A373" s="139"/>
      <c r="B373" s="47"/>
      <c r="C373" s="44"/>
      <c r="D373" s="58"/>
      <c r="E373" s="173"/>
      <c r="F373" s="170"/>
      <c r="G373" s="166"/>
      <c r="H373" s="141"/>
      <c r="I373" s="144"/>
      <c r="J373" s="54">
        <v>40375</v>
      </c>
      <c r="K373" s="149">
        <v>-630000</v>
      </c>
      <c r="L373" s="148">
        <f t="shared" si="48"/>
        <v>682470000</v>
      </c>
      <c r="M373" s="42" t="s">
        <v>354</v>
      </c>
    </row>
    <row r="374" spans="1:13" ht="28.5" customHeight="1">
      <c r="A374" s="245"/>
      <c r="B374" s="140"/>
      <c r="C374" s="140"/>
      <c r="D374" s="141"/>
      <c r="E374" s="141"/>
      <c r="F374" s="142"/>
      <c r="G374" s="143"/>
      <c r="H374" s="141"/>
      <c r="I374" s="144"/>
      <c r="J374" s="54">
        <v>40451</v>
      </c>
      <c r="K374" s="147">
        <v>13100000</v>
      </c>
      <c r="L374" s="148">
        <f t="shared" si="48"/>
        <v>695570000</v>
      </c>
      <c r="M374" s="37" t="s">
        <v>465</v>
      </c>
    </row>
    <row r="375" spans="1:13" ht="28.5" customHeight="1">
      <c r="A375" s="139"/>
      <c r="B375" s="156"/>
      <c r="C375" s="140"/>
      <c r="D375" s="141"/>
      <c r="E375" s="141"/>
      <c r="F375" s="142"/>
      <c r="G375" s="143"/>
      <c r="H375" s="141"/>
      <c r="I375" s="144"/>
      <c r="J375" s="54">
        <v>40451</v>
      </c>
      <c r="K375" s="147">
        <v>-8006457</v>
      </c>
      <c r="L375" s="148">
        <f t="shared" si="48"/>
        <v>687563543</v>
      </c>
      <c r="M375" s="37" t="s">
        <v>52</v>
      </c>
    </row>
    <row r="376" spans="1:13" ht="28.5" customHeight="1">
      <c r="A376" s="139"/>
      <c r="B376" s="140"/>
      <c r="C376" s="140"/>
      <c r="D376" s="141"/>
      <c r="E376" s="141"/>
      <c r="F376" s="142"/>
      <c r="G376" s="143"/>
      <c r="H376" s="141"/>
      <c r="I376" s="144"/>
      <c r="J376" s="54">
        <v>40466</v>
      </c>
      <c r="K376" s="147">
        <v>-100000</v>
      </c>
      <c r="L376" s="148">
        <f>L375+K376</f>
        <v>687463543</v>
      </c>
      <c r="M376" s="37" t="s">
        <v>367</v>
      </c>
    </row>
    <row r="377" spans="1:13" ht="28.5" customHeight="1">
      <c r="A377" s="139"/>
      <c r="B377" s="140"/>
      <c r="C377" s="140"/>
      <c r="D377" s="141"/>
      <c r="E377" s="141"/>
      <c r="F377" s="142"/>
      <c r="G377" s="143"/>
      <c r="H377" s="141"/>
      <c r="I377" s="144"/>
      <c r="J377" s="54">
        <v>40527</v>
      </c>
      <c r="K377" s="149">
        <v>-4400000</v>
      </c>
      <c r="L377" s="148">
        <f t="shared" ref="L377" si="49">L376+K377</f>
        <v>683063543</v>
      </c>
      <c r="M377" s="37" t="s">
        <v>52</v>
      </c>
    </row>
    <row r="378" spans="1:13" ht="28.5" customHeight="1">
      <c r="A378" s="139"/>
      <c r="B378" s="140"/>
      <c r="C378" s="140"/>
      <c r="D378" s="141"/>
      <c r="E378" s="141"/>
      <c r="F378" s="142"/>
      <c r="G378" s="143"/>
      <c r="H378" s="141"/>
      <c r="I378" s="144"/>
      <c r="J378" s="54">
        <v>40549</v>
      </c>
      <c r="K378" s="149">
        <v>-802</v>
      </c>
      <c r="L378" s="148">
        <f>L377+K378</f>
        <v>683062741</v>
      </c>
      <c r="M378" s="37" t="s">
        <v>52</v>
      </c>
    </row>
    <row r="379" spans="1:13" ht="28.5" customHeight="1">
      <c r="A379" s="139"/>
      <c r="B379" s="140"/>
      <c r="C379" s="140"/>
      <c r="D379" s="141"/>
      <c r="E379" s="141"/>
      <c r="F379" s="142"/>
      <c r="G379" s="143"/>
      <c r="H379" s="141"/>
      <c r="I379" s="144"/>
      <c r="J379" s="54">
        <v>40590</v>
      </c>
      <c r="K379" s="149">
        <v>-900000</v>
      </c>
      <c r="L379" s="148">
        <f>L378+K379</f>
        <v>682162741</v>
      </c>
      <c r="M379" s="37" t="s">
        <v>367</v>
      </c>
    </row>
    <row r="380" spans="1:13" s="281" customFormat="1" ht="28.5" customHeight="1">
      <c r="A380" s="139"/>
      <c r="B380" s="140"/>
      <c r="C380" s="140"/>
      <c r="D380" s="141"/>
      <c r="E380" s="141"/>
      <c r="F380" s="142"/>
      <c r="G380" s="143"/>
      <c r="H380" s="141"/>
      <c r="I380" s="144"/>
      <c r="J380" s="258">
        <v>40618</v>
      </c>
      <c r="K380" s="254">
        <v>-4000000</v>
      </c>
      <c r="L380" s="148">
        <f>L379+K380</f>
        <v>678162741</v>
      </c>
      <c r="M380" s="250" t="s">
        <v>367</v>
      </c>
    </row>
    <row r="381" spans="1:13" s="248" customFormat="1" ht="28.5" customHeight="1">
      <c r="A381" s="139"/>
      <c r="B381" s="140"/>
      <c r="C381" s="140"/>
      <c r="D381" s="141"/>
      <c r="E381" s="141"/>
      <c r="F381" s="142"/>
      <c r="G381" s="143"/>
      <c r="H381" s="141"/>
      <c r="I381" s="249"/>
      <c r="J381" s="54">
        <v>40632</v>
      </c>
      <c r="K381" s="149">
        <v>-925</v>
      </c>
      <c r="L381" s="148">
        <f>L380+K381</f>
        <v>678161816</v>
      </c>
      <c r="M381" s="37" t="s">
        <v>515</v>
      </c>
    </row>
    <row r="382" spans="1:13" ht="28.5" customHeight="1">
      <c r="A382" s="151">
        <v>40030</v>
      </c>
      <c r="B382" s="46" t="s">
        <v>187</v>
      </c>
      <c r="C382" s="43" t="s">
        <v>123</v>
      </c>
      <c r="D382" s="57" t="s">
        <v>115</v>
      </c>
      <c r="E382" s="171" t="s">
        <v>12</v>
      </c>
      <c r="F382" s="169" t="s">
        <v>150</v>
      </c>
      <c r="G382" s="164">
        <v>420000</v>
      </c>
      <c r="H382" s="153" t="s">
        <v>73</v>
      </c>
      <c r="I382" s="144"/>
      <c r="J382" s="180">
        <v>40086</v>
      </c>
      <c r="K382" s="178">
        <v>180000</v>
      </c>
      <c r="L382" s="148">
        <f>G382+K382</f>
        <v>600000</v>
      </c>
      <c r="M382" s="42" t="s">
        <v>223</v>
      </c>
    </row>
    <row r="383" spans="1:13" ht="28.5" customHeight="1">
      <c r="A383" s="139"/>
      <c r="B383" s="47"/>
      <c r="C383" s="44"/>
      <c r="D383" s="58"/>
      <c r="E383" s="173"/>
      <c r="F383" s="170"/>
      <c r="G383" s="166"/>
      <c r="H383" s="141"/>
      <c r="I383" s="144"/>
      <c r="J383" s="54">
        <v>40177</v>
      </c>
      <c r="K383" s="147">
        <v>-350000</v>
      </c>
      <c r="L383" s="148">
        <f>L382+K383</f>
        <v>250000</v>
      </c>
      <c r="M383" s="37" t="s">
        <v>303</v>
      </c>
    </row>
    <row r="384" spans="1:13" ht="28.5" customHeight="1">
      <c r="A384" s="139"/>
      <c r="B384" s="47"/>
      <c r="C384" s="44"/>
      <c r="D384" s="58"/>
      <c r="E384" s="173"/>
      <c r="F384" s="170"/>
      <c r="G384" s="166"/>
      <c r="H384" s="141"/>
      <c r="I384" s="144"/>
      <c r="J384" s="54">
        <v>40263</v>
      </c>
      <c r="K384" s="147">
        <v>20000</v>
      </c>
      <c r="L384" s="148">
        <f>L383+K384</f>
        <v>270000</v>
      </c>
      <c r="M384" s="37" t="s">
        <v>52</v>
      </c>
    </row>
    <row r="385" spans="1:13" ht="28.5" customHeight="1">
      <c r="A385" s="139"/>
      <c r="B385" s="47"/>
      <c r="C385" s="44"/>
      <c r="D385" s="58"/>
      <c r="E385" s="173"/>
      <c r="F385" s="170"/>
      <c r="G385" s="166"/>
      <c r="H385" s="141"/>
      <c r="I385" s="144"/>
      <c r="J385" s="54">
        <v>40373</v>
      </c>
      <c r="K385" s="147">
        <v>-70000</v>
      </c>
      <c r="L385" s="148">
        <f t="shared" ref="L385:L386" si="50">L384+K385</f>
        <v>200000</v>
      </c>
      <c r="M385" s="37" t="s">
        <v>52</v>
      </c>
    </row>
    <row r="386" spans="1:13" ht="28.5" customHeight="1">
      <c r="A386" s="174"/>
      <c r="B386" s="175"/>
      <c r="C386" s="176"/>
      <c r="D386" s="163"/>
      <c r="E386" s="163"/>
      <c r="F386" s="177"/>
      <c r="G386" s="162"/>
      <c r="H386" s="163"/>
      <c r="I386" s="150"/>
      <c r="J386" s="54">
        <v>40451</v>
      </c>
      <c r="K386" s="147">
        <v>90111</v>
      </c>
      <c r="L386" s="148">
        <f t="shared" si="50"/>
        <v>290111</v>
      </c>
      <c r="M386" s="37" t="s">
        <v>52</v>
      </c>
    </row>
    <row r="387" spans="1:13" ht="28.5" customHeight="1">
      <c r="A387" s="151">
        <v>40030</v>
      </c>
      <c r="B387" s="46" t="s">
        <v>190</v>
      </c>
      <c r="C387" s="43" t="s">
        <v>81</v>
      </c>
      <c r="D387" s="57" t="s">
        <v>101</v>
      </c>
      <c r="E387" s="171" t="s">
        <v>12</v>
      </c>
      <c r="F387" s="169" t="s">
        <v>150</v>
      </c>
      <c r="G387" s="164">
        <v>140000</v>
      </c>
      <c r="H387" s="153" t="s">
        <v>73</v>
      </c>
      <c r="I387" s="144"/>
      <c r="J387" s="180">
        <v>40086</v>
      </c>
      <c r="K387" s="185">
        <v>290000</v>
      </c>
      <c r="L387" s="148">
        <f>G387+K387</f>
        <v>430000</v>
      </c>
      <c r="M387" s="37" t="s">
        <v>223</v>
      </c>
    </row>
    <row r="388" spans="1:13" ht="28.5" customHeight="1">
      <c r="A388" s="139"/>
      <c r="B388" s="47"/>
      <c r="C388" s="44"/>
      <c r="D388" s="58"/>
      <c r="E388" s="173"/>
      <c r="F388" s="170"/>
      <c r="G388" s="166"/>
      <c r="H388" s="141"/>
      <c r="I388" s="144"/>
      <c r="J388" s="54">
        <v>40177</v>
      </c>
      <c r="K388" s="147">
        <v>210000</v>
      </c>
      <c r="L388" s="148">
        <f>L387+K388</f>
        <v>640000</v>
      </c>
      <c r="M388" s="37" t="s">
        <v>303</v>
      </c>
    </row>
    <row r="389" spans="1:13" ht="28.5" customHeight="1">
      <c r="A389" s="139"/>
      <c r="B389" s="47"/>
      <c r="C389" s="44"/>
      <c r="D389" s="58"/>
      <c r="E389" s="173"/>
      <c r="F389" s="170"/>
      <c r="G389" s="166"/>
      <c r="H389" s="141"/>
      <c r="I389" s="144"/>
      <c r="J389" s="54">
        <v>40263</v>
      </c>
      <c r="K389" s="147">
        <v>170000</v>
      </c>
      <c r="L389" s="148">
        <f>L388+K389</f>
        <v>810000</v>
      </c>
      <c r="M389" s="37" t="s">
        <v>52</v>
      </c>
    </row>
    <row r="390" spans="1:13" ht="28.5" customHeight="1">
      <c r="A390" s="139"/>
      <c r="B390" s="47"/>
      <c r="C390" s="44"/>
      <c r="D390" s="58"/>
      <c r="E390" s="173"/>
      <c r="F390" s="170"/>
      <c r="G390" s="166"/>
      <c r="H390" s="141"/>
      <c r="I390" s="144"/>
      <c r="J390" s="54">
        <v>40373</v>
      </c>
      <c r="K390" s="147">
        <v>-10000</v>
      </c>
      <c r="L390" s="148">
        <f t="shared" ref="L390:L393" si="51">L389+K390</f>
        <v>800000</v>
      </c>
      <c r="M390" s="37" t="s">
        <v>52</v>
      </c>
    </row>
    <row r="391" spans="1:13" ht="28.5" customHeight="1">
      <c r="A391" s="139"/>
      <c r="B391" s="156"/>
      <c r="C391" s="140"/>
      <c r="D391" s="141"/>
      <c r="E391" s="141"/>
      <c r="F391" s="142"/>
      <c r="G391" s="143"/>
      <c r="H391" s="141"/>
      <c r="I391" s="144"/>
      <c r="J391" s="54">
        <v>40451</v>
      </c>
      <c r="K391" s="147">
        <v>-74722</v>
      </c>
      <c r="L391" s="148">
        <f t="shared" si="51"/>
        <v>725278</v>
      </c>
      <c r="M391" s="37" t="s">
        <v>52</v>
      </c>
    </row>
    <row r="392" spans="1:13" s="284" customFormat="1" ht="28.5" customHeight="1">
      <c r="A392" s="139"/>
      <c r="B392" s="156"/>
      <c r="C392" s="140"/>
      <c r="D392" s="141"/>
      <c r="E392" s="141"/>
      <c r="F392" s="142"/>
      <c r="G392" s="143"/>
      <c r="H392" s="141"/>
      <c r="I392" s="144"/>
      <c r="J392" s="54">
        <v>40549</v>
      </c>
      <c r="K392" s="149">
        <v>-1</v>
      </c>
      <c r="L392" s="148">
        <f t="shared" si="51"/>
        <v>725277</v>
      </c>
      <c r="M392" s="37" t="s">
        <v>52</v>
      </c>
    </row>
    <row r="393" spans="1:13" ht="28.5" customHeight="1">
      <c r="A393" s="139"/>
      <c r="B393" s="140"/>
      <c r="C393" s="140"/>
      <c r="D393" s="141"/>
      <c r="E393" s="141"/>
      <c r="F393" s="142"/>
      <c r="G393" s="162"/>
      <c r="H393" s="163"/>
      <c r="I393" s="150"/>
      <c r="J393" s="54">
        <v>40632</v>
      </c>
      <c r="K393" s="149">
        <v>-1</v>
      </c>
      <c r="L393" s="148">
        <f t="shared" si="51"/>
        <v>725276</v>
      </c>
      <c r="M393" s="37" t="s">
        <v>515</v>
      </c>
    </row>
    <row r="394" spans="1:13" ht="28.5" customHeight="1">
      <c r="A394" s="151">
        <v>40030</v>
      </c>
      <c r="B394" s="46" t="s">
        <v>188</v>
      </c>
      <c r="C394" s="43" t="s">
        <v>189</v>
      </c>
      <c r="D394" s="57" t="s">
        <v>101</v>
      </c>
      <c r="E394" s="171" t="s">
        <v>12</v>
      </c>
      <c r="F394" s="169" t="s">
        <v>150</v>
      </c>
      <c r="G394" s="164">
        <v>674000000</v>
      </c>
      <c r="H394" s="153" t="s">
        <v>73</v>
      </c>
      <c r="I394" s="144"/>
      <c r="J394" s="180">
        <v>40086</v>
      </c>
      <c r="K394" s="186">
        <v>-121190000</v>
      </c>
      <c r="L394" s="148">
        <f>G394+K394</f>
        <v>552810000</v>
      </c>
      <c r="M394" s="42" t="s">
        <v>223</v>
      </c>
    </row>
    <row r="395" spans="1:13" ht="28.5" customHeight="1">
      <c r="A395" s="139"/>
      <c r="B395" s="47"/>
      <c r="C395" s="44"/>
      <c r="D395" s="58"/>
      <c r="E395" s="173"/>
      <c r="F395" s="170"/>
      <c r="G395" s="166"/>
      <c r="H395" s="141"/>
      <c r="I395" s="144"/>
      <c r="J395" s="54">
        <v>40177</v>
      </c>
      <c r="K395" s="147">
        <v>-36290000</v>
      </c>
      <c r="L395" s="148">
        <f>L394+K395</f>
        <v>516520000</v>
      </c>
      <c r="M395" s="37" t="s">
        <v>303</v>
      </c>
    </row>
    <row r="396" spans="1:13" ht="28.5" customHeight="1">
      <c r="A396" s="139"/>
      <c r="B396" s="47"/>
      <c r="C396" s="44"/>
      <c r="D396" s="58"/>
      <c r="E396" s="173"/>
      <c r="F396" s="170"/>
      <c r="G396" s="166"/>
      <c r="H396" s="141"/>
      <c r="I396" s="144"/>
      <c r="J396" s="54">
        <v>40263</v>
      </c>
      <c r="K396" s="147">
        <v>199320000</v>
      </c>
      <c r="L396" s="148">
        <f>L395+K396</f>
        <v>715840000</v>
      </c>
      <c r="M396" s="37" t="s">
        <v>52</v>
      </c>
    </row>
    <row r="397" spans="1:13" ht="28.5" customHeight="1">
      <c r="A397" s="139"/>
      <c r="B397" s="47"/>
      <c r="C397" s="44"/>
      <c r="D397" s="58"/>
      <c r="E397" s="173"/>
      <c r="F397" s="170"/>
      <c r="G397" s="166"/>
      <c r="H397" s="141"/>
      <c r="I397" s="144"/>
      <c r="J397" s="54">
        <v>40373</v>
      </c>
      <c r="K397" s="147">
        <v>-189040000</v>
      </c>
      <c r="L397" s="148">
        <f t="shared" ref="L397:L398" si="52">L396+K397</f>
        <v>526800000</v>
      </c>
      <c r="M397" s="37" t="s">
        <v>52</v>
      </c>
    </row>
    <row r="398" spans="1:13" ht="28.5" customHeight="1">
      <c r="A398" s="139"/>
      <c r="B398" s="156"/>
      <c r="C398" s="140"/>
      <c r="D398" s="141"/>
      <c r="E398" s="141"/>
      <c r="F398" s="142"/>
      <c r="G398" s="143"/>
      <c r="H398" s="141"/>
      <c r="I398" s="144"/>
      <c r="J398" s="54">
        <v>40451</v>
      </c>
      <c r="K398" s="147">
        <v>38626728</v>
      </c>
      <c r="L398" s="148">
        <f t="shared" si="52"/>
        <v>565426728</v>
      </c>
      <c r="M398" s="37" t="s">
        <v>52</v>
      </c>
    </row>
    <row r="399" spans="1:13" ht="28.5" customHeight="1">
      <c r="A399" s="139"/>
      <c r="B399" s="140"/>
      <c r="C399" s="140"/>
      <c r="D399" s="141"/>
      <c r="E399" s="141"/>
      <c r="F399" s="142"/>
      <c r="G399" s="143"/>
      <c r="H399" s="141"/>
      <c r="I399" s="144"/>
      <c r="J399" s="54">
        <v>40466</v>
      </c>
      <c r="K399" s="147">
        <v>-170800000</v>
      </c>
      <c r="L399" s="148">
        <f>L398+K399</f>
        <v>394626728</v>
      </c>
      <c r="M399" s="37" t="s">
        <v>367</v>
      </c>
    </row>
    <row r="400" spans="1:13" ht="28.5" customHeight="1">
      <c r="A400" s="139"/>
      <c r="B400" s="140"/>
      <c r="C400" s="140"/>
      <c r="D400" s="141"/>
      <c r="E400" s="141"/>
      <c r="F400" s="142"/>
      <c r="G400" s="143"/>
      <c r="H400" s="141"/>
      <c r="I400" s="144"/>
      <c r="J400" s="54">
        <v>40527</v>
      </c>
      <c r="K400" s="149">
        <v>-22200000</v>
      </c>
      <c r="L400" s="148">
        <f t="shared" ref="L400" si="53">L399+K400</f>
        <v>372426728</v>
      </c>
      <c r="M400" s="37" t="s">
        <v>52</v>
      </c>
    </row>
    <row r="401" spans="1:13" ht="28.5" customHeight="1">
      <c r="A401" s="139"/>
      <c r="B401" s="140"/>
      <c r="C401" s="140"/>
      <c r="D401" s="141"/>
      <c r="E401" s="141"/>
      <c r="F401" s="142"/>
      <c r="G401" s="143"/>
      <c r="H401" s="141"/>
      <c r="I401" s="144"/>
      <c r="J401" s="54">
        <v>40549</v>
      </c>
      <c r="K401" s="149">
        <v>-549</v>
      </c>
      <c r="L401" s="148">
        <f>L400+K401</f>
        <v>372426179</v>
      </c>
      <c r="M401" s="37" t="s">
        <v>52</v>
      </c>
    </row>
    <row r="402" spans="1:13" s="284" customFormat="1" ht="28.5" customHeight="1">
      <c r="A402" s="139"/>
      <c r="B402" s="140"/>
      <c r="C402" s="140"/>
      <c r="D402" s="141"/>
      <c r="E402" s="141"/>
      <c r="F402" s="142"/>
      <c r="G402" s="143"/>
      <c r="H402" s="141"/>
      <c r="I402" s="144"/>
      <c r="J402" s="54">
        <v>40590</v>
      </c>
      <c r="K402" s="149">
        <v>-900000</v>
      </c>
      <c r="L402" s="148">
        <f>L401+K402</f>
        <v>371526179</v>
      </c>
      <c r="M402" s="37" t="s">
        <v>367</v>
      </c>
    </row>
    <row r="403" spans="1:13" ht="28.5" customHeight="1">
      <c r="A403" s="139"/>
      <c r="B403" s="140"/>
      <c r="C403" s="140"/>
      <c r="D403" s="141"/>
      <c r="E403" s="141"/>
      <c r="F403" s="142"/>
      <c r="G403" s="162"/>
      <c r="H403" s="163"/>
      <c r="I403" s="150"/>
      <c r="J403" s="54">
        <v>40632</v>
      </c>
      <c r="K403" s="149">
        <v>-653</v>
      </c>
      <c r="L403" s="148">
        <f>L402+K403</f>
        <v>371525526</v>
      </c>
      <c r="M403" s="37" t="s">
        <v>515</v>
      </c>
    </row>
    <row r="404" spans="1:13" ht="28.5" customHeight="1">
      <c r="A404" s="151">
        <v>40037</v>
      </c>
      <c r="B404" s="46" t="s">
        <v>195</v>
      </c>
      <c r="C404" s="43" t="s">
        <v>80</v>
      </c>
      <c r="D404" s="57" t="s">
        <v>120</v>
      </c>
      <c r="E404" s="171" t="s">
        <v>12</v>
      </c>
      <c r="F404" s="169" t="s">
        <v>150</v>
      </c>
      <c r="G404" s="164">
        <v>774900000</v>
      </c>
      <c r="H404" s="153" t="s">
        <v>73</v>
      </c>
      <c r="I404" s="144"/>
      <c r="J404" s="180">
        <v>40086</v>
      </c>
      <c r="K404" s="185">
        <v>313050000</v>
      </c>
      <c r="L404" s="148">
        <f>G404+K404</f>
        <v>1087950000</v>
      </c>
      <c r="M404" s="42" t="s">
        <v>223</v>
      </c>
    </row>
    <row r="405" spans="1:13" ht="28.5" customHeight="1">
      <c r="A405" s="139"/>
      <c r="B405" s="47"/>
      <c r="C405" s="44"/>
      <c r="D405" s="58"/>
      <c r="E405" s="173"/>
      <c r="F405" s="170"/>
      <c r="G405" s="166"/>
      <c r="H405" s="141"/>
      <c r="I405" s="144"/>
      <c r="J405" s="54">
        <v>40177</v>
      </c>
      <c r="K405" s="147">
        <v>275370000</v>
      </c>
      <c r="L405" s="148">
        <f>L404+K405</f>
        <v>1363320000</v>
      </c>
      <c r="M405" s="37" t="s">
        <v>303</v>
      </c>
    </row>
    <row r="406" spans="1:13" ht="28.5" customHeight="1">
      <c r="A406" s="139"/>
      <c r="B406" s="47"/>
      <c r="C406" s="44"/>
      <c r="D406" s="58"/>
      <c r="E406" s="173"/>
      <c r="F406" s="170"/>
      <c r="G406" s="166"/>
      <c r="H406" s="141"/>
      <c r="I406" s="144"/>
      <c r="J406" s="54">
        <v>40263</v>
      </c>
      <c r="K406" s="147">
        <v>278910000</v>
      </c>
      <c r="L406" s="148">
        <f>L405+K406</f>
        <v>1642230000</v>
      </c>
      <c r="M406" s="37" t="s">
        <v>52</v>
      </c>
    </row>
    <row r="407" spans="1:13" ht="28.5" customHeight="1">
      <c r="A407" s="139"/>
      <c r="B407" s="47"/>
      <c r="C407" s="44"/>
      <c r="D407" s="58"/>
      <c r="E407" s="173"/>
      <c r="F407" s="170"/>
      <c r="G407" s="166"/>
      <c r="H407" s="141"/>
      <c r="I407" s="144"/>
      <c r="J407" s="54">
        <v>40373</v>
      </c>
      <c r="K407" s="147">
        <v>-474730000</v>
      </c>
      <c r="L407" s="148">
        <f t="shared" ref="L407" si="54">L406+K407</f>
        <v>1167500000</v>
      </c>
      <c r="M407" s="37" t="s">
        <v>52</v>
      </c>
    </row>
    <row r="408" spans="1:13" ht="28.5" customHeight="1">
      <c r="A408" s="139"/>
      <c r="B408" s="47"/>
      <c r="C408" s="44"/>
      <c r="D408" s="58"/>
      <c r="E408" s="173"/>
      <c r="F408" s="170"/>
      <c r="G408" s="166"/>
      <c r="H408" s="141"/>
      <c r="I408" s="144"/>
      <c r="J408" s="54">
        <v>40403</v>
      </c>
      <c r="K408" s="149">
        <v>-700000</v>
      </c>
      <c r="L408" s="148">
        <f>L407+K408</f>
        <v>1166800000</v>
      </c>
      <c r="M408" s="42" t="s">
        <v>366</v>
      </c>
    </row>
    <row r="409" spans="1:13" ht="28.5" customHeight="1">
      <c r="A409" s="139"/>
      <c r="B409" s="47"/>
      <c r="C409" s="44"/>
      <c r="D409" s="58"/>
      <c r="E409" s="173"/>
      <c r="F409" s="170"/>
      <c r="G409" s="166"/>
      <c r="H409" s="141"/>
      <c r="I409" s="144"/>
      <c r="J409" s="54">
        <v>40436</v>
      </c>
      <c r="K409" s="149">
        <v>-1000000</v>
      </c>
      <c r="L409" s="148">
        <f>L408+K409</f>
        <v>1165800000</v>
      </c>
      <c r="M409" s="42" t="s">
        <v>366</v>
      </c>
    </row>
    <row r="410" spans="1:13" ht="28.5" customHeight="1">
      <c r="A410" s="139"/>
      <c r="B410" s="156"/>
      <c r="C410" s="140"/>
      <c r="D410" s="141"/>
      <c r="E410" s="141"/>
      <c r="F410" s="142"/>
      <c r="G410" s="143"/>
      <c r="H410" s="141"/>
      <c r="I410" s="144"/>
      <c r="J410" s="54">
        <v>40451</v>
      </c>
      <c r="K410" s="147">
        <v>-115017236</v>
      </c>
      <c r="L410" s="148">
        <f t="shared" ref="L410" si="55">L409+K410</f>
        <v>1050782764</v>
      </c>
      <c r="M410" s="37" t="s">
        <v>52</v>
      </c>
    </row>
    <row r="411" spans="1:13" ht="28.5" customHeight="1">
      <c r="A411" s="139"/>
      <c r="B411" s="140"/>
      <c r="C411" s="140"/>
      <c r="D411" s="141"/>
      <c r="E411" s="141"/>
      <c r="F411" s="142"/>
      <c r="G411" s="143"/>
      <c r="H411" s="141"/>
      <c r="I411" s="144"/>
      <c r="J411" s="54">
        <v>40466</v>
      </c>
      <c r="K411" s="147">
        <v>-800000</v>
      </c>
      <c r="L411" s="148">
        <f>L410+K411</f>
        <v>1049982764</v>
      </c>
      <c r="M411" s="37" t="s">
        <v>367</v>
      </c>
    </row>
    <row r="412" spans="1:13" ht="28.5" customHeight="1">
      <c r="A412" s="139"/>
      <c r="B412" s="140"/>
      <c r="C412" s="140"/>
      <c r="D412" s="141"/>
      <c r="E412" s="141"/>
      <c r="F412" s="142"/>
      <c r="G412" s="143"/>
      <c r="H412" s="141"/>
      <c r="I412" s="144"/>
      <c r="J412" s="54">
        <v>40527</v>
      </c>
      <c r="K412" s="149">
        <v>800000</v>
      </c>
      <c r="L412" s="148">
        <f t="shared" ref="L412" si="56">L411+K412</f>
        <v>1050782764</v>
      </c>
      <c r="M412" s="37" t="s">
        <v>52</v>
      </c>
    </row>
    <row r="413" spans="1:13" ht="28.5" customHeight="1">
      <c r="A413" s="139"/>
      <c r="B413" s="140"/>
      <c r="C413" s="140"/>
      <c r="D413" s="141"/>
      <c r="E413" s="141"/>
      <c r="F413" s="142"/>
      <c r="G413" s="143"/>
      <c r="H413" s="141"/>
      <c r="I413" s="144"/>
      <c r="J413" s="258">
        <v>40549</v>
      </c>
      <c r="K413" s="254">
        <v>-1286</v>
      </c>
      <c r="L413" s="256">
        <f>L412+K413</f>
        <v>1050781478</v>
      </c>
      <c r="M413" s="255" t="s">
        <v>52</v>
      </c>
    </row>
    <row r="414" spans="1:13" s="284" customFormat="1" ht="28.5" customHeight="1">
      <c r="A414" s="139"/>
      <c r="B414" s="140"/>
      <c r="C414" s="140"/>
      <c r="D414" s="141"/>
      <c r="E414" s="141"/>
      <c r="F414" s="142"/>
      <c r="G414" s="143"/>
      <c r="H414" s="141"/>
      <c r="I414" s="144"/>
      <c r="J414" s="258">
        <v>40618</v>
      </c>
      <c r="K414" s="254">
        <v>8800000</v>
      </c>
      <c r="L414" s="256">
        <f>L413+K414</f>
        <v>1059581478</v>
      </c>
      <c r="M414" s="250" t="s">
        <v>367</v>
      </c>
    </row>
    <row r="415" spans="1:13" s="248" customFormat="1" ht="28.5" customHeight="1">
      <c r="A415" s="139"/>
      <c r="B415" s="140"/>
      <c r="C415" s="140"/>
      <c r="D415" s="141"/>
      <c r="E415" s="141"/>
      <c r="F415" s="142"/>
      <c r="G415" s="143"/>
      <c r="H415" s="141"/>
      <c r="I415" s="249"/>
      <c r="J415" s="54">
        <v>40632</v>
      </c>
      <c r="K415" s="149">
        <v>-1470</v>
      </c>
      <c r="L415" s="148">
        <f>L414+K415</f>
        <v>1059580008</v>
      </c>
      <c r="M415" s="37" t="s">
        <v>515</v>
      </c>
    </row>
    <row r="416" spans="1:13" ht="28.5" customHeight="1">
      <c r="A416" s="151">
        <v>40037</v>
      </c>
      <c r="B416" s="46" t="s">
        <v>191</v>
      </c>
      <c r="C416" s="43" t="s">
        <v>192</v>
      </c>
      <c r="D416" s="57" t="s">
        <v>101</v>
      </c>
      <c r="E416" s="57" t="s">
        <v>12</v>
      </c>
      <c r="F416" s="169" t="s">
        <v>150</v>
      </c>
      <c r="G416" s="164">
        <v>6210000</v>
      </c>
      <c r="H416" s="153" t="s">
        <v>73</v>
      </c>
      <c r="I416" s="144"/>
      <c r="J416" s="180">
        <v>40086</v>
      </c>
      <c r="K416" s="178">
        <v>-1200000</v>
      </c>
      <c r="L416" s="148">
        <f>G416+K416</f>
        <v>5010000</v>
      </c>
      <c r="M416" s="42" t="s">
        <v>223</v>
      </c>
    </row>
    <row r="417" spans="1:13" ht="28.5" customHeight="1">
      <c r="A417" s="139"/>
      <c r="B417" s="47"/>
      <c r="C417" s="44"/>
      <c r="D417" s="58"/>
      <c r="E417" s="58"/>
      <c r="F417" s="170"/>
      <c r="G417" s="166"/>
      <c r="H417" s="141"/>
      <c r="I417" s="144"/>
      <c r="J417" s="54">
        <v>40177</v>
      </c>
      <c r="K417" s="147">
        <v>30800000</v>
      </c>
      <c r="L417" s="148">
        <f>L416+K417</f>
        <v>35810000</v>
      </c>
      <c r="M417" s="37" t="s">
        <v>303</v>
      </c>
    </row>
    <row r="418" spans="1:13" ht="28.5" customHeight="1">
      <c r="A418" s="139"/>
      <c r="B418" s="47"/>
      <c r="C418" s="44"/>
      <c r="D418" s="58"/>
      <c r="E418" s="58"/>
      <c r="F418" s="170"/>
      <c r="G418" s="166"/>
      <c r="H418" s="141"/>
      <c r="I418" s="144"/>
      <c r="J418" s="54">
        <v>40263</v>
      </c>
      <c r="K418" s="147">
        <v>23200000</v>
      </c>
      <c r="L418" s="148">
        <f>L417+K418</f>
        <v>59010000</v>
      </c>
      <c r="M418" s="37" t="s">
        <v>52</v>
      </c>
    </row>
    <row r="419" spans="1:13" ht="28.5" customHeight="1">
      <c r="A419" s="139"/>
      <c r="B419" s="47"/>
      <c r="C419" s="44"/>
      <c r="D419" s="58"/>
      <c r="E419" s="58"/>
      <c r="F419" s="170"/>
      <c r="G419" s="166"/>
      <c r="H419" s="141"/>
      <c r="I419" s="144"/>
      <c r="J419" s="54">
        <v>40345</v>
      </c>
      <c r="K419" s="147">
        <v>2710000</v>
      </c>
      <c r="L419" s="148">
        <f>L418+K419</f>
        <v>61720000</v>
      </c>
      <c r="M419" s="42" t="s">
        <v>329</v>
      </c>
    </row>
    <row r="420" spans="1:13" ht="28.5" customHeight="1">
      <c r="A420" s="139"/>
      <c r="B420" s="47"/>
      <c r="C420" s="44"/>
      <c r="D420" s="58"/>
      <c r="E420" s="173"/>
      <c r="F420" s="170"/>
      <c r="G420" s="166"/>
      <c r="H420" s="141"/>
      <c r="I420" s="144"/>
      <c r="J420" s="54">
        <v>40373</v>
      </c>
      <c r="K420" s="147">
        <v>-18020000</v>
      </c>
      <c r="L420" s="148">
        <f t="shared" ref="L420" si="57">L419+K420</f>
        <v>43700000</v>
      </c>
      <c r="M420" s="37" t="s">
        <v>52</v>
      </c>
    </row>
    <row r="421" spans="1:13" ht="28.5" customHeight="1">
      <c r="A421" s="139"/>
      <c r="B421" s="47"/>
      <c r="C421" s="44"/>
      <c r="D421" s="58"/>
      <c r="E421" s="173"/>
      <c r="F421" s="170"/>
      <c r="G421" s="166"/>
      <c r="H421" s="141"/>
      <c r="I421" s="144"/>
      <c r="J421" s="54">
        <v>40375</v>
      </c>
      <c r="K421" s="147">
        <v>6680000</v>
      </c>
      <c r="L421" s="148">
        <f>L420+K421</f>
        <v>50380000</v>
      </c>
      <c r="M421" s="42" t="s">
        <v>329</v>
      </c>
    </row>
    <row r="422" spans="1:13" ht="28.5" customHeight="1">
      <c r="A422" s="139"/>
      <c r="B422" s="47"/>
      <c r="C422" s="44"/>
      <c r="D422" s="58"/>
      <c r="E422" s="173"/>
      <c r="F422" s="170"/>
      <c r="G422" s="166"/>
      <c r="H422" s="141"/>
      <c r="I422" s="144"/>
      <c r="J422" s="54">
        <v>40403</v>
      </c>
      <c r="K422" s="149">
        <v>2600000</v>
      </c>
      <c r="L422" s="148">
        <f>L421+K422</f>
        <v>52980000</v>
      </c>
      <c r="M422" s="42" t="s">
        <v>366</v>
      </c>
    </row>
    <row r="423" spans="1:13" ht="28.5" customHeight="1">
      <c r="A423" s="139"/>
      <c r="B423" s="47"/>
      <c r="C423" s="44"/>
      <c r="D423" s="58"/>
      <c r="E423" s="173"/>
      <c r="F423" s="170"/>
      <c r="G423" s="166"/>
      <c r="H423" s="141"/>
      <c r="I423" s="144"/>
      <c r="J423" s="54">
        <v>40436</v>
      </c>
      <c r="K423" s="149">
        <v>-100000</v>
      </c>
      <c r="L423" s="148">
        <f>L422+K423</f>
        <v>52880000</v>
      </c>
      <c r="M423" s="42" t="s">
        <v>366</v>
      </c>
    </row>
    <row r="424" spans="1:13" ht="28.5" customHeight="1">
      <c r="A424" s="245"/>
      <c r="B424" s="140"/>
      <c r="C424" s="140"/>
      <c r="D424" s="141"/>
      <c r="E424" s="141"/>
      <c r="F424" s="142"/>
      <c r="G424" s="143"/>
      <c r="H424" s="141"/>
      <c r="I424" s="144"/>
      <c r="J424" s="54">
        <v>40451</v>
      </c>
      <c r="K424" s="147">
        <v>200000</v>
      </c>
      <c r="L424" s="148">
        <f t="shared" ref="L424:L425" si="58">L423+K424</f>
        <v>53080000</v>
      </c>
      <c r="M424" s="37" t="s">
        <v>412</v>
      </c>
    </row>
    <row r="425" spans="1:13" ht="28.5" customHeight="1">
      <c r="A425" s="139"/>
      <c r="B425" s="156"/>
      <c r="C425" s="140"/>
      <c r="D425" s="141"/>
      <c r="E425" s="141"/>
      <c r="F425" s="142"/>
      <c r="G425" s="143"/>
      <c r="H425" s="141"/>
      <c r="I425" s="144"/>
      <c r="J425" s="54">
        <v>40451</v>
      </c>
      <c r="K425" s="147">
        <v>-1423197</v>
      </c>
      <c r="L425" s="148">
        <f t="shared" si="58"/>
        <v>51656803</v>
      </c>
      <c r="M425" s="37" t="s">
        <v>52</v>
      </c>
    </row>
    <row r="426" spans="1:13" ht="28.5" customHeight="1">
      <c r="A426" s="139"/>
      <c r="B426" s="140"/>
      <c r="C426" s="140"/>
      <c r="D426" s="141"/>
      <c r="E426" s="141"/>
      <c r="F426" s="142"/>
      <c r="G426" s="143"/>
      <c r="H426" s="141"/>
      <c r="I426" s="144"/>
      <c r="J426" s="54">
        <v>40498</v>
      </c>
      <c r="K426" s="149">
        <v>1400000</v>
      </c>
      <c r="L426" s="148">
        <f>L425+K426</f>
        <v>53056803</v>
      </c>
      <c r="M426" s="37" t="s">
        <v>367</v>
      </c>
    </row>
    <row r="427" spans="1:13" ht="28.5" customHeight="1">
      <c r="A427" s="139"/>
      <c r="B427" s="140"/>
      <c r="C427" s="140"/>
      <c r="D427" s="141"/>
      <c r="E427" s="141"/>
      <c r="F427" s="142"/>
      <c r="G427" s="143"/>
      <c r="H427" s="141"/>
      <c r="I427" s="144"/>
      <c r="J427" s="54">
        <v>40527</v>
      </c>
      <c r="K427" s="149">
        <v>-100000</v>
      </c>
      <c r="L427" s="148">
        <f t="shared" ref="L427" si="59">L426+K427</f>
        <v>52956803</v>
      </c>
      <c r="M427" s="37" t="s">
        <v>52</v>
      </c>
    </row>
    <row r="428" spans="1:13" ht="28.5" customHeight="1">
      <c r="A428" s="139"/>
      <c r="B428" s="140"/>
      <c r="C428" s="140"/>
      <c r="D428" s="141"/>
      <c r="E428" s="141"/>
      <c r="F428" s="142"/>
      <c r="G428" s="143"/>
      <c r="H428" s="141"/>
      <c r="I428" s="144"/>
      <c r="J428" s="54">
        <v>40549</v>
      </c>
      <c r="K428" s="149">
        <v>-72</v>
      </c>
      <c r="L428" s="148">
        <f>L427+K428</f>
        <v>52956731</v>
      </c>
      <c r="M428" s="37" t="s">
        <v>52</v>
      </c>
    </row>
    <row r="429" spans="1:13" ht="28.5" customHeight="1">
      <c r="A429" s="139"/>
      <c r="B429" s="140"/>
      <c r="C429" s="140"/>
      <c r="D429" s="141"/>
      <c r="E429" s="141"/>
      <c r="F429" s="142"/>
      <c r="G429" s="143"/>
      <c r="H429" s="141"/>
      <c r="I429" s="144"/>
      <c r="J429" s="54">
        <v>40556</v>
      </c>
      <c r="K429" s="149">
        <v>4100000</v>
      </c>
      <c r="L429" s="148">
        <f>L428+K429</f>
        <v>57056731</v>
      </c>
      <c r="M429" s="37" t="s">
        <v>367</v>
      </c>
    </row>
    <row r="430" spans="1:13" ht="28.5" customHeight="1">
      <c r="A430" s="139"/>
      <c r="B430" s="140"/>
      <c r="C430" s="140"/>
      <c r="D430" s="141"/>
      <c r="E430" s="141"/>
      <c r="F430" s="142"/>
      <c r="G430" s="143"/>
      <c r="H430" s="141"/>
      <c r="I430" s="144"/>
      <c r="J430" s="54">
        <v>40590</v>
      </c>
      <c r="K430" s="149">
        <v>-100000</v>
      </c>
      <c r="L430" s="148">
        <f>L429+K430</f>
        <v>56956731</v>
      </c>
      <c r="M430" s="37" t="s">
        <v>367</v>
      </c>
    </row>
    <row r="431" spans="1:13" s="284" customFormat="1" ht="28.5" customHeight="1">
      <c r="A431" s="139"/>
      <c r="B431" s="140"/>
      <c r="C431" s="140"/>
      <c r="D431" s="141"/>
      <c r="E431" s="141"/>
      <c r="F431" s="142"/>
      <c r="G431" s="143"/>
      <c r="H431" s="141"/>
      <c r="I431" s="144"/>
      <c r="J431" s="258">
        <v>40618</v>
      </c>
      <c r="K431" s="254">
        <v>4000000</v>
      </c>
      <c r="L431" s="148">
        <f>L430+K431</f>
        <v>60956731</v>
      </c>
      <c r="M431" s="250" t="s">
        <v>367</v>
      </c>
    </row>
    <row r="432" spans="1:13" s="248" customFormat="1" ht="28.5" customHeight="1">
      <c r="A432" s="139"/>
      <c r="B432" s="140"/>
      <c r="C432" s="140"/>
      <c r="D432" s="141"/>
      <c r="E432" s="141"/>
      <c r="F432" s="142"/>
      <c r="G432" s="143"/>
      <c r="H432" s="141"/>
      <c r="I432" s="249"/>
      <c r="J432" s="54">
        <v>40632</v>
      </c>
      <c r="K432" s="149">
        <v>-94</v>
      </c>
      <c r="L432" s="148">
        <f>L431+K432</f>
        <v>60956637</v>
      </c>
      <c r="M432" s="37" t="s">
        <v>515</v>
      </c>
    </row>
    <row r="433" spans="1:17" ht="28.5" customHeight="1">
      <c r="A433" s="151">
        <v>40037</v>
      </c>
      <c r="B433" s="46" t="s">
        <v>194</v>
      </c>
      <c r="C433" s="43" t="s">
        <v>193</v>
      </c>
      <c r="D433" s="57" t="s">
        <v>113</v>
      </c>
      <c r="E433" s="57" t="s">
        <v>12</v>
      </c>
      <c r="F433" s="169" t="s">
        <v>150</v>
      </c>
      <c r="G433" s="164">
        <v>29730000</v>
      </c>
      <c r="H433" s="153" t="s">
        <v>73</v>
      </c>
      <c r="I433" s="144"/>
      <c r="J433" s="180">
        <v>40086</v>
      </c>
      <c r="K433" s="186">
        <v>-25510000</v>
      </c>
      <c r="L433" s="148">
        <f>G433+K433</f>
        <v>4220000</v>
      </c>
      <c r="M433" s="42" t="s">
        <v>223</v>
      </c>
      <c r="N433" s="237"/>
      <c r="O433" s="237"/>
      <c r="P433" s="237"/>
      <c r="Q433" s="237"/>
    </row>
    <row r="434" spans="1:17" ht="28.5" customHeight="1">
      <c r="A434" s="139"/>
      <c r="B434" s="47"/>
      <c r="C434" s="44"/>
      <c r="D434" s="58"/>
      <c r="E434" s="58"/>
      <c r="F434" s="170"/>
      <c r="G434" s="166"/>
      <c r="H434" s="141"/>
      <c r="I434" s="144"/>
      <c r="J434" s="54">
        <v>40177</v>
      </c>
      <c r="K434" s="147">
        <v>520000</v>
      </c>
      <c r="L434" s="148">
        <f>L433+K434</f>
        <v>4740000</v>
      </c>
      <c r="M434" s="37" t="s">
        <v>303</v>
      </c>
      <c r="N434" s="237"/>
      <c r="O434" s="237"/>
      <c r="P434" s="237"/>
      <c r="Q434" s="237"/>
    </row>
    <row r="435" spans="1:17" ht="28.5" customHeight="1">
      <c r="A435" s="139"/>
      <c r="B435" s="47"/>
      <c r="C435" s="44"/>
      <c r="D435" s="58"/>
      <c r="E435" s="58"/>
      <c r="F435" s="170"/>
      <c r="G435" s="166"/>
      <c r="H435" s="141"/>
      <c r="I435" s="144"/>
      <c r="J435" s="54">
        <v>40263</v>
      </c>
      <c r="K435" s="147">
        <v>4330000</v>
      </c>
      <c r="L435" s="148">
        <f>L434+K435</f>
        <v>9070000</v>
      </c>
      <c r="M435" s="37" t="s">
        <v>52</v>
      </c>
      <c r="N435" s="237"/>
      <c r="O435" s="237"/>
      <c r="P435" s="237"/>
      <c r="Q435" s="237"/>
    </row>
    <row r="436" spans="1:17" ht="28.5" customHeight="1">
      <c r="A436" s="139"/>
      <c r="B436" s="47"/>
      <c r="C436" s="44"/>
      <c r="D436" s="58"/>
      <c r="E436" s="58"/>
      <c r="F436" s="170"/>
      <c r="G436" s="166"/>
      <c r="H436" s="141"/>
      <c r="I436" s="144"/>
      <c r="J436" s="54">
        <v>40287</v>
      </c>
      <c r="K436" s="149">
        <v>230000</v>
      </c>
      <c r="L436" s="148">
        <f>L435+K436</f>
        <v>9300000</v>
      </c>
      <c r="M436" s="42" t="s">
        <v>329</v>
      </c>
      <c r="N436" s="237"/>
      <c r="O436" s="237"/>
      <c r="P436" s="237"/>
      <c r="Q436" s="237"/>
    </row>
    <row r="437" spans="1:17" ht="28.5" customHeight="1">
      <c r="A437" s="139"/>
      <c r="B437" s="47"/>
      <c r="C437" s="44"/>
      <c r="D437" s="58"/>
      <c r="E437" s="58"/>
      <c r="F437" s="170"/>
      <c r="G437" s="166"/>
      <c r="H437" s="141"/>
      <c r="I437" s="144"/>
      <c r="J437" s="54">
        <v>40317</v>
      </c>
      <c r="K437" s="149">
        <v>850000</v>
      </c>
      <c r="L437" s="148">
        <f>L436+K437</f>
        <v>10150000</v>
      </c>
      <c r="M437" s="42" t="s">
        <v>305</v>
      </c>
      <c r="N437" s="237"/>
      <c r="O437" s="237"/>
      <c r="P437" s="237"/>
      <c r="Q437" s="237"/>
    </row>
    <row r="438" spans="1:17" ht="28.5" customHeight="1">
      <c r="A438" s="139"/>
      <c r="B438" s="47"/>
      <c r="C438" s="44"/>
      <c r="D438" s="58"/>
      <c r="E438" s="173"/>
      <c r="F438" s="170"/>
      <c r="G438" s="166"/>
      <c r="H438" s="141"/>
      <c r="I438" s="144"/>
      <c r="J438" s="54">
        <v>40373</v>
      </c>
      <c r="K438" s="147">
        <v>-850000</v>
      </c>
      <c r="L438" s="148">
        <f t="shared" ref="L438:L441" si="60">L437+K438</f>
        <v>9300000</v>
      </c>
      <c r="M438" s="37" t="s">
        <v>52</v>
      </c>
    </row>
    <row r="439" spans="1:17" ht="28.5" customHeight="1">
      <c r="A439" s="139"/>
      <c r="B439" s="47"/>
      <c r="C439" s="44"/>
      <c r="D439" s="58"/>
      <c r="E439" s="173"/>
      <c r="F439" s="170"/>
      <c r="G439" s="166"/>
      <c r="H439" s="141"/>
      <c r="I439" s="144"/>
      <c r="J439" s="54">
        <v>40436</v>
      </c>
      <c r="K439" s="147">
        <v>100000</v>
      </c>
      <c r="L439" s="148">
        <f t="shared" si="60"/>
        <v>9400000</v>
      </c>
      <c r="M439" s="42" t="s">
        <v>366</v>
      </c>
    </row>
    <row r="440" spans="1:17" ht="28.5" customHeight="1">
      <c r="A440" s="245"/>
      <c r="B440" s="140"/>
      <c r="C440" s="140"/>
      <c r="D440" s="141"/>
      <c r="E440" s="141"/>
      <c r="F440" s="142"/>
      <c r="G440" s="143"/>
      <c r="H440" s="141"/>
      <c r="I440" s="144"/>
      <c r="J440" s="54">
        <v>40451</v>
      </c>
      <c r="K440" s="147">
        <v>100000</v>
      </c>
      <c r="L440" s="148">
        <f t="shared" si="60"/>
        <v>9500000</v>
      </c>
      <c r="M440" s="37" t="s">
        <v>376</v>
      </c>
    </row>
    <row r="441" spans="1:17" ht="28.5" customHeight="1">
      <c r="A441" s="139"/>
      <c r="B441" s="156"/>
      <c r="C441" s="140"/>
      <c r="D441" s="141"/>
      <c r="E441" s="141"/>
      <c r="F441" s="142"/>
      <c r="G441" s="143"/>
      <c r="H441" s="141"/>
      <c r="I441" s="144"/>
      <c r="J441" s="54">
        <v>40451</v>
      </c>
      <c r="K441" s="147">
        <v>16755064</v>
      </c>
      <c r="L441" s="148">
        <f t="shared" si="60"/>
        <v>26255064</v>
      </c>
      <c r="M441" s="37" t="s">
        <v>52</v>
      </c>
    </row>
    <row r="442" spans="1:17" ht="28.5" customHeight="1">
      <c r="A442" s="139"/>
      <c r="B442" s="140"/>
      <c r="C442" s="140"/>
      <c r="D442" s="141"/>
      <c r="E442" s="141"/>
      <c r="F442" s="142"/>
      <c r="G442" s="143"/>
      <c r="H442" s="141"/>
      <c r="I442" s="144"/>
      <c r="J442" s="54">
        <v>40466</v>
      </c>
      <c r="K442" s="147">
        <v>100000</v>
      </c>
      <c r="L442" s="148">
        <f>L441+K442</f>
        <v>26355064</v>
      </c>
      <c r="M442" s="37" t="s">
        <v>367</v>
      </c>
    </row>
    <row r="443" spans="1:17" ht="28.5" customHeight="1">
      <c r="A443" s="139"/>
      <c r="B443" s="140"/>
      <c r="C443" s="140"/>
      <c r="D443" s="141"/>
      <c r="E443" s="141"/>
      <c r="F443" s="142"/>
      <c r="G443" s="143"/>
      <c r="H443" s="141"/>
      <c r="I443" s="144"/>
      <c r="J443" s="54">
        <v>40527</v>
      </c>
      <c r="K443" s="149">
        <v>100000</v>
      </c>
      <c r="L443" s="148">
        <f t="shared" ref="L443" si="61">L442+K443</f>
        <v>26455064</v>
      </c>
      <c r="M443" s="37" t="s">
        <v>52</v>
      </c>
    </row>
    <row r="444" spans="1:17" ht="28.5" customHeight="1">
      <c r="A444" s="139"/>
      <c r="B444" s="140"/>
      <c r="C444" s="140"/>
      <c r="D444" s="141"/>
      <c r="E444" s="141"/>
      <c r="F444" s="142"/>
      <c r="G444" s="143"/>
      <c r="H444" s="141"/>
      <c r="I444" s="144"/>
      <c r="J444" s="54">
        <v>40549</v>
      </c>
      <c r="K444" s="149">
        <v>-40</v>
      </c>
      <c r="L444" s="148">
        <f>L443+K444</f>
        <v>26455024</v>
      </c>
      <c r="M444" s="37" t="s">
        <v>52</v>
      </c>
    </row>
    <row r="445" spans="1:17" ht="28.5" customHeight="1">
      <c r="A445" s="139"/>
      <c r="B445" s="140"/>
      <c r="C445" s="140"/>
      <c r="D445" s="141"/>
      <c r="E445" s="141"/>
      <c r="F445" s="142"/>
      <c r="G445" s="143"/>
      <c r="H445" s="141"/>
      <c r="I445" s="144"/>
      <c r="J445" s="54">
        <v>40556</v>
      </c>
      <c r="K445" s="149">
        <v>300000</v>
      </c>
      <c r="L445" s="148">
        <f>L444+K445</f>
        <v>26755024</v>
      </c>
      <c r="M445" s="37" t="s">
        <v>367</v>
      </c>
    </row>
    <row r="446" spans="1:17" ht="28.5" customHeight="1">
      <c r="A446" s="139"/>
      <c r="B446" s="140"/>
      <c r="C446" s="140"/>
      <c r="D446" s="141"/>
      <c r="E446" s="141"/>
      <c r="F446" s="142"/>
      <c r="G446" s="143"/>
      <c r="H446" s="141"/>
      <c r="I446" s="144"/>
      <c r="J446" s="54">
        <v>40590</v>
      </c>
      <c r="K446" s="149">
        <v>100000</v>
      </c>
      <c r="L446" s="148">
        <f>L445+K446</f>
        <v>26855024</v>
      </c>
      <c r="M446" s="37" t="s">
        <v>367</v>
      </c>
    </row>
    <row r="447" spans="1:17" s="284" customFormat="1" ht="28.5" customHeight="1">
      <c r="A447" s="139"/>
      <c r="B447" s="140"/>
      <c r="C447" s="140"/>
      <c r="D447" s="141"/>
      <c r="E447" s="141"/>
      <c r="F447" s="142"/>
      <c r="G447" s="143"/>
      <c r="H447" s="141"/>
      <c r="I447" s="144"/>
      <c r="J447" s="258">
        <v>40618</v>
      </c>
      <c r="K447" s="254">
        <v>2200000</v>
      </c>
      <c r="L447" s="148">
        <f>L446+K447</f>
        <v>29055024</v>
      </c>
      <c r="M447" s="250" t="s">
        <v>367</v>
      </c>
    </row>
    <row r="448" spans="1:17" s="248" customFormat="1" ht="28.5" customHeight="1">
      <c r="A448" s="139"/>
      <c r="B448" s="140"/>
      <c r="C448" s="140"/>
      <c r="D448" s="141"/>
      <c r="E448" s="141"/>
      <c r="F448" s="142"/>
      <c r="G448" s="162"/>
      <c r="H448" s="163"/>
      <c r="I448" s="150"/>
      <c r="J448" s="54">
        <v>40632</v>
      </c>
      <c r="K448" s="149">
        <v>-52</v>
      </c>
      <c r="L448" s="148">
        <f>L447+K448</f>
        <v>29054972</v>
      </c>
      <c r="M448" s="37" t="s">
        <v>515</v>
      </c>
    </row>
    <row r="449" spans="1:17" ht="28.5" customHeight="1">
      <c r="A449" s="151">
        <v>40053</v>
      </c>
      <c r="B449" s="46" t="s">
        <v>196</v>
      </c>
      <c r="C449" s="43" t="s">
        <v>197</v>
      </c>
      <c r="D449" s="57" t="s">
        <v>101</v>
      </c>
      <c r="E449" s="57" t="s">
        <v>12</v>
      </c>
      <c r="F449" s="169" t="s">
        <v>150</v>
      </c>
      <c r="G449" s="166">
        <v>668440000</v>
      </c>
      <c r="H449" s="141" t="s">
        <v>73</v>
      </c>
      <c r="I449" s="144"/>
      <c r="J449" s="180">
        <v>40088</v>
      </c>
      <c r="K449" s="178">
        <v>145800000</v>
      </c>
      <c r="L449" s="148">
        <f>G449+K449</f>
        <v>814240000</v>
      </c>
      <c r="M449" s="42" t="s">
        <v>224</v>
      </c>
      <c r="N449" s="237"/>
      <c r="O449" s="237"/>
      <c r="P449" s="237"/>
      <c r="Q449" s="237"/>
    </row>
    <row r="450" spans="1:17" ht="28.5" customHeight="1">
      <c r="A450" s="139"/>
      <c r="B450" s="47"/>
      <c r="C450" s="44"/>
      <c r="D450" s="58"/>
      <c r="E450" s="58"/>
      <c r="F450" s="170"/>
      <c r="G450" s="166"/>
      <c r="H450" s="141"/>
      <c r="I450" s="144"/>
      <c r="J450" s="54">
        <v>40177</v>
      </c>
      <c r="K450" s="147">
        <v>1355930000</v>
      </c>
      <c r="L450" s="148">
        <f>L449+K450</f>
        <v>2170170000</v>
      </c>
      <c r="M450" s="37" t="s">
        <v>303</v>
      </c>
      <c r="N450" s="237"/>
      <c r="O450" s="237"/>
      <c r="P450" s="237"/>
      <c r="Q450" s="237"/>
    </row>
    <row r="451" spans="1:17" ht="28.5" customHeight="1">
      <c r="A451" s="139"/>
      <c r="B451" s="47"/>
      <c r="C451" s="44"/>
      <c r="D451" s="58"/>
      <c r="E451" s="58"/>
      <c r="F451" s="170"/>
      <c r="G451" s="166"/>
      <c r="H451" s="141"/>
      <c r="I451" s="144"/>
      <c r="J451" s="54">
        <v>40263</v>
      </c>
      <c r="K451" s="147">
        <v>121180000</v>
      </c>
      <c r="L451" s="148">
        <f>L450+K451</f>
        <v>2291350000</v>
      </c>
      <c r="M451" s="37" t="s">
        <v>52</v>
      </c>
      <c r="N451" s="237"/>
      <c r="O451" s="237"/>
      <c r="P451" s="237"/>
      <c r="Q451" s="237"/>
    </row>
    <row r="452" spans="1:17" ht="28.5" customHeight="1">
      <c r="A452" s="139"/>
      <c r="B452" s="47"/>
      <c r="C452" s="44"/>
      <c r="D452" s="58"/>
      <c r="E452" s="173"/>
      <c r="F452" s="170"/>
      <c r="G452" s="166"/>
      <c r="H452" s="141"/>
      <c r="I452" s="144"/>
      <c r="J452" s="54">
        <v>40373</v>
      </c>
      <c r="K452" s="147">
        <v>-408850000</v>
      </c>
      <c r="L452" s="148">
        <f t="shared" ref="L452:L456" si="62">L451+K452</f>
        <v>1882500000</v>
      </c>
      <c r="M452" s="37" t="s">
        <v>52</v>
      </c>
    </row>
    <row r="453" spans="1:17" ht="28.5" customHeight="1">
      <c r="A453" s="245"/>
      <c r="B453" s="140"/>
      <c r="C453" s="140"/>
      <c r="D453" s="141"/>
      <c r="E453" s="141"/>
      <c r="F453" s="142"/>
      <c r="G453" s="143"/>
      <c r="H453" s="141"/>
      <c r="I453" s="144"/>
      <c r="J453" s="54">
        <v>40451</v>
      </c>
      <c r="K453" s="147">
        <v>5500000</v>
      </c>
      <c r="L453" s="148">
        <f t="shared" si="62"/>
        <v>1888000000</v>
      </c>
      <c r="M453" s="37" t="s">
        <v>413</v>
      </c>
    </row>
    <row r="454" spans="1:17" ht="28.5" customHeight="1">
      <c r="A454" s="139"/>
      <c r="B454" s="156"/>
      <c r="C454" s="140"/>
      <c r="D454" s="141"/>
      <c r="E454" s="141"/>
      <c r="F454" s="142"/>
      <c r="G454" s="143"/>
      <c r="H454" s="141"/>
      <c r="I454" s="144"/>
      <c r="J454" s="54">
        <v>40451</v>
      </c>
      <c r="K454" s="147">
        <v>-51741163</v>
      </c>
      <c r="L454" s="148">
        <f t="shared" si="62"/>
        <v>1836258837</v>
      </c>
      <c r="M454" s="37" t="s">
        <v>52</v>
      </c>
    </row>
    <row r="455" spans="1:17" s="284" customFormat="1" ht="28.5" customHeight="1">
      <c r="A455" s="139"/>
      <c r="B455" s="156"/>
      <c r="C455" s="140"/>
      <c r="D455" s="141"/>
      <c r="E455" s="141"/>
      <c r="F455" s="142"/>
      <c r="G455" s="143"/>
      <c r="H455" s="141"/>
      <c r="I455" s="144"/>
      <c r="J455" s="54">
        <v>40549</v>
      </c>
      <c r="K455" s="149">
        <v>-2282</v>
      </c>
      <c r="L455" s="148">
        <f t="shared" si="62"/>
        <v>1836256555</v>
      </c>
      <c r="M455" s="37" t="s">
        <v>52</v>
      </c>
    </row>
    <row r="456" spans="1:17" ht="28.5" customHeight="1">
      <c r="A456" s="139"/>
      <c r="B456" s="140"/>
      <c r="C456" s="140"/>
      <c r="D456" s="141"/>
      <c r="E456" s="141"/>
      <c r="F456" s="142"/>
      <c r="G456" s="162"/>
      <c r="H456" s="163"/>
      <c r="I456" s="150"/>
      <c r="J456" s="54">
        <v>40632</v>
      </c>
      <c r="K456" s="149">
        <v>-2674</v>
      </c>
      <c r="L456" s="148">
        <f t="shared" si="62"/>
        <v>1836253881</v>
      </c>
      <c r="M456" s="37" t="s">
        <v>515</v>
      </c>
    </row>
    <row r="457" spans="1:17" ht="28.5" customHeight="1">
      <c r="A457" s="151">
        <v>40053</v>
      </c>
      <c r="B457" s="46" t="s">
        <v>198</v>
      </c>
      <c r="C457" s="43" t="s">
        <v>87</v>
      </c>
      <c r="D457" s="57" t="s">
        <v>101</v>
      </c>
      <c r="E457" s="57" t="s">
        <v>12</v>
      </c>
      <c r="F457" s="169" t="s">
        <v>150</v>
      </c>
      <c r="G457" s="164">
        <v>300000</v>
      </c>
      <c r="H457" s="153" t="s">
        <v>73</v>
      </c>
      <c r="I457" s="144"/>
      <c r="J457" s="180">
        <v>40088</v>
      </c>
      <c r="K457" s="178">
        <v>70000</v>
      </c>
      <c r="L457" s="148">
        <f>G457+K457</f>
        <v>370000</v>
      </c>
      <c r="M457" s="42" t="s">
        <v>224</v>
      </c>
      <c r="N457" s="237"/>
      <c r="O457" s="237"/>
      <c r="P457" s="237"/>
      <c r="Q457" s="237"/>
    </row>
    <row r="458" spans="1:17" ht="28.5" customHeight="1">
      <c r="A458" s="139"/>
      <c r="B458" s="47"/>
      <c r="C458" s="44"/>
      <c r="D458" s="58"/>
      <c r="E458" s="58"/>
      <c r="F458" s="170"/>
      <c r="G458" s="166"/>
      <c r="H458" s="141"/>
      <c r="I458" s="144"/>
      <c r="J458" s="54">
        <v>40177</v>
      </c>
      <c r="K458" s="147">
        <v>2680000</v>
      </c>
      <c r="L458" s="148">
        <f>L457+K458</f>
        <v>3050000</v>
      </c>
      <c r="M458" s="37" t="s">
        <v>303</v>
      </c>
      <c r="N458" s="237"/>
      <c r="O458" s="237"/>
      <c r="P458" s="237"/>
      <c r="Q458" s="237"/>
    </row>
    <row r="459" spans="1:17" ht="28.5" customHeight="1">
      <c r="A459" s="139"/>
      <c r="B459" s="47"/>
      <c r="C459" s="44"/>
      <c r="D459" s="58"/>
      <c r="E459" s="58"/>
      <c r="F459" s="170"/>
      <c r="G459" s="166"/>
      <c r="H459" s="141"/>
      <c r="I459" s="144"/>
      <c r="J459" s="54">
        <v>40263</v>
      </c>
      <c r="K459" s="147">
        <v>350000</v>
      </c>
      <c r="L459" s="148">
        <f>L458+K459</f>
        <v>3400000</v>
      </c>
      <c r="M459" s="37" t="s">
        <v>52</v>
      </c>
      <c r="N459" s="237"/>
      <c r="O459" s="237"/>
      <c r="P459" s="237"/>
      <c r="Q459" s="237"/>
    </row>
    <row r="460" spans="1:17" ht="28.5" customHeight="1">
      <c r="A460" s="139"/>
      <c r="B460" s="47"/>
      <c r="C460" s="44"/>
      <c r="D460" s="58"/>
      <c r="E460" s="173"/>
      <c r="F460" s="170"/>
      <c r="G460" s="166"/>
      <c r="H460" s="141"/>
      <c r="I460" s="144"/>
      <c r="J460" s="54">
        <v>40373</v>
      </c>
      <c r="K460" s="147">
        <v>-1900000</v>
      </c>
      <c r="L460" s="148">
        <f t="shared" ref="L460:L462" si="63">L459+K460</f>
        <v>1500000</v>
      </c>
      <c r="M460" s="37" t="s">
        <v>52</v>
      </c>
    </row>
    <row r="461" spans="1:17" ht="28.5" customHeight="1">
      <c r="A461" s="139"/>
      <c r="B461" s="156"/>
      <c r="C461" s="140"/>
      <c r="D461" s="141"/>
      <c r="E461" s="141"/>
      <c r="F461" s="142"/>
      <c r="G461" s="143"/>
      <c r="H461" s="141"/>
      <c r="I461" s="144"/>
      <c r="J461" s="54">
        <v>40451</v>
      </c>
      <c r="K461" s="147">
        <v>-1209889</v>
      </c>
      <c r="L461" s="148">
        <f t="shared" si="63"/>
        <v>290111</v>
      </c>
      <c r="M461" s="37" t="s">
        <v>52</v>
      </c>
    </row>
    <row r="462" spans="1:17" s="268" customFormat="1" ht="28.5" customHeight="1">
      <c r="A462" s="174"/>
      <c r="B462" s="176"/>
      <c r="C462" s="176"/>
      <c r="D462" s="163"/>
      <c r="E462" s="163"/>
      <c r="F462" s="177"/>
      <c r="G462" s="162"/>
      <c r="H462" s="163"/>
      <c r="I462" s="249"/>
      <c r="J462" s="54">
        <v>40260</v>
      </c>
      <c r="K462" s="149">
        <v>-290111</v>
      </c>
      <c r="L462" s="148">
        <f t="shared" si="63"/>
        <v>0</v>
      </c>
      <c r="M462" s="42" t="s">
        <v>185</v>
      </c>
    </row>
    <row r="463" spans="1:17" ht="28.5" customHeight="1">
      <c r="A463" s="151">
        <v>40053</v>
      </c>
      <c r="B463" s="46" t="s">
        <v>199</v>
      </c>
      <c r="C463" s="43" t="s">
        <v>8</v>
      </c>
      <c r="D463" s="57" t="s">
        <v>78</v>
      </c>
      <c r="E463" s="57" t="s">
        <v>12</v>
      </c>
      <c r="F463" s="169" t="s">
        <v>150</v>
      </c>
      <c r="G463" s="164">
        <v>570000</v>
      </c>
      <c r="H463" s="153" t="s">
        <v>73</v>
      </c>
      <c r="I463" s="144"/>
      <c r="J463" s="180">
        <v>40088</v>
      </c>
      <c r="K463" s="178">
        <v>130000</v>
      </c>
      <c r="L463" s="148">
        <f>G463+K463</f>
        <v>700000</v>
      </c>
      <c r="M463" s="42" t="s">
        <v>224</v>
      </c>
      <c r="N463" s="237"/>
      <c r="O463" s="237"/>
      <c r="P463" s="237"/>
      <c r="Q463" s="237"/>
    </row>
    <row r="464" spans="1:17" ht="28.5" customHeight="1">
      <c r="A464" s="139"/>
      <c r="B464" s="47"/>
      <c r="C464" s="44"/>
      <c r="D464" s="58"/>
      <c r="E464" s="58"/>
      <c r="F464" s="170"/>
      <c r="G464" s="166"/>
      <c r="H464" s="141"/>
      <c r="I464" s="144"/>
      <c r="J464" s="54">
        <v>40177</v>
      </c>
      <c r="K464" s="147">
        <v>-310000</v>
      </c>
      <c r="L464" s="148">
        <f>L463+K464</f>
        <v>390000</v>
      </c>
      <c r="M464" s="37" t="s">
        <v>303</v>
      </c>
      <c r="N464" s="237"/>
      <c r="O464" s="237"/>
      <c r="P464" s="237"/>
      <c r="Q464" s="237"/>
    </row>
    <row r="465" spans="1:17" ht="28.5" customHeight="1">
      <c r="A465" s="139"/>
      <c r="B465" s="47"/>
      <c r="C465" s="44"/>
      <c r="D465" s="58"/>
      <c r="E465" s="58"/>
      <c r="F465" s="170"/>
      <c r="G465" s="166"/>
      <c r="H465" s="141"/>
      <c r="I465" s="144"/>
      <c r="J465" s="54">
        <v>40263</v>
      </c>
      <c r="K465" s="147">
        <v>2110000</v>
      </c>
      <c r="L465" s="148">
        <f>L464+K465</f>
        <v>2500000</v>
      </c>
      <c r="M465" s="37" t="s">
        <v>52</v>
      </c>
      <c r="N465" s="237"/>
      <c r="O465" s="237"/>
      <c r="P465" s="237"/>
      <c r="Q465" s="237"/>
    </row>
    <row r="466" spans="1:17" ht="28.5" customHeight="1">
      <c r="A466" s="139"/>
      <c r="B466" s="47"/>
      <c r="C466" s="44"/>
      <c r="D466" s="58"/>
      <c r="E466" s="173"/>
      <c r="F466" s="170"/>
      <c r="G466" s="166"/>
      <c r="H466" s="141"/>
      <c r="I466" s="144"/>
      <c r="J466" s="54">
        <v>40373</v>
      </c>
      <c r="K466" s="147">
        <v>8300000</v>
      </c>
      <c r="L466" s="148">
        <f t="shared" ref="L466:L467" si="64">L465+K466</f>
        <v>10800000</v>
      </c>
      <c r="M466" s="37" t="s">
        <v>52</v>
      </c>
    </row>
    <row r="467" spans="1:17" ht="28.5" customHeight="1">
      <c r="A467" s="139"/>
      <c r="B467" s="156"/>
      <c r="C467" s="140"/>
      <c r="D467" s="141"/>
      <c r="E467" s="141"/>
      <c r="F467" s="142"/>
      <c r="G467" s="143"/>
      <c r="H467" s="141"/>
      <c r="I467" s="144"/>
      <c r="J467" s="54">
        <v>40451</v>
      </c>
      <c r="K467" s="147">
        <v>5301172</v>
      </c>
      <c r="L467" s="148">
        <f t="shared" si="64"/>
        <v>16101172</v>
      </c>
      <c r="M467" s="37" t="s">
        <v>52</v>
      </c>
    </row>
    <row r="468" spans="1:17" ht="28.5" customHeight="1">
      <c r="A468" s="139"/>
      <c r="B468" s="140"/>
      <c r="C468" s="140"/>
      <c r="D468" s="141"/>
      <c r="E468" s="141"/>
      <c r="F468" s="142"/>
      <c r="G468" s="143"/>
      <c r="H468" s="141"/>
      <c r="I468" s="144"/>
      <c r="J468" s="54">
        <v>40549</v>
      </c>
      <c r="K468" s="149">
        <v>-22</v>
      </c>
      <c r="L468" s="148">
        <f>L467+K468</f>
        <v>16101150</v>
      </c>
      <c r="M468" s="37" t="s">
        <v>52</v>
      </c>
    </row>
    <row r="469" spans="1:17" s="284" customFormat="1" ht="28.5" customHeight="1">
      <c r="A469" s="139"/>
      <c r="B469" s="140"/>
      <c r="C469" s="140"/>
      <c r="D469" s="141"/>
      <c r="E469" s="141"/>
      <c r="F469" s="142"/>
      <c r="G469" s="143"/>
      <c r="H469" s="141"/>
      <c r="I469" s="144"/>
      <c r="J469" s="258">
        <v>40618</v>
      </c>
      <c r="K469" s="254">
        <v>-400000</v>
      </c>
      <c r="L469" s="148">
        <f>L468+K469</f>
        <v>15701150</v>
      </c>
      <c r="M469" s="250" t="s">
        <v>367</v>
      </c>
    </row>
    <row r="470" spans="1:17" s="248" customFormat="1" ht="28.5" customHeight="1">
      <c r="A470" s="139"/>
      <c r="B470" s="140"/>
      <c r="C470" s="140"/>
      <c r="D470" s="141"/>
      <c r="E470" s="141"/>
      <c r="F470" s="142"/>
      <c r="G470" s="143"/>
      <c r="H470" s="141"/>
      <c r="I470" s="249"/>
      <c r="J470" s="54">
        <v>40632</v>
      </c>
      <c r="K470" s="149">
        <v>-25</v>
      </c>
      <c r="L470" s="148">
        <f>L469+K470</f>
        <v>15701125</v>
      </c>
      <c r="M470" s="37" t="s">
        <v>515</v>
      </c>
    </row>
    <row r="471" spans="1:17" ht="28.5" customHeight="1">
      <c r="A471" s="151">
        <v>40058</v>
      </c>
      <c r="B471" s="46" t="s">
        <v>200</v>
      </c>
      <c r="C471" s="43" t="s">
        <v>179</v>
      </c>
      <c r="D471" s="57" t="s">
        <v>106</v>
      </c>
      <c r="E471" s="57" t="s">
        <v>12</v>
      </c>
      <c r="F471" s="169" t="s">
        <v>150</v>
      </c>
      <c r="G471" s="164">
        <v>560000</v>
      </c>
      <c r="H471" s="153" t="s">
        <v>73</v>
      </c>
      <c r="I471" s="144"/>
      <c r="J471" s="180">
        <v>40088</v>
      </c>
      <c r="K471" s="178">
        <v>130000</v>
      </c>
      <c r="L471" s="148">
        <f>G471+K471</f>
        <v>690000</v>
      </c>
      <c r="M471" s="42" t="s">
        <v>224</v>
      </c>
      <c r="N471" s="237"/>
      <c r="O471" s="237"/>
      <c r="P471" s="237"/>
      <c r="Q471" s="237"/>
    </row>
    <row r="472" spans="1:17" ht="28.5" customHeight="1">
      <c r="A472" s="139"/>
      <c r="B472" s="47"/>
      <c r="C472" s="44"/>
      <c r="D472" s="58"/>
      <c r="E472" s="58"/>
      <c r="F472" s="170"/>
      <c r="G472" s="166"/>
      <c r="H472" s="141"/>
      <c r="I472" s="144"/>
      <c r="J472" s="54">
        <v>40177</v>
      </c>
      <c r="K472" s="147">
        <v>1040000</v>
      </c>
      <c r="L472" s="148">
        <f>L471+K472</f>
        <v>1730000</v>
      </c>
      <c r="M472" s="37" t="s">
        <v>303</v>
      </c>
      <c r="N472" s="237"/>
      <c r="O472" s="237"/>
      <c r="P472" s="237"/>
      <c r="Q472" s="237"/>
    </row>
    <row r="473" spans="1:17" ht="28.5" customHeight="1">
      <c r="A473" s="139"/>
      <c r="B473" s="47"/>
      <c r="C473" s="44"/>
      <c r="D473" s="58"/>
      <c r="E473" s="58"/>
      <c r="F473" s="170"/>
      <c r="G473" s="166"/>
      <c r="H473" s="141"/>
      <c r="I473" s="144"/>
      <c r="J473" s="54">
        <v>40263</v>
      </c>
      <c r="K473" s="147">
        <v>-1680000</v>
      </c>
      <c r="L473" s="148">
        <f>L472+K473</f>
        <v>50000</v>
      </c>
      <c r="M473" s="37" t="s">
        <v>52</v>
      </c>
      <c r="N473" s="237"/>
      <c r="O473" s="237"/>
      <c r="P473" s="237"/>
      <c r="Q473" s="237"/>
    </row>
    <row r="474" spans="1:17" ht="28.5" customHeight="1">
      <c r="A474" s="139"/>
      <c r="B474" s="47"/>
      <c r="C474" s="44"/>
      <c r="D474" s="58"/>
      <c r="E474" s="58"/>
      <c r="F474" s="170"/>
      <c r="G474" s="166"/>
      <c r="H474" s="141"/>
      <c r="I474" s="144"/>
      <c r="J474" s="54">
        <v>40310</v>
      </c>
      <c r="K474" s="149">
        <v>1260000</v>
      </c>
      <c r="L474" s="148">
        <f>L473+K474</f>
        <v>1310000</v>
      </c>
      <c r="M474" s="37" t="s">
        <v>52</v>
      </c>
      <c r="N474" s="237"/>
      <c r="O474" s="237"/>
      <c r="P474" s="237"/>
      <c r="Q474" s="237"/>
    </row>
    <row r="475" spans="1:17" ht="28.5" customHeight="1">
      <c r="A475" s="139"/>
      <c r="B475" s="47"/>
      <c r="C475" s="44"/>
      <c r="D475" s="58"/>
      <c r="E475" s="173"/>
      <c r="F475" s="170"/>
      <c r="G475" s="166"/>
      <c r="H475" s="141"/>
      <c r="I475" s="144"/>
      <c r="J475" s="54">
        <v>40373</v>
      </c>
      <c r="K475" s="147">
        <v>-1110000</v>
      </c>
      <c r="L475" s="148">
        <f t="shared" ref="L475:L477" si="65">L474+K475</f>
        <v>200000</v>
      </c>
      <c r="M475" s="37" t="s">
        <v>52</v>
      </c>
    </row>
    <row r="476" spans="1:17" ht="28.5" customHeight="1">
      <c r="A476" s="245"/>
      <c r="B476" s="140"/>
      <c r="C476" s="140"/>
      <c r="D476" s="141"/>
      <c r="E476" s="141"/>
      <c r="F476" s="142"/>
      <c r="G476" s="143"/>
      <c r="H476" s="141"/>
      <c r="I476" s="144"/>
      <c r="J476" s="54">
        <v>40451</v>
      </c>
      <c r="K476" s="147">
        <v>100000</v>
      </c>
      <c r="L476" s="148">
        <f t="shared" si="65"/>
        <v>300000</v>
      </c>
      <c r="M476" s="37" t="s">
        <v>414</v>
      </c>
    </row>
    <row r="477" spans="1:17" ht="28.5" customHeight="1">
      <c r="A477" s="174"/>
      <c r="B477" s="175"/>
      <c r="C477" s="176"/>
      <c r="D477" s="163"/>
      <c r="E477" s="163"/>
      <c r="F477" s="177"/>
      <c r="G477" s="162"/>
      <c r="H477" s="163"/>
      <c r="I477" s="150"/>
      <c r="J477" s="54">
        <v>40451</v>
      </c>
      <c r="K477" s="147">
        <v>-9889</v>
      </c>
      <c r="L477" s="148">
        <f t="shared" si="65"/>
        <v>290111</v>
      </c>
      <c r="M477" s="37" t="s">
        <v>52</v>
      </c>
    </row>
    <row r="478" spans="1:17" ht="28.5" customHeight="1">
      <c r="A478" s="309" t="s">
        <v>374</v>
      </c>
      <c r="B478" s="46" t="s">
        <v>373</v>
      </c>
      <c r="C478" s="43" t="s">
        <v>15</v>
      </c>
      <c r="D478" s="57" t="s">
        <v>120</v>
      </c>
      <c r="E478" s="57" t="s">
        <v>12</v>
      </c>
      <c r="F478" s="169" t="s">
        <v>150</v>
      </c>
      <c r="G478" s="164">
        <v>6000000</v>
      </c>
      <c r="H478" s="153" t="s">
        <v>73</v>
      </c>
      <c r="I478" s="242">
        <v>10</v>
      </c>
      <c r="J478" s="180">
        <v>40088</v>
      </c>
      <c r="K478" s="178">
        <v>1310000</v>
      </c>
      <c r="L478" s="148">
        <f>G478+K478</f>
        <v>7310000</v>
      </c>
      <c r="M478" s="42" t="s">
        <v>224</v>
      </c>
      <c r="N478" s="237"/>
      <c r="O478" s="237"/>
      <c r="P478" s="237"/>
      <c r="Q478" s="237"/>
    </row>
    <row r="479" spans="1:17" ht="28.5" customHeight="1">
      <c r="A479" s="310"/>
      <c r="B479" s="47"/>
      <c r="C479" s="44"/>
      <c r="D479" s="58"/>
      <c r="E479" s="58"/>
      <c r="F479" s="170"/>
      <c r="G479" s="166"/>
      <c r="H479" s="141"/>
      <c r="I479" s="144"/>
      <c r="J479" s="54">
        <v>40177</v>
      </c>
      <c r="K479" s="147">
        <v>-3390000</v>
      </c>
      <c r="L479" s="148">
        <f>L478+K479</f>
        <v>3920000</v>
      </c>
      <c r="M479" s="37" t="s">
        <v>303</v>
      </c>
      <c r="N479" s="237"/>
      <c r="O479" s="237"/>
      <c r="P479" s="237"/>
      <c r="Q479" s="237"/>
    </row>
    <row r="480" spans="1:17" ht="28.5" customHeight="1">
      <c r="A480" s="139"/>
      <c r="B480" s="47"/>
      <c r="C480" s="44"/>
      <c r="D480" s="58"/>
      <c r="E480" s="58"/>
      <c r="F480" s="170"/>
      <c r="G480" s="166"/>
      <c r="H480" s="141"/>
      <c r="I480" s="144"/>
      <c r="J480" s="54">
        <v>40263</v>
      </c>
      <c r="K480" s="147">
        <v>410000</v>
      </c>
      <c r="L480" s="148">
        <f>L479+K480</f>
        <v>4330000</v>
      </c>
      <c r="M480" s="37" t="s">
        <v>52</v>
      </c>
      <c r="N480" s="237"/>
      <c r="O480" s="237"/>
      <c r="P480" s="237"/>
      <c r="Q480" s="237"/>
    </row>
    <row r="481" spans="1:13" ht="28.5" customHeight="1">
      <c r="A481" s="139"/>
      <c r="B481" s="47"/>
      <c r="C481" s="44"/>
      <c r="D481" s="58"/>
      <c r="E481" s="173"/>
      <c r="F481" s="170"/>
      <c r="G481" s="166"/>
      <c r="H481" s="141"/>
      <c r="I481" s="144"/>
      <c r="J481" s="54">
        <v>40373</v>
      </c>
      <c r="K481" s="147">
        <v>-730000</v>
      </c>
      <c r="L481" s="148">
        <f t="shared" ref="L481:L483" si="66">L480+K481</f>
        <v>3600000</v>
      </c>
      <c r="M481" s="37" t="s">
        <v>52</v>
      </c>
    </row>
    <row r="482" spans="1:13" ht="28.5" customHeight="1">
      <c r="A482" s="139"/>
      <c r="B482" s="47"/>
      <c r="C482" s="44"/>
      <c r="D482" s="58"/>
      <c r="E482" s="173"/>
      <c r="F482" s="170"/>
      <c r="G482" s="166"/>
      <c r="H482" s="141"/>
      <c r="I482" s="144"/>
      <c r="J482" s="54">
        <v>40436</v>
      </c>
      <c r="K482" s="147">
        <v>4700000</v>
      </c>
      <c r="L482" s="148">
        <f t="shared" si="66"/>
        <v>8300000</v>
      </c>
      <c r="M482" s="37" t="s">
        <v>367</v>
      </c>
    </row>
    <row r="483" spans="1:13" ht="28.5" customHeight="1">
      <c r="A483" s="139"/>
      <c r="B483" s="156"/>
      <c r="C483" s="140"/>
      <c r="D483" s="141"/>
      <c r="E483" s="141"/>
      <c r="F483" s="142"/>
      <c r="G483" s="143"/>
      <c r="H483" s="141"/>
      <c r="I483" s="144"/>
      <c r="J483" s="54">
        <v>40451</v>
      </c>
      <c r="K483" s="147">
        <v>117764</v>
      </c>
      <c r="L483" s="148">
        <f t="shared" si="66"/>
        <v>8417764</v>
      </c>
      <c r="M483" s="37" t="s">
        <v>52</v>
      </c>
    </row>
    <row r="484" spans="1:13" ht="28.5" customHeight="1">
      <c r="A484" s="139"/>
      <c r="B484" s="140"/>
      <c r="C484" s="140"/>
      <c r="D484" s="141"/>
      <c r="E484" s="141"/>
      <c r="F484" s="142"/>
      <c r="G484" s="143"/>
      <c r="H484" s="141"/>
      <c r="I484" s="144"/>
      <c r="J484" s="54">
        <v>40498</v>
      </c>
      <c r="K484" s="149">
        <v>800000</v>
      </c>
      <c r="L484" s="148">
        <f>L483+K484</f>
        <v>9217764</v>
      </c>
      <c r="M484" s="37" t="s">
        <v>367</v>
      </c>
    </row>
    <row r="485" spans="1:13" ht="28.5" customHeight="1">
      <c r="A485" s="139"/>
      <c r="B485" s="140"/>
      <c r="C485" s="140"/>
      <c r="D485" s="141"/>
      <c r="E485" s="141"/>
      <c r="F485" s="142"/>
      <c r="G485" s="143"/>
      <c r="H485" s="141"/>
      <c r="I485" s="144"/>
      <c r="J485" s="54">
        <v>40527</v>
      </c>
      <c r="K485" s="149">
        <v>2700000</v>
      </c>
      <c r="L485" s="148">
        <f t="shared" ref="L485" si="67">L484+K485</f>
        <v>11917764</v>
      </c>
      <c r="M485" s="37" t="s">
        <v>52</v>
      </c>
    </row>
    <row r="486" spans="1:13" ht="28.5" customHeight="1">
      <c r="A486" s="139"/>
      <c r="B486" s="140"/>
      <c r="C486" s="140"/>
      <c r="D486" s="141"/>
      <c r="E486" s="141"/>
      <c r="F486" s="142"/>
      <c r="G486" s="143"/>
      <c r="H486" s="141"/>
      <c r="I486" s="144"/>
      <c r="J486" s="54">
        <v>40549</v>
      </c>
      <c r="K486" s="149">
        <v>-17</v>
      </c>
      <c r="L486" s="148">
        <f>L485+K486</f>
        <v>11917747</v>
      </c>
      <c r="M486" s="37" t="s">
        <v>52</v>
      </c>
    </row>
    <row r="487" spans="1:13" ht="28.5" customHeight="1">
      <c r="A487" s="139"/>
      <c r="B487" s="140"/>
      <c r="C487" s="140"/>
      <c r="D487" s="141"/>
      <c r="E487" s="141"/>
      <c r="F487" s="142"/>
      <c r="G487" s="143"/>
      <c r="H487" s="141"/>
      <c r="I487" s="144"/>
      <c r="J487" s="54">
        <v>40556</v>
      </c>
      <c r="K487" s="149">
        <v>700000</v>
      </c>
      <c r="L487" s="148">
        <f>L486+K487</f>
        <v>12617747</v>
      </c>
      <c r="M487" s="37" t="s">
        <v>367</v>
      </c>
    </row>
    <row r="488" spans="1:13" s="284" customFormat="1" ht="28.5" customHeight="1">
      <c r="A488" s="139"/>
      <c r="B488" s="140"/>
      <c r="C488" s="140"/>
      <c r="D488" s="141"/>
      <c r="E488" s="141"/>
      <c r="F488" s="142"/>
      <c r="G488" s="143"/>
      <c r="H488" s="141"/>
      <c r="I488" s="144"/>
      <c r="J488" s="54">
        <v>40590</v>
      </c>
      <c r="K488" s="149">
        <v>1800000</v>
      </c>
      <c r="L488" s="148">
        <f>L487+K488</f>
        <v>14417747</v>
      </c>
      <c r="M488" s="37" t="s">
        <v>367</v>
      </c>
    </row>
    <row r="489" spans="1:13" ht="28.5" customHeight="1">
      <c r="A489" s="139"/>
      <c r="B489" s="140"/>
      <c r="C489" s="140"/>
      <c r="D489" s="141"/>
      <c r="E489" s="141"/>
      <c r="F489" s="142"/>
      <c r="G489" s="162"/>
      <c r="H489" s="163"/>
      <c r="I489" s="150"/>
      <c r="J489" s="54">
        <v>40632</v>
      </c>
      <c r="K489" s="149">
        <v>-19</v>
      </c>
      <c r="L489" s="148">
        <f>L488+K489</f>
        <v>14417728</v>
      </c>
      <c r="M489" s="37" t="s">
        <v>515</v>
      </c>
    </row>
    <row r="490" spans="1:13" ht="28.5" customHeight="1">
      <c r="A490" s="151">
        <v>40065</v>
      </c>
      <c r="B490" s="46" t="s">
        <v>201</v>
      </c>
      <c r="C490" s="43" t="s">
        <v>204</v>
      </c>
      <c r="D490" s="57" t="s">
        <v>122</v>
      </c>
      <c r="E490" s="57" t="s">
        <v>12</v>
      </c>
      <c r="F490" s="169" t="s">
        <v>150</v>
      </c>
      <c r="G490" s="164">
        <v>1250000</v>
      </c>
      <c r="H490" s="153" t="s">
        <v>73</v>
      </c>
      <c r="I490" s="144"/>
      <c r="J490" s="180">
        <v>40088</v>
      </c>
      <c r="K490" s="178">
        <v>280000</v>
      </c>
      <c r="L490" s="148">
        <f>G490+K490</f>
        <v>1530000</v>
      </c>
      <c r="M490" s="42" t="s">
        <v>224</v>
      </c>
    </row>
    <row r="491" spans="1:13" ht="28.5" customHeight="1">
      <c r="A491" s="139"/>
      <c r="B491" s="47"/>
      <c r="C491" s="44"/>
      <c r="D491" s="58"/>
      <c r="E491" s="58"/>
      <c r="F491" s="170"/>
      <c r="G491" s="166"/>
      <c r="H491" s="141"/>
      <c r="I491" s="144"/>
      <c r="J491" s="54">
        <v>40177</v>
      </c>
      <c r="K491" s="147">
        <v>-750000</v>
      </c>
      <c r="L491" s="148">
        <f>L490+K491</f>
        <v>780000</v>
      </c>
      <c r="M491" s="37" t="s">
        <v>303</v>
      </c>
    </row>
    <row r="492" spans="1:13" ht="28.5" customHeight="1">
      <c r="A492" s="139"/>
      <c r="B492" s="47"/>
      <c r="C492" s="44"/>
      <c r="D492" s="58"/>
      <c r="E492" s="58"/>
      <c r="F492" s="170"/>
      <c r="G492" s="166"/>
      <c r="H492" s="141"/>
      <c r="I492" s="144"/>
      <c r="J492" s="54">
        <v>40263</v>
      </c>
      <c r="K492" s="147">
        <v>120000</v>
      </c>
      <c r="L492" s="148">
        <f>L491+K492</f>
        <v>900000</v>
      </c>
      <c r="M492" s="37" t="s">
        <v>52</v>
      </c>
    </row>
    <row r="493" spans="1:13" ht="28.5" customHeight="1">
      <c r="A493" s="139"/>
      <c r="B493" s="47"/>
      <c r="C493" s="44"/>
      <c r="D493" s="58"/>
      <c r="E493" s="173"/>
      <c r="F493" s="170"/>
      <c r="G493" s="166"/>
      <c r="H493" s="141"/>
      <c r="I493" s="144"/>
      <c r="J493" s="54">
        <v>40373</v>
      </c>
      <c r="K493" s="147">
        <v>-300000</v>
      </c>
      <c r="L493" s="148">
        <f t="shared" ref="L493:L496" si="68">L492+K493</f>
        <v>600000</v>
      </c>
      <c r="M493" s="37" t="s">
        <v>52</v>
      </c>
    </row>
    <row r="494" spans="1:13" ht="28.5" customHeight="1">
      <c r="A494" s="139"/>
      <c r="B494" s="156"/>
      <c r="C494" s="140"/>
      <c r="D494" s="141"/>
      <c r="E494" s="141"/>
      <c r="F494" s="142"/>
      <c r="G494" s="143"/>
      <c r="H494" s="141"/>
      <c r="I494" s="144"/>
      <c r="J494" s="54">
        <v>40451</v>
      </c>
      <c r="K494" s="147">
        <v>270334</v>
      </c>
      <c r="L494" s="148">
        <f t="shared" si="68"/>
        <v>870334</v>
      </c>
      <c r="M494" s="37" t="s">
        <v>52</v>
      </c>
    </row>
    <row r="495" spans="1:13" s="281" customFormat="1" ht="28.5" customHeight="1">
      <c r="A495" s="139"/>
      <c r="B495" s="156"/>
      <c r="C495" s="140"/>
      <c r="D495" s="141"/>
      <c r="E495" s="141"/>
      <c r="F495" s="142"/>
      <c r="G495" s="143"/>
      <c r="H495" s="141"/>
      <c r="I495" s="144"/>
      <c r="J495" s="54">
        <v>40549</v>
      </c>
      <c r="K495" s="149">
        <v>-1</v>
      </c>
      <c r="L495" s="148">
        <f t="shared" si="68"/>
        <v>870333</v>
      </c>
      <c r="M495" s="37" t="s">
        <v>52</v>
      </c>
    </row>
    <row r="496" spans="1:13" ht="28.5" customHeight="1">
      <c r="A496" s="139"/>
      <c r="B496" s="140"/>
      <c r="C496" s="140"/>
      <c r="D496" s="141"/>
      <c r="E496" s="141"/>
      <c r="F496" s="142"/>
      <c r="G496" s="162"/>
      <c r="H496" s="163"/>
      <c r="I496" s="150"/>
      <c r="J496" s="54">
        <v>40632</v>
      </c>
      <c r="K496" s="149">
        <v>-1</v>
      </c>
      <c r="L496" s="148">
        <f t="shared" si="68"/>
        <v>870332</v>
      </c>
      <c r="M496" s="37" t="s">
        <v>515</v>
      </c>
    </row>
    <row r="497" spans="1:13" ht="28.5" customHeight="1">
      <c r="A497" s="151">
        <v>40065</v>
      </c>
      <c r="B497" s="46" t="s">
        <v>202</v>
      </c>
      <c r="C497" s="43" t="s">
        <v>205</v>
      </c>
      <c r="D497" s="57" t="s">
        <v>102</v>
      </c>
      <c r="E497" s="57" t="s">
        <v>12</v>
      </c>
      <c r="F497" s="169" t="s">
        <v>150</v>
      </c>
      <c r="G497" s="164">
        <v>114220000</v>
      </c>
      <c r="H497" s="153" t="s">
        <v>73</v>
      </c>
      <c r="I497" s="144"/>
      <c r="J497" s="180">
        <v>40088</v>
      </c>
      <c r="K497" s="178">
        <v>24920000</v>
      </c>
      <c r="L497" s="148">
        <f>G497+K497</f>
        <v>139140000</v>
      </c>
      <c r="M497" s="42" t="s">
        <v>224</v>
      </c>
    </row>
    <row r="498" spans="1:13" ht="28.5" customHeight="1">
      <c r="A498" s="139"/>
      <c r="B498" s="47"/>
      <c r="C498" s="44"/>
      <c r="D498" s="58"/>
      <c r="E498" s="58"/>
      <c r="F498" s="170"/>
      <c r="G498" s="166"/>
      <c r="H498" s="141"/>
      <c r="I498" s="144"/>
      <c r="J498" s="54">
        <v>40177</v>
      </c>
      <c r="K498" s="147">
        <v>49410000</v>
      </c>
      <c r="L498" s="148">
        <f>L497+K498</f>
        <v>188550000</v>
      </c>
      <c r="M498" s="37" t="s">
        <v>303</v>
      </c>
    </row>
    <row r="499" spans="1:13" ht="28.5" customHeight="1">
      <c r="A499" s="139"/>
      <c r="B499" s="47"/>
      <c r="C499" s="44"/>
      <c r="D499" s="58"/>
      <c r="E499" s="58"/>
      <c r="F499" s="170"/>
      <c r="G499" s="166"/>
      <c r="H499" s="141"/>
      <c r="I499" s="144"/>
      <c r="J499" s="54">
        <v>40263</v>
      </c>
      <c r="K499" s="147">
        <v>41830000</v>
      </c>
      <c r="L499" s="148">
        <f>L498+K499</f>
        <v>230380000</v>
      </c>
      <c r="M499" s="37" t="s">
        <v>52</v>
      </c>
    </row>
    <row r="500" spans="1:13" ht="28.5" customHeight="1">
      <c r="A500" s="139"/>
      <c r="B500" s="47"/>
      <c r="C500" s="44"/>
      <c r="D500" s="58"/>
      <c r="E500" s="173"/>
      <c r="F500" s="170"/>
      <c r="G500" s="166"/>
      <c r="H500" s="141"/>
      <c r="I500" s="144"/>
      <c r="J500" s="54">
        <v>40373</v>
      </c>
      <c r="K500" s="147">
        <v>-85780000</v>
      </c>
      <c r="L500" s="148">
        <f t="shared" ref="L500:L503" si="69">L499+K500</f>
        <v>144600000</v>
      </c>
      <c r="M500" s="37" t="s">
        <v>52</v>
      </c>
    </row>
    <row r="501" spans="1:13" ht="28.5" customHeight="1">
      <c r="A501" s="139"/>
      <c r="B501" s="156"/>
      <c r="C501" s="140"/>
      <c r="D501" s="141"/>
      <c r="E501" s="141"/>
      <c r="F501" s="142"/>
      <c r="G501" s="143"/>
      <c r="H501" s="141"/>
      <c r="I501" s="144"/>
      <c r="J501" s="54">
        <v>40451</v>
      </c>
      <c r="K501" s="147">
        <v>36574444</v>
      </c>
      <c r="L501" s="148">
        <f t="shared" si="69"/>
        <v>181174444</v>
      </c>
      <c r="M501" s="37" t="s">
        <v>52</v>
      </c>
    </row>
    <row r="502" spans="1:13" s="284" customFormat="1" ht="28.5" customHeight="1">
      <c r="A502" s="139"/>
      <c r="B502" s="156"/>
      <c r="C502" s="140"/>
      <c r="D502" s="141"/>
      <c r="E502" s="141"/>
      <c r="F502" s="142"/>
      <c r="G502" s="143"/>
      <c r="H502" s="141"/>
      <c r="I502" s="144"/>
      <c r="J502" s="54">
        <v>40549</v>
      </c>
      <c r="K502" s="149">
        <v>-160</v>
      </c>
      <c r="L502" s="148">
        <f t="shared" si="69"/>
        <v>181174284</v>
      </c>
      <c r="M502" s="37" t="s">
        <v>52</v>
      </c>
    </row>
    <row r="503" spans="1:13" ht="28.5" customHeight="1">
      <c r="A503" s="139"/>
      <c r="B503" s="140"/>
      <c r="C503" s="140"/>
      <c r="D503" s="141"/>
      <c r="E503" s="141"/>
      <c r="F503" s="142"/>
      <c r="G503" s="162"/>
      <c r="H503" s="163"/>
      <c r="I503" s="150"/>
      <c r="J503" s="54">
        <v>40632</v>
      </c>
      <c r="K503" s="149">
        <v>-172</v>
      </c>
      <c r="L503" s="148">
        <f t="shared" si="69"/>
        <v>181174112</v>
      </c>
      <c r="M503" s="37" t="s">
        <v>515</v>
      </c>
    </row>
    <row r="504" spans="1:13" ht="28.5" customHeight="1">
      <c r="A504" s="151">
        <v>40065</v>
      </c>
      <c r="B504" s="46" t="s">
        <v>203</v>
      </c>
      <c r="C504" s="43" t="s">
        <v>206</v>
      </c>
      <c r="D504" s="57" t="s">
        <v>11</v>
      </c>
      <c r="E504" s="57" t="s">
        <v>12</v>
      </c>
      <c r="F504" s="169" t="s">
        <v>150</v>
      </c>
      <c r="G504" s="164">
        <v>4350000</v>
      </c>
      <c r="H504" s="153" t="s">
        <v>73</v>
      </c>
      <c r="I504" s="144"/>
      <c r="J504" s="180">
        <v>40088</v>
      </c>
      <c r="K504" s="178">
        <v>950000</v>
      </c>
      <c r="L504" s="148">
        <f>G504+K504</f>
        <v>5300000</v>
      </c>
      <c r="M504" s="42" t="s">
        <v>224</v>
      </c>
    </row>
    <row r="505" spans="1:13" ht="28.5" customHeight="1">
      <c r="A505" s="139"/>
      <c r="B505" s="47"/>
      <c r="C505" s="44"/>
      <c r="D505" s="58"/>
      <c r="E505" s="58"/>
      <c r="F505" s="170"/>
      <c r="G505" s="166"/>
      <c r="H505" s="141"/>
      <c r="I505" s="144"/>
      <c r="J505" s="54">
        <v>40177</v>
      </c>
      <c r="K505" s="147">
        <v>5700000</v>
      </c>
      <c r="L505" s="148">
        <f>L504+K505</f>
        <v>11000000</v>
      </c>
      <c r="M505" s="37" t="s">
        <v>303</v>
      </c>
    </row>
    <row r="506" spans="1:13" ht="28.5" customHeight="1">
      <c r="A506" s="139"/>
      <c r="B506" s="47"/>
      <c r="C506" s="44"/>
      <c r="D506" s="58"/>
      <c r="E506" s="58"/>
      <c r="F506" s="170"/>
      <c r="G506" s="166"/>
      <c r="H506" s="141"/>
      <c r="I506" s="144"/>
      <c r="J506" s="54">
        <v>40263</v>
      </c>
      <c r="K506" s="147">
        <v>740000</v>
      </c>
      <c r="L506" s="148">
        <f>L505+K506</f>
        <v>11740000</v>
      </c>
      <c r="M506" s="37" t="s">
        <v>52</v>
      </c>
    </row>
    <row r="507" spans="1:13" ht="28.5" customHeight="1">
      <c r="A507" s="139"/>
      <c r="B507" s="47"/>
      <c r="C507" s="44"/>
      <c r="D507" s="58"/>
      <c r="E507" s="173"/>
      <c r="F507" s="170"/>
      <c r="G507" s="166"/>
      <c r="H507" s="141"/>
      <c r="I507" s="144"/>
      <c r="J507" s="54">
        <v>40373</v>
      </c>
      <c r="K507" s="147">
        <v>-1440000</v>
      </c>
      <c r="L507" s="148">
        <f t="shared" ref="L507:L510" si="70">L506+K507</f>
        <v>10300000</v>
      </c>
      <c r="M507" s="37" t="s">
        <v>52</v>
      </c>
    </row>
    <row r="508" spans="1:13" ht="28.5" customHeight="1">
      <c r="A508" s="139"/>
      <c r="B508" s="156"/>
      <c r="C508" s="140"/>
      <c r="D508" s="141"/>
      <c r="E508" s="141"/>
      <c r="F508" s="142"/>
      <c r="G508" s="143"/>
      <c r="H508" s="141"/>
      <c r="I508" s="144"/>
      <c r="J508" s="54">
        <v>40451</v>
      </c>
      <c r="K508" s="147">
        <v>-6673610</v>
      </c>
      <c r="L508" s="148">
        <f t="shared" si="70"/>
        <v>3626390</v>
      </c>
      <c r="M508" s="37" t="s">
        <v>52</v>
      </c>
    </row>
    <row r="509" spans="1:13" s="281" customFormat="1" ht="28.5" customHeight="1">
      <c r="A509" s="139"/>
      <c r="B509" s="156"/>
      <c r="C509" s="140"/>
      <c r="D509" s="141"/>
      <c r="E509" s="141"/>
      <c r="F509" s="142"/>
      <c r="G509" s="143"/>
      <c r="H509" s="141"/>
      <c r="I509" s="144"/>
      <c r="J509" s="54">
        <v>40549</v>
      </c>
      <c r="K509" s="149">
        <v>-5</v>
      </c>
      <c r="L509" s="148">
        <f t="shared" si="70"/>
        <v>3626385</v>
      </c>
      <c r="M509" s="37" t="s">
        <v>52</v>
      </c>
    </row>
    <row r="510" spans="1:13" ht="28.5" customHeight="1">
      <c r="A510" s="139"/>
      <c r="B510" s="140"/>
      <c r="C510" s="140"/>
      <c r="D510" s="141"/>
      <c r="E510" s="141"/>
      <c r="F510" s="142"/>
      <c r="G510" s="162"/>
      <c r="H510" s="163"/>
      <c r="I510" s="150"/>
      <c r="J510" s="54">
        <v>40632</v>
      </c>
      <c r="K510" s="149">
        <v>-6</v>
      </c>
      <c r="L510" s="148">
        <f t="shared" si="70"/>
        <v>3626379</v>
      </c>
      <c r="M510" s="37" t="s">
        <v>515</v>
      </c>
    </row>
    <row r="511" spans="1:13" ht="28.5" customHeight="1">
      <c r="A511" s="151">
        <v>40067</v>
      </c>
      <c r="B511" s="46" t="s">
        <v>207</v>
      </c>
      <c r="C511" s="43" t="s">
        <v>94</v>
      </c>
      <c r="D511" s="57" t="s">
        <v>112</v>
      </c>
      <c r="E511" s="57" t="s">
        <v>12</v>
      </c>
      <c r="F511" s="169" t="s">
        <v>150</v>
      </c>
      <c r="G511" s="164">
        <v>2070000</v>
      </c>
      <c r="H511" s="153" t="s">
        <v>73</v>
      </c>
      <c r="I511" s="144"/>
      <c r="J511" s="180">
        <v>40088</v>
      </c>
      <c r="K511" s="178">
        <v>460000</v>
      </c>
      <c r="L511" s="148">
        <f>G511+K511</f>
        <v>2530000</v>
      </c>
      <c r="M511" s="42" t="s">
        <v>224</v>
      </c>
    </row>
    <row r="512" spans="1:13" ht="28.5" customHeight="1">
      <c r="A512" s="139"/>
      <c r="B512" s="47"/>
      <c r="C512" s="44"/>
      <c r="D512" s="58"/>
      <c r="E512" s="58"/>
      <c r="F512" s="170"/>
      <c r="G512" s="166"/>
      <c r="H512" s="141"/>
      <c r="I512" s="144"/>
      <c r="J512" s="54">
        <v>40177</v>
      </c>
      <c r="K512" s="147">
        <v>2730000</v>
      </c>
      <c r="L512" s="148">
        <f>L511+K512</f>
        <v>5260000</v>
      </c>
      <c r="M512" s="37" t="s">
        <v>303</v>
      </c>
    </row>
    <row r="513" spans="1:13" ht="28.5" customHeight="1">
      <c r="A513" s="139"/>
      <c r="B513" s="47"/>
      <c r="C513" s="44"/>
      <c r="D513" s="58"/>
      <c r="E513" s="58"/>
      <c r="F513" s="170"/>
      <c r="G513" s="166"/>
      <c r="H513" s="141"/>
      <c r="I513" s="144"/>
      <c r="J513" s="54">
        <v>40263</v>
      </c>
      <c r="K513" s="147">
        <v>13280000</v>
      </c>
      <c r="L513" s="148">
        <f>L512+K513</f>
        <v>18540000</v>
      </c>
      <c r="M513" s="37" t="s">
        <v>52</v>
      </c>
    </row>
    <row r="514" spans="1:13" ht="28.5" customHeight="1">
      <c r="A514" s="139"/>
      <c r="B514" s="47"/>
      <c r="C514" s="44"/>
      <c r="D514" s="58"/>
      <c r="E514" s="173"/>
      <c r="F514" s="170"/>
      <c r="G514" s="166"/>
      <c r="H514" s="141"/>
      <c r="I514" s="144"/>
      <c r="J514" s="54">
        <v>40373</v>
      </c>
      <c r="K514" s="147">
        <v>-13540000</v>
      </c>
      <c r="L514" s="148">
        <f t="shared" ref="L514:L517" si="71">L513+K514</f>
        <v>5000000</v>
      </c>
      <c r="M514" s="37" t="s">
        <v>52</v>
      </c>
    </row>
    <row r="515" spans="1:13" ht="28.5" customHeight="1">
      <c r="A515" s="139"/>
      <c r="B515" s="156"/>
      <c r="C515" s="140"/>
      <c r="D515" s="141"/>
      <c r="E515" s="141"/>
      <c r="F515" s="142"/>
      <c r="G515" s="143"/>
      <c r="H515" s="141"/>
      <c r="I515" s="144"/>
      <c r="J515" s="54">
        <v>40451</v>
      </c>
      <c r="K515" s="147">
        <v>1817613</v>
      </c>
      <c r="L515" s="148">
        <f t="shared" si="71"/>
        <v>6817613</v>
      </c>
      <c r="M515" s="37" t="s">
        <v>52</v>
      </c>
    </row>
    <row r="516" spans="1:13" s="284" customFormat="1" ht="28.5" customHeight="1">
      <c r="A516" s="139"/>
      <c r="B516" s="156"/>
      <c r="C516" s="140"/>
      <c r="D516" s="141"/>
      <c r="E516" s="141"/>
      <c r="F516" s="142"/>
      <c r="G516" s="143"/>
      <c r="H516" s="141"/>
      <c r="I516" s="144"/>
      <c r="J516" s="54">
        <v>40549</v>
      </c>
      <c r="K516" s="149">
        <v>-10</v>
      </c>
      <c r="L516" s="148">
        <f t="shared" si="71"/>
        <v>6817603</v>
      </c>
      <c r="M516" s="37" t="s">
        <v>52</v>
      </c>
    </row>
    <row r="517" spans="1:13" ht="28.5" customHeight="1">
      <c r="A517" s="139"/>
      <c r="B517" s="140"/>
      <c r="C517" s="140"/>
      <c r="D517" s="141"/>
      <c r="E517" s="141"/>
      <c r="F517" s="142"/>
      <c r="G517" s="162"/>
      <c r="H517" s="163"/>
      <c r="I517" s="150"/>
      <c r="J517" s="54">
        <v>40632</v>
      </c>
      <c r="K517" s="149">
        <v>-12</v>
      </c>
      <c r="L517" s="148">
        <f t="shared" si="71"/>
        <v>6817591</v>
      </c>
      <c r="M517" s="37" t="s">
        <v>515</v>
      </c>
    </row>
    <row r="518" spans="1:13" ht="28.5" customHeight="1">
      <c r="A518" s="151">
        <v>40067</v>
      </c>
      <c r="B518" s="46" t="s">
        <v>208</v>
      </c>
      <c r="C518" s="43" t="s">
        <v>86</v>
      </c>
      <c r="D518" s="57" t="s">
        <v>122</v>
      </c>
      <c r="E518" s="57" t="s">
        <v>12</v>
      </c>
      <c r="F518" s="169" t="s">
        <v>150</v>
      </c>
      <c r="G518" s="164">
        <v>250000</v>
      </c>
      <c r="H518" s="153" t="s">
        <v>73</v>
      </c>
      <c r="I518" s="144"/>
      <c r="J518" s="180">
        <v>40088</v>
      </c>
      <c r="K518" s="178">
        <v>60000</v>
      </c>
      <c r="L518" s="148">
        <f>G518+K518</f>
        <v>310000</v>
      </c>
      <c r="M518" s="42" t="s">
        <v>224</v>
      </c>
    </row>
    <row r="519" spans="1:13" ht="28.5" customHeight="1">
      <c r="A519" s="139"/>
      <c r="B519" s="47"/>
      <c r="C519" s="44"/>
      <c r="D519" s="58"/>
      <c r="E519" s="58"/>
      <c r="F519" s="170"/>
      <c r="G519" s="166"/>
      <c r="H519" s="141"/>
      <c r="I519" s="144"/>
      <c r="J519" s="54">
        <v>40177</v>
      </c>
      <c r="K519" s="147">
        <v>-80000</v>
      </c>
      <c r="L519" s="148">
        <f>L518+K519</f>
        <v>230000</v>
      </c>
      <c r="M519" s="37" t="s">
        <v>303</v>
      </c>
    </row>
    <row r="520" spans="1:13" ht="28.5" customHeight="1">
      <c r="A520" s="139"/>
      <c r="B520" s="47"/>
      <c r="C520" s="44"/>
      <c r="D520" s="58"/>
      <c r="E520" s="58"/>
      <c r="F520" s="170"/>
      <c r="G520" s="166"/>
      <c r="H520" s="141"/>
      <c r="I520" s="144"/>
      <c r="J520" s="54">
        <v>40263</v>
      </c>
      <c r="K520" s="147">
        <v>280000</v>
      </c>
      <c r="L520" s="148">
        <f>L519+K520</f>
        <v>510000</v>
      </c>
      <c r="M520" s="37" t="s">
        <v>52</v>
      </c>
    </row>
    <row r="521" spans="1:13" ht="28.5" customHeight="1">
      <c r="A521" s="139"/>
      <c r="B521" s="47"/>
      <c r="C521" s="44"/>
      <c r="D521" s="58"/>
      <c r="E521" s="173"/>
      <c r="F521" s="170"/>
      <c r="G521" s="166"/>
      <c r="H521" s="141"/>
      <c r="I521" s="144"/>
      <c r="J521" s="54">
        <v>40373</v>
      </c>
      <c r="K521" s="147">
        <v>-410000</v>
      </c>
      <c r="L521" s="148">
        <f t="shared" ref="L521:L522" si="72">L520+K521</f>
        <v>100000</v>
      </c>
      <c r="M521" s="37" t="s">
        <v>52</v>
      </c>
    </row>
    <row r="522" spans="1:13" ht="28.5" customHeight="1">
      <c r="A522" s="174"/>
      <c r="B522" s="175"/>
      <c r="C522" s="176"/>
      <c r="D522" s="163"/>
      <c r="E522" s="163"/>
      <c r="F522" s="177"/>
      <c r="G522" s="162"/>
      <c r="H522" s="163"/>
      <c r="I522" s="150"/>
      <c r="J522" s="54">
        <v>40451</v>
      </c>
      <c r="K522" s="147">
        <v>45056</v>
      </c>
      <c r="L522" s="148">
        <f t="shared" si="72"/>
        <v>145056</v>
      </c>
      <c r="M522" s="37" t="s">
        <v>52</v>
      </c>
    </row>
    <row r="523" spans="1:13" ht="28.5" customHeight="1">
      <c r="A523" s="151">
        <v>40067</v>
      </c>
      <c r="B523" s="46" t="s">
        <v>209</v>
      </c>
      <c r="C523" s="43" t="s">
        <v>90</v>
      </c>
      <c r="D523" s="57" t="s">
        <v>103</v>
      </c>
      <c r="E523" s="57" t="s">
        <v>12</v>
      </c>
      <c r="F523" s="169" t="s">
        <v>150</v>
      </c>
      <c r="G523" s="164">
        <v>280000</v>
      </c>
      <c r="H523" s="153" t="s">
        <v>73</v>
      </c>
      <c r="I523" s="144"/>
      <c r="J523" s="180">
        <v>40088</v>
      </c>
      <c r="K523" s="178">
        <v>70000</v>
      </c>
      <c r="L523" s="148">
        <f>G523+K523</f>
        <v>350000</v>
      </c>
      <c r="M523" s="42" t="s">
        <v>224</v>
      </c>
    </row>
    <row r="524" spans="1:13" ht="28.5" customHeight="1">
      <c r="A524" s="139"/>
      <c r="B524" s="47"/>
      <c r="C524" s="44"/>
      <c r="D524" s="58"/>
      <c r="E524" s="58"/>
      <c r="F524" s="170"/>
      <c r="G524" s="166"/>
      <c r="H524" s="141"/>
      <c r="I524" s="144"/>
      <c r="J524" s="54">
        <v>40177</v>
      </c>
      <c r="K524" s="147">
        <v>620000</v>
      </c>
      <c r="L524" s="148">
        <f>L523+K524</f>
        <v>970000</v>
      </c>
      <c r="M524" s="37" t="s">
        <v>303</v>
      </c>
    </row>
    <row r="525" spans="1:13" ht="28.5" customHeight="1">
      <c r="A525" s="139"/>
      <c r="B525" s="47"/>
      <c r="C525" s="44"/>
      <c r="D525" s="58"/>
      <c r="E525" s="58"/>
      <c r="F525" s="170"/>
      <c r="G525" s="166"/>
      <c r="H525" s="141"/>
      <c r="I525" s="144"/>
      <c r="J525" s="54">
        <v>40263</v>
      </c>
      <c r="K525" s="147">
        <v>100000</v>
      </c>
      <c r="L525" s="148">
        <f>L524+K525</f>
        <v>1070000</v>
      </c>
      <c r="M525" s="37" t="s">
        <v>52</v>
      </c>
    </row>
    <row r="526" spans="1:13" ht="28.5" customHeight="1">
      <c r="A526" s="139"/>
      <c r="B526" s="47"/>
      <c r="C526" s="44"/>
      <c r="D526" s="58"/>
      <c r="E526" s="173"/>
      <c r="F526" s="170"/>
      <c r="G526" s="166"/>
      <c r="H526" s="141"/>
      <c r="I526" s="144"/>
      <c r="J526" s="54">
        <v>40373</v>
      </c>
      <c r="K526" s="147">
        <v>-670000</v>
      </c>
      <c r="L526" s="148">
        <f t="shared" ref="L526:L527" si="73">L525+K526</f>
        <v>400000</v>
      </c>
      <c r="M526" s="37" t="s">
        <v>52</v>
      </c>
    </row>
    <row r="527" spans="1:13" ht="28.5" customHeight="1">
      <c r="A527" s="139"/>
      <c r="B527" s="156"/>
      <c r="C527" s="140"/>
      <c r="D527" s="141"/>
      <c r="E527" s="141"/>
      <c r="F527" s="142"/>
      <c r="G527" s="143"/>
      <c r="H527" s="141"/>
      <c r="I527" s="144"/>
      <c r="J527" s="54">
        <v>40451</v>
      </c>
      <c r="K527" s="147">
        <v>35167</v>
      </c>
      <c r="L527" s="148">
        <f t="shared" si="73"/>
        <v>435167</v>
      </c>
      <c r="M527" s="37" t="s">
        <v>52</v>
      </c>
    </row>
    <row r="528" spans="1:13" ht="28.5" customHeight="1">
      <c r="A528" s="139"/>
      <c r="B528" s="140"/>
      <c r="C528" s="140"/>
      <c r="D528" s="141"/>
      <c r="E528" s="141"/>
      <c r="F528" s="142"/>
      <c r="G528" s="143"/>
      <c r="H528" s="141"/>
      <c r="I528" s="144"/>
      <c r="J528" s="54">
        <v>40549</v>
      </c>
      <c r="K528" s="149">
        <v>-1</v>
      </c>
      <c r="L528" s="148">
        <f>L527+K528</f>
        <v>435166</v>
      </c>
      <c r="M528" s="37" t="s">
        <v>52</v>
      </c>
    </row>
    <row r="529" spans="1:13" ht="28.5" customHeight="1">
      <c r="A529" s="139"/>
      <c r="B529" s="140"/>
      <c r="C529" s="140"/>
      <c r="D529" s="141"/>
      <c r="E529" s="141"/>
      <c r="F529" s="142"/>
      <c r="G529" s="162"/>
      <c r="H529" s="163"/>
      <c r="I529" s="150"/>
      <c r="J529" s="54">
        <v>40569</v>
      </c>
      <c r="K529" s="149">
        <v>-435166</v>
      </c>
      <c r="L529" s="148">
        <f>L528+K529</f>
        <v>0</v>
      </c>
      <c r="M529" s="37" t="s">
        <v>185</v>
      </c>
    </row>
    <row r="530" spans="1:13" ht="28.5" customHeight="1">
      <c r="A530" s="151">
        <v>40067</v>
      </c>
      <c r="B530" s="46" t="s">
        <v>210</v>
      </c>
      <c r="C530" s="43" t="s">
        <v>211</v>
      </c>
      <c r="D530" s="57" t="s">
        <v>148</v>
      </c>
      <c r="E530" s="57" t="s">
        <v>12</v>
      </c>
      <c r="F530" s="169" t="s">
        <v>150</v>
      </c>
      <c r="G530" s="164">
        <v>27510000</v>
      </c>
      <c r="H530" s="153" t="s">
        <v>73</v>
      </c>
      <c r="I530" s="144"/>
      <c r="J530" s="180">
        <v>40088</v>
      </c>
      <c r="K530" s="178">
        <v>6010000</v>
      </c>
      <c r="L530" s="148">
        <f>G530+K530</f>
        <v>33520000</v>
      </c>
      <c r="M530" s="42" t="s">
        <v>224</v>
      </c>
    </row>
    <row r="531" spans="1:13" ht="28.5" customHeight="1">
      <c r="A531" s="139"/>
      <c r="B531" s="47"/>
      <c r="C531" s="44"/>
      <c r="D531" s="58"/>
      <c r="E531" s="58"/>
      <c r="F531" s="170"/>
      <c r="G531" s="166"/>
      <c r="H531" s="141"/>
      <c r="I531" s="144"/>
      <c r="J531" s="54">
        <v>40177</v>
      </c>
      <c r="K531" s="147">
        <v>-19750000</v>
      </c>
      <c r="L531" s="148">
        <f>L530+K531</f>
        <v>13770000</v>
      </c>
      <c r="M531" s="37" t="s">
        <v>303</v>
      </c>
    </row>
    <row r="532" spans="1:13" ht="28.5" customHeight="1">
      <c r="A532" s="139"/>
      <c r="B532" s="47"/>
      <c r="C532" s="44"/>
      <c r="D532" s="58"/>
      <c r="E532" s="58"/>
      <c r="F532" s="170"/>
      <c r="G532" s="166"/>
      <c r="H532" s="141"/>
      <c r="I532" s="144"/>
      <c r="J532" s="54">
        <v>40263</v>
      </c>
      <c r="K532" s="147">
        <v>-4780000</v>
      </c>
      <c r="L532" s="148">
        <f>L531+K532</f>
        <v>8990000</v>
      </c>
      <c r="M532" s="37" t="s">
        <v>52</v>
      </c>
    </row>
    <row r="533" spans="1:13" ht="28.5" customHeight="1">
      <c r="A533" s="139"/>
      <c r="B533" s="47"/>
      <c r="C533" s="44"/>
      <c r="D533" s="58"/>
      <c r="E533" s="173"/>
      <c r="F533" s="170"/>
      <c r="G533" s="166"/>
      <c r="H533" s="141"/>
      <c r="I533" s="144"/>
      <c r="J533" s="54">
        <v>40373</v>
      </c>
      <c r="K533" s="147">
        <v>-2390000</v>
      </c>
      <c r="L533" s="148">
        <f t="shared" ref="L533:L534" si="74">L532+K533</f>
        <v>6600000</v>
      </c>
      <c r="M533" s="37" t="s">
        <v>52</v>
      </c>
    </row>
    <row r="534" spans="1:13" ht="28.5" customHeight="1">
      <c r="A534" s="139"/>
      <c r="B534" s="156"/>
      <c r="C534" s="140"/>
      <c r="D534" s="141"/>
      <c r="E534" s="141"/>
      <c r="F534" s="142"/>
      <c r="G534" s="143"/>
      <c r="H534" s="141"/>
      <c r="I534" s="144"/>
      <c r="J534" s="54">
        <v>40451</v>
      </c>
      <c r="K534" s="147">
        <v>2973670</v>
      </c>
      <c r="L534" s="148">
        <f t="shared" si="74"/>
        <v>9573670</v>
      </c>
      <c r="M534" s="37" t="s">
        <v>52</v>
      </c>
    </row>
    <row r="535" spans="1:13" ht="28.5" customHeight="1">
      <c r="A535" s="139"/>
      <c r="B535" s="140"/>
      <c r="C535" s="140"/>
      <c r="D535" s="141"/>
      <c r="E535" s="141"/>
      <c r="F535" s="142"/>
      <c r="G535" s="143"/>
      <c r="H535" s="141"/>
      <c r="I535" s="144"/>
      <c r="J535" s="54">
        <v>40549</v>
      </c>
      <c r="K535" s="149">
        <v>-3</v>
      </c>
      <c r="L535" s="148">
        <f>L534+K535</f>
        <v>9573667</v>
      </c>
      <c r="M535" s="37" t="s">
        <v>52</v>
      </c>
    </row>
    <row r="536" spans="1:13" s="284" customFormat="1" ht="28.5" customHeight="1">
      <c r="A536" s="139"/>
      <c r="B536" s="140"/>
      <c r="C536" s="140"/>
      <c r="D536" s="141"/>
      <c r="E536" s="141"/>
      <c r="F536" s="142"/>
      <c r="G536" s="143"/>
      <c r="H536" s="141"/>
      <c r="I536" s="144"/>
      <c r="J536" s="54">
        <v>40590</v>
      </c>
      <c r="K536" s="149">
        <v>-1800000</v>
      </c>
      <c r="L536" s="148">
        <f>L535+K536</f>
        <v>7773667</v>
      </c>
      <c r="M536" s="37" t="s">
        <v>367</v>
      </c>
    </row>
    <row r="537" spans="1:13" ht="28.5" customHeight="1">
      <c r="A537" s="139"/>
      <c r="B537" s="140"/>
      <c r="C537" s="140"/>
      <c r="D537" s="141"/>
      <c r="E537" s="141"/>
      <c r="F537" s="142"/>
      <c r="G537" s="162"/>
      <c r="H537" s="163"/>
      <c r="I537" s="150"/>
      <c r="J537" s="54">
        <v>40632</v>
      </c>
      <c r="K537" s="149">
        <v>-6</v>
      </c>
      <c r="L537" s="148">
        <f>L536+K537</f>
        <v>7773661</v>
      </c>
      <c r="M537" s="37" t="s">
        <v>515</v>
      </c>
    </row>
    <row r="538" spans="1:13" ht="28.5" customHeight="1">
      <c r="A538" s="151">
        <v>40072</v>
      </c>
      <c r="B538" s="46" t="s">
        <v>212</v>
      </c>
      <c r="C538" s="43" t="s">
        <v>213</v>
      </c>
      <c r="D538" s="57" t="s">
        <v>101</v>
      </c>
      <c r="E538" s="57" t="s">
        <v>12</v>
      </c>
      <c r="F538" s="169" t="s">
        <v>150</v>
      </c>
      <c r="G538" s="164">
        <v>410000</v>
      </c>
      <c r="H538" s="153" t="s">
        <v>73</v>
      </c>
      <c r="I538" s="144"/>
      <c r="J538" s="180">
        <v>40088</v>
      </c>
      <c r="K538" s="178">
        <v>90000</v>
      </c>
      <c r="L538" s="148">
        <f>G538+K538</f>
        <v>500000</v>
      </c>
      <c r="M538" s="42" t="s">
        <v>224</v>
      </c>
    </row>
    <row r="539" spans="1:13" ht="28.5" customHeight="1">
      <c r="A539" s="139"/>
      <c r="B539" s="47"/>
      <c r="C539" s="44"/>
      <c r="D539" s="58"/>
      <c r="E539" s="58"/>
      <c r="F539" s="170"/>
      <c r="G539" s="166"/>
      <c r="H539" s="141"/>
      <c r="I539" s="144"/>
      <c r="J539" s="54">
        <v>40177</v>
      </c>
      <c r="K539" s="147">
        <v>1460000</v>
      </c>
      <c r="L539" s="148">
        <f>L538+K539</f>
        <v>1960000</v>
      </c>
      <c r="M539" s="37" t="s">
        <v>303</v>
      </c>
    </row>
    <row r="540" spans="1:13" ht="28.5" customHeight="1">
      <c r="A540" s="139"/>
      <c r="B540" s="47"/>
      <c r="C540" s="44"/>
      <c r="D540" s="58"/>
      <c r="E540" s="58"/>
      <c r="F540" s="170"/>
      <c r="G540" s="166"/>
      <c r="H540" s="141"/>
      <c r="I540" s="144"/>
      <c r="J540" s="54">
        <v>40263</v>
      </c>
      <c r="K540" s="147">
        <v>160000</v>
      </c>
      <c r="L540" s="148">
        <f>L539+K540</f>
        <v>2120000</v>
      </c>
      <c r="M540" s="37" t="s">
        <v>52</v>
      </c>
    </row>
    <row r="541" spans="1:13" ht="28.5" customHeight="1">
      <c r="A541" s="139"/>
      <c r="B541" s="47"/>
      <c r="C541" s="44"/>
      <c r="D541" s="58"/>
      <c r="E541" s="173"/>
      <c r="F541" s="170"/>
      <c r="G541" s="166"/>
      <c r="H541" s="141"/>
      <c r="I541" s="144"/>
      <c r="J541" s="54">
        <v>40373</v>
      </c>
      <c r="K541" s="147">
        <v>-120000</v>
      </c>
      <c r="L541" s="148">
        <f t="shared" ref="L541:L544" si="75">L540+K541</f>
        <v>2000000</v>
      </c>
      <c r="M541" s="37" t="s">
        <v>52</v>
      </c>
    </row>
    <row r="542" spans="1:13" ht="28.5" customHeight="1">
      <c r="A542" s="139"/>
      <c r="B542" s="156"/>
      <c r="C542" s="140"/>
      <c r="D542" s="141"/>
      <c r="E542" s="141"/>
      <c r="F542" s="142"/>
      <c r="G542" s="143"/>
      <c r="H542" s="141"/>
      <c r="I542" s="144"/>
      <c r="J542" s="54">
        <v>40451</v>
      </c>
      <c r="K542" s="147">
        <v>-1419778</v>
      </c>
      <c r="L542" s="148">
        <f t="shared" si="75"/>
        <v>580222</v>
      </c>
      <c r="M542" s="37" t="s">
        <v>52</v>
      </c>
    </row>
    <row r="543" spans="1:13" s="281" customFormat="1" ht="28.5" customHeight="1">
      <c r="A543" s="139"/>
      <c r="B543" s="156"/>
      <c r="C543" s="140"/>
      <c r="D543" s="141"/>
      <c r="E543" s="141"/>
      <c r="F543" s="142"/>
      <c r="G543" s="143"/>
      <c r="H543" s="141"/>
      <c r="I543" s="144"/>
      <c r="J543" s="54">
        <v>40549</v>
      </c>
      <c r="K543" s="149">
        <v>-1</v>
      </c>
      <c r="L543" s="148">
        <f t="shared" si="75"/>
        <v>580221</v>
      </c>
      <c r="M543" s="37" t="s">
        <v>52</v>
      </c>
    </row>
    <row r="544" spans="1:13" ht="28.5" customHeight="1">
      <c r="A544" s="139"/>
      <c r="B544" s="140"/>
      <c r="C544" s="140"/>
      <c r="D544" s="141"/>
      <c r="E544" s="141"/>
      <c r="F544" s="142"/>
      <c r="G544" s="162"/>
      <c r="H544" s="163"/>
      <c r="I544" s="150"/>
      <c r="J544" s="54">
        <v>40632</v>
      </c>
      <c r="K544" s="149">
        <v>-1</v>
      </c>
      <c r="L544" s="148">
        <f t="shared" si="75"/>
        <v>580220</v>
      </c>
      <c r="M544" s="37" t="s">
        <v>515</v>
      </c>
    </row>
    <row r="545" spans="1:13" ht="28.5" customHeight="1">
      <c r="A545" s="124">
        <v>40079</v>
      </c>
      <c r="B545" s="225" t="s">
        <v>214</v>
      </c>
      <c r="C545" s="225" t="s">
        <v>117</v>
      </c>
      <c r="D545" s="89" t="s">
        <v>11</v>
      </c>
      <c r="E545" s="57" t="s">
        <v>12</v>
      </c>
      <c r="F545" s="169" t="s">
        <v>150</v>
      </c>
      <c r="G545" s="164">
        <v>4390000</v>
      </c>
      <c r="H545" s="153" t="s">
        <v>73</v>
      </c>
      <c r="I545" s="144"/>
      <c r="J545" s="180">
        <v>40088</v>
      </c>
      <c r="K545" s="178">
        <v>960000</v>
      </c>
      <c r="L545" s="148">
        <f>G545+K545</f>
        <v>5350000</v>
      </c>
      <c r="M545" s="42" t="s">
        <v>224</v>
      </c>
    </row>
    <row r="546" spans="1:13" ht="28.5" customHeight="1">
      <c r="A546" s="240"/>
      <c r="B546" s="88"/>
      <c r="C546" s="88"/>
      <c r="D546" s="90"/>
      <c r="E546" s="58"/>
      <c r="F546" s="170"/>
      <c r="G546" s="166"/>
      <c r="H546" s="141"/>
      <c r="I546" s="144"/>
      <c r="J546" s="54">
        <v>40177</v>
      </c>
      <c r="K546" s="147">
        <v>-3090000</v>
      </c>
      <c r="L546" s="148">
        <f>L545+K546</f>
        <v>2260000</v>
      </c>
      <c r="M546" s="37" t="s">
        <v>303</v>
      </c>
    </row>
    <row r="547" spans="1:13" ht="28.5" customHeight="1">
      <c r="A547" s="240"/>
      <c r="B547" s="88"/>
      <c r="C547" s="88"/>
      <c r="D547" s="90"/>
      <c r="E547" s="58"/>
      <c r="F547" s="170"/>
      <c r="G547" s="166"/>
      <c r="H547" s="141"/>
      <c r="I547" s="144"/>
      <c r="J547" s="54">
        <v>40263</v>
      </c>
      <c r="K547" s="147">
        <v>230000</v>
      </c>
      <c r="L547" s="148">
        <f>L546+K547</f>
        <v>2490000</v>
      </c>
      <c r="M547" s="37" t="s">
        <v>52</v>
      </c>
    </row>
    <row r="548" spans="1:13" ht="28.5" customHeight="1">
      <c r="A548" s="139"/>
      <c r="B548" s="47"/>
      <c r="C548" s="44"/>
      <c r="D548" s="58"/>
      <c r="E548" s="173"/>
      <c r="F548" s="170"/>
      <c r="G548" s="166"/>
      <c r="H548" s="141"/>
      <c r="I548" s="144"/>
      <c r="J548" s="54">
        <v>40373</v>
      </c>
      <c r="K548" s="147">
        <v>5310000</v>
      </c>
      <c r="L548" s="148">
        <f t="shared" ref="L548:L549" si="76">L547+K548</f>
        <v>7800000</v>
      </c>
      <c r="M548" s="37" t="s">
        <v>52</v>
      </c>
    </row>
    <row r="549" spans="1:13" ht="28.5" customHeight="1">
      <c r="A549" s="139"/>
      <c r="B549" s="156"/>
      <c r="C549" s="140"/>
      <c r="D549" s="141"/>
      <c r="E549" s="141"/>
      <c r="F549" s="142"/>
      <c r="G549" s="143"/>
      <c r="H549" s="141"/>
      <c r="I549" s="144"/>
      <c r="J549" s="54">
        <v>40451</v>
      </c>
      <c r="K549" s="147">
        <v>323114</v>
      </c>
      <c r="L549" s="148">
        <f t="shared" si="76"/>
        <v>8123114</v>
      </c>
      <c r="M549" s="37" t="s">
        <v>52</v>
      </c>
    </row>
    <row r="550" spans="1:13" ht="28.5" customHeight="1">
      <c r="A550" s="139"/>
      <c r="B550" s="140"/>
      <c r="C550" s="140"/>
      <c r="D550" s="141"/>
      <c r="E550" s="141"/>
      <c r="F550" s="142"/>
      <c r="G550" s="143"/>
      <c r="H550" s="141"/>
      <c r="I550" s="144"/>
      <c r="J550" s="54">
        <v>40549</v>
      </c>
      <c r="K550" s="149">
        <v>-12</v>
      </c>
      <c r="L550" s="148">
        <f>L549+K550</f>
        <v>8123102</v>
      </c>
      <c r="M550" s="37" t="s">
        <v>52</v>
      </c>
    </row>
    <row r="551" spans="1:13" s="281" customFormat="1" ht="28.5" customHeight="1">
      <c r="A551" s="139"/>
      <c r="B551" s="140"/>
      <c r="C551" s="140"/>
      <c r="D551" s="141"/>
      <c r="E551" s="141"/>
      <c r="F551" s="142"/>
      <c r="G551" s="143"/>
      <c r="H551" s="141"/>
      <c r="I551" s="144"/>
      <c r="J551" s="258">
        <v>40618</v>
      </c>
      <c r="K551" s="254">
        <v>600000</v>
      </c>
      <c r="L551" s="148">
        <f>L550+K551</f>
        <v>8723102</v>
      </c>
      <c r="M551" s="250" t="s">
        <v>367</v>
      </c>
    </row>
    <row r="552" spans="1:13" s="248" customFormat="1" ht="28.5" customHeight="1">
      <c r="A552" s="139"/>
      <c r="B552" s="140"/>
      <c r="C552" s="140"/>
      <c r="D552" s="141"/>
      <c r="E552" s="141"/>
      <c r="F552" s="142"/>
      <c r="G552" s="143"/>
      <c r="H552" s="141"/>
      <c r="I552" s="249"/>
      <c r="J552" s="54">
        <v>40632</v>
      </c>
      <c r="K552" s="149">
        <v>-16</v>
      </c>
      <c r="L552" s="149">
        <f>L551+K552</f>
        <v>8723086</v>
      </c>
      <c r="M552" s="37" t="s">
        <v>515</v>
      </c>
    </row>
    <row r="553" spans="1:13" ht="28.5" customHeight="1">
      <c r="A553" s="124">
        <v>40079</v>
      </c>
      <c r="B553" s="225" t="s">
        <v>215</v>
      </c>
      <c r="C553" s="225" t="s">
        <v>216</v>
      </c>
      <c r="D553" s="89" t="s">
        <v>101</v>
      </c>
      <c r="E553" s="57" t="s">
        <v>12</v>
      </c>
      <c r="F553" s="169" t="s">
        <v>150</v>
      </c>
      <c r="G553" s="164">
        <v>390000</v>
      </c>
      <c r="H553" s="153" t="s">
        <v>73</v>
      </c>
      <c r="I553" s="144"/>
      <c r="J553" s="180">
        <v>40088</v>
      </c>
      <c r="K553" s="178">
        <v>90000</v>
      </c>
      <c r="L553" s="148">
        <f>G553+K553</f>
        <v>480000</v>
      </c>
      <c r="M553" s="42" t="s">
        <v>224</v>
      </c>
    </row>
    <row r="554" spans="1:13" ht="28.5" customHeight="1">
      <c r="A554" s="240"/>
      <c r="B554" s="88"/>
      <c r="C554" s="88"/>
      <c r="D554" s="90"/>
      <c r="E554" s="58"/>
      <c r="F554" s="170"/>
      <c r="G554" s="166"/>
      <c r="H554" s="141"/>
      <c r="I554" s="144"/>
      <c r="J554" s="54">
        <v>40177</v>
      </c>
      <c r="K554" s="147">
        <v>940000</v>
      </c>
      <c r="L554" s="148">
        <f>L553+K554</f>
        <v>1420000</v>
      </c>
      <c r="M554" s="37" t="s">
        <v>303</v>
      </c>
    </row>
    <row r="555" spans="1:13" ht="28.5" customHeight="1">
      <c r="A555" s="240"/>
      <c r="B555" s="88"/>
      <c r="C555" s="88"/>
      <c r="D555" s="90"/>
      <c r="E555" s="58"/>
      <c r="F555" s="170"/>
      <c r="G555" s="166"/>
      <c r="H555" s="141"/>
      <c r="I555" s="144"/>
      <c r="J555" s="54">
        <v>40263</v>
      </c>
      <c r="K555" s="147">
        <v>-980000</v>
      </c>
      <c r="L555" s="148">
        <f>L554+K555</f>
        <v>440000</v>
      </c>
      <c r="M555" s="37" t="s">
        <v>52</v>
      </c>
    </row>
    <row r="556" spans="1:13" ht="28.5" customHeight="1">
      <c r="A556" s="139"/>
      <c r="B556" s="47"/>
      <c r="C556" s="44"/>
      <c r="D556" s="58"/>
      <c r="E556" s="173"/>
      <c r="F556" s="170"/>
      <c r="G556" s="166"/>
      <c r="H556" s="141"/>
      <c r="I556" s="144"/>
      <c r="J556" s="54">
        <v>40373</v>
      </c>
      <c r="K556" s="147">
        <v>-140000</v>
      </c>
      <c r="L556" s="148">
        <f t="shared" ref="L556:L559" si="77">L555+K556</f>
        <v>300000</v>
      </c>
      <c r="M556" s="37" t="s">
        <v>52</v>
      </c>
    </row>
    <row r="557" spans="1:13" ht="28.5" customHeight="1">
      <c r="A557" s="139"/>
      <c r="B557" s="156"/>
      <c r="C557" s="140"/>
      <c r="D557" s="141"/>
      <c r="E557" s="141"/>
      <c r="F557" s="142"/>
      <c r="G557" s="143"/>
      <c r="H557" s="141"/>
      <c r="I557" s="144"/>
      <c r="J557" s="54">
        <v>40451</v>
      </c>
      <c r="K557" s="147">
        <v>1150556</v>
      </c>
      <c r="L557" s="148">
        <f t="shared" si="77"/>
        <v>1450556</v>
      </c>
      <c r="M557" s="37" t="s">
        <v>52</v>
      </c>
    </row>
    <row r="558" spans="1:13" s="284" customFormat="1" ht="28.5" customHeight="1">
      <c r="A558" s="139"/>
      <c r="B558" s="156"/>
      <c r="C558" s="140"/>
      <c r="D558" s="141"/>
      <c r="E558" s="141"/>
      <c r="F558" s="142"/>
      <c r="G558" s="143"/>
      <c r="H558" s="141"/>
      <c r="I558" s="144"/>
      <c r="J558" s="54">
        <v>40549</v>
      </c>
      <c r="K558" s="149">
        <v>-2</v>
      </c>
      <c r="L558" s="148">
        <f t="shared" si="77"/>
        <v>1450554</v>
      </c>
      <c r="M558" s="37" t="s">
        <v>52</v>
      </c>
    </row>
    <row r="559" spans="1:13" ht="28.5" customHeight="1">
      <c r="A559" s="139"/>
      <c r="B559" s="140"/>
      <c r="C559" s="140"/>
      <c r="D559" s="141"/>
      <c r="E559" s="141"/>
      <c r="F559" s="142"/>
      <c r="G559" s="162"/>
      <c r="H559" s="163"/>
      <c r="I559" s="150"/>
      <c r="J559" s="54">
        <v>40632</v>
      </c>
      <c r="K559" s="149">
        <v>-2</v>
      </c>
      <c r="L559" s="148">
        <f t="shared" si="77"/>
        <v>1450552</v>
      </c>
      <c r="M559" s="37" t="s">
        <v>515</v>
      </c>
    </row>
    <row r="560" spans="1:13" ht="28.5" customHeight="1">
      <c r="A560" s="124">
        <v>40079</v>
      </c>
      <c r="B560" s="225" t="s">
        <v>221</v>
      </c>
      <c r="C560" s="225" t="s">
        <v>217</v>
      </c>
      <c r="D560" s="89" t="s">
        <v>136</v>
      </c>
      <c r="E560" s="57" t="s">
        <v>12</v>
      </c>
      <c r="F560" s="169" t="s">
        <v>150</v>
      </c>
      <c r="G560" s="164">
        <v>230000</v>
      </c>
      <c r="H560" s="153" t="s">
        <v>73</v>
      </c>
      <c r="I560" s="144"/>
      <c r="J560" s="180">
        <v>40088</v>
      </c>
      <c r="K560" s="178">
        <v>60000</v>
      </c>
      <c r="L560" s="148">
        <f>G560+K560</f>
        <v>290000</v>
      </c>
      <c r="M560" s="42" t="s">
        <v>224</v>
      </c>
    </row>
    <row r="561" spans="1:13" ht="28.5" customHeight="1">
      <c r="A561" s="240"/>
      <c r="B561" s="88"/>
      <c r="C561" s="88"/>
      <c r="D561" s="90"/>
      <c r="E561" s="58"/>
      <c r="F561" s="170"/>
      <c r="G561" s="166"/>
      <c r="H561" s="141"/>
      <c r="I561" s="144"/>
      <c r="J561" s="54">
        <v>40177</v>
      </c>
      <c r="K561" s="147">
        <v>-10000</v>
      </c>
      <c r="L561" s="148">
        <f>L560+K561</f>
        <v>280000</v>
      </c>
      <c r="M561" s="37" t="s">
        <v>303</v>
      </c>
    </row>
    <row r="562" spans="1:13" ht="28.5" customHeight="1">
      <c r="A562" s="240"/>
      <c r="B562" s="88"/>
      <c r="C562" s="88"/>
      <c r="D562" s="90"/>
      <c r="E562" s="58"/>
      <c r="F562" s="170"/>
      <c r="G562" s="166"/>
      <c r="H562" s="141"/>
      <c r="I562" s="144"/>
      <c r="J562" s="54">
        <v>40263</v>
      </c>
      <c r="K562" s="147">
        <v>130000</v>
      </c>
      <c r="L562" s="148">
        <f>L561+K562</f>
        <v>410000</v>
      </c>
      <c r="M562" s="37" t="s">
        <v>52</v>
      </c>
    </row>
    <row r="563" spans="1:13" ht="28.5" customHeight="1">
      <c r="A563" s="139"/>
      <c r="B563" s="47"/>
      <c r="C563" s="44"/>
      <c r="D563" s="58"/>
      <c r="E563" s="173"/>
      <c r="F563" s="170"/>
      <c r="G563" s="166"/>
      <c r="H563" s="141"/>
      <c r="I563" s="144"/>
      <c r="J563" s="54">
        <v>40373</v>
      </c>
      <c r="K563" s="147">
        <v>-110000</v>
      </c>
      <c r="L563" s="148">
        <f t="shared" ref="L563:L564" si="78">L562+K563</f>
        <v>300000</v>
      </c>
      <c r="M563" s="37" t="s">
        <v>52</v>
      </c>
    </row>
    <row r="564" spans="1:13" ht="28.5" customHeight="1">
      <c r="A564" s="174"/>
      <c r="B564" s="175"/>
      <c r="C564" s="176"/>
      <c r="D564" s="163"/>
      <c r="E564" s="163"/>
      <c r="F564" s="177"/>
      <c r="G564" s="162"/>
      <c r="H564" s="163"/>
      <c r="I564" s="150"/>
      <c r="J564" s="54">
        <v>40451</v>
      </c>
      <c r="K564" s="147">
        <v>-9889</v>
      </c>
      <c r="L564" s="148">
        <f t="shared" si="78"/>
        <v>290111</v>
      </c>
      <c r="M564" s="37" t="s">
        <v>52</v>
      </c>
    </row>
    <row r="565" spans="1:13" ht="28.5" customHeight="1">
      <c r="A565" s="124">
        <v>40079</v>
      </c>
      <c r="B565" s="225" t="s">
        <v>218</v>
      </c>
      <c r="C565" s="225" t="s">
        <v>219</v>
      </c>
      <c r="D565" s="89" t="s">
        <v>148</v>
      </c>
      <c r="E565" s="57" t="s">
        <v>12</v>
      </c>
      <c r="F565" s="169" t="s">
        <v>150</v>
      </c>
      <c r="G565" s="164">
        <v>30000</v>
      </c>
      <c r="H565" s="153" t="s">
        <v>73</v>
      </c>
      <c r="I565" s="144"/>
      <c r="J565" s="180">
        <v>40088</v>
      </c>
      <c r="K565" s="178">
        <v>10000</v>
      </c>
      <c r="L565" s="148">
        <f>G565+K565</f>
        <v>40000</v>
      </c>
      <c r="M565" s="42" t="s">
        <v>224</v>
      </c>
    </row>
    <row r="566" spans="1:13" ht="28.5" customHeight="1">
      <c r="A566" s="240"/>
      <c r="B566" s="88"/>
      <c r="C566" s="88"/>
      <c r="D566" s="90"/>
      <c r="E566" s="58"/>
      <c r="F566" s="170"/>
      <c r="G566" s="166"/>
      <c r="H566" s="141"/>
      <c r="I566" s="144"/>
      <c r="J566" s="54">
        <v>40177</v>
      </c>
      <c r="K566" s="147">
        <v>120000</v>
      </c>
      <c r="L566" s="148">
        <f>L565+K566</f>
        <v>160000</v>
      </c>
      <c r="M566" s="37" t="s">
        <v>303</v>
      </c>
    </row>
    <row r="567" spans="1:13" ht="28.5" customHeight="1">
      <c r="A567" s="240"/>
      <c r="B567" s="88"/>
      <c r="C567" s="88"/>
      <c r="D567" s="90"/>
      <c r="E567" s="58"/>
      <c r="F567" s="170"/>
      <c r="G567" s="166"/>
      <c r="H567" s="141"/>
      <c r="I567" s="144"/>
      <c r="J567" s="54">
        <v>40263</v>
      </c>
      <c r="K567" s="147">
        <v>10000</v>
      </c>
      <c r="L567" s="148">
        <f>L566+K567</f>
        <v>170000</v>
      </c>
      <c r="M567" s="37" t="s">
        <v>52</v>
      </c>
    </row>
    <row r="568" spans="1:13" ht="28.5" customHeight="1">
      <c r="A568" s="139"/>
      <c r="B568" s="47"/>
      <c r="C568" s="44"/>
      <c r="D568" s="58"/>
      <c r="E568" s="173"/>
      <c r="F568" s="170"/>
      <c r="G568" s="166"/>
      <c r="H568" s="141"/>
      <c r="I568" s="144"/>
      <c r="J568" s="54">
        <v>40373</v>
      </c>
      <c r="K568" s="147">
        <v>-70000</v>
      </c>
      <c r="L568" s="148">
        <f t="shared" ref="L568:L570" si="79">L567+K568</f>
        <v>100000</v>
      </c>
      <c r="M568" s="37" t="s">
        <v>52</v>
      </c>
    </row>
    <row r="569" spans="1:13" ht="28.5" customHeight="1">
      <c r="A569" s="139"/>
      <c r="B569" s="156"/>
      <c r="C569" s="140"/>
      <c r="D569" s="141"/>
      <c r="E569" s="141"/>
      <c r="F569" s="142"/>
      <c r="G569" s="143"/>
      <c r="H569" s="141"/>
      <c r="I569" s="144"/>
      <c r="J569" s="54">
        <v>40451</v>
      </c>
      <c r="K569" s="147">
        <v>45056</v>
      </c>
      <c r="L569" s="148">
        <f t="shared" si="79"/>
        <v>145056</v>
      </c>
      <c r="M569" s="37" t="s">
        <v>52</v>
      </c>
    </row>
    <row r="570" spans="1:13" ht="28.5" customHeight="1">
      <c r="A570" s="174"/>
      <c r="B570" s="175"/>
      <c r="C570" s="176"/>
      <c r="D570" s="163"/>
      <c r="E570" s="163"/>
      <c r="F570" s="177"/>
      <c r="G570" s="162"/>
      <c r="H570" s="163"/>
      <c r="I570" s="150"/>
      <c r="J570" s="54">
        <v>40480</v>
      </c>
      <c r="K570" s="147">
        <v>-145056</v>
      </c>
      <c r="L570" s="148">
        <f t="shared" si="79"/>
        <v>0</v>
      </c>
      <c r="M570" s="37" t="s">
        <v>185</v>
      </c>
    </row>
    <row r="571" spans="1:13" ht="28.5" customHeight="1">
      <c r="A571" s="124">
        <v>40079</v>
      </c>
      <c r="B571" s="225" t="s">
        <v>220</v>
      </c>
      <c r="C571" s="225" t="s">
        <v>79</v>
      </c>
      <c r="D571" s="89" t="s">
        <v>78</v>
      </c>
      <c r="E571" s="57" t="s">
        <v>12</v>
      </c>
      <c r="F571" s="169" t="s">
        <v>150</v>
      </c>
      <c r="G571" s="164">
        <v>240000</v>
      </c>
      <c r="H571" s="153" t="s">
        <v>73</v>
      </c>
      <c r="I571" s="144"/>
      <c r="J571" s="180">
        <v>40088</v>
      </c>
      <c r="K571" s="178">
        <v>60000</v>
      </c>
      <c r="L571" s="148">
        <f>G571+K571</f>
        <v>300000</v>
      </c>
      <c r="M571" s="42" t="s">
        <v>224</v>
      </c>
    </row>
    <row r="572" spans="1:13" ht="28.5" customHeight="1">
      <c r="A572" s="240"/>
      <c r="B572" s="88"/>
      <c r="C572" s="88"/>
      <c r="D572" s="90"/>
      <c r="E572" s="58"/>
      <c r="F572" s="170"/>
      <c r="G572" s="166"/>
      <c r="H572" s="141"/>
      <c r="I572" s="144"/>
      <c r="J572" s="54">
        <v>40177</v>
      </c>
      <c r="K572" s="147">
        <v>350000</v>
      </c>
      <c r="L572" s="148">
        <f>L571+K572</f>
        <v>650000</v>
      </c>
      <c r="M572" s="37" t="s">
        <v>303</v>
      </c>
    </row>
    <row r="573" spans="1:13" ht="28.5" customHeight="1">
      <c r="A573" s="240"/>
      <c r="B573" s="88"/>
      <c r="C573" s="88"/>
      <c r="D573" s="90"/>
      <c r="E573" s="58"/>
      <c r="F573" s="170"/>
      <c r="G573" s="166"/>
      <c r="H573" s="141"/>
      <c r="I573" s="144"/>
      <c r="J573" s="54">
        <v>40263</v>
      </c>
      <c r="K573" s="147">
        <v>1360000</v>
      </c>
      <c r="L573" s="148">
        <f>L572+K573</f>
        <v>2010000</v>
      </c>
      <c r="M573" s="37" t="s">
        <v>52</v>
      </c>
    </row>
    <row r="574" spans="1:13" ht="28.5" customHeight="1">
      <c r="A574" s="139"/>
      <c r="B574" s="47"/>
      <c r="C574" s="44"/>
      <c r="D574" s="58"/>
      <c r="E574" s="173"/>
      <c r="F574" s="170"/>
      <c r="G574" s="166"/>
      <c r="H574" s="141"/>
      <c r="I574" s="144"/>
      <c r="J574" s="54">
        <v>40373</v>
      </c>
      <c r="K574" s="147">
        <v>-1810000</v>
      </c>
      <c r="L574" s="148">
        <f t="shared" ref="L574:L575" si="80">L573+K574</f>
        <v>200000</v>
      </c>
      <c r="M574" s="37" t="s">
        <v>52</v>
      </c>
    </row>
    <row r="575" spans="1:13" ht="28.5" customHeight="1">
      <c r="A575" s="139"/>
      <c r="B575" s="156"/>
      <c r="C575" s="140"/>
      <c r="D575" s="141"/>
      <c r="E575" s="141"/>
      <c r="F575" s="142"/>
      <c r="G575" s="143"/>
      <c r="H575" s="141"/>
      <c r="I575" s="144"/>
      <c r="J575" s="54">
        <v>40451</v>
      </c>
      <c r="K575" s="147">
        <v>235167</v>
      </c>
      <c r="L575" s="148">
        <f t="shared" si="80"/>
        <v>435167</v>
      </c>
      <c r="M575" s="37" t="s">
        <v>52</v>
      </c>
    </row>
    <row r="576" spans="1:13" ht="28.5" customHeight="1">
      <c r="A576" s="139"/>
      <c r="B576" s="140"/>
      <c r="C576" s="140"/>
      <c r="D576" s="141"/>
      <c r="E576" s="141"/>
      <c r="F576" s="142"/>
      <c r="G576" s="162"/>
      <c r="H576" s="163"/>
      <c r="I576" s="150"/>
      <c r="J576" s="54">
        <v>40549</v>
      </c>
      <c r="K576" s="149">
        <v>-1</v>
      </c>
      <c r="L576" s="148">
        <f>L575+K576</f>
        <v>435166</v>
      </c>
      <c r="M576" s="37" t="s">
        <v>52</v>
      </c>
    </row>
    <row r="577" spans="1:13" ht="28.5" customHeight="1">
      <c r="A577" s="227">
        <v>40081</v>
      </c>
      <c r="B577" s="46" t="s">
        <v>222</v>
      </c>
      <c r="C577" s="46" t="s">
        <v>206</v>
      </c>
      <c r="D577" s="60" t="s">
        <v>11</v>
      </c>
      <c r="E577" s="57" t="s">
        <v>12</v>
      </c>
      <c r="F577" s="169" t="s">
        <v>150</v>
      </c>
      <c r="G577" s="164">
        <v>440000</v>
      </c>
      <c r="H577" s="153" t="s">
        <v>73</v>
      </c>
      <c r="I577" s="144"/>
      <c r="J577" s="2">
        <v>40088</v>
      </c>
      <c r="K577" s="19">
        <v>100000</v>
      </c>
      <c r="L577" s="148">
        <f>G577+K577</f>
        <v>540000</v>
      </c>
      <c r="M577" s="38" t="s">
        <v>224</v>
      </c>
    </row>
    <row r="578" spans="1:13" ht="28.5" customHeight="1">
      <c r="A578" s="123"/>
      <c r="B578" s="47"/>
      <c r="C578" s="47"/>
      <c r="D578" s="61"/>
      <c r="E578" s="58"/>
      <c r="F578" s="170"/>
      <c r="G578" s="166"/>
      <c r="H578" s="141"/>
      <c r="I578" s="144"/>
      <c r="J578" s="54">
        <v>40177</v>
      </c>
      <c r="K578" s="147">
        <v>20000</v>
      </c>
      <c r="L578" s="148">
        <f>L577+K578</f>
        <v>560000</v>
      </c>
      <c r="M578" s="37" t="s">
        <v>303</v>
      </c>
    </row>
    <row r="579" spans="1:13" ht="28.5" customHeight="1">
      <c r="A579" s="123"/>
      <c r="B579" s="47"/>
      <c r="C579" s="47"/>
      <c r="D579" s="61"/>
      <c r="E579" s="58"/>
      <c r="F579" s="170"/>
      <c r="G579" s="166"/>
      <c r="H579" s="141"/>
      <c r="I579" s="144"/>
      <c r="J579" s="54">
        <v>40263</v>
      </c>
      <c r="K579" s="147">
        <v>-290000</v>
      </c>
      <c r="L579" s="148">
        <f>L578+K579</f>
        <v>270000</v>
      </c>
      <c r="M579" s="37" t="s">
        <v>52</v>
      </c>
    </row>
    <row r="580" spans="1:13" ht="28.5" customHeight="1">
      <c r="A580" s="139"/>
      <c r="B580" s="47"/>
      <c r="C580" s="44"/>
      <c r="D580" s="58"/>
      <c r="E580" s="173"/>
      <c r="F580" s="170"/>
      <c r="G580" s="166"/>
      <c r="H580" s="141"/>
      <c r="I580" s="144"/>
      <c r="J580" s="54">
        <v>40373</v>
      </c>
      <c r="K580" s="147">
        <v>-70000</v>
      </c>
      <c r="L580" s="148">
        <f t="shared" ref="L580:L581" si="81">L579+K580</f>
        <v>200000</v>
      </c>
      <c r="M580" s="37" t="s">
        <v>52</v>
      </c>
    </row>
    <row r="581" spans="1:13" ht="28.5" customHeight="1">
      <c r="A581" s="174"/>
      <c r="B581" s="175"/>
      <c r="C581" s="176"/>
      <c r="D581" s="163"/>
      <c r="E581" s="163"/>
      <c r="F581" s="177"/>
      <c r="G581" s="162"/>
      <c r="H581" s="163"/>
      <c r="I581" s="150"/>
      <c r="J581" s="54">
        <v>40451</v>
      </c>
      <c r="K581" s="147">
        <v>-54944</v>
      </c>
      <c r="L581" s="148">
        <f t="shared" si="81"/>
        <v>145056</v>
      </c>
      <c r="M581" s="37" t="s">
        <v>52</v>
      </c>
    </row>
    <row r="582" spans="1:13" ht="28.5" customHeight="1">
      <c r="A582" s="227">
        <v>40100</v>
      </c>
      <c r="B582" s="46" t="s">
        <v>225</v>
      </c>
      <c r="C582" s="46" t="s">
        <v>227</v>
      </c>
      <c r="D582" s="60" t="s">
        <v>100</v>
      </c>
      <c r="E582" s="57" t="s">
        <v>12</v>
      </c>
      <c r="F582" s="169" t="s">
        <v>150</v>
      </c>
      <c r="G582" s="164">
        <v>570000</v>
      </c>
      <c r="H582" s="153" t="s">
        <v>73</v>
      </c>
      <c r="I582" s="144"/>
      <c r="J582" s="54">
        <v>40177</v>
      </c>
      <c r="K582" s="19">
        <v>1030000</v>
      </c>
      <c r="L582" s="148">
        <f>G582+K582</f>
        <v>1600000</v>
      </c>
      <c r="M582" s="37" t="s">
        <v>303</v>
      </c>
    </row>
    <row r="583" spans="1:13" ht="28.5" customHeight="1">
      <c r="A583" s="123"/>
      <c r="B583" s="47"/>
      <c r="C583" s="47"/>
      <c r="D583" s="61"/>
      <c r="E583" s="58"/>
      <c r="F583" s="170"/>
      <c r="G583" s="166"/>
      <c r="H583" s="141"/>
      <c r="I583" s="144"/>
      <c r="J583" s="54">
        <v>40263</v>
      </c>
      <c r="K583" s="147">
        <v>-880000</v>
      </c>
      <c r="L583" s="148">
        <f>L582+K583</f>
        <v>720000</v>
      </c>
      <c r="M583" s="37" t="s">
        <v>52</v>
      </c>
    </row>
    <row r="584" spans="1:13" ht="28.5" customHeight="1">
      <c r="A584" s="139"/>
      <c r="B584" s="47"/>
      <c r="C584" s="44"/>
      <c r="D584" s="58"/>
      <c r="E584" s="173"/>
      <c r="F584" s="170"/>
      <c r="G584" s="166"/>
      <c r="H584" s="141"/>
      <c r="I584" s="144"/>
      <c r="J584" s="54">
        <v>40373</v>
      </c>
      <c r="K584" s="147">
        <v>-320000</v>
      </c>
      <c r="L584" s="148">
        <f t="shared" ref="L584:L587" si="82">L583+K584</f>
        <v>400000</v>
      </c>
      <c r="M584" s="37" t="s">
        <v>52</v>
      </c>
    </row>
    <row r="585" spans="1:13" ht="28.5" customHeight="1">
      <c r="A585" s="139"/>
      <c r="B585" s="156"/>
      <c r="C585" s="140"/>
      <c r="D585" s="141"/>
      <c r="E585" s="141"/>
      <c r="F585" s="142"/>
      <c r="G585" s="143"/>
      <c r="H585" s="141"/>
      <c r="I585" s="144"/>
      <c r="J585" s="54">
        <v>40451</v>
      </c>
      <c r="K585" s="147">
        <v>180222</v>
      </c>
      <c r="L585" s="148">
        <f t="shared" si="82"/>
        <v>580222</v>
      </c>
      <c r="M585" s="37" t="s">
        <v>52</v>
      </c>
    </row>
    <row r="586" spans="1:13" s="284" customFormat="1" ht="28.5" customHeight="1">
      <c r="A586" s="139"/>
      <c r="B586" s="156"/>
      <c r="C586" s="140"/>
      <c r="D586" s="141"/>
      <c r="E586" s="141"/>
      <c r="F586" s="142"/>
      <c r="G586" s="143"/>
      <c r="H586" s="141"/>
      <c r="I586" s="144"/>
      <c r="J586" s="54">
        <v>40549</v>
      </c>
      <c r="K586" s="149">
        <v>-1</v>
      </c>
      <c r="L586" s="148">
        <f t="shared" si="82"/>
        <v>580221</v>
      </c>
      <c r="M586" s="37" t="s">
        <v>52</v>
      </c>
    </row>
    <row r="587" spans="1:13" ht="28.5" customHeight="1">
      <c r="A587" s="139"/>
      <c r="B587" s="140"/>
      <c r="C587" s="140"/>
      <c r="D587" s="141"/>
      <c r="E587" s="141"/>
      <c r="F587" s="142"/>
      <c r="G587" s="162"/>
      <c r="H587" s="163"/>
      <c r="I587" s="150"/>
      <c r="J587" s="54">
        <v>40632</v>
      </c>
      <c r="K587" s="149">
        <v>-1</v>
      </c>
      <c r="L587" s="148">
        <f t="shared" si="82"/>
        <v>580220</v>
      </c>
      <c r="M587" s="37" t="s">
        <v>515</v>
      </c>
    </row>
    <row r="588" spans="1:13" ht="28.5" customHeight="1">
      <c r="A588" s="227">
        <v>40100</v>
      </c>
      <c r="B588" s="46" t="s">
        <v>226</v>
      </c>
      <c r="C588" s="46" t="s">
        <v>170</v>
      </c>
      <c r="D588" s="60" t="s">
        <v>129</v>
      </c>
      <c r="E588" s="57" t="s">
        <v>12</v>
      </c>
      <c r="F588" s="169" t="s">
        <v>150</v>
      </c>
      <c r="G588" s="164">
        <v>4860000</v>
      </c>
      <c r="H588" s="153" t="s">
        <v>73</v>
      </c>
      <c r="I588" s="144"/>
      <c r="J588" s="54">
        <v>40177</v>
      </c>
      <c r="K588" s="19">
        <v>-2900000</v>
      </c>
      <c r="L588" s="148">
        <f>G588+K588</f>
        <v>1960000</v>
      </c>
      <c r="M588" s="37" t="s">
        <v>303</v>
      </c>
    </row>
    <row r="589" spans="1:13" ht="28.5" customHeight="1">
      <c r="A589" s="123"/>
      <c r="B589" s="47"/>
      <c r="C589" s="47"/>
      <c r="D589" s="61"/>
      <c r="E589" s="58"/>
      <c r="F589" s="170"/>
      <c r="G589" s="166"/>
      <c r="H589" s="141"/>
      <c r="I589" s="144"/>
      <c r="J589" s="54">
        <v>40263</v>
      </c>
      <c r="K589" s="147">
        <v>-1600000</v>
      </c>
      <c r="L589" s="148">
        <f>L588+K589</f>
        <v>360000</v>
      </c>
      <c r="M589" s="37" t="s">
        <v>52</v>
      </c>
    </row>
    <row r="590" spans="1:13" ht="28.5" customHeight="1">
      <c r="A590" s="139"/>
      <c r="B590" s="47"/>
      <c r="C590" s="44"/>
      <c r="D590" s="58"/>
      <c r="E590" s="173"/>
      <c r="F590" s="170"/>
      <c r="G590" s="166"/>
      <c r="H590" s="141"/>
      <c r="I590" s="144"/>
      <c r="J590" s="54">
        <v>40373</v>
      </c>
      <c r="K590" s="147">
        <v>-260000</v>
      </c>
      <c r="L590" s="148">
        <f t="shared" ref="L590:L591" si="83">L589+K590</f>
        <v>100000</v>
      </c>
      <c r="M590" s="37" t="s">
        <v>52</v>
      </c>
    </row>
    <row r="591" spans="1:13" ht="28.5" customHeight="1">
      <c r="A591" s="139"/>
      <c r="B591" s="156"/>
      <c r="C591" s="140"/>
      <c r="D591" s="141"/>
      <c r="E591" s="141"/>
      <c r="F591" s="142"/>
      <c r="G591" s="143"/>
      <c r="H591" s="141"/>
      <c r="I591" s="144"/>
      <c r="J591" s="54">
        <v>40451</v>
      </c>
      <c r="K591" s="147">
        <v>45056</v>
      </c>
      <c r="L591" s="148">
        <f t="shared" si="83"/>
        <v>145056</v>
      </c>
      <c r="M591" s="37" t="s">
        <v>52</v>
      </c>
    </row>
    <row r="592" spans="1:13" ht="28.5" customHeight="1">
      <c r="A592" s="174"/>
      <c r="B592" s="176"/>
      <c r="C592" s="176"/>
      <c r="D592" s="163"/>
      <c r="E592" s="163"/>
      <c r="F592" s="177"/>
      <c r="G592" s="162"/>
      <c r="H592" s="163"/>
      <c r="I592" s="150"/>
      <c r="J592" s="54">
        <v>40611</v>
      </c>
      <c r="K592" s="149">
        <v>-145056</v>
      </c>
      <c r="L592" s="148">
        <f>L591+K592</f>
        <v>0</v>
      </c>
      <c r="M592" s="37" t="s">
        <v>185</v>
      </c>
    </row>
    <row r="593" spans="1:13" ht="29.25" customHeight="1">
      <c r="A593" s="227">
        <v>40107</v>
      </c>
      <c r="B593" s="46" t="s">
        <v>228</v>
      </c>
      <c r="C593" s="46" t="s">
        <v>181</v>
      </c>
      <c r="D593" s="60" t="s">
        <v>67</v>
      </c>
      <c r="E593" s="57" t="s">
        <v>12</v>
      </c>
      <c r="F593" s="169" t="s">
        <v>150</v>
      </c>
      <c r="G593" s="164">
        <v>410000</v>
      </c>
      <c r="H593" s="153" t="s">
        <v>73</v>
      </c>
      <c r="I593" s="144"/>
      <c r="J593" s="28">
        <v>40200</v>
      </c>
      <c r="K593" s="19">
        <v>20000</v>
      </c>
      <c r="L593" s="148">
        <f>K593+G593</f>
        <v>430000</v>
      </c>
      <c r="M593" s="39" t="s">
        <v>304</v>
      </c>
    </row>
    <row r="594" spans="1:13" ht="29.25" customHeight="1">
      <c r="A594" s="123"/>
      <c r="B594" s="47"/>
      <c r="C594" s="47"/>
      <c r="D594" s="61"/>
      <c r="E594" s="58"/>
      <c r="F594" s="170"/>
      <c r="G594" s="166"/>
      <c r="H594" s="141"/>
      <c r="I594" s="144"/>
      <c r="J594" s="54">
        <v>40263</v>
      </c>
      <c r="K594" s="147">
        <v>400000</v>
      </c>
      <c r="L594" s="148">
        <f>L593+K594</f>
        <v>830000</v>
      </c>
      <c r="M594" s="37" t="s">
        <v>52</v>
      </c>
    </row>
    <row r="595" spans="1:13" ht="28.5" customHeight="1">
      <c r="A595" s="139"/>
      <c r="B595" s="47"/>
      <c r="C595" s="44"/>
      <c r="D595" s="58"/>
      <c r="E595" s="173"/>
      <c r="F595" s="170"/>
      <c r="G595" s="166"/>
      <c r="H595" s="141"/>
      <c r="I595" s="144"/>
      <c r="J595" s="54">
        <v>40373</v>
      </c>
      <c r="K595" s="147">
        <v>-430000</v>
      </c>
      <c r="L595" s="148">
        <f t="shared" ref="L595:L598" si="84">L594+K595</f>
        <v>400000</v>
      </c>
      <c r="M595" s="37" t="s">
        <v>52</v>
      </c>
    </row>
    <row r="596" spans="1:13" ht="28.5" customHeight="1">
      <c r="A596" s="139"/>
      <c r="B596" s="156"/>
      <c r="C596" s="140"/>
      <c r="D596" s="141"/>
      <c r="E596" s="141"/>
      <c r="F596" s="142"/>
      <c r="G596" s="143"/>
      <c r="H596" s="141"/>
      <c r="I596" s="144"/>
      <c r="J596" s="54">
        <v>40451</v>
      </c>
      <c r="K596" s="147">
        <v>180222</v>
      </c>
      <c r="L596" s="148">
        <f t="shared" si="84"/>
        <v>580222</v>
      </c>
      <c r="M596" s="37" t="s">
        <v>52</v>
      </c>
    </row>
    <row r="597" spans="1:13" s="284" customFormat="1" ht="28.5" customHeight="1">
      <c r="A597" s="139"/>
      <c r="B597" s="156"/>
      <c r="C597" s="140"/>
      <c r="D597" s="141"/>
      <c r="E597" s="141"/>
      <c r="F597" s="142"/>
      <c r="G597" s="143"/>
      <c r="H597" s="141"/>
      <c r="I597" s="144"/>
      <c r="J597" s="54">
        <v>40549</v>
      </c>
      <c r="K597" s="149">
        <v>-1</v>
      </c>
      <c r="L597" s="148">
        <f t="shared" si="84"/>
        <v>580221</v>
      </c>
      <c r="M597" s="37" t="s">
        <v>52</v>
      </c>
    </row>
    <row r="598" spans="1:13" ht="28.5" customHeight="1">
      <c r="A598" s="139"/>
      <c r="B598" s="140"/>
      <c r="C598" s="140"/>
      <c r="D598" s="141"/>
      <c r="E598" s="141"/>
      <c r="F598" s="142"/>
      <c r="G598" s="162"/>
      <c r="H598" s="163"/>
      <c r="I598" s="150"/>
      <c r="J598" s="54">
        <v>40632</v>
      </c>
      <c r="K598" s="149">
        <v>-1</v>
      </c>
      <c r="L598" s="148">
        <f t="shared" si="84"/>
        <v>580220</v>
      </c>
      <c r="M598" s="37" t="s">
        <v>515</v>
      </c>
    </row>
    <row r="599" spans="1:13" ht="29.25" customHeight="1">
      <c r="A599" s="227">
        <v>40109</v>
      </c>
      <c r="B599" s="46" t="s">
        <v>229</v>
      </c>
      <c r="C599" s="46" t="s">
        <v>230</v>
      </c>
      <c r="D599" s="60" t="s">
        <v>122</v>
      </c>
      <c r="E599" s="57" t="s">
        <v>12</v>
      </c>
      <c r="F599" s="169" t="s">
        <v>150</v>
      </c>
      <c r="G599" s="164">
        <v>93660000</v>
      </c>
      <c r="H599" s="153" t="s">
        <v>73</v>
      </c>
      <c r="I599" s="144"/>
      <c r="J599" s="2">
        <v>40200</v>
      </c>
      <c r="K599" s="19">
        <v>4370000</v>
      </c>
      <c r="L599" s="148">
        <f>K599+G599</f>
        <v>98030000</v>
      </c>
      <c r="M599" s="39" t="s">
        <v>304</v>
      </c>
    </row>
    <row r="600" spans="1:13" ht="29.25" customHeight="1">
      <c r="A600" s="123"/>
      <c r="B600" s="47"/>
      <c r="C600" s="47"/>
      <c r="D600" s="61"/>
      <c r="E600" s="58"/>
      <c r="F600" s="170"/>
      <c r="G600" s="166"/>
      <c r="H600" s="141"/>
      <c r="I600" s="144"/>
      <c r="J600" s="54">
        <v>40263</v>
      </c>
      <c r="K600" s="147">
        <v>23880000</v>
      </c>
      <c r="L600" s="148">
        <f>L599+K600</f>
        <v>121910000</v>
      </c>
      <c r="M600" s="37" t="s">
        <v>52</v>
      </c>
    </row>
    <row r="601" spans="1:13" ht="28.5" customHeight="1">
      <c r="A601" s="139"/>
      <c r="B601" s="47"/>
      <c r="C601" s="44"/>
      <c r="D601" s="58"/>
      <c r="E601" s="173"/>
      <c r="F601" s="170"/>
      <c r="G601" s="166"/>
      <c r="H601" s="141"/>
      <c r="I601" s="144"/>
      <c r="J601" s="54">
        <v>40373</v>
      </c>
      <c r="K601" s="147">
        <v>-16610000</v>
      </c>
      <c r="L601" s="148">
        <f t="shared" ref="L601:L602" si="85">L600+K601</f>
        <v>105300000</v>
      </c>
      <c r="M601" s="37" t="s">
        <v>52</v>
      </c>
    </row>
    <row r="602" spans="1:13" ht="28.5" customHeight="1">
      <c r="A602" s="139"/>
      <c r="B602" s="156"/>
      <c r="C602" s="140"/>
      <c r="D602" s="141"/>
      <c r="E602" s="141"/>
      <c r="F602" s="142"/>
      <c r="G602" s="143"/>
      <c r="H602" s="141"/>
      <c r="I602" s="144"/>
      <c r="J602" s="54">
        <v>40451</v>
      </c>
      <c r="K602" s="147">
        <v>1751033</v>
      </c>
      <c r="L602" s="148">
        <f t="shared" si="85"/>
        <v>107051033</v>
      </c>
      <c r="M602" s="37" t="s">
        <v>52</v>
      </c>
    </row>
    <row r="603" spans="1:13" ht="28.5" customHeight="1">
      <c r="A603" s="139"/>
      <c r="B603" s="140"/>
      <c r="C603" s="140"/>
      <c r="D603" s="141"/>
      <c r="E603" s="141"/>
      <c r="F603" s="142"/>
      <c r="G603" s="143"/>
      <c r="H603" s="141"/>
      <c r="I603" s="144"/>
      <c r="J603" s="54">
        <v>40549</v>
      </c>
      <c r="K603" s="149">
        <v>-77</v>
      </c>
      <c r="L603" s="148">
        <f>L602+K603</f>
        <v>107050956</v>
      </c>
      <c r="M603" s="37" t="s">
        <v>52</v>
      </c>
    </row>
    <row r="604" spans="1:13" s="281" customFormat="1" ht="28.5" customHeight="1">
      <c r="A604" s="139"/>
      <c r="B604" s="140"/>
      <c r="C604" s="140"/>
      <c r="D604" s="141"/>
      <c r="E604" s="141"/>
      <c r="F604" s="142"/>
      <c r="G604" s="143"/>
      <c r="H604" s="141"/>
      <c r="I604" s="144"/>
      <c r="J604" s="251">
        <v>40618</v>
      </c>
      <c r="K604" s="254">
        <v>-9900000</v>
      </c>
      <c r="L604" s="148">
        <f>L603+K604</f>
        <v>97150956</v>
      </c>
      <c r="M604" s="252" t="s">
        <v>367</v>
      </c>
    </row>
    <row r="605" spans="1:13" s="248" customFormat="1" ht="28.5" customHeight="1">
      <c r="A605" s="139"/>
      <c r="B605" s="140"/>
      <c r="C605" s="140"/>
      <c r="D605" s="141"/>
      <c r="E605" s="141"/>
      <c r="F605" s="142"/>
      <c r="G605" s="143"/>
      <c r="H605" s="141"/>
      <c r="I605" s="249"/>
      <c r="J605" s="68">
        <v>40632</v>
      </c>
      <c r="K605" s="149">
        <v>-88</v>
      </c>
      <c r="L605" s="148">
        <f>L604+K605</f>
        <v>97150868</v>
      </c>
      <c r="M605" s="37" t="s">
        <v>515</v>
      </c>
    </row>
    <row r="606" spans="1:13" ht="29.25" customHeight="1">
      <c r="A606" s="227">
        <v>40109</v>
      </c>
      <c r="B606" s="46" t="s">
        <v>231</v>
      </c>
      <c r="C606" s="46" t="s">
        <v>232</v>
      </c>
      <c r="D606" s="60" t="s">
        <v>233</v>
      </c>
      <c r="E606" s="57" t="s">
        <v>12</v>
      </c>
      <c r="F606" s="169" t="s">
        <v>150</v>
      </c>
      <c r="G606" s="164">
        <v>760000</v>
      </c>
      <c r="H606" s="153" t="s">
        <v>73</v>
      </c>
      <c r="I606" s="144"/>
      <c r="J606" s="28">
        <v>40200</v>
      </c>
      <c r="K606" s="19">
        <v>40000</v>
      </c>
      <c r="L606" s="148">
        <f>K606+G606</f>
        <v>800000</v>
      </c>
      <c r="M606" s="39" t="s">
        <v>304</v>
      </c>
    </row>
    <row r="607" spans="1:13" ht="29.25" customHeight="1">
      <c r="A607" s="123"/>
      <c r="B607" s="47"/>
      <c r="C607" s="47"/>
      <c r="D607" s="61"/>
      <c r="E607" s="58"/>
      <c r="F607" s="170"/>
      <c r="G607" s="166"/>
      <c r="H607" s="141"/>
      <c r="I607" s="144"/>
      <c r="J607" s="54">
        <v>40263</v>
      </c>
      <c r="K607" s="147">
        <v>-760000</v>
      </c>
      <c r="L607" s="148">
        <f>L606+K607</f>
        <v>40000</v>
      </c>
      <c r="M607" s="37" t="s">
        <v>52</v>
      </c>
    </row>
    <row r="608" spans="1:13" ht="29.25" customHeight="1">
      <c r="A608" s="123"/>
      <c r="B608" s="47"/>
      <c r="C608" s="47"/>
      <c r="D608" s="61"/>
      <c r="E608" s="58"/>
      <c r="F608" s="170"/>
      <c r="G608" s="166"/>
      <c r="H608" s="141"/>
      <c r="I608" s="144"/>
      <c r="J608" s="54">
        <v>40310</v>
      </c>
      <c r="K608" s="147">
        <v>2630000</v>
      </c>
      <c r="L608" s="148">
        <f>L607+K608</f>
        <v>2670000</v>
      </c>
      <c r="M608" s="37" t="s">
        <v>52</v>
      </c>
    </row>
    <row r="609" spans="1:13" ht="28.5" customHeight="1">
      <c r="A609" s="139"/>
      <c r="B609" s="47"/>
      <c r="C609" s="44"/>
      <c r="D609" s="58"/>
      <c r="E609" s="173"/>
      <c r="F609" s="170"/>
      <c r="G609" s="166"/>
      <c r="H609" s="141"/>
      <c r="I609" s="144"/>
      <c r="J609" s="54">
        <v>40373</v>
      </c>
      <c r="K609" s="147">
        <v>-770000</v>
      </c>
      <c r="L609" s="148">
        <f t="shared" ref="L609:L612" si="86">L608+K609</f>
        <v>1900000</v>
      </c>
      <c r="M609" s="37" t="s">
        <v>52</v>
      </c>
    </row>
    <row r="610" spans="1:13" ht="28.5" customHeight="1">
      <c r="A610" s="139"/>
      <c r="B610" s="156"/>
      <c r="C610" s="140"/>
      <c r="D610" s="141"/>
      <c r="E610" s="141"/>
      <c r="F610" s="142"/>
      <c r="G610" s="143"/>
      <c r="H610" s="141"/>
      <c r="I610" s="144"/>
      <c r="J610" s="54">
        <v>40451</v>
      </c>
      <c r="K610" s="147">
        <v>565945</v>
      </c>
      <c r="L610" s="148">
        <f t="shared" si="86"/>
        <v>2465945</v>
      </c>
      <c r="M610" s="37" t="s">
        <v>52</v>
      </c>
    </row>
    <row r="611" spans="1:13" s="284" customFormat="1" ht="28.5" customHeight="1">
      <c r="A611" s="139"/>
      <c r="B611" s="156"/>
      <c r="C611" s="140"/>
      <c r="D611" s="141"/>
      <c r="E611" s="141"/>
      <c r="F611" s="142"/>
      <c r="G611" s="143"/>
      <c r="H611" s="141"/>
      <c r="I611" s="144"/>
      <c r="J611" s="54">
        <v>40549</v>
      </c>
      <c r="K611" s="149">
        <v>-4</v>
      </c>
      <c r="L611" s="148">
        <f t="shared" si="86"/>
        <v>2465941</v>
      </c>
      <c r="M611" s="37" t="s">
        <v>52</v>
      </c>
    </row>
    <row r="612" spans="1:13" ht="28.5" customHeight="1">
      <c r="A612" s="139"/>
      <c r="B612" s="140"/>
      <c r="C612" s="140"/>
      <c r="D612" s="141"/>
      <c r="E612" s="141"/>
      <c r="F612" s="142"/>
      <c r="G612" s="162"/>
      <c r="H612" s="163"/>
      <c r="I612" s="150"/>
      <c r="J612" s="54">
        <v>40632</v>
      </c>
      <c r="K612" s="149">
        <v>-4</v>
      </c>
      <c r="L612" s="148">
        <f t="shared" si="86"/>
        <v>2465937</v>
      </c>
      <c r="M612" s="37" t="s">
        <v>515</v>
      </c>
    </row>
    <row r="613" spans="1:13" ht="29.25" customHeight="1">
      <c r="A613" s="22">
        <v>40114</v>
      </c>
      <c r="B613" s="238" t="s">
        <v>234</v>
      </c>
      <c r="C613" s="238" t="s">
        <v>235</v>
      </c>
      <c r="D613" s="239" t="s">
        <v>113</v>
      </c>
      <c r="E613" s="71" t="s">
        <v>12</v>
      </c>
      <c r="F613" s="187" t="s">
        <v>150</v>
      </c>
      <c r="G613" s="188">
        <v>1070000</v>
      </c>
      <c r="H613" s="160" t="s">
        <v>73</v>
      </c>
      <c r="I613" s="150"/>
      <c r="J613" s="2">
        <v>40289</v>
      </c>
      <c r="K613" s="19">
        <v>-1070000</v>
      </c>
      <c r="L613" s="148">
        <v>0</v>
      </c>
      <c r="M613" s="39" t="s">
        <v>185</v>
      </c>
    </row>
    <row r="614" spans="1:13" ht="29.25" customHeight="1">
      <c r="A614" s="22">
        <v>40114</v>
      </c>
      <c r="B614" s="238" t="s">
        <v>236</v>
      </c>
      <c r="C614" s="238" t="s">
        <v>237</v>
      </c>
      <c r="D614" s="239" t="s">
        <v>233</v>
      </c>
      <c r="E614" s="71" t="s">
        <v>12</v>
      </c>
      <c r="F614" s="187" t="s">
        <v>150</v>
      </c>
      <c r="G614" s="188">
        <v>510000</v>
      </c>
      <c r="H614" s="160" t="s">
        <v>73</v>
      </c>
      <c r="I614" s="150"/>
      <c r="J614" s="2">
        <v>40289</v>
      </c>
      <c r="K614" s="19">
        <v>-510000</v>
      </c>
      <c r="L614" s="148">
        <v>0</v>
      </c>
      <c r="M614" s="39" t="s">
        <v>185</v>
      </c>
    </row>
    <row r="615" spans="1:13" ht="29.25" customHeight="1">
      <c r="A615" s="227">
        <v>40116</v>
      </c>
      <c r="B615" s="225" t="s">
        <v>240</v>
      </c>
      <c r="C615" s="225" t="s">
        <v>241</v>
      </c>
      <c r="D615" s="89" t="s">
        <v>100</v>
      </c>
      <c r="E615" s="57" t="s">
        <v>12</v>
      </c>
      <c r="F615" s="169" t="s">
        <v>150</v>
      </c>
      <c r="G615" s="164">
        <v>70000</v>
      </c>
      <c r="H615" s="153" t="s">
        <v>73</v>
      </c>
      <c r="I615" s="144"/>
      <c r="J615" s="2">
        <v>40200</v>
      </c>
      <c r="K615" s="19">
        <v>10000</v>
      </c>
      <c r="L615" s="148">
        <f t="shared" ref="L615:L643" si="87">K615+G615</f>
        <v>80000</v>
      </c>
      <c r="M615" s="39" t="s">
        <v>304</v>
      </c>
    </row>
    <row r="616" spans="1:13" ht="29.25" customHeight="1">
      <c r="A616" s="123"/>
      <c r="B616" s="88"/>
      <c r="C616" s="88"/>
      <c r="D616" s="90"/>
      <c r="E616" s="58"/>
      <c r="F616" s="170"/>
      <c r="G616" s="166"/>
      <c r="H616" s="141"/>
      <c r="I616" s="144"/>
      <c r="J616" s="54">
        <v>40263</v>
      </c>
      <c r="K616" s="147">
        <v>10000</v>
      </c>
      <c r="L616" s="148">
        <f>L615+K616</f>
        <v>90000</v>
      </c>
      <c r="M616" s="37" t="s">
        <v>52</v>
      </c>
    </row>
    <row r="617" spans="1:13" ht="28.5" customHeight="1">
      <c r="A617" s="139"/>
      <c r="B617" s="47"/>
      <c r="C617" s="44"/>
      <c r="D617" s="58"/>
      <c r="E617" s="173"/>
      <c r="F617" s="170"/>
      <c r="G617" s="166"/>
      <c r="H617" s="141"/>
      <c r="I617" s="144"/>
      <c r="J617" s="54">
        <v>40373</v>
      </c>
      <c r="K617" s="147">
        <v>10000</v>
      </c>
      <c r="L617" s="148">
        <f t="shared" ref="L617:L618" si="88">L616+K617</f>
        <v>100000</v>
      </c>
      <c r="M617" s="37" t="s">
        <v>52</v>
      </c>
    </row>
    <row r="618" spans="1:13" ht="28.5" customHeight="1">
      <c r="A618" s="174"/>
      <c r="B618" s="175"/>
      <c r="C618" s="176"/>
      <c r="D618" s="163"/>
      <c r="E618" s="163"/>
      <c r="F618" s="177"/>
      <c r="G618" s="162"/>
      <c r="H618" s="163"/>
      <c r="I618" s="150"/>
      <c r="J618" s="54">
        <v>40451</v>
      </c>
      <c r="K618" s="147">
        <v>45056</v>
      </c>
      <c r="L618" s="148">
        <f t="shared" si="88"/>
        <v>145056</v>
      </c>
      <c r="M618" s="37" t="s">
        <v>52</v>
      </c>
    </row>
    <row r="619" spans="1:13" ht="29.25" customHeight="1">
      <c r="A619" s="227">
        <v>40123</v>
      </c>
      <c r="B619" s="225" t="s">
        <v>242</v>
      </c>
      <c r="C619" s="225" t="s">
        <v>143</v>
      </c>
      <c r="D619" s="89" t="s">
        <v>145</v>
      </c>
      <c r="E619" s="57" t="s">
        <v>12</v>
      </c>
      <c r="F619" s="169" t="s">
        <v>150</v>
      </c>
      <c r="G619" s="164">
        <v>700000</v>
      </c>
      <c r="H619" s="153" t="s">
        <v>73</v>
      </c>
      <c r="I619" s="144"/>
      <c r="J619" s="28">
        <v>40200</v>
      </c>
      <c r="K619" s="19">
        <v>40000</v>
      </c>
      <c r="L619" s="148">
        <f t="shared" si="87"/>
        <v>740000</v>
      </c>
      <c r="M619" s="39" t="s">
        <v>304</v>
      </c>
    </row>
    <row r="620" spans="1:13" ht="29.25" customHeight="1">
      <c r="A620" s="123"/>
      <c r="B620" s="88"/>
      <c r="C620" s="88"/>
      <c r="D620" s="90"/>
      <c r="E620" s="58"/>
      <c r="F620" s="170"/>
      <c r="G620" s="166"/>
      <c r="H620" s="141"/>
      <c r="I620" s="144"/>
      <c r="J620" s="54">
        <v>40263</v>
      </c>
      <c r="K620" s="147">
        <v>50000</v>
      </c>
      <c r="L620" s="148">
        <f>L619+K620</f>
        <v>790000</v>
      </c>
      <c r="M620" s="37" t="s">
        <v>52</v>
      </c>
    </row>
    <row r="621" spans="1:13" ht="28.5" customHeight="1">
      <c r="A621" s="139"/>
      <c r="B621" s="47"/>
      <c r="C621" s="44"/>
      <c r="D621" s="58"/>
      <c r="E621" s="173"/>
      <c r="F621" s="170"/>
      <c r="G621" s="166"/>
      <c r="H621" s="141"/>
      <c r="I621" s="144"/>
      <c r="J621" s="54">
        <v>40373</v>
      </c>
      <c r="K621" s="147">
        <v>1310000</v>
      </c>
      <c r="L621" s="148">
        <f t="shared" ref="L621:L624" si="89">L620+K621</f>
        <v>2100000</v>
      </c>
      <c r="M621" s="37" t="s">
        <v>52</v>
      </c>
    </row>
    <row r="622" spans="1:13" ht="28.5" customHeight="1">
      <c r="A622" s="139"/>
      <c r="B622" s="156"/>
      <c r="C622" s="140"/>
      <c r="D622" s="141"/>
      <c r="E622" s="141"/>
      <c r="F622" s="142"/>
      <c r="G622" s="143"/>
      <c r="H622" s="141"/>
      <c r="I622" s="144"/>
      <c r="J622" s="54">
        <v>40451</v>
      </c>
      <c r="K622" s="147">
        <v>75834</v>
      </c>
      <c r="L622" s="148">
        <f t="shared" si="89"/>
        <v>2175834</v>
      </c>
      <c r="M622" s="37" t="s">
        <v>52</v>
      </c>
    </row>
    <row r="623" spans="1:13" s="284" customFormat="1" ht="28.5" customHeight="1">
      <c r="A623" s="139"/>
      <c r="B623" s="156"/>
      <c r="C623" s="140"/>
      <c r="D623" s="141"/>
      <c r="E623" s="141"/>
      <c r="F623" s="142"/>
      <c r="G623" s="143"/>
      <c r="H623" s="141"/>
      <c r="I623" s="144"/>
      <c r="J623" s="54">
        <v>40549</v>
      </c>
      <c r="K623" s="149">
        <v>-3</v>
      </c>
      <c r="L623" s="148">
        <f t="shared" si="89"/>
        <v>2175831</v>
      </c>
      <c r="M623" s="37" t="s">
        <v>52</v>
      </c>
    </row>
    <row r="624" spans="1:13" ht="28.5" customHeight="1">
      <c r="A624" s="139"/>
      <c r="B624" s="140"/>
      <c r="C624" s="140"/>
      <c r="D624" s="141"/>
      <c r="E624" s="141"/>
      <c r="F624" s="142"/>
      <c r="G624" s="162"/>
      <c r="H624" s="163"/>
      <c r="I624" s="150"/>
      <c r="J624" s="54">
        <v>40632</v>
      </c>
      <c r="K624" s="149">
        <v>-4</v>
      </c>
      <c r="L624" s="148">
        <f t="shared" si="89"/>
        <v>2175827</v>
      </c>
      <c r="M624" s="37" t="s">
        <v>515</v>
      </c>
    </row>
    <row r="625" spans="1:13" ht="29.25" customHeight="1">
      <c r="A625" s="227">
        <v>40135</v>
      </c>
      <c r="B625" s="225" t="s">
        <v>243</v>
      </c>
      <c r="C625" s="225" t="s">
        <v>121</v>
      </c>
      <c r="D625" s="89" t="s">
        <v>122</v>
      </c>
      <c r="E625" s="57" t="s">
        <v>12</v>
      </c>
      <c r="F625" s="169" t="s">
        <v>150</v>
      </c>
      <c r="G625" s="164">
        <v>18960000</v>
      </c>
      <c r="H625" s="153" t="s">
        <v>73</v>
      </c>
      <c r="I625" s="144"/>
      <c r="J625" s="2">
        <v>40200</v>
      </c>
      <c r="K625" s="19">
        <v>890000</v>
      </c>
      <c r="L625" s="148">
        <f t="shared" si="87"/>
        <v>19850000</v>
      </c>
      <c r="M625" s="39" t="s">
        <v>304</v>
      </c>
    </row>
    <row r="626" spans="1:13" ht="29.25" customHeight="1">
      <c r="A626" s="123"/>
      <c r="B626" s="88"/>
      <c r="C626" s="88"/>
      <c r="D626" s="90"/>
      <c r="E626" s="58"/>
      <c r="F626" s="170"/>
      <c r="G626" s="166"/>
      <c r="H626" s="141"/>
      <c r="I626" s="144"/>
      <c r="J626" s="54">
        <v>40263</v>
      </c>
      <c r="K626" s="147">
        <v>3840000</v>
      </c>
      <c r="L626" s="148">
        <f>L625+K626</f>
        <v>23690000</v>
      </c>
      <c r="M626" s="37" t="s">
        <v>52</v>
      </c>
    </row>
    <row r="627" spans="1:13" ht="28.5" customHeight="1">
      <c r="A627" s="139"/>
      <c r="B627" s="47"/>
      <c r="C627" s="44"/>
      <c r="D627" s="58"/>
      <c r="E627" s="173"/>
      <c r="F627" s="170"/>
      <c r="G627" s="166"/>
      <c r="H627" s="141"/>
      <c r="I627" s="144"/>
      <c r="J627" s="54">
        <v>40373</v>
      </c>
      <c r="K627" s="147">
        <v>-2890000</v>
      </c>
      <c r="L627" s="148">
        <f t="shared" ref="L627:L628" si="90">L626+K627</f>
        <v>20800000</v>
      </c>
      <c r="M627" s="37" t="s">
        <v>52</v>
      </c>
    </row>
    <row r="628" spans="1:13" ht="28.5" customHeight="1">
      <c r="A628" s="139"/>
      <c r="B628" s="156"/>
      <c r="C628" s="140"/>
      <c r="D628" s="141"/>
      <c r="E628" s="141"/>
      <c r="F628" s="142"/>
      <c r="G628" s="143"/>
      <c r="H628" s="141"/>
      <c r="I628" s="144"/>
      <c r="J628" s="54">
        <v>40451</v>
      </c>
      <c r="K628" s="147">
        <v>9661676</v>
      </c>
      <c r="L628" s="148">
        <f t="shared" si="90"/>
        <v>30461676</v>
      </c>
      <c r="M628" s="37" t="s">
        <v>52</v>
      </c>
    </row>
    <row r="629" spans="1:13" ht="28.5" customHeight="1">
      <c r="A629" s="139"/>
      <c r="B629" s="140"/>
      <c r="C629" s="140"/>
      <c r="D629" s="141"/>
      <c r="E629" s="141"/>
      <c r="F629" s="142"/>
      <c r="G629" s="143"/>
      <c r="H629" s="141"/>
      <c r="I629" s="144"/>
      <c r="J629" s="54">
        <v>40549</v>
      </c>
      <c r="K629" s="149">
        <v>-46</v>
      </c>
      <c r="L629" s="148">
        <f>L628+K629</f>
        <v>30461630</v>
      </c>
      <c r="M629" s="37" t="s">
        <v>52</v>
      </c>
    </row>
    <row r="630" spans="1:13" ht="28.5" customHeight="1">
      <c r="A630" s="139"/>
      <c r="B630" s="140"/>
      <c r="C630" s="140"/>
      <c r="D630" s="141"/>
      <c r="E630" s="141"/>
      <c r="F630" s="142"/>
      <c r="G630" s="143"/>
      <c r="H630" s="141"/>
      <c r="I630" s="144"/>
      <c r="J630" s="54">
        <v>40556</v>
      </c>
      <c r="K630" s="149">
        <v>1600000</v>
      </c>
      <c r="L630" s="148">
        <f>L629+K630</f>
        <v>32061630</v>
      </c>
      <c r="M630" s="37" t="s">
        <v>367</v>
      </c>
    </row>
    <row r="631" spans="1:13" s="284" customFormat="1" ht="28.5" customHeight="1">
      <c r="A631" s="139"/>
      <c r="B631" s="140"/>
      <c r="C631" s="140"/>
      <c r="D631" s="141"/>
      <c r="E631" s="141"/>
      <c r="F631" s="142"/>
      <c r="G631" s="143"/>
      <c r="H631" s="141"/>
      <c r="I631" s="144"/>
      <c r="J631" s="54">
        <v>40590</v>
      </c>
      <c r="K631" s="149">
        <v>1400000</v>
      </c>
      <c r="L631" s="148">
        <f>L630+K631</f>
        <v>33461630</v>
      </c>
      <c r="M631" s="37" t="s">
        <v>367</v>
      </c>
    </row>
    <row r="632" spans="1:13" ht="28.5" customHeight="1">
      <c r="A632" s="139"/>
      <c r="B632" s="140"/>
      <c r="C632" s="140"/>
      <c r="D632" s="141"/>
      <c r="E632" s="141"/>
      <c r="F632" s="142"/>
      <c r="G632" s="162"/>
      <c r="H632" s="163"/>
      <c r="I632" s="150"/>
      <c r="J632" s="54">
        <v>40632</v>
      </c>
      <c r="K632" s="149">
        <v>-58</v>
      </c>
      <c r="L632" s="148">
        <f>L631+K632</f>
        <v>33461572</v>
      </c>
      <c r="M632" s="37" t="s">
        <v>515</v>
      </c>
    </row>
    <row r="633" spans="1:13" ht="29.25" customHeight="1">
      <c r="A633" s="227">
        <v>40135</v>
      </c>
      <c r="B633" s="225" t="s">
        <v>244</v>
      </c>
      <c r="C633" s="225" t="s">
        <v>245</v>
      </c>
      <c r="D633" s="89" t="s">
        <v>67</v>
      </c>
      <c r="E633" s="57" t="s">
        <v>12</v>
      </c>
      <c r="F633" s="169" t="s">
        <v>150</v>
      </c>
      <c r="G633" s="164">
        <v>1670000</v>
      </c>
      <c r="H633" s="153" t="s">
        <v>73</v>
      </c>
      <c r="I633" s="144"/>
      <c r="J633" s="28">
        <v>40200</v>
      </c>
      <c r="K633" s="19">
        <v>80000</v>
      </c>
      <c r="L633" s="148">
        <f t="shared" si="87"/>
        <v>1750000</v>
      </c>
      <c r="M633" s="39" t="s">
        <v>304</v>
      </c>
    </row>
    <row r="634" spans="1:13" ht="29.25" customHeight="1">
      <c r="A634" s="123"/>
      <c r="B634" s="88"/>
      <c r="C634" s="88"/>
      <c r="D634" s="90"/>
      <c r="E634" s="58"/>
      <c r="F634" s="170"/>
      <c r="G634" s="166"/>
      <c r="H634" s="141"/>
      <c r="I634" s="144"/>
      <c r="J634" s="54">
        <v>40263</v>
      </c>
      <c r="K634" s="147">
        <v>330000</v>
      </c>
      <c r="L634" s="148">
        <f>L633+K634</f>
        <v>2080000</v>
      </c>
      <c r="M634" s="37" t="s">
        <v>52</v>
      </c>
    </row>
    <row r="635" spans="1:13" ht="28.5" customHeight="1">
      <c r="A635" s="139"/>
      <c r="B635" s="47"/>
      <c r="C635" s="44"/>
      <c r="D635" s="58"/>
      <c r="E635" s="173"/>
      <c r="F635" s="170"/>
      <c r="G635" s="166"/>
      <c r="H635" s="141"/>
      <c r="I635" s="144"/>
      <c r="J635" s="54">
        <v>40373</v>
      </c>
      <c r="K635" s="147">
        <v>-1080000</v>
      </c>
      <c r="L635" s="148">
        <f t="shared" ref="L635:L638" si="91">L634+K635</f>
        <v>1000000</v>
      </c>
      <c r="M635" s="37" t="s">
        <v>52</v>
      </c>
    </row>
    <row r="636" spans="1:13" ht="28.5" customHeight="1">
      <c r="A636" s="139"/>
      <c r="B636" s="156"/>
      <c r="C636" s="140"/>
      <c r="D636" s="141"/>
      <c r="E636" s="141"/>
      <c r="F636" s="142"/>
      <c r="G636" s="143"/>
      <c r="H636" s="141"/>
      <c r="I636" s="144"/>
      <c r="J636" s="54">
        <v>40451</v>
      </c>
      <c r="K636" s="147">
        <v>160445</v>
      </c>
      <c r="L636" s="148">
        <f t="shared" si="91"/>
        <v>1160445</v>
      </c>
      <c r="M636" s="37" t="s">
        <v>52</v>
      </c>
    </row>
    <row r="637" spans="1:13" s="284" customFormat="1" ht="28.5" customHeight="1">
      <c r="A637" s="139"/>
      <c r="B637" s="156"/>
      <c r="C637" s="140"/>
      <c r="D637" s="141"/>
      <c r="E637" s="141"/>
      <c r="F637" s="142"/>
      <c r="G637" s="143"/>
      <c r="H637" s="141"/>
      <c r="I637" s="144"/>
      <c r="J637" s="54">
        <v>40549</v>
      </c>
      <c r="K637" s="149">
        <v>-1</v>
      </c>
      <c r="L637" s="148">
        <f t="shared" si="91"/>
        <v>1160444</v>
      </c>
      <c r="M637" s="37" t="s">
        <v>52</v>
      </c>
    </row>
    <row r="638" spans="1:13" ht="28.5" customHeight="1">
      <c r="A638" s="139"/>
      <c r="B638" s="140"/>
      <c r="C638" s="140"/>
      <c r="D638" s="141"/>
      <c r="E638" s="141"/>
      <c r="F638" s="142"/>
      <c r="G638" s="162"/>
      <c r="H638" s="163"/>
      <c r="I638" s="150"/>
      <c r="J638" s="54">
        <v>40632</v>
      </c>
      <c r="K638" s="149">
        <v>-2</v>
      </c>
      <c r="L638" s="148">
        <f t="shared" si="91"/>
        <v>1160442</v>
      </c>
      <c r="M638" s="37" t="s">
        <v>515</v>
      </c>
    </row>
    <row r="639" spans="1:13" ht="29.25" customHeight="1">
      <c r="A639" s="227">
        <v>40135</v>
      </c>
      <c r="B639" s="225" t="s">
        <v>246</v>
      </c>
      <c r="C639" s="225" t="s">
        <v>24</v>
      </c>
      <c r="D639" s="89" t="s">
        <v>122</v>
      </c>
      <c r="E639" s="57" t="s">
        <v>12</v>
      </c>
      <c r="F639" s="169" t="s">
        <v>150</v>
      </c>
      <c r="G639" s="164">
        <v>20000</v>
      </c>
      <c r="H639" s="153" t="s">
        <v>73</v>
      </c>
      <c r="I639" s="144"/>
      <c r="J639" s="2">
        <v>40200</v>
      </c>
      <c r="K639" s="19">
        <v>0</v>
      </c>
      <c r="L639" s="148">
        <f t="shared" si="87"/>
        <v>20000</v>
      </c>
      <c r="M639" s="39" t="s">
        <v>304</v>
      </c>
    </row>
    <row r="640" spans="1:13" ht="29.25" customHeight="1">
      <c r="A640" s="123"/>
      <c r="B640" s="88"/>
      <c r="C640" s="88"/>
      <c r="D640" s="90"/>
      <c r="E640" s="58"/>
      <c r="F640" s="170"/>
      <c r="G640" s="166"/>
      <c r="H640" s="141"/>
      <c r="I640" s="144"/>
      <c r="J640" s="54">
        <v>40263</v>
      </c>
      <c r="K640" s="147">
        <v>-10000</v>
      </c>
      <c r="L640" s="148">
        <f>L639+K640</f>
        <v>10000</v>
      </c>
      <c r="M640" s="37" t="s">
        <v>52</v>
      </c>
    </row>
    <row r="641" spans="1:13" ht="28.5" customHeight="1">
      <c r="A641" s="139"/>
      <c r="B641" s="47"/>
      <c r="C641" s="44"/>
      <c r="D641" s="58"/>
      <c r="E641" s="173"/>
      <c r="F641" s="170"/>
      <c r="G641" s="166"/>
      <c r="H641" s="141"/>
      <c r="I641" s="144"/>
      <c r="J641" s="54">
        <v>40373</v>
      </c>
      <c r="K641" s="147">
        <v>90000</v>
      </c>
      <c r="L641" s="148">
        <f t="shared" ref="L641:L642" si="92">L640+K641</f>
        <v>100000</v>
      </c>
      <c r="M641" s="37" t="s">
        <v>52</v>
      </c>
    </row>
    <row r="642" spans="1:13" ht="28.5" customHeight="1">
      <c r="A642" s="174"/>
      <c r="B642" s="175"/>
      <c r="C642" s="176"/>
      <c r="D642" s="163"/>
      <c r="E642" s="163"/>
      <c r="F642" s="177"/>
      <c r="G642" s="162"/>
      <c r="H642" s="163"/>
      <c r="I642" s="150"/>
      <c r="J642" s="54">
        <v>40451</v>
      </c>
      <c r="K642" s="147">
        <v>45056</v>
      </c>
      <c r="L642" s="148">
        <f t="shared" si="92"/>
        <v>145056</v>
      </c>
      <c r="M642" s="37" t="s">
        <v>52</v>
      </c>
    </row>
    <row r="643" spans="1:13" ht="29.25" customHeight="1">
      <c r="A643" s="227">
        <v>40142</v>
      </c>
      <c r="B643" s="225" t="s">
        <v>247</v>
      </c>
      <c r="C643" s="225" t="s">
        <v>330</v>
      </c>
      <c r="D643" s="89" t="s">
        <v>93</v>
      </c>
      <c r="E643" s="57" t="s">
        <v>12</v>
      </c>
      <c r="F643" s="169" t="s">
        <v>150</v>
      </c>
      <c r="G643" s="164">
        <v>20360000</v>
      </c>
      <c r="H643" s="153" t="s">
        <v>73</v>
      </c>
      <c r="I643" s="144"/>
      <c r="J643" s="28">
        <v>40200</v>
      </c>
      <c r="K643" s="19">
        <v>950000</v>
      </c>
      <c r="L643" s="148">
        <f t="shared" si="87"/>
        <v>21310000</v>
      </c>
      <c r="M643" s="39" t="s">
        <v>304</v>
      </c>
    </row>
    <row r="644" spans="1:13" ht="29.25" customHeight="1">
      <c r="A644" s="123"/>
      <c r="B644" s="88"/>
      <c r="C644" s="88"/>
      <c r="D644" s="90"/>
      <c r="E644" s="58"/>
      <c r="F644" s="170"/>
      <c r="G644" s="166"/>
      <c r="H644" s="141"/>
      <c r="I644" s="144"/>
      <c r="J644" s="54">
        <v>40263</v>
      </c>
      <c r="K644" s="147">
        <v>-17880000</v>
      </c>
      <c r="L644" s="148">
        <f>L643+K644</f>
        <v>3430000</v>
      </c>
      <c r="M644" s="37" t="s">
        <v>52</v>
      </c>
    </row>
    <row r="645" spans="1:13" ht="29.25" customHeight="1">
      <c r="A645" s="123"/>
      <c r="B645" s="88"/>
      <c r="C645" s="88"/>
      <c r="D645" s="90"/>
      <c r="E645" s="58"/>
      <c r="F645" s="170"/>
      <c r="G645" s="166"/>
      <c r="H645" s="141"/>
      <c r="I645" s="144"/>
      <c r="J645" s="54">
        <v>40345</v>
      </c>
      <c r="K645" s="147">
        <v>1030000</v>
      </c>
      <c r="L645" s="148">
        <f>L644+K645</f>
        <v>4460000</v>
      </c>
      <c r="M645" s="69" t="s">
        <v>329</v>
      </c>
    </row>
    <row r="646" spans="1:13" ht="28.5" customHeight="1">
      <c r="A646" s="139"/>
      <c r="B646" s="47"/>
      <c r="C646" s="44"/>
      <c r="D646" s="58"/>
      <c r="E646" s="173"/>
      <c r="F646" s="170"/>
      <c r="G646" s="166"/>
      <c r="H646" s="141"/>
      <c r="I646" s="144"/>
      <c r="J646" s="54">
        <v>40373</v>
      </c>
      <c r="K646" s="147">
        <v>-1160000</v>
      </c>
      <c r="L646" s="148">
        <f t="shared" ref="L646" si="93">L645+K646</f>
        <v>3300000</v>
      </c>
      <c r="M646" s="37" t="s">
        <v>52</v>
      </c>
    </row>
    <row r="647" spans="1:13" ht="28.5" customHeight="1">
      <c r="A647" s="139"/>
      <c r="B647" s="140"/>
      <c r="C647" s="140"/>
      <c r="D647" s="141"/>
      <c r="E647" s="141"/>
      <c r="F647" s="142"/>
      <c r="G647" s="143"/>
      <c r="H647" s="141"/>
      <c r="I647" s="144"/>
      <c r="J647" s="54">
        <v>40403</v>
      </c>
      <c r="K647" s="149">
        <v>800000</v>
      </c>
      <c r="L647" s="148">
        <f>L646+K647</f>
        <v>4100000</v>
      </c>
      <c r="M647" s="37" t="s">
        <v>367</v>
      </c>
    </row>
    <row r="648" spans="1:13" ht="28.5" customHeight="1">
      <c r="A648" s="139"/>
      <c r="B648" s="156"/>
      <c r="C648" s="140"/>
      <c r="D648" s="141"/>
      <c r="E648" s="141"/>
      <c r="F648" s="142"/>
      <c r="G648" s="143"/>
      <c r="H648" s="141"/>
      <c r="I648" s="144"/>
      <c r="J648" s="54">
        <v>40451</v>
      </c>
      <c r="K648" s="147">
        <v>200000</v>
      </c>
      <c r="L648" s="148">
        <f t="shared" ref="L648:L649" si="94">L647+K648</f>
        <v>4300000</v>
      </c>
      <c r="M648" s="37" t="s">
        <v>415</v>
      </c>
    </row>
    <row r="649" spans="1:13" ht="28.5" customHeight="1">
      <c r="A649" s="139"/>
      <c r="B649" s="156"/>
      <c r="C649" s="140"/>
      <c r="D649" s="141"/>
      <c r="E649" s="141"/>
      <c r="F649" s="142"/>
      <c r="G649" s="143"/>
      <c r="H649" s="141"/>
      <c r="I649" s="144"/>
      <c r="J649" s="54">
        <v>40451</v>
      </c>
      <c r="K649" s="147">
        <v>1357168</v>
      </c>
      <c r="L649" s="148">
        <f t="shared" si="94"/>
        <v>5657168</v>
      </c>
      <c r="M649" s="37" t="s">
        <v>52</v>
      </c>
    </row>
    <row r="650" spans="1:13" ht="28.5" customHeight="1">
      <c r="A650" s="139"/>
      <c r="B650" s="140"/>
      <c r="C650" s="140"/>
      <c r="D650" s="141"/>
      <c r="E650" s="141"/>
      <c r="F650" s="142"/>
      <c r="G650" s="143"/>
      <c r="H650" s="141"/>
      <c r="I650" s="144"/>
      <c r="J650" s="54">
        <v>40549</v>
      </c>
      <c r="K650" s="149">
        <v>-1</v>
      </c>
      <c r="L650" s="148">
        <f>L649+K650</f>
        <v>5657167</v>
      </c>
      <c r="M650" s="37" t="s">
        <v>52</v>
      </c>
    </row>
    <row r="651" spans="1:13" s="284" customFormat="1" ht="28.5" customHeight="1">
      <c r="A651" s="139"/>
      <c r="B651" s="140"/>
      <c r="C651" s="140"/>
      <c r="D651" s="141"/>
      <c r="E651" s="141"/>
      <c r="F651" s="142"/>
      <c r="G651" s="143"/>
      <c r="H651" s="141"/>
      <c r="I651" s="144"/>
      <c r="J651" s="258">
        <v>40618</v>
      </c>
      <c r="K651" s="254">
        <v>5700000</v>
      </c>
      <c r="L651" s="148">
        <f>L650+K651</f>
        <v>11357167</v>
      </c>
      <c r="M651" s="252" t="s">
        <v>367</v>
      </c>
    </row>
    <row r="652" spans="1:13" s="248" customFormat="1" ht="28.5" customHeight="1">
      <c r="A652" s="139"/>
      <c r="B652" s="140"/>
      <c r="C652" s="140"/>
      <c r="D652" s="141"/>
      <c r="E652" s="141"/>
      <c r="F652" s="142"/>
      <c r="G652" s="162"/>
      <c r="H652" s="163"/>
      <c r="I652" s="150"/>
      <c r="J652" s="54">
        <v>40632</v>
      </c>
      <c r="K652" s="149">
        <v>-6</v>
      </c>
      <c r="L652" s="148">
        <f>L651+K652</f>
        <v>11357161</v>
      </c>
      <c r="M652" s="37" t="s">
        <v>515</v>
      </c>
    </row>
    <row r="653" spans="1:13" ht="29.25" customHeight="1">
      <c r="A653" s="22">
        <v>40142</v>
      </c>
      <c r="B653" s="238" t="s">
        <v>248</v>
      </c>
      <c r="C653" s="238" t="s">
        <v>24</v>
      </c>
      <c r="D653" s="239" t="s">
        <v>122</v>
      </c>
      <c r="E653" s="71" t="s">
        <v>12</v>
      </c>
      <c r="F653" s="187" t="s">
        <v>150</v>
      </c>
      <c r="G653" s="188">
        <v>230000</v>
      </c>
      <c r="H653" s="160" t="s">
        <v>73</v>
      </c>
      <c r="I653" s="150"/>
      <c r="J653" s="2">
        <v>40289</v>
      </c>
      <c r="K653" s="19">
        <v>-230000</v>
      </c>
      <c r="L653" s="148">
        <v>0</v>
      </c>
      <c r="M653" s="39" t="s">
        <v>185</v>
      </c>
    </row>
    <row r="654" spans="1:13" ht="29.25" customHeight="1">
      <c r="A654" s="227">
        <v>40142</v>
      </c>
      <c r="B654" s="225" t="s">
        <v>249</v>
      </c>
      <c r="C654" s="225" t="s">
        <v>250</v>
      </c>
      <c r="D654" s="89" t="s">
        <v>113</v>
      </c>
      <c r="E654" s="57" t="s">
        <v>12</v>
      </c>
      <c r="F654" s="169" t="s">
        <v>150</v>
      </c>
      <c r="G654" s="164">
        <v>1280000</v>
      </c>
      <c r="H654" s="153" t="s">
        <v>73</v>
      </c>
      <c r="I654" s="144"/>
      <c r="J654" s="28">
        <v>40200</v>
      </c>
      <c r="K654" s="19">
        <v>50000</v>
      </c>
      <c r="L654" s="148">
        <f t="shared" ref="L654:L726" si="95">K654+G654</f>
        <v>1330000</v>
      </c>
      <c r="M654" s="39" t="s">
        <v>304</v>
      </c>
    </row>
    <row r="655" spans="1:13" ht="29.25" customHeight="1">
      <c r="A655" s="123"/>
      <c r="B655" s="88"/>
      <c r="C655" s="88"/>
      <c r="D655" s="90"/>
      <c r="E655" s="58"/>
      <c r="F655" s="170"/>
      <c r="G655" s="166"/>
      <c r="H655" s="141"/>
      <c r="I655" s="144"/>
      <c r="J655" s="54">
        <v>40263</v>
      </c>
      <c r="K655" s="147">
        <v>1020000</v>
      </c>
      <c r="L655" s="148">
        <f>L654+K655</f>
        <v>2350000</v>
      </c>
      <c r="M655" s="37" t="s">
        <v>52</v>
      </c>
    </row>
    <row r="656" spans="1:13" ht="28.5" customHeight="1">
      <c r="A656" s="139"/>
      <c r="B656" s="47"/>
      <c r="C656" s="44"/>
      <c r="D656" s="58"/>
      <c r="E656" s="173"/>
      <c r="F656" s="170"/>
      <c r="G656" s="166"/>
      <c r="H656" s="141"/>
      <c r="I656" s="144"/>
      <c r="J656" s="54">
        <v>40373</v>
      </c>
      <c r="K656" s="147">
        <v>-950000</v>
      </c>
      <c r="L656" s="148">
        <f t="shared" ref="L656:L659" si="96">L655+K656</f>
        <v>1400000</v>
      </c>
      <c r="M656" s="37" t="s">
        <v>52</v>
      </c>
    </row>
    <row r="657" spans="1:13" ht="28.5" customHeight="1">
      <c r="A657" s="139"/>
      <c r="B657" s="156"/>
      <c r="C657" s="140"/>
      <c r="D657" s="141"/>
      <c r="E657" s="141"/>
      <c r="F657" s="142"/>
      <c r="G657" s="143"/>
      <c r="H657" s="141"/>
      <c r="I657" s="144"/>
      <c r="J657" s="54">
        <v>40451</v>
      </c>
      <c r="K657" s="147">
        <v>50556</v>
      </c>
      <c r="L657" s="148">
        <f t="shared" si="96"/>
        <v>1450556</v>
      </c>
      <c r="M657" s="37" t="s">
        <v>52</v>
      </c>
    </row>
    <row r="658" spans="1:13" s="284" customFormat="1" ht="28.5" customHeight="1">
      <c r="A658" s="139"/>
      <c r="B658" s="156"/>
      <c r="C658" s="140"/>
      <c r="D658" s="141"/>
      <c r="E658" s="141"/>
      <c r="F658" s="142"/>
      <c r="G658" s="143"/>
      <c r="H658" s="141"/>
      <c r="I658" s="144"/>
      <c r="J658" s="54">
        <v>40549</v>
      </c>
      <c r="K658" s="149">
        <v>-2</v>
      </c>
      <c r="L658" s="148">
        <f t="shared" si="96"/>
        <v>1450554</v>
      </c>
      <c r="M658" s="37" t="s">
        <v>52</v>
      </c>
    </row>
    <row r="659" spans="1:13" ht="28.5" customHeight="1">
      <c r="A659" s="139"/>
      <c r="B659" s="140"/>
      <c r="C659" s="140"/>
      <c r="D659" s="141"/>
      <c r="E659" s="141"/>
      <c r="F659" s="142"/>
      <c r="G659" s="162"/>
      <c r="H659" s="163"/>
      <c r="I659" s="150"/>
      <c r="J659" s="54">
        <v>40632</v>
      </c>
      <c r="K659" s="149">
        <v>-2</v>
      </c>
      <c r="L659" s="148">
        <f t="shared" si="96"/>
        <v>1450552</v>
      </c>
      <c r="M659" s="37" t="s">
        <v>515</v>
      </c>
    </row>
    <row r="660" spans="1:13" ht="29.25" customHeight="1">
      <c r="A660" s="227">
        <v>40151</v>
      </c>
      <c r="B660" s="225" t="s">
        <v>251</v>
      </c>
      <c r="C660" s="225" t="s">
        <v>253</v>
      </c>
      <c r="D660" s="89" t="s">
        <v>113</v>
      </c>
      <c r="E660" s="57" t="s">
        <v>12</v>
      </c>
      <c r="F660" s="169" t="s">
        <v>150</v>
      </c>
      <c r="G660" s="164">
        <v>380000</v>
      </c>
      <c r="H660" s="153" t="s">
        <v>73</v>
      </c>
      <c r="I660" s="144"/>
      <c r="J660" s="2">
        <v>40200</v>
      </c>
      <c r="K660" s="19">
        <v>10000</v>
      </c>
      <c r="L660" s="148">
        <f t="shared" si="95"/>
        <v>390000</v>
      </c>
      <c r="M660" s="39" t="s">
        <v>304</v>
      </c>
    </row>
    <row r="661" spans="1:13" ht="29.25" customHeight="1">
      <c r="A661" s="123"/>
      <c r="B661" s="88"/>
      <c r="C661" s="88"/>
      <c r="D661" s="90"/>
      <c r="E661" s="58"/>
      <c r="F661" s="170"/>
      <c r="G661" s="166"/>
      <c r="H661" s="141"/>
      <c r="I661" s="144"/>
      <c r="J661" s="54">
        <v>40263</v>
      </c>
      <c r="K661" s="147">
        <v>520000</v>
      </c>
      <c r="L661" s="148">
        <f>L660+K661</f>
        <v>910000</v>
      </c>
      <c r="M661" s="37" t="s">
        <v>52</v>
      </c>
    </row>
    <row r="662" spans="1:13" ht="28.5" customHeight="1">
      <c r="A662" s="139"/>
      <c r="B662" s="47"/>
      <c r="C662" s="44"/>
      <c r="D662" s="58"/>
      <c r="E662" s="173"/>
      <c r="F662" s="170"/>
      <c r="G662" s="166"/>
      <c r="H662" s="141"/>
      <c r="I662" s="144"/>
      <c r="J662" s="54">
        <v>40373</v>
      </c>
      <c r="K662" s="147">
        <v>-810000</v>
      </c>
      <c r="L662" s="148">
        <f t="shared" ref="L662:L663" si="97">L661+K662</f>
        <v>100000</v>
      </c>
      <c r="M662" s="37" t="s">
        <v>52</v>
      </c>
    </row>
    <row r="663" spans="1:13" ht="28.5" customHeight="1">
      <c r="A663" s="174"/>
      <c r="B663" s="175"/>
      <c r="C663" s="176"/>
      <c r="D663" s="163"/>
      <c r="E663" s="163"/>
      <c r="F663" s="177"/>
      <c r="G663" s="162"/>
      <c r="H663" s="163"/>
      <c r="I663" s="150"/>
      <c r="J663" s="54">
        <v>40451</v>
      </c>
      <c r="K663" s="147">
        <v>45056</v>
      </c>
      <c r="L663" s="148">
        <f t="shared" si="97"/>
        <v>145056</v>
      </c>
      <c r="M663" s="37" t="s">
        <v>52</v>
      </c>
    </row>
    <row r="664" spans="1:13" ht="29.25" customHeight="1">
      <c r="A664" s="227">
        <v>40151</v>
      </c>
      <c r="B664" s="225" t="s">
        <v>252</v>
      </c>
      <c r="C664" s="225" t="s">
        <v>82</v>
      </c>
      <c r="D664" s="89" t="s">
        <v>127</v>
      </c>
      <c r="E664" s="57" t="s">
        <v>12</v>
      </c>
      <c r="F664" s="169" t="s">
        <v>150</v>
      </c>
      <c r="G664" s="164">
        <v>9430000</v>
      </c>
      <c r="H664" s="153" t="s">
        <v>73</v>
      </c>
      <c r="I664" s="144"/>
      <c r="J664" s="28">
        <v>40200</v>
      </c>
      <c r="K664" s="19">
        <v>440000</v>
      </c>
      <c r="L664" s="148">
        <f t="shared" si="95"/>
        <v>9870000</v>
      </c>
      <c r="M664" s="39" t="s">
        <v>304</v>
      </c>
    </row>
    <row r="665" spans="1:13" ht="29.25" customHeight="1">
      <c r="A665" s="123"/>
      <c r="B665" s="88"/>
      <c r="C665" s="88"/>
      <c r="D665" s="90"/>
      <c r="E665" s="58"/>
      <c r="F665" s="170"/>
      <c r="G665" s="166"/>
      <c r="H665" s="141"/>
      <c r="I665" s="144"/>
      <c r="J665" s="54">
        <v>40263</v>
      </c>
      <c r="K665" s="147">
        <v>14480000</v>
      </c>
      <c r="L665" s="148">
        <f>L664+K665</f>
        <v>24350000</v>
      </c>
      <c r="M665" s="37" t="s">
        <v>52</v>
      </c>
    </row>
    <row r="666" spans="1:13" ht="29.25" customHeight="1">
      <c r="A666" s="123"/>
      <c r="B666" s="88"/>
      <c r="C666" s="88"/>
      <c r="D666" s="90"/>
      <c r="E666" s="58"/>
      <c r="F666" s="170"/>
      <c r="G666" s="166"/>
      <c r="H666" s="141"/>
      <c r="I666" s="144"/>
      <c r="J666" s="54">
        <v>40324</v>
      </c>
      <c r="K666" s="147">
        <v>-24200000</v>
      </c>
      <c r="L666" s="148">
        <f>L665+K666</f>
        <v>150000</v>
      </c>
      <c r="M666" s="37" t="s">
        <v>52</v>
      </c>
    </row>
    <row r="667" spans="1:13" ht="28.5" customHeight="1">
      <c r="A667" s="139"/>
      <c r="B667" s="47"/>
      <c r="C667" s="44"/>
      <c r="D667" s="58"/>
      <c r="E667" s="173"/>
      <c r="F667" s="170"/>
      <c r="G667" s="166"/>
      <c r="H667" s="141"/>
      <c r="I667" s="144"/>
      <c r="J667" s="54">
        <v>40373</v>
      </c>
      <c r="K667" s="147">
        <v>150000</v>
      </c>
      <c r="L667" s="148">
        <f t="shared" ref="L667:L668" si="98">L666+K667</f>
        <v>300000</v>
      </c>
      <c r="M667" s="37" t="s">
        <v>52</v>
      </c>
    </row>
    <row r="668" spans="1:13" ht="28.5" customHeight="1">
      <c r="A668" s="174"/>
      <c r="B668" s="175"/>
      <c r="C668" s="176"/>
      <c r="D668" s="163"/>
      <c r="E668" s="163"/>
      <c r="F668" s="177"/>
      <c r="G668" s="162"/>
      <c r="H668" s="163"/>
      <c r="I668" s="150"/>
      <c r="J668" s="54">
        <v>40451</v>
      </c>
      <c r="K668" s="147">
        <v>-9889</v>
      </c>
      <c r="L668" s="148">
        <f t="shared" si="98"/>
        <v>290111</v>
      </c>
      <c r="M668" s="37" t="s">
        <v>52</v>
      </c>
    </row>
    <row r="669" spans="1:13" ht="29.25" customHeight="1">
      <c r="A669" s="227">
        <v>40156</v>
      </c>
      <c r="B669" s="225" t="s">
        <v>254</v>
      </c>
      <c r="C669" s="225" t="s">
        <v>261</v>
      </c>
      <c r="D669" s="89" t="s">
        <v>95</v>
      </c>
      <c r="E669" s="57" t="s">
        <v>12</v>
      </c>
      <c r="F669" s="169" t="s">
        <v>150</v>
      </c>
      <c r="G669" s="164">
        <v>360000</v>
      </c>
      <c r="H669" s="153" t="s">
        <v>73</v>
      </c>
      <c r="I669" s="144"/>
      <c r="J669" s="2">
        <v>40200</v>
      </c>
      <c r="K669" s="19">
        <v>10000</v>
      </c>
      <c r="L669" s="148">
        <f t="shared" si="95"/>
        <v>370000</v>
      </c>
      <c r="M669" s="39" t="s">
        <v>304</v>
      </c>
    </row>
    <row r="670" spans="1:13" ht="29.25" customHeight="1">
      <c r="A670" s="123"/>
      <c r="B670" s="88"/>
      <c r="C670" s="88"/>
      <c r="D670" s="90"/>
      <c r="E670" s="58"/>
      <c r="F670" s="170"/>
      <c r="G670" s="166"/>
      <c r="H670" s="141"/>
      <c r="I670" s="144"/>
      <c r="J670" s="54">
        <v>40263</v>
      </c>
      <c r="K670" s="147">
        <v>850000</v>
      </c>
      <c r="L670" s="148">
        <f>L669+K670</f>
        <v>1220000</v>
      </c>
      <c r="M670" s="37" t="s">
        <v>52</v>
      </c>
    </row>
    <row r="671" spans="1:13" ht="28.5" customHeight="1">
      <c r="A671" s="139"/>
      <c r="B671" s="47"/>
      <c r="C671" s="44"/>
      <c r="D671" s="58"/>
      <c r="E671" s="173"/>
      <c r="F671" s="170"/>
      <c r="G671" s="166"/>
      <c r="H671" s="141"/>
      <c r="I671" s="144"/>
      <c r="J671" s="54">
        <v>40373</v>
      </c>
      <c r="K671" s="147">
        <v>-120000</v>
      </c>
      <c r="L671" s="148">
        <f t="shared" ref="L671:L672" si="99">L670+K671</f>
        <v>1100000</v>
      </c>
      <c r="M671" s="37" t="s">
        <v>52</v>
      </c>
    </row>
    <row r="672" spans="1:13" ht="28.5" customHeight="1">
      <c r="A672" s="139"/>
      <c r="B672" s="156"/>
      <c r="C672" s="140"/>
      <c r="D672" s="141"/>
      <c r="E672" s="141"/>
      <c r="F672" s="142"/>
      <c r="G672" s="143"/>
      <c r="H672" s="141"/>
      <c r="I672" s="144"/>
      <c r="J672" s="54">
        <v>40451</v>
      </c>
      <c r="K672" s="147">
        <v>100000</v>
      </c>
      <c r="L672" s="148">
        <f t="shared" si="99"/>
        <v>1200000</v>
      </c>
      <c r="M672" s="37" t="s">
        <v>376</v>
      </c>
    </row>
    <row r="673" spans="1:13" ht="28.5" customHeight="1">
      <c r="A673" s="139"/>
      <c r="B673" s="156"/>
      <c r="C673" s="140"/>
      <c r="D673" s="141"/>
      <c r="E673" s="141"/>
      <c r="F673" s="142"/>
      <c r="G673" s="143"/>
      <c r="H673" s="141"/>
      <c r="I673" s="144"/>
      <c r="J673" s="54">
        <v>40451</v>
      </c>
      <c r="K673" s="147">
        <v>105500</v>
      </c>
      <c r="L673" s="148">
        <f>L672+K673</f>
        <v>1305500</v>
      </c>
      <c r="M673" s="37" t="s">
        <v>52</v>
      </c>
    </row>
    <row r="674" spans="1:13" ht="28.5" customHeight="1">
      <c r="A674" s="139"/>
      <c r="B674" s="140"/>
      <c r="C674" s="140"/>
      <c r="D674" s="141"/>
      <c r="E674" s="141"/>
      <c r="F674" s="142"/>
      <c r="G674" s="143"/>
      <c r="H674" s="141"/>
      <c r="I674" s="144"/>
      <c r="J674" s="54">
        <v>40549</v>
      </c>
      <c r="K674" s="149">
        <v>-2</v>
      </c>
      <c r="L674" s="148">
        <f>L673+K674</f>
        <v>1305498</v>
      </c>
      <c r="M674" s="37" t="s">
        <v>52</v>
      </c>
    </row>
    <row r="675" spans="1:13" ht="28.5" customHeight="1">
      <c r="A675" s="174"/>
      <c r="B675" s="175"/>
      <c r="C675" s="176"/>
      <c r="D675" s="163"/>
      <c r="E675" s="163"/>
      <c r="F675" s="177"/>
      <c r="G675" s="162"/>
      <c r="H675" s="163"/>
      <c r="I675" s="150"/>
      <c r="J675" s="54">
        <v>40591</v>
      </c>
      <c r="K675" s="147">
        <v>-1305498</v>
      </c>
      <c r="L675" s="148">
        <f t="shared" ref="L675" si="100">L674+K675</f>
        <v>0</v>
      </c>
      <c r="M675" s="37" t="s">
        <v>185</v>
      </c>
    </row>
    <row r="676" spans="1:13" ht="29.25" customHeight="1">
      <c r="A676" s="227">
        <v>40156</v>
      </c>
      <c r="B676" s="225" t="s">
        <v>255</v>
      </c>
      <c r="C676" s="225" t="s">
        <v>262</v>
      </c>
      <c r="D676" s="89" t="s">
        <v>125</v>
      </c>
      <c r="E676" s="57" t="s">
        <v>12</v>
      </c>
      <c r="F676" s="169" t="s">
        <v>150</v>
      </c>
      <c r="G676" s="164">
        <v>1590000</v>
      </c>
      <c r="H676" s="153" t="s">
        <v>73</v>
      </c>
      <c r="I676" s="144"/>
      <c r="J676" s="28">
        <v>40200</v>
      </c>
      <c r="K676" s="19">
        <v>70000</v>
      </c>
      <c r="L676" s="148">
        <f t="shared" si="95"/>
        <v>1660000</v>
      </c>
      <c r="M676" s="39" t="s">
        <v>304</v>
      </c>
    </row>
    <row r="677" spans="1:13" ht="29.25" customHeight="1">
      <c r="A677" s="123"/>
      <c r="B677" s="88"/>
      <c r="C677" s="88"/>
      <c r="D677" s="90"/>
      <c r="E677" s="58"/>
      <c r="F677" s="170"/>
      <c r="G677" s="166"/>
      <c r="H677" s="141"/>
      <c r="I677" s="144"/>
      <c r="J677" s="54">
        <v>40263</v>
      </c>
      <c r="K677" s="147">
        <v>-290000</v>
      </c>
      <c r="L677" s="148">
        <f>L676+K677</f>
        <v>1370000</v>
      </c>
      <c r="M677" s="37" t="s">
        <v>52</v>
      </c>
    </row>
    <row r="678" spans="1:13" ht="28.5" customHeight="1">
      <c r="A678" s="139"/>
      <c r="B678" s="47"/>
      <c r="C678" s="44"/>
      <c r="D678" s="58"/>
      <c r="E678" s="173"/>
      <c r="F678" s="170"/>
      <c r="G678" s="166"/>
      <c r="H678" s="141"/>
      <c r="I678" s="144"/>
      <c r="J678" s="54">
        <v>40373</v>
      </c>
      <c r="K678" s="147">
        <v>-570000</v>
      </c>
      <c r="L678" s="148">
        <f t="shared" ref="L678" si="101">L677+K678</f>
        <v>800000</v>
      </c>
      <c r="M678" s="37" t="s">
        <v>52</v>
      </c>
    </row>
    <row r="679" spans="1:13" ht="28.5" customHeight="1">
      <c r="A679" s="139"/>
      <c r="B679" s="156"/>
      <c r="C679" s="140"/>
      <c r="D679" s="141"/>
      <c r="E679" s="141"/>
      <c r="F679" s="142"/>
      <c r="G679" s="143"/>
      <c r="H679" s="141"/>
      <c r="I679" s="144"/>
      <c r="J679" s="54">
        <v>40451</v>
      </c>
      <c r="K679" s="147">
        <v>70334</v>
      </c>
      <c r="L679" s="148">
        <f>L678+K679</f>
        <v>870334</v>
      </c>
      <c r="M679" s="37" t="s">
        <v>52</v>
      </c>
    </row>
    <row r="680" spans="1:13" s="281" customFormat="1" ht="28.5" customHeight="1">
      <c r="A680" s="139"/>
      <c r="B680" s="156"/>
      <c r="C680" s="140"/>
      <c r="D680" s="141"/>
      <c r="E680" s="141"/>
      <c r="F680" s="142"/>
      <c r="G680" s="143"/>
      <c r="H680" s="141"/>
      <c r="I680" s="144"/>
      <c r="J680" s="54">
        <v>40549</v>
      </c>
      <c r="K680" s="149">
        <v>-1</v>
      </c>
      <c r="L680" s="148">
        <f>L679+K680</f>
        <v>870333</v>
      </c>
      <c r="M680" s="37" t="s">
        <v>52</v>
      </c>
    </row>
    <row r="681" spans="1:13" ht="28.5" customHeight="1">
      <c r="A681" s="139"/>
      <c r="B681" s="140"/>
      <c r="C681" s="140"/>
      <c r="D681" s="141"/>
      <c r="E681" s="141"/>
      <c r="F681" s="142"/>
      <c r="G681" s="162"/>
      <c r="H681" s="163"/>
      <c r="I681" s="150"/>
      <c r="J681" s="54">
        <v>40632</v>
      </c>
      <c r="K681" s="149">
        <v>-1</v>
      </c>
      <c r="L681" s="149">
        <f>L680+K681</f>
        <v>870332</v>
      </c>
      <c r="M681" s="37" t="s">
        <v>515</v>
      </c>
    </row>
    <row r="682" spans="1:13" ht="29.25" customHeight="1">
      <c r="A682" s="227">
        <v>40156</v>
      </c>
      <c r="B682" s="225" t="s">
        <v>256</v>
      </c>
      <c r="C682" s="225" t="s">
        <v>263</v>
      </c>
      <c r="D682" s="89" t="s">
        <v>141</v>
      </c>
      <c r="E682" s="57" t="s">
        <v>12</v>
      </c>
      <c r="F682" s="169" t="s">
        <v>150</v>
      </c>
      <c r="G682" s="164">
        <v>1880000</v>
      </c>
      <c r="H682" s="153" t="s">
        <v>73</v>
      </c>
      <c r="I682" s="144"/>
      <c r="J682" s="2">
        <v>40200</v>
      </c>
      <c r="K682" s="19">
        <v>90000</v>
      </c>
      <c r="L682" s="148">
        <f t="shared" si="95"/>
        <v>1970000</v>
      </c>
      <c r="M682" s="39" t="s">
        <v>304</v>
      </c>
    </row>
    <row r="683" spans="1:13" ht="29.25" customHeight="1">
      <c r="A683" s="123"/>
      <c r="B683" s="88"/>
      <c r="C683" s="88"/>
      <c r="D683" s="90"/>
      <c r="E683" s="58"/>
      <c r="F683" s="170"/>
      <c r="G683" s="166"/>
      <c r="H683" s="141"/>
      <c r="I683" s="144"/>
      <c r="J683" s="54">
        <v>40263</v>
      </c>
      <c r="K683" s="147">
        <v>1110000</v>
      </c>
      <c r="L683" s="148">
        <f>L682+K683</f>
        <v>3080000</v>
      </c>
      <c r="M683" s="37" t="s">
        <v>52</v>
      </c>
    </row>
    <row r="684" spans="1:13" ht="28.5" customHeight="1">
      <c r="A684" s="139"/>
      <c r="B684" s="47"/>
      <c r="C684" s="44"/>
      <c r="D684" s="58"/>
      <c r="E684" s="173"/>
      <c r="F684" s="170"/>
      <c r="G684" s="166"/>
      <c r="H684" s="141"/>
      <c r="I684" s="144"/>
      <c r="J684" s="54">
        <v>40373</v>
      </c>
      <c r="K684" s="147">
        <v>-1180000</v>
      </c>
      <c r="L684" s="148">
        <f t="shared" ref="L684" si="102">L683+K684</f>
        <v>1900000</v>
      </c>
      <c r="M684" s="37" t="s">
        <v>52</v>
      </c>
    </row>
    <row r="685" spans="1:13" ht="28.5" customHeight="1">
      <c r="A685" s="139"/>
      <c r="B685" s="156"/>
      <c r="C685" s="140"/>
      <c r="D685" s="141"/>
      <c r="E685" s="141"/>
      <c r="F685" s="142"/>
      <c r="G685" s="143"/>
      <c r="H685" s="141"/>
      <c r="I685" s="144"/>
      <c r="J685" s="54">
        <v>40451</v>
      </c>
      <c r="K685" s="147">
        <v>275834</v>
      </c>
      <c r="L685" s="148">
        <f>L684+K685</f>
        <v>2175834</v>
      </c>
      <c r="M685" s="37" t="s">
        <v>52</v>
      </c>
    </row>
    <row r="686" spans="1:13" s="284" customFormat="1" ht="28.5" customHeight="1">
      <c r="A686" s="139"/>
      <c r="B686" s="156"/>
      <c r="C686" s="140"/>
      <c r="D686" s="141"/>
      <c r="E686" s="141"/>
      <c r="F686" s="142"/>
      <c r="G686" s="143"/>
      <c r="H686" s="141"/>
      <c r="I686" s="144"/>
      <c r="J686" s="54">
        <v>40549</v>
      </c>
      <c r="K686" s="149">
        <v>-2</v>
      </c>
      <c r="L686" s="148">
        <f>L685+K686</f>
        <v>2175832</v>
      </c>
      <c r="M686" s="37" t="s">
        <v>52</v>
      </c>
    </row>
    <row r="687" spans="1:13" ht="28.5" customHeight="1">
      <c r="A687" s="139"/>
      <c r="B687" s="140"/>
      <c r="C687" s="140"/>
      <c r="D687" s="141"/>
      <c r="E687" s="141"/>
      <c r="F687" s="142"/>
      <c r="G687" s="162"/>
      <c r="H687" s="163"/>
      <c r="I687" s="150"/>
      <c r="J687" s="54">
        <v>40632</v>
      </c>
      <c r="K687" s="149">
        <v>-3</v>
      </c>
      <c r="L687" s="148">
        <f>L686+K687</f>
        <v>2175829</v>
      </c>
      <c r="M687" s="37" t="s">
        <v>515</v>
      </c>
    </row>
    <row r="688" spans="1:13" ht="29.25" customHeight="1">
      <c r="A688" s="227">
        <v>40156</v>
      </c>
      <c r="B688" s="225" t="s">
        <v>257</v>
      </c>
      <c r="C688" s="225" t="s">
        <v>97</v>
      </c>
      <c r="D688" s="89" t="s">
        <v>132</v>
      </c>
      <c r="E688" s="57" t="s">
        <v>12</v>
      </c>
      <c r="F688" s="169" t="s">
        <v>150</v>
      </c>
      <c r="G688" s="164">
        <v>2940000</v>
      </c>
      <c r="H688" s="153" t="s">
        <v>73</v>
      </c>
      <c r="I688" s="144"/>
      <c r="J688" s="28">
        <v>40200</v>
      </c>
      <c r="K688" s="19">
        <v>140000</v>
      </c>
      <c r="L688" s="148">
        <f t="shared" si="95"/>
        <v>3080000</v>
      </c>
      <c r="M688" s="39" t="s">
        <v>304</v>
      </c>
    </row>
    <row r="689" spans="1:13" ht="29.25" customHeight="1">
      <c r="A689" s="123"/>
      <c r="B689" s="88"/>
      <c r="C689" s="88"/>
      <c r="D689" s="90"/>
      <c r="E689" s="58"/>
      <c r="F689" s="170"/>
      <c r="G689" s="166"/>
      <c r="H689" s="141"/>
      <c r="I689" s="144"/>
      <c r="J689" s="54">
        <v>40263</v>
      </c>
      <c r="K689" s="147">
        <v>6300000</v>
      </c>
      <c r="L689" s="148">
        <f>L688+K689</f>
        <v>9380000</v>
      </c>
      <c r="M689" s="37" t="s">
        <v>52</v>
      </c>
    </row>
    <row r="690" spans="1:13" ht="28.5" customHeight="1">
      <c r="A690" s="139"/>
      <c r="B690" s="47"/>
      <c r="C690" s="44"/>
      <c r="D690" s="58"/>
      <c r="E690" s="173"/>
      <c r="F690" s="170"/>
      <c r="G690" s="166"/>
      <c r="H690" s="141"/>
      <c r="I690" s="144"/>
      <c r="J690" s="54">
        <v>40373</v>
      </c>
      <c r="K690" s="147">
        <v>-1980000</v>
      </c>
      <c r="L690" s="148">
        <f t="shared" ref="L690" si="103">L689+K690</f>
        <v>7400000</v>
      </c>
      <c r="M690" s="37" t="s">
        <v>52</v>
      </c>
    </row>
    <row r="691" spans="1:13" ht="28.5" customHeight="1">
      <c r="A691" s="139"/>
      <c r="B691" s="156"/>
      <c r="C691" s="140"/>
      <c r="D691" s="141"/>
      <c r="E691" s="141"/>
      <c r="F691" s="142"/>
      <c r="G691" s="143"/>
      <c r="H691" s="141"/>
      <c r="I691" s="144"/>
      <c r="J691" s="54">
        <v>40451</v>
      </c>
      <c r="K691" s="147">
        <v>-6384611</v>
      </c>
      <c r="L691" s="148">
        <f>L690+K691</f>
        <v>1015389</v>
      </c>
      <c r="M691" s="37" t="s">
        <v>52</v>
      </c>
    </row>
    <row r="692" spans="1:13" s="284" customFormat="1" ht="28.5" customHeight="1">
      <c r="A692" s="139"/>
      <c r="B692" s="156"/>
      <c r="C692" s="140"/>
      <c r="D692" s="141"/>
      <c r="E692" s="141"/>
      <c r="F692" s="142"/>
      <c r="G692" s="143"/>
      <c r="H692" s="141"/>
      <c r="I692" s="144"/>
      <c r="J692" s="54">
        <v>40549</v>
      </c>
      <c r="K692" s="149">
        <v>-1</v>
      </c>
      <c r="L692" s="148">
        <f>L691+K692</f>
        <v>1015388</v>
      </c>
      <c r="M692" s="37" t="s">
        <v>52</v>
      </c>
    </row>
    <row r="693" spans="1:13" ht="28.5" customHeight="1">
      <c r="A693" s="139"/>
      <c r="B693" s="140"/>
      <c r="C693" s="140"/>
      <c r="D693" s="141"/>
      <c r="E693" s="141"/>
      <c r="F693" s="142"/>
      <c r="G693" s="162"/>
      <c r="H693" s="163"/>
      <c r="I693" s="150"/>
      <c r="J693" s="54">
        <v>40632</v>
      </c>
      <c r="K693" s="149">
        <v>-2</v>
      </c>
      <c r="L693" s="148">
        <f>L692+K693</f>
        <v>1015386</v>
      </c>
      <c r="M693" s="37" t="s">
        <v>515</v>
      </c>
    </row>
    <row r="694" spans="1:13" ht="29.25" customHeight="1">
      <c r="A694" s="227">
        <v>40156</v>
      </c>
      <c r="B694" s="225" t="s">
        <v>258</v>
      </c>
      <c r="C694" s="225" t="s">
        <v>121</v>
      </c>
      <c r="D694" s="89" t="s">
        <v>122</v>
      </c>
      <c r="E694" s="57" t="s">
        <v>12</v>
      </c>
      <c r="F694" s="169" t="s">
        <v>150</v>
      </c>
      <c r="G694" s="164">
        <v>230000</v>
      </c>
      <c r="H694" s="153" t="s">
        <v>73</v>
      </c>
      <c r="I694" s="144"/>
      <c r="J694" s="2">
        <v>40200</v>
      </c>
      <c r="K694" s="19">
        <v>10000</v>
      </c>
      <c r="L694" s="148">
        <f t="shared" si="95"/>
        <v>240000</v>
      </c>
      <c r="M694" s="39" t="s">
        <v>304</v>
      </c>
    </row>
    <row r="695" spans="1:13" ht="29.25" customHeight="1">
      <c r="A695" s="123"/>
      <c r="B695" s="88"/>
      <c r="C695" s="88"/>
      <c r="D695" s="90"/>
      <c r="E695" s="58"/>
      <c r="F695" s="170"/>
      <c r="G695" s="166"/>
      <c r="H695" s="141"/>
      <c r="I695" s="144"/>
      <c r="J695" s="54">
        <v>40263</v>
      </c>
      <c r="K695" s="147">
        <v>440000</v>
      </c>
      <c r="L695" s="148">
        <f>L694+K695</f>
        <v>680000</v>
      </c>
      <c r="M695" s="37" t="s">
        <v>52</v>
      </c>
    </row>
    <row r="696" spans="1:13" ht="28.5" customHeight="1">
      <c r="A696" s="139"/>
      <c r="B696" s="47"/>
      <c r="C696" s="44"/>
      <c r="D696" s="58"/>
      <c r="E696" s="173"/>
      <c r="F696" s="170"/>
      <c r="G696" s="166"/>
      <c r="H696" s="141"/>
      <c r="I696" s="144"/>
      <c r="J696" s="54">
        <v>40373</v>
      </c>
      <c r="K696" s="147">
        <v>-80000</v>
      </c>
      <c r="L696" s="148">
        <f t="shared" ref="L696" si="104">L695+K696</f>
        <v>600000</v>
      </c>
      <c r="M696" s="37" t="s">
        <v>52</v>
      </c>
    </row>
    <row r="697" spans="1:13" ht="28.5" customHeight="1">
      <c r="A697" s="139"/>
      <c r="B697" s="156"/>
      <c r="C697" s="140"/>
      <c r="D697" s="141"/>
      <c r="E697" s="141"/>
      <c r="F697" s="142"/>
      <c r="G697" s="143"/>
      <c r="H697" s="141"/>
      <c r="I697" s="144"/>
      <c r="J697" s="54">
        <v>40451</v>
      </c>
      <c r="K697" s="147">
        <v>-19778</v>
      </c>
      <c r="L697" s="148">
        <f>L696+K697</f>
        <v>580222</v>
      </c>
      <c r="M697" s="37" t="s">
        <v>52</v>
      </c>
    </row>
    <row r="698" spans="1:13" ht="28.5" customHeight="1">
      <c r="A698" s="139"/>
      <c r="B698" s="140"/>
      <c r="C698" s="140"/>
      <c r="D698" s="141"/>
      <c r="E698" s="141"/>
      <c r="F698" s="142"/>
      <c r="G698" s="143"/>
      <c r="H698" s="141"/>
      <c r="I698" s="150"/>
      <c r="J698" s="54">
        <v>40466</v>
      </c>
      <c r="K698" s="147">
        <v>-580222</v>
      </c>
      <c r="L698" s="148">
        <f>L697+K698</f>
        <v>0</v>
      </c>
      <c r="M698" s="37" t="s">
        <v>185</v>
      </c>
    </row>
    <row r="699" spans="1:13" ht="29.25" customHeight="1">
      <c r="A699" s="227">
        <v>40156</v>
      </c>
      <c r="B699" s="225" t="s">
        <v>259</v>
      </c>
      <c r="C699" s="225" t="s">
        <v>216</v>
      </c>
      <c r="D699" s="89" t="s">
        <v>101</v>
      </c>
      <c r="E699" s="57" t="s">
        <v>12</v>
      </c>
      <c r="F699" s="169" t="s">
        <v>150</v>
      </c>
      <c r="G699" s="164">
        <v>6160000</v>
      </c>
      <c r="H699" s="153" t="s">
        <v>73</v>
      </c>
      <c r="I699" s="144"/>
      <c r="J699" s="28">
        <v>40200</v>
      </c>
      <c r="K699" s="19">
        <v>290000</v>
      </c>
      <c r="L699" s="148">
        <f t="shared" si="95"/>
        <v>6450000</v>
      </c>
      <c r="M699" s="39" t="s">
        <v>304</v>
      </c>
    </row>
    <row r="700" spans="1:13" ht="29.25" customHeight="1">
      <c r="A700" s="123"/>
      <c r="B700" s="88"/>
      <c r="C700" s="88"/>
      <c r="D700" s="90"/>
      <c r="E700" s="58"/>
      <c r="F700" s="170"/>
      <c r="G700" s="166"/>
      <c r="H700" s="141"/>
      <c r="I700" s="144"/>
      <c r="J700" s="54">
        <v>40263</v>
      </c>
      <c r="K700" s="147">
        <v>40000</v>
      </c>
      <c r="L700" s="148">
        <f>L699+K700</f>
        <v>6490000</v>
      </c>
      <c r="M700" s="37" t="s">
        <v>52</v>
      </c>
    </row>
    <row r="701" spans="1:13" ht="28.5" customHeight="1">
      <c r="A701" s="139"/>
      <c r="B701" s="47"/>
      <c r="C701" s="44"/>
      <c r="D701" s="58"/>
      <c r="E701" s="173"/>
      <c r="F701" s="170"/>
      <c r="G701" s="166"/>
      <c r="H701" s="141"/>
      <c r="I701" s="144"/>
      <c r="J701" s="54">
        <v>40373</v>
      </c>
      <c r="K701" s="147">
        <v>-2890000</v>
      </c>
      <c r="L701" s="148">
        <f t="shared" ref="L701" si="105">L700+K701</f>
        <v>3600000</v>
      </c>
      <c r="M701" s="37" t="s">
        <v>52</v>
      </c>
    </row>
    <row r="702" spans="1:13" ht="28.5" customHeight="1">
      <c r="A702" s="139"/>
      <c r="B702" s="156"/>
      <c r="C702" s="140"/>
      <c r="D702" s="141"/>
      <c r="E702" s="141"/>
      <c r="F702" s="142"/>
      <c r="G702" s="143"/>
      <c r="H702" s="141"/>
      <c r="I702" s="144"/>
      <c r="J702" s="54">
        <v>40451</v>
      </c>
      <c r="K702" s="147">
        <v>606612</v>
      </c>
      <c r="L702" s="148">
        <f>L701+K702</f>
        <v>4206612</v>
      </c>
      <c r="M702" s="37" t="s">
        <v>52</v>
      </c>
    </row>
    <row r="703" spans="1:13" s="284" customFormat="1" ht="28.5" customHeight="1">
      <c r="A703" s="139"/>
      <c r="B703" s="156"/>
      <c r="C703" s="140"/>
      <c r="D703" s="141"/>
      <c r="E703" s="141"/>
      <c r="F703" s="142"/>
      <c r="G703" s="143"/>
      <c r="H703" s="141"/>
      <c r="I703" s="144"/>
      <c r="J703" s="54">
        <v>40549</v>
      </c>
      <c r="K703" s="149">
        <v>-4</v>
      </c>
      <c r="L703" s="148">
        <f>L702+K703</f>
        <v>4206608</v>
      </c>
      <c r="M703" s="37" t="s">
        <v>52</v>
      </c>
    </row>
    <row r="704" spans="1:13" ht="28.5" customHeight="1">
      <c r="A704" s="139"/>
      <c r="B704" s="140"/>
      <c r="C704" s="140"/>
      <c r="D704" s="141"/>
      <c r="E704" s="141"/>
      <c r="F704" s="142"/>
      <c r="G704" s="162"/>
      <c r="H704" s="163"/>
      <c r="I704" s="150"/>
      <c r="J704" s="54">
        <v>40632</v>
      </c>
      <c r="K704" s="149">
        <v>-4</v>
      </c>
      <c r="L704" s="148">
        <f>L703+K704</f>
        <v>4206604</v>
      </c>
      <c r="M704" s="37" t="s">
        <v>515</v>
      </c>
    </row>
    <row r="705" spans="1:13" ht="29.25" customHeight="1">
      <c r="A705" s="227">
        <v>40156</v>
      </c>
      <c r="B705" s="225" t="s">
        <v>260</v>
      </c>
      <c r="C705" s="225" t="s">
        <v>92</v>
      </c>
      <c r="D705" s="89" t="s">
        <v>105</v>
      </c>
      <c r="E705" s="57" t="s">
        <v>12</v>
      </c>
      <c r="F705" s="169" t="s">
        <v>150</v>
      </c>
      <c r="G705" s="164">
        <v>2250000</v>
      </c>
      <c r="H705" s="153" t="s">
        <v>73</v>
      </c>
      <c r="I705" s="144"/>
      <c r="J705" s="2">
        <v>40200</v>
      </c>
      <c r="K705" s="19">
        <v>100000</v>
      </c>
      <c r="L705" s="148">
        <f t="shared" si="95"/>
        <v>2350000</v>
      </c>
      <c r="M705" s="39" t="s">
        <v>304</v>
      </c>
    </row>
    <row r="706" spans="1:13" ht="29.25" customHeight="1">
      <c r="A706" s="123"/>
      <c r="B706" s="88"/>
      <c r="C706" s="88"/>
      <c r="D706" s="90"/>
      <c r="E706" s="58"/>
      <c r="F706" s="170"/>
      <c r="G706" s="166"/>
      <c r="H706" s="141"/>
      <c r="I706" s="144"/>
      <c r="J706" s="54">
        <v>40263</v>
      </c>
      <c r="K706" s="147">
        <v>-740000</v>
      </c>
      <c r="L706" s="148">
        <f>L705+K706</f>
        <v>1610000</v>
      </c>
      <c r="M706" s="37" t="s">
        <v>52</v>
      </c>
    </row>
    <row r="707" spans="1:13" ht="28.5" customHeight="1">
      <c r="A707" s="139"/>
      <c r="B707" s="47"/>
      <c r="C707" s="44"/>
      <c r="D707" s="58"/>
      <c r="E707" s="173"/>
      <c r="F707" s="170"/>
      <c r="G707" s="166"/>
      <c r="H707" s="141"/>
      <c r="I707" s="144"/>
      <c r="J707" s="54">
        <v>40373</v>
      </c>
      <c r="K707" s="147">
        <v>-710000</v>
      </c>
      <c r="L707" s="148">
        <f t="shared" ref="L707" si="106">L706+K707</f>
        <v>900000</v>
      </c>
      <c r="M707" s="37" t="s">
        <v>52</v>
      </c>
    </row>
    <row r="708" spans="1:13" ht="28.5" customHeight="1">
      <c r="A708" s="139"/>
      <c r="B708" s="156"/>
      <c r="C708" s="140"/>
      <c r="D708" s="141"/>
      <c r="E708" s="141"/>
      <c r="F708" s="142"/>
      <c r="G708" s="143"/>
      <c r="H708" s="141"/>
      <c r="I708" s="144"/>
      <c r="J708" s="54">
        <v>40451</v>
      </c>
      <c r="K708" s="147">
        <v>550556</v>
      </c>
      <c r="L708" s="148">
        <f>L707+K708</f>
        <v>1450556</v>
      </c>
      <c r="M708" s="37" t="s">
        <v>52</v>
      </c>
    </row>
    <row r="709" spans="1:13" s="284" customFormat="1" ht="28.5" customHeight="1">
      <c r="A709" s="139"/>
      <c r="B709" s="156"/>
      <c r="C709" s="140"/>
      <c r="D709" s="141"/>
      <c r="E709" s="141"/>
      <c r="F709" s="142"/>
      <c r="G709" s="143"/>
      <c r="H709" s="141"/>
      <c r="I709" s="144"/>
      <c r="J709" s="54">
        <v>40549</v>
      </c>
      <c r="K709" s="149">
        <v>-1</v>
      </c>
      <c r="L709" s="148">
        <f>L708+K709</f>
        <v>1450555</v>
      </c>
      <c r="M709" s="37" t="s">
        <v>52</v>
      </c>
    </row>
    <row r="710" spans="1:13" ht="28.5" customHeight="1">
      <c r="A710" s="139"/>
      <c r="B710" s="140"/>
      <c r="C710" s="140"/>
      <c r="D710" s="141"/>
      <c r="E710" s="141"/>
      <c r="F710" s="142"/>
      <c r="G710" s="162"/>
      <c r="H710" s="163"/>
      <c r="I710" s="150"/>
      <c r="J710" s="54">
        <v>40632</v>
      </c>
      <c r="K710" s="149">
        <v>-1</v>
      </c>
      <c r="L710" s="148">
        <f>L709+K710</f>
        <v>1450554</v>
      </c>
      <c r="M710" s="37" t="s">
        <v>515</v>
      </c>
    </row>
    <row r="711" spans="1:13" ht="29.25" customHeight="1">
      <c r="A711" s="227">
        <v>40158</v>
      </c>
      <c r="B711" s="46" t="s">
        <v>264</v>
      </c>
      <c r="C711" s="225" t="s">
        <v>272</v>
      </c>
      <c r="D711" s="89" t="s">
        <v>100</v>
      </c>
      <c r="E711" s="57" t="s">
        <v>12</v>
      </c>
      <c r="F711" s="169" t="s">
        <v>150</v>
      </c>
      <c r="G711" s="164">
        <v>310000</v>
      </c>
      <c r="H711" s="153" t="s">
        <v>73</v>
      </c>
      <c r="I711" s="144"/>
      <c r="J711" s="28">
        <v>40200</v>
      </c>
      <c r="K711" s="19">
        <v>20000</v>
      </c>
      <c r="L711" s="148">
        <f t="shared" si="95"/>
        <v>330000</v>
      </c>
      <c r="M711" s="39" t="s">
        <v>304</v>
      </c>
    </row>
    <row r="712" spans="1:13" ht="29.25" customHeight="1">
      <c r="A712" s="123"/>
      <c r="B712" s="47"/>
      <c r="C712" s="88"/>
      <c r="D712" s="90"/>
      <c r="E712" s="58"/>
      <c r="F712" s="170"/>
      <c r="G712" s="166"/>
      <c r="H712" s="141"/>
      <c r="I712" s="144"/>
      <c r="J712" s="54">
        <v>40263</v>
      </c>
      <c r="K712" s="147">
        <v>820000</v>
      </c>
      <c r="L712" s="148">
        <f>L711+K712</f>
        <v>1150000</v>
      </c>
      <c r="M712" s="37" t="s">
        <v>52</v>
      </c>
    </row>
    <row r="713" spans="1:13" ht="28.5" customHeight="1">
      <c r="A713" s="139"/>
      <c r="B713" s="47"/>
      <c r="C713" s="44"/>
      <c r="D713" s="58"/>
      <c r="E713" s="173"/>
      <c r="F713" s="170"/>
      <c r="G713" s="166"/>
      <c r="H713" s="141"/>
      <c r="I713" s="144"/>
      <c r="J713" s="54">
        <v>40373</v>
      </c>
      <c r="K713" s="147">
        <v>-350000</v>
      </c>
      <c r="L713" s="148">
        <f t="shared" ref="L713" si="107">L712+K713</f>
        <v>800000</v>
      </c>
      <c r="M713" s="37" t="s">
        <v>52</v>
      </c>
    </row>
    <row r="714" spans="1:13" ht="28.5" customHeight="1">
      <c r="A714" s="139"/>
      <c r="B714" s="156"/>
      <c r="C714" s="140"/>
      <c r="D714" s="141"/>
      <c r="E714" s="141"/>
      <c r="F714" s="142"/>
      <c r="G714" s="143"/>
      <c r="H714" s="141"/>
      <c r="I714" s="144"/>
      <c r="J714" s="54">
        <v>40451</v>
      </c>
      <c r="K714" s="147">
        <v>70334</v>
      </c>
      <c r="L714" s="148">
        <f>L713+K714</f>
        <v>870334</v>
      </c>
      <c r="M714" s="37" t="s">
        <v>52</v>
      </c>
    </row>
    <row r="715" spans="1:13" s="284" customFormat="1" ht="28.5" customHeight="1">
      <c r="A715" s="139"/>
      <c r="B715" s="156"/>
      <c r="C715" s="140"/>
      <c r="D715" s="141"/>
      <c r="E715" s="141"/>
      <c r="F715" s="142"/>
      <c r="G715" s="143"/>
      <c r="H715" s="141"/>
      <c r="I715" s="144"/>
      <c r="J715" s="54">
        <v>40549</v>
      </c>
      <c r="K715" s="149">
        <v>-1</v>
      </c>
      <c r="L715" s="148">
        <f>L714+K715</f>
        <v>870333</v>
      </c>
      <c r="M715" s="37" t="s">
        <v>52</v>
      </c>
    </row>
    <row r="716" spans="1:13" ht="28.5" customHeight="1">
      <c r="A716" s="139"/>
      <c r="B716" s="140"/>
      <c r="C716" s="140"/>
      <c r="D716" s="141"/>
      <c r="E716" s="141"/>
      <c r="F716" s="142"/>
      <c r="G716" s="162"/>
      <c r="H716" s="163"/>
      <c r="I716" s="150"/>
      <c r="J716" s="54">
        <v>40632</v>
      </c>
      <c r="K716" s="149">
        <v>-1</v>
      </c>
      <c r="L716" s="148">
        <f>L715+K716</f>
        <v>870332</v>
      </c>
      <c r="M716" s="37" t="s">
        <v>515</v>
      </c>
    </row>
    <row r="717" spans="1:13" ht="29.25" customHeight="1">
      <c r="A717" s="227">
        <v>40158</v>
      </c>
      <c r="B717" s="46" t="s">
        <v>265</v>
      </c>
      <c r="C717" s="225" t="s">
        <v>269</v>
      </c>
      <c r="D717" s="89" t="s">
        <v>100</v>
      </c>
      <c r="E717" s="57" t="s">
        <v>12</v>
      </c>
      <c r="F717" s="169" t="s">
        <v>150</v>
      </c>
      <c r="G717" s="164">
        <v>370000</v>
      </c>
      <c r="H717" s="153" t="s">
        <v>73</v>
      </c>
      <c r="I717" s="144"/>
      <c r="J717" s="2">
        <v>40200</v>
      </c>
      <c r="K717" s="19">
        <v>20000</v>
      </c>
      <c r="L717" s="148">
        <f t="shared" si="95"/>
        <v>390000</v>
      </c>
      <c r="M717" s="39" t="s">
        <v>304</v>
      </c>
    </row>
    <row r="718" spans="1:13" ht="29.25" customHeight="1">
      <c r="A718" s="123"/>
      <c r="B718" s="47"/>
      <c r="C718" s="88"/>
      <c r="D718" s="90"/>
      <c r="E718" s="58"/>
      <c r="F718" s="170"/>
      <c r="G718" s="166"/>
      <c r="H718" s="141"/>
      <c r="I718" s="144"/>
      <c r="J718" s="54">
        <v>40263</v>
      </c>
      <c r="K718" s="147">
        <v>1250000</v>
      </c>
      <c r="L718" s="148">
        <f>L717+K718</f>
        <v>1640000</v>
      </c>
      <c r="M718" s="37" t="s">
        <v>52</v>
      </c>
    </row>
    <row r="719" spans="1:13" ht="29.25" customHeight="1">
      <c r="A719" s="123"/>
      <c r="B719" s="47"/>
      <c r="C719" s="88"/>
      <c r="D719" s="90"/>
      <c r="E719" s="58"/>
      <c r="F719" s="170"/>
      <c r="G719" s="166"/>
      <c r="H719" s="141"/>
      <c r="I719" s="150"/>
      <c r="J719" s="68">
        <v>40324</v>
      </c>
      <c r="K719" s="147">
        <v>-1640000</v>
      </c>
      <c r="L719" s="148">
        <f>L718+K719</f>
        <v>0</v>
      </c>
      <c r="M719" s="69" t="s">
        <v>185</v>
      </c>
    </row>
    <row r="720" spans="1:13" ht="29.25" customHeight="1">
      <c r="A720" s="227">
        <v>40158</v>
      </c>
      <c r="B720" s="46" t="s">
        <v>266</v>
      </c>
      <c r="C720" s="225" t="s">
        <v>270</v>
      </c>
      <c r="D720" s="89" t="s">
        <v>105</v>
      </c>
      <c r="E720" s="57" t="s">
        <v>12</v>
      </c>
      <c r="F720" s="169" t="s">
        <v>150</v>
      </c>
      <c r="G720" s="164">
        <v>600000</v>
      </c>
      <c r="H720" s="153" t="s">
        <v>73</v>
      </c>
      <c r="I720" s="144"/>
      <c r="J720" s="28">
        <v>40200</v>
      </c>
      <c r="K720" s="19">
        <v>30000</v>
      </c>
      <c r="L720" s="148">
        <f t="shared" si="95"/>
        <v>630000</v>
      </c>
      <c r="M720" s="39" t="s">
        <v>304</v>
      </c>
    </row>
    <row r="721" spans="1:13" ht="29.25" customHeight="1">
      <c r="A721" s="123"/>
      <c r="B721" s="47"/>
      <c r="C721" s="88"/>
      <c r="D721" s="90"/>
      <c r="E721" s="58"/>
      <c r="F721" s="170"/>
      <c r="G721" s="166"/>
      <c r="H721" s="141"/>
      <c r="I721" s="144"/>
      <c r="J721" s="54">
        <v>40263</v>
      </c>
      <c r="K721" s="147">
        <v>400000</v>
      </c>
      <c r="L721" s="148">
        <f>L720+K721</f>
        <v>1030000</v>
      </c>
      <c r="M721" s="37" t="s">
        <v>52</v>
      </c>
    </row>
    <row r="722" spans="1:13" ht="28.5" customHeight="1">
      <c r="A722" s="139"/>
      <c r="B722" s="47"/>
      <c r="C722" s="44"/>
      <c r="D722" s="58"/>
      <c r="E722" s="173"/>
      <c r="F722" s="170"/>
      <c r="G722" s="166"/>
      <c r="H722" s="141"/>
      <c r="I722" s="144"/>
      <c r="J722" s="54">
        <v>40373</v>
      </c>
      <c r="K722" s="147">
        <v>-330000</v>
      </c>
      <c r="L722" s="148">
        <f t="shared" ref="L722" si="108">L721+K722</f>
        <v>700000</v>
      </c>
      <c r="M722" s="37" t="s">
        <v>52</v>
      </c>
    </row>
    <row r="723" spans="1:13" ht="28.5" customHeight="1">
      <c r="A723" s="139"/>
      <c r="B723" s="156"/>
      <c r="C723" s="140"/>
      <c r="D723" s="141"/>
      <c r="E723" s="141"/>
      <c r="F723" s="142"/>
      <c r="G723" s="143"/>
      <c r="H723" s="141"/>
      <c r="I723" s="144"/>
      <c r="J723" s="54">
        <v>40451</v>
      </c>
      <c r="K723" s="147">
        <v>25278</v>
      </c>
      <c r="L723" s="148">
        <f>L722+K723</f>
        <v>725278</v>
      </c>
      <c r="M723" s="37" t="s">
        <v>52</v>
      </c>
    </row>
    <row r="724" spans="1:13" ht="28.5" customHeight="1">
      <c r="A724" s="139"/>
      <c r="B724" s="140"/>
      <c r="C724" s="140"/>
      <c r="D724" s="141"/>
      <c r="E724" s="141"/>
      <c r="F724" s="142"/>
      <c r="G724" s="143"/>
      <c r="H724" s="141"/>
      <c r="I724" s="144"/>
      <c r="J724" s="54">
        <v>40549</v>
      </c>
      <c r="K724" s="149">
        <v>-1</v>
      </c>
      <c r="L724" s="148">
        <f>L723+K724</f>
        <v>725277</v>
      </c>
      <c r="M724" s="37" t="s">
        <v>52</v>
      </c>
    </row>
    <row r="725" spans="1:13" ht="28.5" customHeight="1">
      <c r="A725" s="174"/>
      <c r="B725" s="175"/>
      <c r="C725" s="176"/>
      <c r="D725" s="163"/>
      <c r="E725" s="163"/>
      <c r="F725" s="177"/>
      <c r="G725" s="162"/>
      <c r="H725" s="163"/>
      <c r="I725" s="150"/>
      <c r="J725" s="54">
        <v>40591</v>
      </c>
      <c r="K725" s="147">
        <v>-725277</v>
      </c>
      <c r="L725" s="148">
        <f t="shared" ref="L725" si="109">L724+K725</f>
        <v>0</v>
      </c>
      <c r="M725" s="37" t="s">
        <v>185</v>
      </c>
    </row>
    <row r="726" spans="1:13" ht="29.25" customHeight="1">
      <c r="A726" s="227">
        <v>40158</v>
      </c>
      <c r="B726" s="46" t="s">
        <v>267</v>
      </c>
      <c r="C726" s="225" t="s">
        <v>14</v>
      </c>
      <c r="D726" s="89" t="s">
        <v>106</v>
      </c>
      <c r="E726" s="57" t="s">
        <v>12</v>
      </c>
      <c r="F726" s="169" t="s">
        <v>150</v>
      </c>
      <c r="G726" s="164">
        <v>630000</v>
      </c>
      <c r="H726" s="153" t="s">
        <v>73</v>
      </c>
      <c r="I726" s="144"/>
      <c r="J726" s="2">
        <v>40200</v>
      </c>
      <c r="K726" s="19">
        <v>30000</v>
      </c>
      <c r="L726" s="148">
        <f t="shared" si="95"/>
        <v>660000</v>
      </c>
      <c r="M726" s="39" t="s">
        <v>304</v>
      </c>
    </row>
    <row r="727" spans="1:13" ht="29.25" customHeight="1">
      <c r="A727" s="123"/>
      <c r="B727" s="47"/>
      <c r="C727" s="88"/>
      <c r="D727" s="90"/>
      <c r="E727" s="58"/>
      <c r="F727" s="170"/>
      <c r="G727" s="166"/>
      <c r="H727" s="141"/>
      <c r="I727" s="144"/>
      <c r="J727" s="54">
        <v>40263</v>
      </c>
      <c r="K727" s="147">
        <v>800000</v>
      </c>
      <c r="L727" s="148">
        <f>L726+K727</f>
        <v>1460000</v>
      </c>
      <c r="M727" s="37" t="s">
        <v>52</v>
      </c>
    </row>
    <row r="728" spans="1:13" ht="28.5" customHeight="1">
      <c r="A728" s="139"/>
      <c r="B728" s="47"/>
      <c r="C728" s="44"/>
      <c r="D728" s="58"/>
      <c r="E728" s="173"/>
      <c r="F728" s="170"/>
      <c r="G728" s="166"/>
      <c r="H728" s="141"/>
      <c r="I728" s="144"/>
      <c r="J728" s="54">
        <v>40373</v>
      </c>
      <c r="K728" s="147">
        <v>-360000</v>
      </c>
      <c r="L728" s="148">
        <f t="shared" ref="L728" si="110">L727+K728</f>
        <v>1100000</v>
      </c>
      <c r="M728" s="37" t="s">
        <v>52</v>
      </c>
    </row>
    <row r="729" spans="1:13" ht="28.5" customHeight="1">
      <c r="A729" s="139"/>
      <c r="B729" s="156"/>
      <c r="C729" s="140"/>
      <c r="D729" s="141"/>
      <c r="E729" s="141"/>
      <c r="F729" s="142"/>
      <c r="G729" s="143"/>
      <c r="H729" s="141"/>
      <c r="I729" s="144"/>
      <c r="J729" s="54">
        <v>40451</v>
      </c>
      <c r="K729" s="147">
        <v>60445</v>
      </c>
      <c r="L729" s="148">
        <f>L728+K729</f>
        <v>1160445</v>
      </c>
      <c r="M729" s="37" t="s">
        <v>52</v>
      </c>
    </row>
    <row r="730" spans="1:13" s="284" customFormat="1" ht="28.5" customHeight="1">
      <c r="A730" s="139"/>
      <c r="B730" s="156"/>
      <c r="C730" s="140"/>
      <c r="D730" s="141"/>
      <c r="E730" s="141"/>
      <c r="F730" s="142"/>
      <c r="G730" s="143"/>
      <c r="H730" s="141"/>
      <c r="I730" s="144"/>
      <c r="J730" s="54">
        <v>40549</v>
      </c>
      <c r="K730" s="149">
        <v>-2</v>
      </c>
      <c r="L730" s="148">
        <f>L729+K730</f>
        <v>1160443</v>
      </c>
      <c r="M730" s="37" t="s">
        <v>52</v>
      </c>
    </row>
    <row r="731" spans="1:13" ht="28.5" customHeight="1">
      <c r="A731" s="139"/>
      <c r="B731" s="140"/>
      <c r="C731" s="140"/>
      <c r="D731" s="141"/>
      <c r="E731" s="141"/>
      <c r="F731" s="142"/>
      <c r="G731" s="162"/>
      <c r="H731" s="163"/>
      <c r="I731" s="150"/>
      <c r="J731" s="54">
        <v>40632</v>
      </c>
      <c r="K731" s="149">
        <v>-2</v>
      </c>
      <c r="L731" s="148">
        <f>L730+K731</f>
        <v>1160441</v>
      </c>
      <c r="M731" s="37" t="s">
        <v>515</v>
      </c>
    </row>
    <row r="732" spans="1:13" ht="29.25" customHeight="1">
      <c r="A732" s="22">
        <v>40158</v>
      </c>
      <c r="B732" s="70" t="s">
        <v>268</v>
      </c>
      <c r="C732" s="238" t="s">
        <v>271</v>
      </c>
      <c r="D732" s="239" t="s">
        <v>113</v>
      </c>
      <c r="E732" s="71" t="s">
        <v>12</v>
      </c>
      <c r="F732" s="187" t="s">
        <v>150</v>
      </c>
      <c r="G732" s="188">
        <v>150000</v>
      </c>
      <c r="H732" s="160" t="s">
        <v>73</v>
      </c>
      <c r="I732" s="150"/>
      <c r="J732" s="2">
        <v>40289</v>
      </c>
      <c r="K732" s="19">
        <v>-150000</v>
      </c>
      <c r="L732" s="148">
        <v>0</v>
      </c>
      <c r="M732" s="39" t="s">
        <v>185</v>
      </c>
    </row>
    <row r="733" spans="1:13" ht="29.25" customHeight="1">
      <c r="A733" s="227">
        <v>40163</v>
      </c>
      <c r="B733" s="46" t="s">
        <v>273</v>
      </c>
      <c r="C733" s="225" t="s">
        <v>278</v>
      </c>
      <c r="D733" s="89" t="s">
        <v>100</v>
      </c>
      <c r="E733" s="57" t="s">
        <v>12</v>
      </c>
      <c r="F733" s="169" t="s">
        <v>150</v>
      </c>
      <c r="G733" s="164">
        <v>620000</v>
      </c>
      <c r="H733" s="153" t="s">
        <v>73</v>
      </c>
      <c r="I733" s="144"/>
      <c r="J733" s="2">
        <v>40200</v>
      </c>
      <c r="K733" s="19">
        <v>30000</v>
      </c>
      <c r="L733" s="148">
        <f t="shared" ref="L733:L778" si="111">K733+G733</f>
        <v>650000</v>
      </c>
      <c r="M733" s="39" t="s">
        <v>304</v>
      </c>
    </row>
    <row r="734" spans="1:13" ht="29.25" customHeight="1">
      <c r="A734" s="123"/>
      <c r="B734" s="47"/>
      <c r="C734" s="88"/>
      <c r="D734" s="90"/>
      <c r="E734" s="58"/>
      <c r="F734" s="170"/>
      <c r="G734" s="166"/>
      <c r="H734" s="141"/>
      <c r="I734" s="144"/>
      <c r="J734" s="54">
        <v>40263</v>
      </c>
      <c r="K734" s="147">
        <v>-580000</v>
      </c>
      <c r="L734" s="148">
        <f>L733+K734</f>
        <v>70000</v>
      </c>
      <c r="M734" s="37" t="s">
        <v>52</v>
      </c>
    </row>
    <row r="735" spans="1:13" ht="28.5" customHeight="1">
      <c r="A735" s="139"/>
      <c r="B735" s="47"/>
      <c r="C735" s="44"/>
      <c r="D735" s="58"/>
      <c r="E735" s="173"/>
      <c r="F735" s="170"/>
      <c r="G735" s="166"/>
      <c r="H735" s="141"/>
      <c r="I735" s="144"/>
      <c r="J735" s="54">
        <v>40373</v>
      </c>
      <c r="K735" s="147">
        <v>1430000</v>
      </c>
      <c r="L735" s="148">
        <f t="shared" ref="L735" si="112">L734+K735</f>
        <v>1500000</v>
      </c>
      <c r="M735" s="37" t="s">
        <v>52</v>
      </c>
    </row>
    <row r="736" spans="1:13" ht="28.5" customHeight="1">
      <c r="A736" s="139"/>
      <c r="B736" s="156"/>
      <c r="C736" s="140"/>
      <c r="D736" s="141"/>
      <c r="E736" s="141"/>
      <c r="F736" s="142"/>
      <c r="G736" s="143"/>
      <c r="H736" s="141"/>
      <c r="I736" s="144"/>
      <c r="J736" s="54">
        <v>40451</v>
      </c>
      <c r="K736" s="147">
        <v>95612</v>
      </c>
      <c r="L736" s="148">
        <f>L735+K736</f>
        <v>1595612</v>
      </c>
      <c r="M736" s="37" t="s">
        <v>52</v>
      </c>
    </row>
    <row r="737" spans="1:13" s="281" customFormat="1" ht="28.5" customHeight="1">
      <c r="A737" s="139"/>
      <c r="B737" s="156"/>
      <c r="C737" s="140"/>
      <c r="D737" s="141"/>
      <c r="E737" s="141"/>
      <c r="F737" s="142"/>
      <c r="G737" s="143"/>
      <c r="H737" s="141"/>
      <c r="I737" s="144"/>
      <c r="J737" s="54">
        <v>40549</v>
      </c>
      <c r="K737" s="149">
        <v>-2</v>
      </c>
      <c r="L737" s="148">
        <f>L736+K737</f>
        <v>1595610</v>
      </c>
      <c r="M737" s="37" t="s">
        <v>52</v>
      </c>
    </row>
    <row r="738" spans="1:13" ht="28.5" customHeight="1">
      <c r="A738" s="139"/>
      <c r="B738" s="140"/>
      <c r="C738" s="140"/>
      <c r="D738" s="141"/>
      <c r="E738" s="141"/>
      <c r="F738" s="142"/>
      <c r="G738" s="162"/>
      <c r="H738" s="163"/>
      <c r="I738" s="150"/>
      <c r="J738" s="54">
        <v>40632</v>
      </c>
      <c r="K738" s="149">
        <v>-3</v>
      </c>
      <c r="L738" s="148">
        <f>L737+K738</f>
        <v>1595607</v>
      </c>
      <c r="M738" s="37" t="s">
        <v>515</v>
      </c>
    </row>
    <row r="739" spans="1:13" ht="29.25" customHeight="1">
      <c r="A739" s="227">
        <v>40163</v>
      </c>
      <c r="B739" s="46" t="s">
        <v>274</v>
      </c>
      <c r="C739" s="225" t="s">
        <v>279</v>
      </c>
      <c r="D739" s="89" t="s">
        <v>111</v>
      </c>
      <c r="E739" s="57" t="s">
        <v>12</v>
      </c>
      <c r="F739" s="169" t="s">
        <v>150</v>
      </c>
      <c r="G739" s="164">
        <v>170000</v>
      </c>
      <c r="H739" s="153" t="s">
        <v>73</v>
      </c>
      <c r="I739" s="144"/>
      <c r="J739" s="2">
        <v>40200</v>
      </c>
      <c r="K739" s="19">
        <v>10000</v>
      </c>
      <c r="L739" s="148">
        <f t="shared" si="111"/>
        <v>180000</v>
      </c>
      <c r="M739" s="38" t="s">
        <v>304</v>
      </c>
    </row>
    <row r="740" spans="1:13" ht="29.25" customHeight="1">
      <c r="A740" s="123"/>
      <c r="B740" s="47"/>
      <c r="C740" s="88"/>
      <c r="D740" s="90"/>
      <c r="E740" s="58"/>
      <c r="F740" s="170"/>
      <c r="G740" s="166"/>
      <c r="H740" s="141"/>
      <c r="I740" s="144"/>
      <c r="J740" s="54">
        <v>40263</v>
      </c>
      <c r="K740" s="147">
        <v>30000</v>
      </c>
      <c r="L740" s="148">
        <f>L739+K740</f>
        <v>210000</v>
      </c>
      <c r="M740" s="37" t="s">
        <v>52</v>
      </c>
    </row>
    <row r="741" spans="1:13" ht="28.5" customHeight="1">
      <c r="A741" s="139"/>
      <c r="B741" s="47"/>
      <c r="C741" s="44"/>
      <c r="D741" s="58"/>
      <c r="E741" s="173"/>
      <c r="F741" s="170"/>
      <c r="G741" s="166"/>
      <c r="H741" s="141"/>
      <c r="I741" s="144"/>
      <c r="J741" s="54">
        <v>40373</v>
      </c>
      <c r="K741" s="147">
        <v>-10000</v>
      </c>
      <c r="L741" s="148">
        <f t="shared" ref="L741" si="113">L740+K741</f>
        <v>200000</v>
      </c>
      <c r="M741" s="37" t="s">
        <v>52</v>
      </c>
    </row>
    <row r="742" spans="1:13" ht="28.5" customHeight="1">
      <c r="A742" s="139"/>
      <c r="B742" s="156"/>
      <c r="C742" s="140"/>
      <c r="D742" s="141"/>
      <c r="E742" s="141"/>
      <c r="F742" s="142"/>
      <c r="G742" s="143"/>
      <c r="H742" s="141"/>
      <c r="I742" s="144"/>
      <c r="J742" s="54">
        <v>40451</v>
      </c>
      <c r="K742" s="147">
        <v>90111</v>
      </c>
      <c r="L742" s="148">
        <f>L741+K742</f>
        <v>290111</v>
      </c>
      <c r="M742" s="37" t="s">
        <v>52</v>
      </c>
    </row>
    <row r="743" spans="1:13" ht="28.5" customHeight="1">
      <c r="A743" s="174"/>
      <c r="B743" s="175"/>
      <c r="C743" s="176"/>
      <c r="D743" s="163"/>
      <c r="E743" s="163"/>
      <c r="F743" s="177"/>
      <c r="G743" s="162"/>
      <c r="H743" s="163"/>
      <c r="I743" s="150"/>
      <c r="J743" s="54">
        <v>40591</v>
      </c>
      <c r="K743" s="147">
        <v>-290111</v>
      </c>
      <c r="L743" s="148">
        <f t="shared" ref="L743" si="114">L742+K743</f>
        <v>0</v>
      </c>
      <c r="M743" s="37" t="s">
        <v>185</v>
      </c>
    </row>
    <row r="744" spans="1:13" ht="29.25" customHeight="1">
      <c r="A744" s="227">
        <v>40163</v>
      </c>
      <c r="B744" s="46" t="s">
        <v>275</v>
      </c>
      <c r="C744" s="225" t="s">
        <v>114</v>
      </c>
      <c r="D744" s="89" t="s">
        <v>136</v>
      </c>
      <c r="E744" s="57" t="s">
        <v>12</v>
      </c>
      <c r="F744" s="169" t="s">
        <v>150</v>
      </c>
      <c r="G744" s="164">
        <v>3460000</v>
      </c>
      <c r="H744" s="153" t="s">
        <v>73</v>
      </c>
      <c r="I744" s="179"/>
      <c r="J744" s="2">
        <v>40200</v>
      </c>
      <c r="K744" s="19">
        <v>160000</v>
      </c>
      <c r="L744" s="148">
        <f t="shared" si="111"/>
        <v>3620000</v>
      </c>
      <c r="M744" s="39" t="s">
        <v>304</v>
      </c>
    </row>
    <row r="745" spans="1:13" ht="29.25" customHeight="1">
      <c r="A745" s="123"/>
      <c r="B745" s="47"/>
      <c r="C745" s="88"/>
      <c r="D745" s="90"/>
      <c r="E745" s="58"/>
      <c r="F745" s="170"/>
      <c r="G745" s="166"/>
      <c r="H745" s="141"/>
      <c r="I745" s="150"/>
      <c r="J745" s="2">
        <v>40289</v>
      </c>
      <c r="K745" s="19">
        <v>-3620000</v>
      </c>
      <c r="L745" s="148">
        <v>0</v>
      </c>
      <c r="M745" s="39" t="s">
        <v>185</v>
      </c>
    </row>
    <row r="746" spans="1:13" ht="29.25" customHeight="1">
      <c r="A746" s="227">
        <v>40163</v>
      </c>
      <c r="B746" s="46" t="s">
        <v>276</v>
      </c>
      <c r="C746" s="225" t="s">
        <v>270</v>
      </c>
      <c r="D746" s="89" t="s">
        <v>105</v>
      </c>
      <c r="E746" s="57" t="s">
        <v>12</v>
      </c>
      <c r="F746" s="169" t="s">
        <v>150</v>
      </c>
      <c r="G746" s="164">
        <v>440000</v>
      </c>
      <c r="H746" s="153" t="s">
        <v>73</v>
      </c>
      <c r="I746" s="144"/>
      <c r="J746" s="28">
        <v>40200</v>
      </c>
      <c r="K746" s="19">
        <v>20000</v>
      </c>
      <c r="L746" s="148">
        <f t="shared" si="111"/>
        <v>460000</v>
      </c>
      <c r="M746" s="39" t="s">
        <v>304</v>
      </c>
    </row>
    <row r="747" spans="1:13" ht="29.25" customHeight="1">
      <c r="A747" s="123"/>
      <c r="B747" s="47"/>
      <c r="C747" s="88"/>
      <c r="D747" s="90"/>
      <c r="E747" s="58"/>
      <c r="F747" s="170"/>
      <c r="G747" s="166"/>
      <c r="H747" s="141"/>
      <c r="I747" s="144"/>
      <c r="J747" s="54">
        <v>40263</v>
      </c>
      <c r="K747" s="147">
        <v>1430000</v>
      </c>
      <c r="L747" s="148">
        <f>L746+K747</f>
        <v>1890000</v>
      </c>
      <c r="M747" s="37" t="s">
        <v>52</v>
      </c>
    </row>
    <row r="748" spans="1:13" ht="28.5" customHeight="1">
      <c r="A748" s="139"/>
      <c r="B748" s="47"/>
      <c r="C748" s="44"/>
      <c r="D748" s="58"/>
      <c r="E748" s="173"/>
      <c r="F748" s="170"/>
      <c r="G748" s="166"/>
      <c r="H748" s="141"/>
      <c r="I748" s="144"/>
      <c r="J748" s="54">
        <v>40373</v>
      </c>
      <c r="K748" s="147">
        <v>-390000</v>
      </c>
      <c r="L748" s="148">
        <f>L747+K748</f>
        <v>1500000</v>
      </c>
      <c r="M748" s="37" t="s">
        <v>52</v>
      </c>
    </row>
    <row r="749" spans="1:13" ht="28.5" customHeight="1">
      <c r="A749" s="139"/>
      <c r="B749" s="47"/>
      <c r="C749" s="44"/>
      <c r="D749" s="58"/>
      <c r="E749" s="173"/>
      <c r="F749" s="170"/>
      <c r="G749" s="166"/>
      <c r="H749" s="141"/>
      <c r="I749" s="150"/>
      <c r="J749" s="54">
        <v>40429</v>
      </c>
      <c r="K749" s="147">
        <v>-1500000</v>
      </c>
      <c r="L749" s="148">
        <f>L748+K749</f>
        <v>0</v>
      </c>
      <c r="M749" s="69" t="s">
        <v>185</v>
      </c>
    </row>
    <row r="750" spans="1:13" ht="29.25" customHeight="1">
      <c r="A750" s="227">
        <v>40163</v>
      </c>
      <c r="B750" s="46" t="s">
        <v>282</v>
      </c>
      <c r="C750" s="225" t="s">
        <v>280</v>
      </c>
      <c r="D750" s="89" t="s">
        <v>115</v>
      </c>
      <c r="E750" s="57" t="s">
        <v>12</v>
      </c>
      <c r="F750" s="169" t="s">
        <v>150</v>
      </c>
      <c r="G750" s="164">
        <v>700000</v>
      </c>
      <c r="H750" s="153" t="s">
        <v>73</v>
      </c>
      <c r="I750" s="144"/>
      <c r="J750" s="2">
        <v>40200</v>
      </c>
      <c r="K750" s="19">
        <v>30000</v>
      </c>
      <c r="L750" s="148">
        <f t="shared" si="111"/>
        <v>730000</v>
      </c>
      <c r="M750" s="39" t="s">
        <v>304</v>
      </c>
    </row>
    <row r="751" spans="1:13" ht="29.25" customHeight="1">
      <c r="A751" s="123"/>
      <c r="B751" s="47"/>
      <c r="C751" s="88"/>
      <c r="D751" s="90"/>
      <c r="E751" s="58"/>
      <c r="F751" s="170"/>
      <c r="G751" s="166"/>
      <c r="H751" s="141"/>
      <c r="I751" s="144"/>
      <c r="J751" s="54">
        <v>40263</v>
      </c>
      <c r="K751" s="147">
        <v>1740000</v>
      </c>
      <c r="L751" s="148">
        <f>L750+K751</f>
        <v>2470000</v>
      </c>
      <c r="M751" s="37" t="s">
        <v>52</v>
      </c>
    </row>
    <row r="752" spans="1:13" ht="28.5" customHeight="1">
      <c r="A752" s="139"/>
      <c r="B752" s="47"/>
      <c r="C752" s="44"/>
      <c r="D752" s="58"/>
      <c r="E752" s="173"/>
      <c r="F752" s="170"/>
      <c r="G752" s="166"/>
      <c r="H752" s="141"/>
      <c r="I752" s="144"/>
      <c r="J752" s="54">
        <v>40373</v>
      </c>
      <c r="K752" s="147">
        <v>-1870000</v>
      </c>
      <c r="L752" s="148">
        <f t="shared" ref="L752" si="115">L751+K752</f>
        <v>600000</v>
      </c>
      <c r="M752" s="37" t="s">
        <v>52</v>
      </c>
    </row>
    <row r="753" spans="1:13" ht="28.5" customHeight="1">
      <c r="A753" s="139"/>
      <c r="B753" s="156"/>
      <c r="C753" s="140"/>
      <c r="D753" s="141"/>
      <c r="E753" s="141"/>
      <c r="F753" s="142"/>
      <c r="G753" s="143"/>
      <c r="H753" s="141"/>
      <c r="I753" s="144"/>
      <c r="J753" s="54">
        <v>40451</v>
      </c>
      <c r="K753" s="147">
        <v>850556</v>
      </c>
      <c r="L753" s="148">
        <f>L752+K753</f>
        <v>1450556</v>
      </c>
      <c r="M753" s="37" t="s">
        <v>52</v>
      </c>
    </row>
    <row r="754" spans="1:13" s="284" customFormat="1" ht="28.5" customHeight="1">
      <c r="A754" s="139"/>
      <c r="B754" s="156"/>
      <c r="C754" s="140"/>
      <c r="D754" s="141"/>
      <c r="E754" s="141"/>
      <c r="F754" s="142"/>
      <c r="G754" s="143"/>
      <c r="H754" s="141"/>
      <c r="I754" s="144"/>
      <c r="J754" s="54">
        <v>40549</v>
      </c>
      <c r="K754" s="149">
        <v>-2</v>
      </c>
      <c r="L754" s="148">
        <f>L753+K754</f>
        <v>1450554</v>
      </c>
      <c r="M754" s="37" t="s">
        <v>52</v>
      </c>
    </row>
    <row r="755" spans="1:13" ht="28.5" customHeight="1">
      <c r="A755" s="139"/>
      <c r="B755" s="140"/>
      <c r="C755" s="140"/>
      <c r="D755" s="141"/>
      <c r="E755" s="141"/>
      <c r="F755" s="142"/>
      <c r="G755" s="162"/>
      <c r="H755" s="163"/>
      <c r="I755" s="150"/>
      <c r="J755" s="54">
        <v>40632</v>
      </c>
      <c r="K755" s="149">
        <v>-2</v>
      </c>
      <c r="L755" s="148">
        <f>L754+K755</f>
        <v>1450552</v>
      </c>
      <c r="M755" s="37" t="s">
        <v>515</v>
      </c>
    </row>
    <row r="756" spans="1:13" ht="29.25" customHeight="1">
      <c r="A756" s="227">
        <v>40163</v>
      </c>
      <c r="B756" s="46" t="s">
        <v>277</v>
      </c>
      <c r="C756" s="225" t="s">
        <v>281</v>
      </c>
      <c r="D756" s="89" t="s">
        <v>136</v>
      </c>
      <c r="E756" s="57" t="s">
        <v>12</v>
      </c>
      <c r="F756" s="169" t="s">
        <v>150</v>
      </c>
      <c r="G756" s="164">
        <v>760000</v>
      </c>
      <c r="H756" s="153" t="s">
        <v>73</v>
      </c>
      <c r="I756" s="144"/>
      <c r="J756" s="28">
        <v>40200</v>
      </c>
      <c r="K756" s="19">
        <v>40000</v>
      </c>
      <c r="L756" s="148">
        <f t="shared" si="111"/>
        <v>800000</v>
      </c>
      <c r="M756" s="39" t="s">
        <v>304</v>
      </c>
    </row>
    <row r="757" spans="1:13" ht="29.25" customHeight="1">
      <c r="A757" s="123"/>
      <c r="B757" s="47"/>
      <c r="C757" s="88"/>
      <c r="D757" s="90"/>
      <c r="E757" s="58"/>
      <c r="F757" s="170"/>
      <c r="G757" s="166"/>
      <c r="H757" s="141"/>
      <c r="I757" s="144"/>
      <c r="J757" s="54">
        <v>40263</v>
      </c>
      <c r="K757" s="147">
        <v>140000</v>
      </c>
      <c r="L757" s="148">
        <f>L756+K757</f>
        <v>940000</v>
      </c>
      <c r="M757" s="37" t="s">
        <v>52</v>
      </c>
    </row>
    <row r="758" spans="1:13" ht="28.5" customHeight="1">
      <c r="A758" s="139"/>
      <c r="B758" s="47"/>
      <c r="C758" s="44"/>
      <c r="D758" s="58"/>
      <c r="E758" s="173"/>
      <c r="F758" s="170"/>
      <c r="G758" s="166"/>
      <c r="H758" s="141"/>
      <c r="I758" s="144"/>
      <c r="J758" s="54">
        <v>40373</v>
      </c>
      <c r="K758" s="147">
        <v>-140000</v>
      </c>
      <c r="L758" s="148">
        <f t="shared" ref="L758" si="116">L757+K758</f>
        <v>800000</v>
      </c>
      <c r="M758" s="37" t="s">
        <v>52</v>
      </c>
    </row>
    <row r="759" spans="1:13" ht="28.5" customHeight="1">
      <c r="A759" s="139"/>
      <c r="B759" s="156"/>
      <c r="C759" s="140"/>
      <c r="D759" s="141"/>
      <c r="E759" s="141"/>
      <c r="F759" s="142"/>
      <c r="G759" s="143"/>
      <c r="H759" s="141"/>
      <c r="I759" s="144"/>
      <c r="J759" s="54">
        <v>40451</v>
      </c>
      <c r="K759" s="147">
        <v>70334</v>
      </c>
      <c r="L759" s="148">
        <f>L758+K759</f>
        <v>870334</v>
      </c>
      <c r="M759" s="37" t="s">
        <v>52</v>
      </c>
    </row>
    <row r="760" spans="1:13" s="284" customFormat="1" ht="28.5" customHeight="1">
      <c r="A760" s="139"/>
      <c r="B760" s="156"/>
      <c r="C760" s="140"/>
      <c r="D760" s="141"/>
      <c r="E760" s="141"/>
      <c r="F760" s="142"/>
      <c r="G760" s="143"/>
      <c r="H760" s="141"/>
      <c r="I760" s="144"/>
      <c r="J760" s="54">
        <v>40549</v>
      </c>
      <c r="K760" s="149">
        <v>-1</v>
      </c>
      <c r="L760" s="148">
        <f>L759+K760</f>
        <v>870333</v>
      </c>
      <c r="M760" s="37" t="s">
        <v>52</v>
      </c>
    </row>
    <row r="761" spans="1:13" ht="28.5" customHeight="1">
      <c r="A761" s="139"/>
      <c r="B761" s="140"/>
      <c r="C761" s="140"/>
      <c r="D761" s="141"/>
      <c r="E761" s="141"/>
      <c r="F761" s="142"/>
      <c r="G761" s="162"/>
      <c r="H761" s="163"/>
      <c r="I761" s="150"/>
      <c r="J761" s="54">
        <v>40632</v>
      </c>
      <c r="K761" s="149">
        <v>-1</v>
      </c>
      <c r="L761" s="148">
        <f>L760+K761</f>
        <v>870332</v>
      </c>
      <c r="M761" s="37" t="s">
        <v>515</v>
      </c>
    </row>
    <row r="762" spans="1:13" ht="29.25" customHeight="1">
      <c r="A762" s="227">
        <v>40170</v>
      </c>
      <c r="B762" s="46" t="s">
        <v>283</v>
      </c>
      <c r="C762" s="225" t="s">
        <v>287</v>
      </c>
      <c r="D762" s="89" t="s">
        <v>122</v>
      </c>
      <c r="E762" s="57" t="s">
        <v>12</v>
      </c>
      <c r="F762" s="169" t="s">
        <v>150</v>
      </c>
      <c r="G762" s="164">
        <v>4230000</v>
      </c>
      <c r="H762" s="153" t="s">
        <v>73</v>
      </c>
      <c r="I762" s="144"/>
      <c r="J762" s="2">
        <v>40200</v>
      </c>
      <c r="K762" s="19">
        <v>200000</v>
      </c>
      <c r="L762" s="148">
        <f t="shared" si="111"/>
        <v>4430000</v>
      </c>
      <c r="M762" s="39" t="s">
        <v>304</v>
      </c>
    </row>
    <row r="763" spans="1:13" ht="29.25" customHeight="1">
      <c r="A763" s="123"/>
      <c r="B763" s="47"/>
      <c r="C763" s="88"/>
      <c r="D763" s="90"/>
      <c r="E763" s="58"/>
      <c r="F763" s="170"/>
      <c r="G763" s="166"/>
      <c r="H763" s="141"/>
      <c r="I763" s="144"/>
      <c r="J763" s="54">
        <v>40263</v>
      </c>
      <c r="K763" s="147">
        <v>-1470000</v>
      </c>
      <c r="L763" s="148">
        <f>L762+K763</f>
        <v>2960000</v>
      </c>
      <c r="M763" s="37" t="s">
        <v>52</v>
      </c>
    </row>
    <row r="764" spans="1:13" ht="28.5" customHeight="1">
      <c r="A764" s="139"/>
      <c r="B764" s="47"/>
      <c r="C764" s="44"/>
      <c r="D764" s="58"/>
      <c r="E764" s="173"/>
      <c r="F764" s="170"/>
      <c r="G764" s="166"/>
      <c r="H764" s="141"/>
      <c r="I764" s="144"/>
      <c r="J764" s="54">
        <v>40373</v>
      </c>
      <c r="K764" s="147">
        <v>-1560000</v>
      </c>
      <c r="L764" s="148">
        <f t="shared" ref="L764" si="117">L763+K764</f>
        <v>1400000</v>
      </c>
      <c r="M764" s="37" t="s">
        <v>52</v>
      </c>
    </row>
    <row r="765" spans="1:13" ht="28.5" customHeight="1">
      <c r="A765" s="139"/>
      <c r="B765" s="156"/>
      <c r="C765" s="140"/>
      <c r="D765" s="141"/>
      <c r="E765" s="141"/>
      <c r="F765" s="142"/>
      <c r="G765" s="143"/>
      <c r="H765" s="141"/>
      <c r="I765" s="144"/>
      <c r="J765" s="54">
        <v>40451</v>
      </c>
      <c r="K765" s="147">
        <v>5852780</v>
      </c>
      <c r="L765" s="148">
        <f>L764+K765</f>
        <v>7252780</v>
      </c>
      <c r="M765" s="37" t="s">
        <v>52</v>
      </c>
    </row>
    <row r="766" spans="1:13" s="284" customFormat="1" ht="28.5" customHeight="1">
      <c r="A766" s="139"/>
      <c r="B766" s="156"/>
      <c r="C766" s="140"/>
      <c r="D766" s="141"/>
      <c r="E766" s="141"/>
      <c r="F766" s="142"/>
      <c r="G766" s="143"/>
      <c r="H766" s="141"/>
      <c r="I766" s="144"/>
      <c r="J766" s="54">
        <v>40549</v>
      </c>
      <c r="K766" s="149">
        <v>-11</v>
      </c>
      <c r="L766" s="148">
        <f>L765+K766</f>
        <v>7252769</v>
      </c>
      <c r="M766" s="37" t="s">
        <v>52</v>
      </c>
    </row>
    <row r="767" spans="1:13" ht="28.5" customHeight="1">
      <c r="A767" s="139"/>
      <c r="B767" s="140"/>
      <c r="C767" s="140"/>
      <c r="D767" s="141"/>
      <c r="E767" s="141"/>
      <c r="F767" s="142"/>
      <c r="G767" s="162"/>
      <c r="H767" s="163"/>
      <c r="I767" s="150"/>
      <c r="J767" s="54">
        <v>40632</v>
      </c>
      <c r="K767" s="149">
        <v>-13</v>
      </c>
      <c r="L767" s="148">
        <f>L766+K767</f>
        <v>7252756</v>
      </c>
      <c r="M767" s="37" t="s">
        <v>515</v>
      </c>
    </row>
    <row r="768" spans="1:13" ht="29.25" customHeight="1">
      <c r="A768" s="227">
        <v>40170</v>
      </c>
      <c r="B768" s="46" t="s">
        <v>284</v>
      </c>
      <c r="C768" s="225" t="s">
        <v>288</v>
      </c>
      <c r="D768" s="89" t="s">
        <v>233</v>
      </c>
      <c r="E768" s="57" t="s">
        <v>12</v>
      </c>
      <c r="F768" s="169" t="s">
        <v>150</v>
      </c>
      <c r="G768" s="164">
        <v>340000</v>
      </c>
      <c r="H768" s="153" t="s">
        <v>73</v>
      </c>
      <c r="I768" s="144"/>
      <c r="J768" s="28">
        <v>40200</v>
      </c>
      <c r="K768" s="19">
        <v>20000</v>
      </c>
      <c r="L768" s="148">
        <f t="shared" si="111"/>
        <v>360000</v>
      </c>
      <c r="M768" s="39" t="s">
        <v>304</v>
      </c>
    </row>
    <row r="769" spans="1:13" ht="29.25" customHeight="1">
      <c r="A769" s="123"/>
      <c r="B769" s="47"/>
      <c r="C769" s="88"/>
      <c r="D769" s="90"/>
      <c r="E769" s="58"/>
      <c r="F769" s="170"/>
      <c r="G769" s="166"/>
      <c r="H769" s="141"/>
      <c r="I769" s="144"/>
      <c r="J769" s="54">
        <v>40263</v>
      </c>
      <c r="K769" s="147">
        <v>-320000</v>
      </c>
      <c r="L769" s="148">
        <f>L768+K769</f>
        <v>40000</v>
      </c>
      <c r="M769" s="37" t="s">
        <v>52</v>
      </c>
    </row>
    <row r="770" spans="1:13" ht="28.5" customHeight="1">
      <c r="A770" s="139"/>
      <c r="B770" s="47"/>
      <c r="C770" s="44"/>
      <c r="D770" s="58"/>
      <c r="E770" s="173"/>
      <c r="F770" s="170"/>
      <c r="G770" s="166"/>
      <c r="H770" s="141"/>
      <c r="I770" s="144"/>
      <c r="J770" s="54">
        <v>40373</v>
      </c>
      <c r="K770" s="147">
        <v>760000</v>
      </c>
      <c r="L770" s="148">
        <f t="shared" ref="L770" si="118">L769+K770</f>
        <v>800000</v>
      </c>
      <c r="M770" s="37" t="s">
        <v>52</v>
      </c>
    </row>
    <row r="771" spans="1:13" ht="28.5" customHeight="1">
      <c r="A771" s="139"/>
      <c r="B771" s="156"/>
      <c r="C771" s="140"/>
      <c r="D771" s="141"/>
      <c r="E771" s="141"/>
      <c r="F771" s="142"/>
      <c r="G771" s="143"/>
      <c r="H771" s="141"/>
      <c r="I771" s="144"/>
      <c r="J771" s="54">
        <v>40451</v>
      </c>
      <c r="K771" s="147">
        <v>-74722</v>
      </c>
      <c r="L771" s="148">
        <f>L770+K771</f>
        <v>725278</v>
      </c>
      <c r="M771" s="37" t="s">
        <v>52</v>
      </c>
    </row>
    <row r="772" spans="1:13" s="284" customFormat="1" ht="28.5" customHeight="1">
      <c r="A772" s="139"/>
      <c r="B772" s="156"/>
      <c r="C772" s="140"/>
      <c r="D772" s="141"/>
      <c r="E772" s="141"/>
      <c r="F772" s="142"/>
      <c r="G772" s="143"/>
      <c r="H772" s="141"/>
      <c r="I772" s="144"/>
      <c r="J772" s="54">
        <v>40549</v>
      </c>
      <c r="K772" s="149">
        <v>-1</v>
      </c>
      <c r="L772" s="148">
        <f>L771+K772</f>
        <v>725277</v>
      </c>
      <c r="M772" s="37" t="s">
        <v>52</v>
      </c>
    </row>
    <row r="773" spans="1:13" ht="28.5" customHeight="1">
      <c r="A773" s="139"/>
      <c r="B773" s="140"/>
      <c r="C773" s="140"/>
      <c r="D773" s="141"/>
      <c r="E773" s="141"/>
      <c r="F773" s="142"/>
      <c r="G773" s="162"/>
      <c r="H773" s="163"/>
      <c r="I773" s="150"/>
      <c r="J773" s="54">
        <v>40632</v>
      </c>
      <c r="K773" s="149">
        <v>-1</v>
      </c>
      <c r="L773" s="148">
        <f>L772+K773</f>
        <v>725276</v>
      </c>
      <c r="M773" s="37" t="s">
        <v>515</v>
      </c>
    </row>
    <row r="774" spans="1:13" ht="29.25" customHeight="1">
      <c r="A774" s="227">
        <v>40170</v>
      </c>
      <c r="B774" s="46" t="s">
        <v>285</v>
      </c>
      <c r="C774" s="225" t="s">
        <v>289</v>
      </c>
      <c r="D774" s="89" t="s">
        <v>136</v>
      </c>
      <c r="E774" s="57" t="s">
        <v>12</v>
      </c>
      <c r="F774" s="169" t="s">
        <v>150</v>
      </c>
      <c r="G774" s="164">
        <v>60000</v>
      </c>
      <c r="H774" s="153" t="s">
        <v>73</v>
      </c>
      <c r="I774" s="144"/>
      <c r="J774" s="2">
        <v>40200</v>
      </c>
      <c r="K774" s="19">
        <v>0</v>
      </c>
      <c r="L774" s="148">
        <f t="shared" si="111"/>
        <v>60000</v>
      </c>
      <c r="M774" s="39" t="s">
        <v>304</v>
      </c>
    </row>
    <row r="775" spans="1:13" ht="29.25" customHeight="1">
      <c r="A775" s="123"/>
      <c r="B775" s="47"/>
      <c r="C775" s="88"/>
      <c r="D775" s="90"/>
      <c r="E775" s="58"/>
      <c r="F775" s="170"/>
      <c r="G775" s="166"/>
      <c r="H775" s="141"/>
      <c r="I775" s="144"/>
      <c r="J775" s="54">
        <v>40263</v>
      </c>
      <c r="K775" s="147">
        <v>90000</v>
      </c>
      <c r="L775" s="148">
        <f>L774+K775</f>
        <v>150000</v>
      </c>
      <c r="M775" s="37" t="s">
        <v>52</v>
      </c>
    </row>
    <row r="776" spans="1:13" ht="28.5" customHeight="1">
      <c r="A776" s="139"/>
      <c r="B776" s="47"/>
      <c r="C776" s="44"/>
      <c r="D776" s="58"/>
      <c r="E776" s="173"/>
      <c r="F776" s="170"/>
      <c r="G776" s="166"/>
      <c r="H776" s="141"/>
      <c r="I776" s="144"/>
      <c r="J776" s="54">
        <v>40373</v>
      </c>
      <c r="K776" s="147">
        <v>50000</v>
      </c>
      <c r="L776" s="148">
        <f t="shared" ref="L776" si="119">L775+K776</f>
        <v>200000</v>
      </c>
      <c r="M776" s="37" t="s">
        <v>52</v>
      </c>
    </row>
    <row r="777" spans="1:13" ht="28.5" customHeight="1">
      <c r="A777" s="174"/>
      <c r="B777" s="175"/>
      <c r="C777" s="176"/>
      <c r="D777" s="163"/>
      <c r="E777" s="163"/>
      <c r="F777" s="177"/>
      <c r="G777" s="162"/>
      <c r="H777" s="163"/>
      <c r="I777" s="150"/>
      <c r="J777" s="54">
        <v>40451</v>
      </c>
      <c r="K777" s="147">
        <v>-54944</v>
      </c>
      <c r="L777" s="148">
        <f>L776+K777</f>
        <v>145056</v>
      </c>
      <c r="M777" s="37" t="s">
        <v>52</v>
      </c>
    </row>
    <row r="778" spans="1:13" ht="29.25" customHeight="1">
      <c r="A778" s="227">
        <v>40170</v>
      </c>
      <c r="B778" s="46" t="s">
        <v>286</v>
      </c>
      <c r="C778" s="225" t="s">
        <v>290</v>
      </c>
      <c r="D778" s="89" t="s">
        <v>93</v>
      </c>
      <c r="E778" s="57" t="s">
        <v>12</v>
      </c>
      <c r="F778" s="169" t="s">
        <v>150</v>
      </c>
      <c r="G778" s="164">
        <v>110000</v>
      </c>
      <c r="H778" s="153" t="s">
        <v>73</v>
      </c>
      <c r="I778" s="144"/>
      <c r="J778" s="28">
        <v>40200</v>
      </c>
      <c r="K778" s="19">
        <v>0</v>
      </c>
      <c r="L778" s="148">
        <f t="shared" si="111"/>
        <v>110000</v>
      </c>
      <c r="M778" s="39" t="s">
        <v>304</v>
      </c>
    </row>
    <row r="779" spans="1:13" ht="29.25" customHeight="1">
      <c r="A779" s="123"/>
      <c r="B779" s="47"/>
      <c r="C779" s="88"/>
      <c r="D779" s="90"/>
      <c r="E779" s="58"/>
      <c r="F779" s="170"/>
      <c r="G779" s="166"/>
      <c r="H779" s="141"/>
      <c r="I779" s="144"/>
      <c r="J779" s="54">
        <v>40263</v>
      </c>
      <c r="K779" s="147">
        <v>-20000</v>
      </c>
      <c r="L779" s="148">
        <f>L778+K779</f>
        <v>90000</v>
      </c>
      <c r="M779" s="37" t="s">
        <v>52</v>
      </c>
    </row>
    <row r="780" spans="1:13" ht="28.5" customHeight="1">
      <c r="A780" s="139"/>
      <c r="B780" s="47"/>
      <c r="C780" s="44"/>
      <c r="D780" s="58"/>
      <c r="E780" s="173"/>
      <c r="F780" s="170"/>
      <c r="G780" s="166"/>
      <c r="H780" s="141"/>
      <c r="I780" s="144"/>
      <c r="J780" s="54">
        <v>40373</v>
      </c>
      <c r="K780" s="147">
        <v>10000</v>
      </c>
      <c r="L780" s="148">
        <f t="shared" ref="L780" si="120">L779+K780</f>
        <v>100000</v>
      </c>
      <c r="M780" s="37" t="s">
        <v>52</v>
      </c>
    </row>
    <row r="781" spans="1:13" ht="28.5" customHeight="1">
      <c r="A781" s="139"/>
      <c r="B781" s="156"/>
      <c r="C781" s="140"/>
      <c r="D781" s="141"/>
      <c r="E781" s="141"/>
      <c r="F781" s="142"/>
      <c r="G781" s="143"/>
      <c r="H781" s="141"/>
      <c r="I781" s="144"/>
      <c r="J781" s="54">
        <v>40451</v>
      </c>
      <c r="K781" s="147">
        <v>45056</v>
      </c>
      <c r="L781" s="148">
        <f>L780+K781</f>
        <v>145056</v>
      </c>
      <c r="M781" s="37" t="s">
        <v>52</v>
      </c>
    </row>
    <row r="782" spans="1:13" ht="28.5" customHeight="1">
      <c r="A782" s="174"/>
      <c r="B782" s="175"/>
      <c r="C782" s="176"/>
      <c r="D782" s="163"/>
      <c r="E782" s="163"/>
      <c r="F782" s="177"/>
      <c r="G782" s="162"/>
      <c r="H782" s="163"/>
      <c r="I782" s="150"/>
      <c r="J782" s="54">
        <v>40520</v>
      </c>
      <c r="K782" s="147">
        <v>-145056</v>
      </c>
      <c r="L782" s="148">
        <f>L781+K782</f>
        <v>0</v>
      </c>
      <c r="M782" s="37" t="s">
        <v>185</v>
      </c>
    </row>
    <row r="783" spans="1:13" ht="29.25" customHeight="1">
      <c r="A783" s="227">
        <v>40191</v>
      </c>
      <c r="B783" s="46" t="s">
        <v>292</v>
      </c>
      <c r="C783" s="225" t="s">
        <v>85</v>
      </c>
      <c r="D783" s="89" t="s">
        <v>101</v>
      </c>
      <c r="E783" s="57" t="s">
        <v>12</v>
      </c>
      <c r="F783" s="169" t="s">
        <v>150</v>
      </c>
      <c r="G783" s="164">
        <v>260000</v>
      </c>
      <c r="H783" s="153" t="s">
        <v>73</v>
      </c>
      <c r="I783" s="179"/>
      <c r="J783" s="54">
        <v>40263</v>
      </c>
      <c r="K783" s="147">
        <v>480000</v>
      </c>
      <c r="L783" s="148">
        <f t="shared" ref="L783:L830" si="121">G783+K783</f>
        <v>740000</v>
      </c>
      <c r="M783" s="37" t="s">
        <v>52</v>
      </c>
    </row>
    <row r="784" spans="1:13" ht="28.5" customHeight="1">
      <c r="A784" s="139"/>
      <c r="B784" s="47"/>
      <c r="C784" s="44"/>
      <c r="D784" s="58"/>
      <c r="E784" s="173"/>
      <c r="F784" s="170"/>
      <c r="G784" s="166"/>
      <c r="H784" s="141"/>
      <c r="I784" s="144"/>
      <c r="J784" s="54">
        <v>40373</v>
      </c>
      <c r="K784" s="147">
        <v>-140000</v>
      </c>
      <c r="L784" s="148">
        <f t="shared" ref="L784" si="122">L783+K784</f>
        <v>600000</v>
      </c>
      <c r="M784" s="37" t="s">
        <v>52</v>
      </c>
    </row>
    <row r="785" spans="1:13" ht="28.5" customHeight="1">
      <c r="A785" s="139"/>
      <c r="B785" s="156"/>
      <c r="C785" s="140"/>
      <c r="D785" s="141"/>
      <c r="E785" s="141"/>
      <c r="F785" s="142"/>
      <c r="G785" s="143"/>
      <c r="H785" s="141"/>
      <c r="I785" s="144"/>
      <c r="J785" s="54">
        <v>40451</v>
      </c>
      <c r="K785" s="147">
        <v>-19778</v>
      </c>
      <c r="L785" s="148">
        <f>L784+K785</f>
        <v>580222</v>
      </c>
      <c r="M785" s="37" t="s">
        <v>52</v>
      </c>
    </row>
    <row r="786" spans="1:13" s="284" customFormat="1" ht="28.5" customHeight="1">
      <c r="A786" s="139"/>
      <c r="B786" s="156"/>
      <c r="C786" s="140"/>
      <c r="D786" s="141"/>
      <c r="E786" s="141"/>
      <c r="F786" s="142"/>
      <c r="G786" s="143"/>
      <c r="H786" s="141"/>
      <c r="I786" s="144"/>
      <c r="J786" s="54">
        <v>40549</v>
      </c>
      <c r="K786" s="149">
        <v>-1</v>
      </c>
      <c r="L786" s="148">
        <f>L785+K786</f>
        <v>580221</v>
      </c>
      <c r="M786" s="37" t="s">
        <v>52</v>
      </c>
    </row>
    <row r="787" spans="1:13" ht="28.5" customHeight="1">
      <c r="A787" s="139"/>
      <c r="B787" s="140"/>
      <c r="C787" s="140"/>
      <c r="D787" s="141"/>
      <c r="E787" s="141"/>
      <c r="F787" s="142"/>
      <c r="G787" s="162"/>
      <c r="H787" s="163"/>
      <c r="I787" s="150"/>
      <c r="J787" s="54">
        <v>40632</v>
      </c>
      <c r="K787" s="149">
        <v>-1</v>
      </c>
      <c r="L787" s="148">
        <f>L786+K787</f>
        <v>580220</v>
      </c>
      <c r="M787" s="37" t="s">
        <v>515</v>
      </c>
    </row>
    <row r="788" spans="1:13" ht="29.25" customHeight="1">
      <c r="A788" s="227">
        <v>40191</v>
      </c>
      <c r="B788" s="46" t="s">
        <v>293</v>
      </c>
      <c r="C788" s="225" t="s">
        <v>296</v>
      </c>
      <c r="D788" s="89" t="s">
        <v>148</v>
      </c>
      <c r="E788" s="57" t="s">
        <v>12</v>
      </c>
      <c r="F788" s="169" t="s">
        <v>150</v>
      </c>
      <c r="G788" s="164">
        <v>240000</v>
      </c>
      <c r="H788" s="153" t="s">
        <v>73</v>
      </c>
      <c r="I788" s="179"/>
      <c r="J788" s="54">
        <v>40263</v>
      </c>
      <c r="K788" s="147">
        <v>610000</v>
      </c>
      <c r="L788" s="148">
        <f t="shared" si="121"/>
        <v>850000</v>
      </c>
      <c r="M788" s="37" t="s">
        <v>52</v>
      </c>
    </row>
    <row r="789" spans="1:13" ht="28.5" customHeight="1">
      <c r="A789" s="139"/>
      <c r="B789" s="47"/>
      <c r="C789" s="44"/>
      <c r="D789" s="58"/>
      <c r="E789" s="173"/>
      <c r="F789" s="170"/>
      <c r="G789" s="166"/>
      <c r="H789" s="141"/>
      <c r="I789" s="144"/>
      <c r="J789" s="54">
        <v>40373</v>
      </c>
      <c r="K789" s="147">
        <v>50000</v>
      </c>
      <c r="L789" s="148">
        <f t="shared" ref="L789" si="123">L788+K789</f>
        <v>900000</v>
      </c>
      <c r="M789" s="37" t="s">
        <v>52</v>
      </c>
    </row>
    <row r="790" spans="1:13" ht="28.5" customHeight="1">
      <c r="A790" s="139"/>
      <c r="B790" s="156"/>
      <c r="C790" s="140"/>
      <c r="D790" s="141"/>
      <c r="E790" s="141"/>
      <c r="F790" s="142"/>
      <c r="G790" s="143"/>
      <c r="H790" s="141"/>
      <c r="I790" s="144"/>
      <c r="J790" s="54">
        <v>40451</v>
      </c>
      <c r="K790" s="147">
        <v>-29666</v>
      </c>
      <c r="L790" s="148">
        <f>L789+K790</f>
        <v>870334</v>
      </c>
      <c r="M790" s="37" t="s">
        <v>52</v>
      </c>
    </row>
    <row r="791" spans="1:13" ht="28.5" customHeight="1">
      <c r="A791" s="139"/>
      <c r="B791" s="140"/>
      <c r="C791" s="140"/>
      <c r="D791" s="141"/>
      <c r="E791" s="141"/>
      <c r="F791" s="142"/>
      <c r="G791" s="143"/>
      <c r="H791" s="141"/>
      <c r="I791" s="144"/>
      <c r="J791" s="54">
        <v>40549</v>
      </c>
      <c r="K791" s="149">
        <v>-1</v>
      </c>
      <c r="L791" s="148">
        <f>L790+K791</f>
        <v>870333</v>
      </c>
      <c r="M791" s="37" t="s">
        <v>52</v>
      </c>
    </row>
    <row r="792" spans="1:13" s="268" customFormat="1" ht="28.5" customHeight="1">
      <c r="A792" s="139"/>
      <c r="B792" s="140"/>
      <c r="C792" s="140"/>
      <c r="D792" s="141"/>
      <c r="E792" s="141"/>
      <c r="F792" s="269"/>
      <c r="G792" s="177"/>
      <c r="H792" s="141"/>
      <c r="I792" s="270"/>
      <c r="J792" s="282">
        <v>40625</v>
      </c>
      <c r="K792" s="149">
        <v>-870333</v>
      </c>
      <c r="L792" s="148">
        <f>L791+K792</f>
        <v>0</v>
      </c>
      <c r="M792" s="37" t="s">
        <v>185</v>
      </c>
    </row>
    <row r="793" spans="1:13" ht="29.25" customHeight="1">
      <c r="A793" s="227">
        <v>40191</v>
      </c>
      <c r="B793" s="46" t="s">
        <v>294</v>
      </c>
      <c r="C793" s="225" t="s">
        <v>297</v>
      </c>
      <c r="D793" s="89" t="s">
        <v>100</v>
      </c>
      <c r="E793" s="57" t="s">
        <v>12</v>
      </c>
      <c r="F793" s="169" t="s">
        <v>150</v>
      </c>
      <c r="G793" s="164">
        <v>140000</v>
      </c>
      <c r="H793" s="153" t="s">
        <v>73</v>
      </c>
      <c r="I793" s="179"/>
      <c r="J793" s="54">
        <v>40263</v>
      </c>
      <c r="K793" s="147">
        <v>150000</v>
      </c>
      <c r="L793" s="148">
        <f t="shared" si="121"/>
        <v>290000</v>
      </c>
      <c r="M793" s="37" t="s">
        <v>52</v>
      </c>
    </row>
    <row r="794" spans="1:13" ht="28.5" customHeight="1">
      <c r="A794" s="139"/>
      <c r="B794" s="47"/>
      <c r="C794" s="44"/>
      <c r="D794" s="58"/>
      <c r="E794" s="173"/>
      <c r="F794" s="170"/>
      <c r="G794" s="166"/>
      <c r="H794" s="141"/>
      <c r="I794" s="144"/>
      <c r="J794" s="54">
        <v>40373</v>
      </c>
      <c r="K794" s="147">
        <v>10000</v>
      </c>
      <c r="L794" s="148">
        <f t="shared" ref="L794" si="124">L793+K794</f>
        <v>300000</v>
      </c>
      <c r="M794" s="37" t="s">
        <v>52</v>
      </c>
    </row>
    <row r="795" spans="1:13" ht="28.5" customHeight="1">
      <c r="A795" s="139"/>
      <c r="B795" s="156"/>
      <c r="C795" s="140"/>
      <c r="D795" s="141"/>
      <c r="E795" s="141"/>
      <c r="F795" s="142"/>
      <c r="G795" s="143"/>
      <c r="H795" s="141"/>
      <c r="I795" s="144"/>
      <c r="J795" s="54">
        <v>40451</v>
      </c>
      <c r="K795" s="147">
        <v>-9889</v>
      </c>
      <c r="L795" s="148">
        <f>L794+K795</f>
        <v>290111</v>
      </c>
      <c r="M795" s="37" t="s">
        <v>52</v>
      </c>
    </row>
    <row r="796" spans="1:13" ht="28.5" customHeight="1">
      <c r="A796" s="174"/>
      <c r="B796" s="175"/>
      <c r="C796" s="176"/>
      <c r="D796" s="163"/>
      <c r="E796" s="163"/>
      <c r="F796" s="177"/>
      <c r="G796" s="162"/>
      <c r="H796" s="163"/>
      <c r="I796" s="150"/>
      <c r="J796" s="54">
        <v>40569</v>
      </c>
      <c r="K796" s="147">
        <v>-290111</v>
      </c>
      <c r="L796" s="148">
        <f>L795+K796</f>
        <v>0</v>
      </c>
      <c r="M796" s="37" t="s">
        <v>185</v>
      </c>
    </row>
    <row r="797" spans="1:13" ht="29.25" customHeight="1">
      <c r="A797" s="227">
        <v>40191</v>
      </c>
      <c r="B797" s="46" t="s">
        <v>300</v>
      </c>
      <c r="C797" s="225" t="s">
        <v>298</v>
      </c>
      <c r="D797" s="89" t="s">
        <v>110</v>
      </c>
      <c r="E797" s="57" t="s">
        <v>12</v>
      </c>
      <c r="F797" s="169" t="s">
        <v>150</v>
      </c>
      <c r="G797" s="164">
        <v>64150000</v>
      </c>
      <c r="H797" s="153" t="s">
        <v>73</v>
      </c>
      <c r="I797" s="179"/>
      <c r="J797" s="54">
        <v>40263</v>
      </c>
      <c r="K797" s="147">
        <v>-51240000</v>
      </c>
      <c r="L797" s="148">
        <f t="shared" si="121"/>
        <v>12910000</v>
      </c>
      <c r="M797" s="37" t="s">
        <v>52</v>
      </c>
    </row>
    <row r="798" spans="1:13" ht="29.25" customHeight="1">
      <c r="A798" s="123"/>
      <c r="B798" s="47"/>
      <c r="C798" s="88"/>
      <c r="D798" s="90"/>
      <c r="E798" s="58"/>
      <c r="F798" s="170"/>
      <c r="G798" s="166"/>
      <c r="H798" s="141"/>
      <c r="I798" s="144"/>
      <c r="J798" s="54">
        <v>40312</v>
      </c>
      <c r="K798" s="147">
        <v>3000000</v>
      </c>
      <c r="L798" s="148">
        <f>L797+K798</f>
        <v>15910000</v>
      </c>
      <c r="M798" s="37" t="s">
        <v>329</v>
      </c>
    </row>
    <row r="799" spans="1:13" ht="29.25" customHeight="1">
      <c r="A799" s="123"/>
      <c r="B799" s="47"/>
      <c r="C799" s="88"/>
      <c r="D799" s="90"/>
      <c r="E799" s="58"/>
      <c r="F799" s="170"/>
      <c r="G799" s="166"/>
      <c r="H799" s="141"/>
      <c r="I799" s="144"/>
      <c r="J799" s="54">
        <v>40345</v>
      </c>
      <c r="K799" s="147">
        <v>4860000</v>
      </c>
      <c r="L799" s="148">
        <f>L798+K799</f>
        <v>20770000</v>
      </c>
      <c r="M799" s="37" t="s">
        <v>329</v>
      </c>
    </row>
    <row r="800" spans="1:13" ht="28.5" customHeight="1">
      <c r="A800" s="139"/>
      <c r="B800" s="47"/>
      <c r="C800" s="44"/>
      <c r="D800" s="58"/>
      <c r="E800" s="173"/>
      <c r="F800" s="170"/>
      <c r="G800" s="166"/>
      <c r="H800" s="141"/>
      <c r="I800" s="144"/>
      <c r="J800" s="54">
        <v>40373</v>
      </c>
      <c r="K800" s="147">
        <v>3630000</v>
      </c>
      <c r="L800" s="148">
        <f t="shared" ref="L800:L801" si="125">L799+K800</f>
        <v>24400000</v>
      </c>
      <c r="M800" s="37" t="s">
        <v>52</v>
      </c>
    </row>
    <row r="801" spans="1:13" ht="28.5" customHeight="1">
      <c r="A801" s="139"/>
      <c r="B801" s="47"/>
      <c r="C801" s="44"/>
      <c r="D801" s="58"/>
      <c r="E801" s="173"/>
      <c r="F801" s="170"/>
      <c r="G801" s="166"/>
      <c r="H801" s="141"/>
      <c r="I801" s="144"/>
      <c r="J801" s="54">
        <v>40375</v>
      </c>
      <c r="K801" s="147">
        <v>330000</v>
      </c>
      <c r="L801" s="148">
        <f t="shared" si="125"/>
        <v>24730000</v>
      </c>
      <c r="M801" s="37" t="s">
        <v>329</v>
      </c>
    </row>
    <row r="802" spans="1:13" ht="28.5" customHeight="1">
      <c r="A802" s="139"/>
      <c r="B802" s="140"/>
      <c r="C802" s="140"/>
      <c r="D802" s="141"/>
      <c r="E802" s="141"/>
      <c r="F802" s="142"/>
      <c r="G802" s="143"/>
      <c r="H802" s="141"/>
      <c r="I802" s="144"/>
      <c r="J802" s="54">
        <v>40403</v>
      </c>
      <c r="K802" s="149">
        <v>700000</v>
      </c>
      <c r="L802" s="148">
        <f t="shared" ref="L802:L809" si="126">L801+K802</f>
        <v>25430000</v>
      </c>
      <c r="M802" s="37" t="s">
        <v>367</v>
      </c>
    </row>
    <row r="803" spans="1:13" ht="28.5" customHeight="1">
      <c r="A803" s="139"/>
      <c r="B803" s="140"/>
      <c r="C803" s="140"/>
      <c r="D803" s="141"/>
      <c r="E803" s="141"/>
      <c r="F803" s="142"/>
      <c r="G803" s="143"/>
      <c r="H803" s="141"/>
      <c r="I803" s="144"/>
      <c r="J803" s="54">
        <v>40436</v>
      </c>
      <c r="K803" s="149">
        <v>200000</v>
      </c>
      <c r="L803" s="148">
        <f t="shared" si="126"/>
        <v>25630000</v>
      </c>
      <c r="M803" s="37" t="s">
        <v>367</v>
      </c>
    </row>
    <row r="804" spans="1:13" ht="28.5" customHeight="1">
      <c r="A804" s="139"/>
      <c r="B804" s="156"/>
      <c r="C804" s="140"/>
      <c r="D804" s="141"/>
      <c r="E804" s="141"/>
      <c r="F804" s="142"/>
      <c r="G804" s="143"/>
      <c r="H804" s="141"/>
      <c r="I804" s="144"/>
      <c r="J804" s="54">
        <v>40451</v>
      </c>
      <c r="K804" s="147">
        <v>-1695826</v>
      </c>
      <c r="L804" s="148">
        <f t="shared" si="126"/>
        <v>23934174</v>
      </c>
      <c r="M804" s="37" t="s">
        <v>52</v>
      </c>
    </row>
    <row r="805" spans="1:13" ht="28.5" customHeight="1">
      <c r="A805" s="139"/>
      <c r="B805" s="140"/>
      <c r="C805" s="140"/>
      <c r="D805" s="141"/>
      <c r="E805" s="141"/>
      <c r="F805" s="142"/>
      <c r="G805" s="143"/>
      <c r="H805" s="141"/>
      <c r="I805" s="144"/>
      <c r="J805" s="54">
        <v>40498</v>
      </c>
      <c r="K805" s="149">
        <v>200000</v>
      </c>
      <c r="L805" s="148">
        <f t="shared" si="126"/>
        <v>24134174</v>
      </c>
      <c r="M805" s="37" t="s">
        <v>367</v>
      </c>
    </row>
    <row r="806" spans="1:13" ht="28.5" customHeight="1">
      <c r="A806" s="139"/>
      <c r="B806" s="140"/>
      <c r="C806" s="140"/>
      <c r="D806" s="141"/>
      <c r="E806" s="141"/>
      <c r="F806" s="142"/>
      <c r="G806" s="143"/>
      <c r="H806" s="141"/>
      <c r="I806" s="144"/>
      <c r="J806" s="54">
        <v>40549</v>
      </c>
      <c r="K806" s="149">
        <v>-32</v>
      </c>
      <c r="L806" s="148">
        <f t="shared" si="126"/>
        <v>24134142</v>
      </c>
      <c r="M806" s="37" t="s">
        <v>52</v>
      </c>
    </row>
    <row r="807" spans="1:13" ht="28.5" customHeight="1">
      <c r="A807" s="139"/>
      <c r="B807" s="140"/>
      <c r="C807" s="140"/>
      <c r="D807" s="141"/>
      <c r="E807" s="141"/>
      <c r="F807" s="142"/>
      <c r="G807" s="143"/>
      <c r="H807" s="141"/>
      <c r="I807" s="144"/>
      <c r="J807" s="54">
        <v>40556</v>
      </c>
      <c r="K807" s="149">
        <v>1500000</v>
      </c>
      <c r="L807" s="148">
        <f t="shared" si="126"/>
        <v>25634142</v>
      </c>
      <c r="M807" s="37" t="s">
        <v>367</v>
      </c>
    </row>
    <row r="808" spans="1:13" s="284" customFormat="1" ht="28.5" customHeight="1">
      <c r="A808" s="139"/>
      <c r="B808" s="140"/>
      <c r="C808" s="140"/>
      <c r="D808" s="141"/>
      <c r="E808" s="141"/>
      <c r="F808" s="142"/>
      <c r="G808" s="143"/>
      <c r="H808" s="141"/>
      <c r="I808" s="144"/>
      <c r="J808" s="258">
        <v>40618</v>
      </c>
      <c r="K808" s="254">
        <v>7100000</v>
      </c>
      <c r="L808" s="148">
        <f t="shared" si="126"/>
        <v>32734142</v>
      </c>
      <c r="M808" s="255" t="s">
        <v>367</v>
      </c>
    </row>
    <row r="809" spans="1:13" s="248" customFormat="1" ht="28.5" customHeight="1">
      <c r="A809" s="139"/>
      <c r="B809" s="140"/>
      <c r="C809" s="140"/>
      <c r="D809" s="141"/>
      <c r="E809" s="141"/>
      <c r="F809" s="142"/>
      <c r="G809" s="143"/>
      <c r="H809" s="141"/>
      <c r="I809" s="144"/>
      <c r="J809" s="54">
        <v>40632</v>
      </c>
      <c r="K809" s="149">
        <v>-36</v>
      </c>
      <c r="L809" s="148">
        <f t="shared" si="126"/>
        <v>32734106</v>
      </c>
      <c r="M809" s="37" t="s">
        <v>515</v>
      </c>
    </row>
    <row r="810" spans="1:13" ht="29.25" customHeight="1">
      <c r="A810" s="227">
        <v>40191</v>
      </c>
      <c r="B810" s="46" t="s">
        <v>295</v>
      </c>
      <c r="C810" s="225" t="s">
        <v>299</v>
      </c>
      <c r="D810" s="89" t="s">
        <v>141</v>
      </c>
      <c r="E810" s="57" t="s">
        <v>12</v>
      </c>
      <c r="F810" s="169" t="s">
        <v>150</v>
      </c>
      <c r="G810" s="164">
        <v>770000</v>
      </c>
      <c r="H810" s="153" t="s">
        <v>73</v>
      </c>
      <c r="I810" s="179"/>
      <c r="J810" s="54">
        <v>40263</v>
      </c>
      <c r="K810" s="147">
        <v>8680000</v>
      </c>
      <c r="L810" s="148">
        <f t="shared" si="121"/>
        <v>9450000</v>
      </c>
      <c r="M810" s="37" t="s">
        <v>52</v>
      </c>
    </row>
    <row r="811" spans="1:13" ht="28.5" customHeight="1">
      <c r="A811" s="139"/>
      <c r="B811" s="47"/>
      <c r="C811" s="44"/>
      <c r="D811" s="58"/>
      <c r="E811" s="173"/>
      <c r="F811" s="170"/>
      <c r="G811" s="166"/>
      <c r="H811" s="141"/>
      <c r="I811" s="144"/>
      <c r="J811" s="54">
        <v>40373</v>
      </c>
      <c r="K811" s="147">
        <v>-8750000</v>
      </c>
      <c r="L811" s="148">
        <f t="shared" ref="L811" si="127">L810+K811</f>
        <v>700000</v>
      </c>
      <c r="M811" s="37" t="s">
        <v>52</v>
      </c>
    </row>
    <row r="812" spans="1:13" ht="28.5" customHeight="1">
      <c r="A812" s="139"/>
      <c r="B812" s="156"/>
      <c r="C812" s="140"/>
      <c r="D812" s="141"/>
      <c r="E812" s="141"/>
      <c r="F812" s="142"/>
      <c r="G812" s="143"/>
      <c r="H812" s="141"/>
      <c r="I812" s="144"/>
      <c r="J812" s="54">
        <v>40451</v>
      </c>
      <c r="K812" s="147">
        <v>170334</v>
      </c>
      <c r="L812" s="148">
        <f>L811+K812</f>
        <v>870334</v>
      </c>
      <c r="M812" s="37" t="s">
        <v>52</v>
      </c>
    </row>
    <row r="813" spans="1:13" s="284" customFormat="1" ht="28.5" customHeight="1">
      <c r="A813" s="287"/>
      <c r="B813" s="156"/>
      <c r="C813" s="140"/>
      <c r="D813" s="141"/>
      <c r="E813" s="141"/>
      <c r="F813" s="142"/>
      <c r="G813" s="143"/>
      <c r="H813" s="141"/>
      <c r="I813" s="144"/>
      <c r="J813" s="54">
        <v>40549</v>
      </c>
      <c r="K813" s="149">
        <v>-1</v>
      </c>
      <c r="L813" s="148">
        <f>L812+K813</f>
        <v>870333</v>
      </c>
      <c r="M813" s="37" t="s">
        <v>52</v>
      </c>
    </row>
    <row r="814" spans="1:13" ht="28.5" customHeight="1">
      <c r="A814" s="286"/>
      <c r="B814" s="176"/>
      <c r="C814" s="176"/>
      <c r="D814" s="163"/>
      <c r="E814" s="163"/>
      <c r="F814" s="177"/>
      <c r="G814" s="162"/>
      <c r="H814" s="163"/>
      <c r="I814" s="249"/>
      <c r="J814" s="54">
        <v>40632</v>
      </c>
      <c r="K814" s="149">
        <v>-1</v>
      </c>
      <c r="L814" s="148">
        <f>L813+K814</f>
        <v>870332</v>
      </c>
      <c r="M814" s="37" t="s">
        <v>515</v>
      </c>
    </row>
    <row r="815" spans="1:13" ht="29.25" customHeight="1">
      <c r="A815" s="227">
        <v>40193</v>
      </c>
      <c r="B815" s="46" t="s">
        <v>301</v>
      </c>
      <c r="C815" s="225" t="s">
        <v>302</v>
      </c>
      <c r="D815" s="89" t="s">
        <v>233</v>
      </c>
      <c r="E815" s="57" t="s">
        <v>12</v>
      </c>
      <c r="F815" s="169" t="s">
        <v>150</v>
      </c>
      <c r="G815" s="164">
        <v>3050000</v>
      </c>
      <c r="H815" s="153" t="s">
        <v>73</v>
      </c>
      <c r="I815" s="179"/>
      <c r="J815" s="54">
        <v>40263</v>
      </c>
      <c r="K815" s="147">
        <v>12190000</v>
      </c>
      <c r="L815" s="148">
        <f t="shared" si="121"/>
        <v>15240000</v>
      </c>
      <c r="M815" s="37" t="s">
        <v>52</v>
      </c>
    </row>
    <row r="816" spans="1:13" ht="29.25" customHeight="1">
      <c r="A816" s="228"/>
      <c r="B816" s="48"/>
      <c r="C816" s="226"/>
      <c r="D816" s="91"/>
      <c r="E816" s="59"/>
      <c r="F816" s="182"/>
      <c r="G816" s="183"/>
      <c r="H816" s="163"/>
      <c r="I816" s="150"/>
      <c r="J816" s="54">
        <v>40312</v>
      </c>
      <c r="K816" s="147">
        <f>-L815</f>
        <v>-15240000</v>
      </c>
      <c r="L816" s="148">
        <v>0</v>
      </c>
      <c r="M816" s="37" t="s">
        <v>185</v>
      </c>
    </row>
    <row r="817" spans="1:13" ht="29.25" customHeight="1">
      <c r="A817" s="227">
        <v>40207</v>
      </c>
      <c r="B817" s="46" t="s">
        <v>311</v>
      </c>
      <c r="C817" s="225" t="s">
        <v>40</v>
      </c>
      <c r="D817" s="89" t="s">
        <v>101</v>
      </c>
      <c r="E817" s="57" t="s">
        <v>12</v>
      </c>
      <c r="F817" s="169" t="s">
        <v>150</v>
      </c>
      <c r="G817" s="164">
        <v>960000</v>
      </c>
      <c r="H817" s="153" t="s">
        <v>73</v>
      </c>
      <c r="I817" s="179"/>
      <c r="J817" s="54">
        <v>40263</v>
      </c>
      <c r="K817" s="147">
        <v>-730000</v>
      </c>
      <c r="L817" s="148">
        <f t="shared" si="121"/>
        <v>230000</v>
      </c>
      <c r="M817" s="37" t="s">
        <v>52</v>
      </c>
    </row>
    <row r="818" spans="1:13" ht="28.5" customHeight="1">
      <c r="A818" s="139"/>
      <c r="B818" s="47"/>
      <c r="C818" s="44"/>
      <c r="D818" s="58"/>
      <c r="E818" s="173"/>
      <c r="F818" s="170"/>
      <c r="G818" s="166"/>
      <c r="H818" s="141"/>
      <c r="I818" s="144"/>
      <c r="J818" s="54">
        <v>40373</v>
      </c>
      <c r="K818" s="147">
        <v>370000</v>
      </c>
      <c r="L818" s="148">
        <f t="shared" ref="L818" si="128">L817+K818</f>
        <v>600000</v>
      </c>
      <c r="M818" s="37" t="s">
        <v>52</v>
      </c>
    </row>
    <row r="819" spans="1:13" ht="28.5" customHeight="1">
      <c r="A819" s="139"/>
      <c r="B819" s="125"/>
      <c r="C819" s="44"/>
      <c r="D819" s="58"/>
      <c r="E819" s="173"/>
      <c r="F819" s="170"/>
      <c r="G819" s="166"/>
      <c r="H819" s="141"/>
      <c r="I819" s="144"/>
      <c r="J819" s="54">
        <v>40451</v>
      </c>
      <c r="K819" s="147">
        <v>200000</v>
      </c>
      <c r="L819" s="148">
        <f>L818+K819</f>
        <v>800000</v>
      </c>
      <c r="M819" s="37" t="s">
        <v>471</v>
      </c>
    </row>
    <row r="820" spans="1:13" ht="28.5" customHeight="1">
      <c r="A820" s="139"/>
      <c r="B820" s="156"/>
      <c r="C820" s="140"/>
      <c r="D820" s="141"/>
      <c r="E820" s="141"/>
      <c r="F820" s="142"/>
      <c r="G820" s="143"/>
      <c r="H820" s="141"/>
      <c r="I820" s="144"/>
      <c r="J820" s="54">
        <v>40451</v>
      </c>
      <c r="K820" s="147">
        <v>-364833</v>
      </c>
      <c r="L820" s="148">
        <f>L819+K820</f>
        <v>435167</v>
      </c>
      <c r="M820" s="37" t="s">
        <v>52</v>
      </c>
    </row>
    <row r="821" spans="1:13" ht="28.5" customHeight="1">
      <c r="A821" s="139"/>
      <c r="B821" s="140"/>
      <c r="C821" s="140"/>
      <c r="D821" s="141"/>
      <c r="E821" s="141"/>
      <c r="F821" s="142"/>
      <c r="G821" s="143"/>
      <c r="H821" s="141"/>
      <c r="I821" s="211"/>
      <c r="J821" s="54">
        <v>40498</v>
      </c>
      <c r="K821" s="149">
        <v>100000</v>
      </c>
      <c r="L821" s="148">
        <f>L820+K821</f>
        <v>535167</v>
      </c>
      <c r="M821" s="37" t="s">
        <v>367</v>
      </c>
    </row>
    <row r="822" spans="1:13" s="284" customFormat="1" ht="28.5" customHeight="1">
      <c r="A822" s="139"/>
      <c r="B822" s="140"/>
      <c r="C822" s="140"/>
      <c r="D822" s="141"/>
      <c r="E822" s="141"/>
      <c r="F822" s="142"/>
      <c r="G822" s="143"/>
      <c r="H822" s="141"/>
      <c r="I822" s="211"/>
      <c r="J822" s="54">
        <v>40549</v>
      </c>
      <c r="K822" s="149">
        <v>-1</v>
      </c>
      <c r="L822" s="148">
        <f>L821+K822</f>
        <v>535166</v>
      </c>
      <c r="M822" s="37" t="s">
        <v>52</v>
      </c>
    </row>
    <row r="823" spans="1:13" ht="28.5" customHeight="1">
      <c r="A823" s="139"/>
      <c r="B823" s="140"/>
      <c r="C823" s="140"/>
      <c r="D823" s="141"/>
      <c r="E823" s="141"/>
      <c r="F823" s="142"/>
      <c r="G823" s="162"/>
      <c r="H823" s="163"/>
      <c r="I823" s="244"/>
      <c r="J823" s="54">
        <v>40632</v>
      </c>
      <c r="K823" s="149">
        <v>-1</v>
      </c>
      <c r="L823" s="148">
        <f>L822+K823</f>
        <v>535165</v>
      </c>
      <c r="M823" s="37" t="s">
        <v>515</v>
      </c>
    </row>
    <row r="824" spans="1:13" ht="29.25" customHeight="1">
      <c r="A824" s="227">
        <v>40207</v>
      </c>
      <c r="B824" s="46" t="s">
        <v>312</v>
      </c>
      <c r="C824" s="225" t="s">
        <v>313</v>
      </c>
      <c r="D824" s="89" t="s">
        <v>116</v>
      </c>
      <c r="E824" s="57" t="s">
        <v>12</v>
      </c>
      <c r="F824" s="169" t="s">
        <v>150</v>
      </c>
      <c r="G824" s="164">
        <v>540000</v>
      </c>
      <c r="H824" s="153" t="s">
        <v>73</v>
      </c>
      <c r="I824" s="179"/>
      <c r="J824" s="54">
        <v>40263</v>
      </c>
      <c r="K824" s="147">
        <v>160000</v>
      </c>
      <c r="L824" s="148">
        <f t="shared" si="121"/>
        <v>700000</v>
      </c>
      <c r="M824" s="37" t="s">
        <v>52</v>
      </c>
    </row>
    <row r="825" spans="1:13" ht="28.5" customHeight="1">
      <c r="A825" s="139"/>
      <c r="B825" s="156"/>
      <c r="C825" s="140"/>
      <c r="D825" s="141"/>
      <c r="E825" s="141"/>
      <c r="F825" s="142"/>
      <c r="G825" s="143"/>
      <c r="H825" s="141"/>
      <c r="I825" s="144"/>
      <c r="J825" s="54">
        <v>40451</v>
      </c>
      <c r="K825" s="147">
        <v>25278</v>
      </c>
      <c r="L825" s="148">
        <f>L824+K825</f>
        <v>725278</v>
      </c>
      <c r="M825" s="37" t="s">
        <v>52</v>
      </c>
    </row>
    <row r="826" spans="1:13" s="284" customFormat="1" ht="28.5" customHeight="1">
      <c r="A826" s="139"/>
      <c r="B826" s="156"/>
      <c r="C826" s="140"/>
      <c r="D826" s="141"/>
      <c r="E826" s="141"/>
      <c r="F826" s="142"/>
      <c r="G826" s="143"/>
      <c r="H826" s="141"/>
      <c r="I826" s="144"/>
      <c r="J826" s="54">
        <v>40549</v>
      </c>
      <c r="K826" s="149">
        <v>-1</v>
      </c>
      <c r="L826" s="148">
        <f>L825+K826</f>
        <v>725277</v>
      </c>
      <c r="M826" s="37" t="s">
        <v>52</v>
      </c>
    </row>
    <row r="827" spans="1:13" ht="28.5" customHeight="1">
      <c r="A827" s="139"/>
      <c r="B827" s="140"/>
      <c r="C827" s="140"/>
      <c r="D827" s="141"/>
      <c r="E827" s="141"/>
      <c r="F827" s="142"/>
      <c r="G827" s="162"/>
      <c r="H827" s="163"/>
      <c r="I827" s="150"/>
      <c r="J827" s="54">
        <v>40632</v>
      </c>
      <c r="K827" s="149">
        <v>-1</v>
      </c>
      <c r="L827" s="148">
        <f>L826+K827</f>
        <v>725276</v>
      </c>
      <c r="M827" s="37" t="s">
        <v>515</v>
      </c>
    </row>
    <row r="828" spans="1:13" ht="29.25" customHeight="1">
      <c r="A828" s="227">
        <v>40240</v>
      </c>
      <c r="B828" s="46" t="s">
        <v>316</v>
      </c>
      <c r="C828" s="225" t="s">
        <v>204</v>
      </c>
      <c r="D828" s="89" t="s">
        <v>122</v>
      </c>
      <c r="E828" s="57" t="s">
        <v>12</v>
      </c>
      <c r="F828" s="169" t="s">
        <v>150</v>
      </c>
      <c r="G828" s="164">
        <v>1060000</v>
      </c>
      <c r="H828" s="153" t="s">
        <v>73</v>
      </c>
      <c r="I828" s="179"/>
      <c r="J828" s="54">
        <v>40373</v>
      </c>
      <c r="K828" s="147">
        <v>4440000</v>
      </c>
      <c r="L828" s="148">
        <f>G828+K828</f>
        <v>5500000</v>
      </c>
      <c r="M828" s="37" t="s">
        <v>52</v>
      </c>
    </row>
    <row r="829" spans="1:13" ht="29.25" customHeight="1">
      <c r="A829" s="123"/>
      <c r="B829" s="47"/>
      <c r="C829" s="88"/>
      <c r="D829" s="90"/>
      <c r="E829" s="58"/>
      <c r="F829" s="170"/>
      <c r="G829" s="166"/>
      <c r="H829" s="141"/>
      <c r="I829" s="144"/>
      <c r="J829" s="54">
        <v>40445</v>
      </c>
      <c r="K829" s="147">
        <v>-5500000</v>
      </c>
      <c r="L829" s="148">
        <f>L828+K829</f>
        <v>0</v>
      </c>
      <c r="M829" s="37" t="s">
        <v>185</v>
      </c>
    </row>
    <row r="830" spans="1:13" ht="29.25" customHeight="1">
      <c r="A830" s="227">
        <v>40242</v>
      </c>
      <c r="B830" s="46" t="s">
        <v>317</v>
      </c>
      <c r="C830" s="225" t="s">
        <v>144</v>
      </c>
      <c r="D830" s="89" t="s">
        <v>120</v>
      </c>
      <c r="E830" s="57" t="s">
        <v>12</v>
      </c>
      <c r="F830" s="169" t="s">
        <v>150</v>
      </c>
      <c r="G830" s="164">
        <v>28040000</v>
      </c>
      <c r="H830" s="153" t="s">
        <v>73</v>
      </c>
      <c r="I830" s="179"/>
      <c r="J830" s="2">
        <v>40324</v>
      </c>
      <c r="K830" s="19">
        <v>120000</v>
      </c>
      <c r="L830" s="148">
        <f t="shared" si="121"/>
        <v>28160000</v>
      </c>
      <c r="M830" s="20" t="s">
        <v>305</v>
      </c>
    </row>
    <row r="831" spans="1:13" ht="29.25" customHeight="1">
      <c r="A831" s="123"/>
      <c r="B831" s="47"/>
      <c r="C831" s="88"/>
      <c r="D831" s="90"/>
      <c r="E831" s="58"/>
      <c r="F831" s="170"/>
      <c r="G831" s="166"/>
      <c r="H831" s="141"/>
      <c r="I831" s="144"/>
      <c r="J831" s="54">
        <v>40373</v>
      </c>
      <c r="K831" s="147">
        <v>-12660000</v>
      </c>
      <c r="L831" s="148">
        <f>L830+K831</f>
        <v>15500000</v>
      </c>
      <c r="M831" s="37" t="s">
        <v>52</v>
      </c>
    </row>
    <row r="832" spans="1:13" ht="28.5" customHeight="1">
      <c r="A832" s="139"/>
      <c r="B832" s="156"/>
      <c r="C832" s="140"/>
      <c r="D832" s="141"/>
      <c r="E832" s="141"/>
      <c r="F832" s="142"/>
      <c r="G832" s="143"/>
      <c r="H832" s="141"/>
      <c r="I832" s="144"/>
      <c r="J832" s="54">
        <v>40451</v>
      </c>
      <c r="K832" s="147">
        <v>100000</v>
      </c>
      <c r="L832" s="148">
        <f t="shared" ref="L832:L833" si="129">L831+K832</f>
        <v>15600000</v>
      </c>
      <c r="M832" s="37" t="s">
        <v>376</v>
      </c>
    </row>
    <row r="833" spans="1:13" ht="28.5" customHeight="1">
      <c r="A833" s="139"/>
      <c r="B833" s="156"/>
      <c r="C833" s="140"/>
      <c r="D833" s="141"/>
      <c r="E833" s="141"/>
      <c r="F833" s="142"/>
      <c r="G833" s="143"/>
      <c r="H833" s="141"/>
      <c r="I833" s="144"/>
      <c r="J833" s="54">
        <v>40451</v>
      </c>
      <c r="K833" s="147">
        <v>-3125218</v>
      </c>
      <c r="L833" s="148">
        <f t="shared" si="129"/>
        <v>12474782</v>
      </c>
      <c r="M833" s="37" t="s">
        <v>52</v>
      </c>
    </row>
    <row r="834" spans="1:13" ht="28.5" customHeight="1">
      <c r="A834" s="139"/>
      <c r="B834" s="140"/>
      <c r="C834" s="140"/>
      <c r="D834" s="141"/>
      <c r="E834" s="141"/>
      <c r="F834" s="142"/>
      <c r="G834" s="143"/>
      <c r="H834" s="141"/>
      <c r="I834" s="144"/>
      <c r="J834" s="54">
        <v>40498</v>
      </c>
      <c r="K834" s="149">
        <v>800000</v>
      </c>
      <c r="L834" s="148">
        <f>L833+K834</f>
        <v>13274782</v>
      </c>
      <c r="M834" s="37" t="s">
        <v>367</v>
      </c>
    </row>
    <row r="835" spans="1:13" s="284" customFormat="1" ht="28.5" customHeight="1">
      <c r="A835" s="139"/>
      <c r="B835" s="140"/>
      <c r="C835" s="140"/>
      <c r="D835" s="141"/>
      <c r="E835" s="141"/>
      <c r="F835" s="142"/>
      <c r="G835" s="143"/>
      <c r="H835" s="141"/>
      <c r="I835" s="144"/>
      <c r="J835" s="54">
        <v>40549</v>
      </c>
      <c r="K835" s="149">
        <v>-20</v>
      </c>
      <c r="L835" s="148">
        <f>L834+K835</f>
        <v>13274762</v>
      </c>
      <c r="M835" s="37" t="s">
        <v>52</v>
      </c>
    </row>
    <row r="836" spans="1:13" ht="28.5" customHeight="1">
      <c r="A836" s="139"/>
      <c r="B836" s="140"/>
      <c r="C836" s="140"/>
      <c r="D836" s="141"/>
      <c r="E836" s="141"/>
      <c r="F836" s="142"/>
      <c r="G836" s="162"/>
      <c r="H836" s="163"/>
      <c r="I836" s="150"/>
      <c r="J836" s="54">
        <v>40632</v>
      </c>
      <c r="K836" s="149">
        <v>-24</v>
      </c>
      <c r="L836" s="148">
        <f>L835+K836</f>
        <v>13274738</v>
      </c>
      <c r="M836" s="37" t="s">
        <v>515</v>
      </c>
    </row>
    <row r="837" spans="1:13" ht="29.25" customHeight="1">
      <c r="A837" s="227">
        <v>40247</v>
      </c>
      <c r="B837" s="46" t="s">
        <v>318</v>
      </c>
      <c r="C837" s="225" t="s">
        <v>83</v>
      </c>
      <c r="D837" s="89" t="s">
        <v>137</v>
      </c>
      <c r="E837" s="57" t="s">
        <v>12</v>
      </c>
      <c r="F837" s="169" t="s">
        <v>150</v>
      </c>
      <c r="G837" s="164">
        <v>60780000</v>
      </c>
      <c r="H837" s="153" t="s">
        <v>73</v>
      </c>
      <c r="I837" s="179"/>
      <c r="J837" s="54">
        <v>40373</v>
      </c>
      <c r="K837" s="147">
        <v>-44880000</v>
      </c>
      <c r="L837" s="148">
        <f>G837+K837</f>
        <v>15900000</v>
      </c>
      <c r="M837" s="37" t="s">
        <v>52</v>
      </c>
    </row>
    <row r="838" spans="1:13" ht="28.5" customHeight="1">
      <c r="A838" s="139"/>
      <c r="B838" s="156"/>
      <c r="C838" s="140"/>
      <c r="D838" s="141"/>
      <c r="E838" s="141"/>
      <c r="F838" s="142"/>
      <c r="G838" s="143"/>
      <c r="H838" s="141"/>
      <c r="I838" s="144"/>
      <c r="J838" s="54">
        <v>40451</v>
      </c>
      <c r="K838" s="147">
        <v>1071505</v>
      </c>
      <c r="L838" s="148">
        <f t="shared" ref="L838:L840" si="130">L837+K838</f>
        <v>16971505</v>
      </c>
      <c r="M838" s="37" t="s">
        <v>52</v>
      </c>
    </row>
    <row r="839" spans="1:13" s="284" customFormat="1" ht="28.5" customHeight="1">
      <c r="A839" s="139"/>
      <c r="B839" s="156"/>
      <c r="C839" s="140"/>
      <c r="D839" s="141"/>
      <c r="E839" s="141"/>
      <c r="F839" s="142"/>
      <c r="G839" s="143"/>
      <c r="H839" s="141"/>
      <c r="I839" s="144"/>
      <c r="J839" s="54">
        <v>40549</v>
      </c>
      <c r="K839" s="149">
        <v>-23</v>
      </c>
      <c r="L839" s="148">
        <f t="shared" si="130"/>
        <v>16971482</v>
      </c>
      <c r="M839" s="37" t="s">
        <v>52</v>
      </c>
    </row>
    <row r="840" spans="1:13" ht="28.5" customHeight="1">
      <c r="A840" s="139"/>
      <c r="B840" s="140"/>
      <c r="C840" s="140"/>
      <c r="D840" s="141"/>
      <c r="E840" s="141"/>
      <c r="F840" s="142"/>
      <c r="G840" s="162"/>
      <c r="H840" s="163"/>
      <c r="I840" s="150"/>
      <c r="J840" s="54">
        <v>40632</v>
      </c>
      <c r="K840" s="149">
        <v>-26</v>
      </c>
      <c r="L840" s="148">
        <f t="shared" si="130"/>
        <v>16971456</v>
      </c>
      <c r="M840" s="37" t="s">
        <v>515</v>
      </c>
    </row>
    <row r="841" spans="1:13" ht="29.25" customHeight="1">
      <c r="A841" s="227">
        <v>40247</v>
      </c>
      <c r="B841" s="46" t="s">
        <v>319</v>
      </c>
      <c r="C841" s="225" t="s">
        <v>46</v>
      </c>
      <c r="D841" s="89" t="s">
        <v>113</v>
      </c>
      <c r="E841" s="57" t="s">
        <v>12</v>
      </c>
      <c r="F841" s="169" t="s">
        <v>150</v>
      </c>
      <c r="G841" s="164">
        <v>300000</v>
      </c>
      <c r="H841" s="153" t="s">
        <v>73</v>
      </c>
      <c r="I841" s="179"/>
      <c r="J841" s="54">
        <v>40373</v>
      </c>
      <c r="K841" s="147">
        <v>400000</v>
      </c>
      <c r="L841" s="148">
        <f t="shared" ref="L841:L849" si="131">G841+K841</f>
        <v>700000</v>
      </c>
      <c r="M841" s="37" t="s">
        <v>52</v>
      </c>
    </row>
    <row r="842" spans="1:13" ht="28.5" customHeight="1">
      <c r="A842" s="139"/>
      <c r="B842" s="156"/>
      <c r="C842" s="140"/>
      <c r="D842" s="141"/>
      <c r="E842" s="141"/>
      <c r="F842" s="142"/>
      <c r="G842" s="143"/>
      <c r="H842" s="141"/>
      <c r="I842" s="144"/>
      <c r="J842" s="54">
        <v>40451</v>
      </c>
      <c r="K842" s="147">
        <v>25278</v>
      </c>
      <c r="L842" s="148">
        <f t="shared" ref="L842:L844" si="132">L841+K842</f>
        <v>725278</v>
      </c>
      <c r="M842" s="37" t="s">
        <v>52</v>
      </c>
    </row>
    <row r="843" spans="1:13" s="284" customFormat="1" ht="28.5" customHeight="1">
      <c r="A843" s="139"/>
      <c r="B843" s="156"/>
      <c r="C843" s="140"/>
      <c r="D843" s="141"/>
      <c r="E843" s="141"/>
      <c r="F843" s="142"/>
      <c r="G843" s="143"/>
      <c r="H843" s="141"/>
      <c r="I843" s="144"/>
      <c r="J843" s="54">
        <v>40549</v>
      </c>
      <c r="K843" s="149">
        <v>-1</v>
      </c>
      <c r="L843" s="148">
        <f t="shared" si="132"/>
        <v>725277</v>
      </c>
      <c r="M843" s="37" t="s">
        <v>52</v>
      </c>
    </row>
    <row r="844" spans="1:13" ht="28.5" customHeight="1">
      <c r="A844" s="139"/>
      <c r="B844" s="140"/>
      <c r="C844" s="140"/>
      <c r="D844" s="141"/>
      <c r="E844" s="141"/>
      <c r="F844" s="142"/>
      <c r="G844" s="162"/>
      <c r="H844" s="163"/>
      <c r="I844" s="150"/>
      <c r="J844" s="54">
        <v>40632</v>
      </c>
      <c r="K844" s="149">
        <v>-1</v>
      </c>
      <c r="L844" s="148">
        <f t="shared" si="132"/>
        <v>725276</v>
      </c>
      <c r="M844" s="37" t="s">
        <v>515</v>
      </c>
    </row>
    <row r="845" spans="1:13" ht="29.25" customHeight="1">
      <c r="A845" s="227">
        <v>40282</v>
      </c>
      <c r="B845" s="46" t="s">
        <v>323</v>
      </c>
      <c r="C845" s="225" t="s">
        <v>325</v>
      </c>
      <c r="D845" s="89" t="s">
        <v>100</v>
      </c>
      <c r="E845" s="57" t="s">
        <v>12</v>
      </c>
      <c r="F845" s="169" t="s">
        <v>150</v>
      </c>
      <c r="G845" s="164">
        <v>300000</v>
      </c>
      <c r="H845" s="153" t="s">
        <v>73</v>
      </c>
      <c r="I845" s="179"/>
      <c r="J845" s="54">
        <v>40373</v>
      </c>
      <c r="K845" s="147">
        <v>300000</v>
      </c>
      <c r="L845" s="148">
        <f t="shared" si="131"/>
        <v>600000</v>
      </c>
      <c r="M845" s="37" t="s">
        <v>52</v>
      </c>
    </row>
    <row r="846" spans="1:13" ht="28.5" customHeight="1">
      <c r="A846" s="139"/>
      <c r="B846" s="156"/>
      <c r="C846" s="140"/>
      <c r="D846" s="141"/>
      <c r="E846" s="141"/>
      <c r="F846" s="142"/>
      <c r="G846" s="143"/>
      <c r="H846" s="141"/>
      <c r="I846" s="144"/>
      <c r="J846" s="54">
        <v>40451</v>
      </c>
      <c r="K846" s="147">
        <v>-19778</v>
      </c>
      <c r="L846" s="148">
        <f t="shared" ref="L846:L848" si="133">L845+K846</f>
        <v>580222</v>
      </c>
      <c r="M846" s="37" t="s">
        <v>52</v>
      </c>
    </row>
    <row r="847" spans="1:13" s="284" customFormat="1" ht="28.5" customHeight="1">
      <c r="A847" s="139"/>
      <c r="B847" s="156"/>
      <c r="C847" s="140"/>
      <c r="D847" s="141"/>
      <c r="E847" s="141"/>
      <c r="F847" s="142"/>
      <c r="G847" s="143"/>
      <c r="H847" s="141"/>
      <c r="I847" s="144"/>
      <c r="J847" s="54">
        <v>40549</v>
      </c>
      <c r="K847" s="149">
        <v>-1</v>
      </c>
      <c r="L847" s="148">
        <f t="shared" si="133"/>
        <v>580221</v>
      </c>
      <c r="M847" s="37" t="s">
        <v>52</v>
      </c>
    </row>
    <row r="848" spans="1:13" ht="28.5" customHeight="1">
      <c r="A848" s="139"/>
      <c r="B848" s="140"/>
      <c r="C848" s="140"/>
      <c r="D848" s="141"/>
      <c r="E848" s="141"/>
      <c r="F848" s="142"/>
      <c r="G848" s="162"/>
      <c r="H848" s="163"/>
      <c r="I848" s="150"/>
      <c r="J848" s="54">
        <v>40632</v>
      </c>
      <c r="K848" s="149">
        <v>-1</v>
      </c>
      <c r="L848" s="148">
        <f t="shared" si="133"/>
        <v>580220</v>
      </c>
      <c r="M848" s="37" t="s">
        <v>515</v>
      </c>
    </row>
    <row r="849" spans="1:14" ht="29.25" customHeight="1">
      <c r="A849" s="227">
        <v>40282</v>
      </c>
      <c r="B849" s="46" t="s">
        <v>324</v>
      </c>
      <c r="C849" s="225" t="s">
        <v>168</v>
      </c>
      <c r="D849" s="89" t="s">
        <v>104</v>
      </c>
      <c r="E849" s="57" t="s">
        <v>12</v>
      </c>
      <c r="F849" s="169" t="s">
        <v>150</v>
      </c>
      <c r="G849" s="164">
        <v>6550000</v>
      </c>
      <c r="H849" s="153" t="s">
        <v>73</v>
      </c>
      <c r="I849" s="179"/>
      <c r="J849" s="54">
        <v>40373</v>
      </c>
      <c r="K849" s="147">
        <v>-150000</v>
      </c>
      <c r="L849" s="148">
        <f t="shared" si="131"/>
        <v>6400000</v>
      </c>
      <c r="M849" s="37" t="s">
        <v>52</v>
      </c>
    </row>
    <row r="850" spans="1:14" ht="29.25" customHeight="1">
      <c r="A850" s="123"/>
      <c r="B850" s="47"/>
      <c r="C850" s="88"/>
      <c r="D850" s="90"/>
      <c r="E850" s="58"/>
      <c r="F850" s="170"/>
      <c r="G850" s="166"/>
      <c r="H850" s="141"/>
      <c r="I850" s="144"/>
      <c r="J850" s="54">
        <v>40436</v>
      </c>
      <c r="K850" s="149">
        <v>1600000</v>
      </c>
      <c r="L850" s="148">
        <f>L849+K850</f>
        <v>8000000</v>
      </c>
      <c r="M850" s="37" t="s">
        <v>367</v>
      </c>
    </row>
    <row r="851" spans="1:14" ht="28.5" customHeight="1">
      <c r="A851" s="139"/>
      <c r="B851" s="156"/>
      <c r="C851" s="140"/>
      <c r="D851" s="141"/>
      <c r="E851" s="141"/>
      <c r="F851" s="142"/>
      <c r="G851" s="143"/>
      <c r="H851" s="141"/>
      <c r="I851" s="144"/>
      <c r="J851" s="54">
        <v>40451</v>
      </c>
      <c r="K851" s="147">
        <v>-4352173</v>
      </c>
      <c r="L851" s="148">
        <f t="shared" ref="L851:L853" si="134">L850+K851</f>
        <v>3647827</v>
      </c>
      <c r="M851" s="37" t="s">
        <v>52</v>
      </c>
    </row>
    <row r="852" spans="1:14" s="284" customFormat="1" ht="28.5" customHeight="1">
      <c r="A852" s="139"/>
      <c r="B852" s="156"/>
      <c r="C852" s="140"/>
      <c r="D852" s="141"/>
      <c r="E852" s="141"/>
      <c r="F852" s="142"/>
      <c r="G852" s="143"/>
      <c r="H852" s="141"/>
      <c r="I852" s="144"/>
      <c r="J852" s="54">
        <v>40549</v>
      </c>
      <c r="K852" s="149">
        <v>-5</v>
      </c>
      <c r="L852" s="148">
        <f t="shared" si="134"/>
        <v>3647822</v>
      </c>
      <c r="M852" s="37" t="s">
        <v>52</v>
      </c>
    </row>
    <row r="853" spans="1:14" ht="28.5" customHeight="1">
      <c r="A853" s="139"/>
      <c r="B853" s="140"/>
      <c r="C853" s="140"/>
      <c r="D853" s="141"/>
      <c r="E853" s="141"/>
      <c r="F853" s="142"/>
      <c r="G853" s="162"/>
      <c r="H853" s="163"/>
      <c r="I853" s="150"/>
      <c r="J853" s="54">
        <v>40632</v>
      </c>
      <c r="K853" s="149">
        <v>-6</v>
      </c>
      <c r="L853" s="148">
        <f t="shared" si="134"/>
        <v>3647816</v>
      </c>
      <c r="M853" s="37" t="s">
        <v>515</v>
      </c>
    </row>
    <row r="854" spans="1:14" ht="29.25" customHeight="1">
      <c r="A854" s="227">
        <v>40319</v>
      </c>
      <c r="B854" s="46" t="s">
        <v>334</v>
      </c>
      <c r="C854" s="225" t="s">
        <v>335</v>
      </c>
      <c r="D854" s="89" t="s">
        <v>148</v>
      </c>
      <c r="E854" s="57" t="s">
        <v>12</v>
      </c>
      <c r="F854" s="169" t="s">
        <v>150</v>
      </c>
      <c r="G854" s="164">
        <v>10000</v>
      </c>
      <c r="H854" s="153" t="s">
        <v>73</v>
      </c>
      <c r="I854" s="229" t="s">
        <v>416</v>
      </c>
      <c r="J854" s="2">
        <v>40324</v>
      </c>
      <c r="K854" s="19">
        <v>30000</v>
      </c>
      <c r="L854" s="148">
        <f t="shared" ref="L854" si="135">G854+K854</f>
        <v>40000</v>
      </c>
      <c r="M854" s="20" t="s">
        <v>336</v>
      </c>
    </row>
    <row r="855" spans="1:14" ht="28.5" customHeight="1">
      <c r="A855" s="174"/>
      <c r="B855" s="175"/>
      <c r="C855" s="176"/>
      <c r="D855" s="163"/>
      <c r="E855" s="163"/>
      <c r="F855" s="177"/>
      <c r="G855" s="162"/>
      <c r="H855" s="163"/>
      <c r="I855" s="230"/>
      <c r="J855" s="54">
        <v>40451</v>
      </c>
      <c r="K855" s="147">
        <v>250111</v>
      </c>
      <c r="L855" s="148">
        <f t="shared" ref="L855" si="136">L854+K855</f>
        <v>290111</v>
      </c>
      <c r="M855" s="37" t="s">
        <v>52</v>
      </c>
    </row>
    <row r="856" spans="1:14" ht="29.25" customHeight="1">
      <c r="A856" s="227">
        <v>40345</v>
      </c>
      <c r="B856" s="46" t="s">
        <v>338</v>
      </c>
      <c r="C856" s="225" t="s">
        <v>80</v>
      </c>
      <c r="D856" s="89" t="s">
        <v>120</v>
      </c>
      <c r="E856" s="57" t="s">
        <v>337</v>
      </c>
      <c r="F856" s="169" t="s">
        <v>150</v>
      </c>
      <c r="G856" s="164">
        <v>0</v>
      </c>
      <c r="H856" s="153" t="s">
        <v>73</v>
      </c>
      <c r="I856" s="229">
        <v>9</v>
      </c>
      <c r="J856" s="2">
        <v>40345</v>
      </c>
      <c r="K856" s="186">
        <v>3680000</v>
      </c>
      <c r="L856" s="186">
        <v>3680000</v>
      </c>
      <c r="M856" s="37" t="s">
        <v>329</v>
      </c>
    </row>
    <row r="857" spans="1:14" ht="29.25" customHeight="1">
      <c r="A857" s="123"/>
      <c r="B857" s="47"/>
      <c r="C857" s="88"/>
      <c r="D857" s="90"/>
      <c r="E857" s="58"/>
      <c r="F857" s="170"/>
      <c r="G857" s="166"/>
      <c r="H857" s="141"/>
      <c r="I857" s="242"/>
      <c r="J857" s="28">
        <v>40403</v>
      </c>
      <c r="K857" s="172">
        <v>3300000</v>
      </c>
      <c r="L857" s="186">
        <f>L856+K857</f>
        <v>6980000</v>
      </c>
      <c r="M857" s="37" t="s">
        <v>367</v>
      </c>
    </row>
    <row r="858" spans="1:14" ht="28.5" customHeight="1">
      <c r="A858" s="139"/>
      <c r="B858" s="156"/>
      <c r="C858" s="140"/>
      <c r="D858" s="141"/>
      <c r="E858" s="141"/>
      <c r="F858" s="142"/>
      <c r="G858" s="143"/>
      <c r="H858" s="141"/>
      <c r="I858" s="144"/>
      <c r="J858" s="54">
        <v>40451</v>
      </c>
      <c r="K858" s="147">
        <v>3043831</v>
      </c>
      <c r="L858" s="148">
        <f t="shared" ref="L858" si="137">L857+K858</f>
        <v>10023831</v>
      </c>
      <c r="M858" s="37" t="s">
        <v>52</v>
      </c>
    </row>
    <row r="859" spans="1:14" ht="28.5" customHeight="1">
      <c r="A859" s="139"/>
      <c r="B859" s="140"/>
      <c r="C859" s="140"/>
      <c r="D859" s="141"/>
      <c r="E859" s="141"/>
      <c r="F859" s="142"/>
      <c r="G859" s="143"/>
      <c r="H859" s="141"/>
      <c r="I859" s="144"/>
      <c r="J859" s="54">
        <v>40466</v>
      </c>
      <c r="K859" s="147">
        <v>1400000</v>
      </c>
      <c r="L859" s="148">
        <f>L858+K859</f>
        <v>11423831</v>
      </c>
      <c r="M859" s="37" t="s">
        <v>367</v>
      </c>
    </row>
    <row r="860" spans="1:14" ht="28.5" customHeight="1">
      <c r="A860" s="139"/>
      <c r="B860" s="140"/>
      <c r="C860" s="140"/>
      <c r="D860" s="141"/>
      <c r="E860" s="141"/>
      <c r="F860" s="142"/>
      <c r="G860" s="143"/>
      <c r="H860" s="141"/>
      <c r="I860" s="144"/>
      <c r="J860" s="54">
        <v>40549</v>
      </c>
      <c r="K860" s="149">
        <v>-17</v>
      </c>
      <c r="L860" s="148">
        <f>L859+K860</f>
        <v>11423814</v>
      </c>
      <c r="M860" s="37" t="s">
        <v>52</v>
      </c>
    </row>
    <row r="861" spans="1:14" s="284" customFormat="1" ht="28.5" customHeight="1">
      <c r="A861" s="139"/>
      <c r="B861" s="140"/>
      <c r="C861" s="140"/>
      <c r="D861" s="141"/>
      <c r="E861" s="141"/>
      <c r="F861" s="142"/>
      <c r="G861" s="143"/>
      <c r="H861" s="141"/>
      <c r="I861" s="144"/>
      <c r="J861" s="258">
        <v>40618</v>
      </c>
      <c r="K861" s="254">
        <v>2100000</v>
      </c>
      <c r="L861" s="148">
        <f>L860+K861</f>
        <v>13523814</v>
      </c>
      <c r="M861" s="255" t="s">
        <v>367</v>
      </c>
    </row>
    <row r="862" spans="1:14" s="248" customFormat="1" ht="28.5" customHeight="1">
      <c r="A862" s="139"/>
      <c r="B862" s="140"/>
      <c r="C862" s="140"/>
      <c r="D862" s="141"/>
      <c r="E862" s="141"/>
      <c r="F862" s="142"/>
      <c r="G862" s="143"/>
      <c r="H862" s="141"/>
      <c r="I862" s="144"/>
      <c r="J862" s="54">
        <v>40632</v>
      </c>
      <c r="K862" s="149">
        <v>-24</v>
      </c>
      <c r="L862" s="148">
        <f>L861+K862</f>
        <v>13523790</v>
      </c>
      <c r="M862" s="37" t="s">
        <v>515</v>
      </c>
      <c r="N862" s="253"/>
    </row>
    <row r="863" spans="1:14" ht="29.25" customHeight="1">
      <c r="A863" s="227">
        <v>40394</v>
      </c>
      <c r="B863" s="46" t="s">
        <v>365</v>
      </c>
      <c r="C863" s="225" t="s">
        <v>291</v>
      </c>
      <c r="D863" s="89" t="s">
        <v>145</v>
      </c>
      <c r="E863" s="57" t="s">
        <v>12</v>
      </c>
      <c r="F863" s="169" t="s">
        <v>150</v>
      </c>
      <c r="G863" s="164">
        <v>880000</v>
      </c>
      <c r="H863" s="153" t="s">
        <v>73</v>
      </c>
      <c r="I863" s="229"/>
      <c r="J863" s="54">
        <v>40451</v>
      </c>
      <c r="K863" s="147">
        <v>1585945</v>
      </c>
      <c r="L863" s="148">
        <f t="shared" ref="L863:L878" si="138">G863+K863</f>
        <v>2465945</v>
      </c>
      <c r="M863" s="37" t="s">
        <v>52</v>
      </c>
    </row>
    <row r="864" spans="1:14" s="284" customFormat="1" ht="29.25" customHeight="1">
      <c r="A864" s="123"/>
      <c r="B864" s="47"/>
      <c r="C864" s="88"/>
      <c r="D864" s="90"/>
      <c r="E864" s="58"/>
      <c r="F864" s="170"/>
      <c r="G864" s="166"/>
      <c r="H864" s="141"/>
      <c r="I864" s="242"/>
      <c r="J864" s="54">
        <v>40549</v>
      </c>
      <c r="K864" s="149">
        <v>-4</v>
      </c>
      <c r="L864" s="148">
        <f>L863+K864</f>
        <v>2465941</v>
      </c>
      <c r="M864" s="37" t="s">
        <v>52</v>
      </c>
    </row>
    <row r="865" spans="1:13" ht="28.5" customHeight="1">
      <c r="A865" s="139"/>
      <c r="B865" s="140"/>
      <c r="C865" s="140"/>
      <c r="D865" s="141"/>
      <c r="E865" s="141"/>
      <c r="F865" s="142"/>
      <c r="G865" s="162"/>
      <c r="H865" s="163"/>
      <c r="I865" s="150"/>
      <c r="J865" s="54">
        <v>40632</v>
      </c>
      <c r="K865" s="149">
        <v>-4</v>
      </c>
      <c r="L865" s="148">
        <f>L864+K865</f>
        <v>2465937</v>
      </c>
      <c r="M865" s="37" t="s">
        <v>515</v>
      </c>
    </row>
    <row r="866" spans="1:13" ht="29.25" customHeight="1">
      <c r="A866" s="227">
        <v>40410</v>
      </c>
      <c r="B866" s="46" t="s">
        <v>368</v>
      </c>
      <c r="C866" s="225" t="s">
        <v>369</v>
      </c>
      <c r="D866" s="89" t="s">
        <v>136</v>
      </c>
      <c r="E866" s="57" t="s">
        <v>12</v>
      </c>
      <c r="F866" s="169" t="s">
        <v>150</v>
      </c>
      <c r="G866" s="164">
        <v>700000</v>
      </c>
      <c r="H866" s="153" t="s">
        <v>73</v>
      </c>
      <c r="I866" s="229"/>
      <c r="J866" s="54">
        <v>40451</v>
      </c>
      <c r="K866" s="147">
        <v>1040667</v>
      </c>
      <c r="L866" s="148">
        <f t="shared" si="138"/>
        <v>1740667</v>
      </c>
      <c r="M866" s="37" t="s">
        <v>52</v>
      </c>
    </row>
    <row r="867" spans="1:13" s="281" customFormat="1" ht="29.25" customHeight="1">
      <c r="A867" s="123"/>
      <c r="B867" s="47"/>
      <c r="C867" s="88"/>
      <c r="D867" s="90"/>
      <c r="E867" s="58"/>
      <c r="F867" s="170"/>
      <c r="G867" s="166"/>
      <c r="H867" s="141"/>
      <c r="I867" s="242"/>
      <c r="J867" s="54">
        <v>40549</v>
      </c>
      <c r="K867" s="149">
        <v>-2</v>
      </c>
      <c r="L867" s="148">
        <f>L866+K867</f>
        <v>1740665</v>
      </c>
      <c r="M867" s="37" t="s">
        <v>52</v>
      </c>
    </row>
    <row r="868" spans="1:13" ht="28.5" customHeight="1">
      <c r="A868" s="139"/>
      <c r="B868" s="140"/>
      <c r="C868" s="140"/>
      <c r="D868" s="141"/>
      <c r="E868" s="141"/>
      <c r="F868" s="142"/>
      <c r="G868" s="162"/>
      <c r="H868" s="163"/>
      <c r="I868" s="150"/>
      <c r="J868" s="54">
        <v>40632</v>
      </c>
      <c r="K868" s="149">
        <v>-3</v>
      </c>
      <c r="L868" s="148">
        <f>L867+K868</f>
        <v>1740662</v>
      </c>
      <c r="M868" s="37" t="s">
        <v>515</v>
      </c>
    </row>
    <row r="869" spans="1:13" ht="29.25" customHeight="1">
      <c r="A869" s="227">
        <v>40415</v>
      </c>
      <c r="B869" s="46" t="s">
        <v>370</v>
      </c>
      <c r="C869" s="225" t="s">
        <v>171</v>
      </c>
      <c r="D869" s="89" t="s">
        <v>11</v>
      </c>
      <c r="E869" s="57" t="s">
        <v>12</v>
      </c>
      <c r="F869" s="169" t="s">
        <v>150</v>
      </c>
      <c r="G869" s="164">
        <v>1300000</v>
      </c>
      <c r="H869" s="153" t="s">
        <v>73</v>
      </c>
      <c r="I869" s="229"/>
      <c r="J869" s="54">
        <v>40451</v>
      </c>
      <c r="K869" s="147">
        <v>2181334</v>
      </c>
      <c r="L869" s="148">
        <f t="shared" si="138"/>
        <v>3481334</v>
      </c>
      <c r="M869" s="37" t="s">
        <v>52</v>
      </c>
    </row>
    <row r="870" spans="1:13" s="284" customFormat="1" ht="29.25" customHeight="1">
      <c r="A870" s="123"/>
      <c r="B870" s="47"/>
      <c r="C870" s="88"/>
      <c r="D870" s="90"/>
      <c r="E870" s="58"/>
      <c r="F870" s="170"/>
      <c r="G870" s="166"/>
      <c r="H870" s="141"/>
      <c r="I870" s="242"/>
      <c r="J870" s="54">
        <v>40549</v>
      </c>
      <c r="K870" s="149">
        <v>-5</v>
      </c>
      <c r="L870" s="148">
        <f>L869+K870</f>
        <v>3481329</v>
      </c>
      <c r="M870" s="37" t="s">
        <v>52</v>
      </c>
    </row>
    <row r="871" spans="1:13" ht="28.5" customHeight="1">
      <c r="A871" s="139"/>
      <c r="B871" s="140"/>
      <c r="C871" s="140"/>
      <c r="D871" s="141"/>
      <c r="E871" s="141"/>
      <c r="F871" s="142"/>
      <c r="G871" s="162"/>
      <c r="H871" s="163"/>
      <c r="I871" s="150"/>
      <c r="J871" s="54">
        <v>40632</v>
      </c>
      <c r="K871" s="149">
        <v>-6</v>
      </c>
      <c r="L871" s="148">
        <f>L870+K871</f>
        <v>3481323</v>
      </c>
      <c r="M871" s="37" t="s">
        <v>515</v>
      </c>
    </row>
    <row r="872" spans="1:13" ht="29.25" customHeight="1">
      <c r="A872" s="227">
        <v>40417</v>
      </c>
      <c r="B872" s="46" t="s">
        <v>371</v>
      </c>
      <c r="C872" s="225" t="s">
        <v>372</v>
      </c>
      <c r="D872" s="89" t="s">
        <v>127</v>
      </c>
      <c r="E872" s="57" t="s">
        <v>12</v>
      </c>
      <c r="F872" s="169" t="s">
        <v>150</v>
      </c>
      <c r="G872" s="164">
        <v>4300000</v>
      </c>
      <c r="H872" s="153" t="s">
        <v>73</v>
      </c>
      <c r="I872" s="229"/>
      <c r="J872" s="54">
        <v>40451</v>
      </c>
      <c r="K872" s="147">
        <v>7014337</v>
      </c>
      <c r="L872" s="148">
        <f t="shared" si="138"/>
        <v>11314337</v>
      </c>
      <c r="M872" s="37" t="s">
        <v>52</v>
      </c>
    </row>
    <row r="873" spans="1:13" s="284" customFormat="1" ht="29.25" customHeight="1">
      <c r="A873" s="123"/>
      <c r="B873" s="47"/>
      <c r="C873" s="88"/>
      <c r="D873" s="90"/>
      <c r="E873" s="58"/>
      <c r="F873" s="170"/>
      <c r="G873" s="166"/>
      <c r="H873" s="141"/>
      <c r="I873" s="242"/>
      <c r="J873" s="54">
        <v>40549</v>
      </c>
      <c r="K873" s="149">
        <v>-17</v>
      </c>
      <c r="L873" s="148">
        <f>L872+K873</f>
        <v>11314320</v>
      </c>
      <c r="M873" s="37" t="s">
        <v>52</v>
      </c>
    </row>
    <row r="874" spans="1:13" ht="28.5" customHeight="1">
      <c r="A874" s="174"/>
      <c r="B874" s="176"/>
      <c r="C874" s="176"/>
      <c r="D874" s="163"/>
      <c r="E874" s="163"/>
      <c r="F874" s="177"/>
      <c r="G874" s="162"/>
      <c r="H874" s="163"/>
      <c r="I874" s="150"/>
      <c r="J874" s="54">
        <v>40632</v>
      </c>
      <c r="K874" s="149">
        <v>-20</v>
      </c>
      <c r="L874" s="148">
        <f>L873+K874</f>
        <v>11314300</v>
      </c>
      <c r="M874" s="37" t="s">
        <v>515</v>
      </c>
    </row>
    <row r="875" spans="1:13" ht="29.25" customHeight="1">
      <c r="A875" s="123">
        <v>40422</v>
      </c>
      <c r="B875" s="47" t="s">
        <v>375</v>
      </c>
      <c r="C875" s="88" t="s">
        <v>357</v>
      </c>
      <c r="D875" s="90" t="s">
        <v>78</v>
      </c>
      <c r="E875" s="58" t="s">
        <v>12</v>
      </c>
      <c r="F875" s="170" t="s">
        <v>150</v>
      </c>
      <c r="G875" s="166">
        <v>100000</v>
      </c>
      <c r="H875" s="141" t="s">
        <v>73</v>
      </c>
      <c r="I875" s="242" t="s">
        <v>416</v>
      </c>
      <c r="J875" s="54">
        <v>40451</v>
      </c>
      <c r="K875" s="147">
        <v>45056</v>
      </c>
      <c r="L875" s="148">
        <f t="shared" si="138"/>
        <v>145056</v>
      </c>
      <c r="M875" s="37" t="s">
        <v>52</v>
      </c>
    </row>
    <row r="876" spans="1:13" s="284" customFormat="1" ht="29.25" customHeight="1">
      <c r="A876" s="123"/>
      <c r="B876" s="47"/>
      <c r="C876" s="88"/>
      <c r="D876" s="90"/>
      <c r="E876" s="58"/>
      <c r="F876" s="170"/>
      <c r="G876" s="166"/>
      <c r="H876" s="141"/>
      <c r="I876" s="242"/>
      <c r="J876" s="54">
        <v>40549</v>
      </c>
      <c r="K876" s="149">
        <v>34944</v>
      </c>
      <c r="L876" s="148">
        <f>L875+K876</f>
        <v>180000</v>
      </c>
      <c r="M876" s="37" t="s">
        <v>52</v>
      </c>
    </row>
    <row r="877" spans="1:13" ht="28.5" customHeight="1">
      <c r="A877" s="174"/>
      <c r="B877" s="176"/>
      <c r="C877" s="176"/>
      <c r="D877" s="163"/>
      <c r="E877" s="163"/>
      <c r="F877" s="177"/>
      <c r="G877" s="162"/>
      <c r="H877" s="163"/>
      <c r="I877" s="150"/>
      <c r="J877" s="54">
        <v>40632</v>
      </c>
      <c r="K877" s="149">
        <v>40000</v>
      </c>
      <c r="L877" s="148">
        <f>L876+K877</f>
        <v>220000</v>
      </c>
      <c r="M877" s="37" t="s">
        <v>515</v>
      </c>
    </row>
    <row r="878" spans="1:13" ht="29.25" customHeight="1">
      <c r="A878" s="227">
        <v>40424</v>
      </c>
      <c r="B878" s="46" t="s">
        <v>379</v>
      </c>
      <c r="C878" s="225" t="s">
        <v>96</v>
      </c>
      <c r="D878" s="89" t="s">
        <v>100</v>
      </c>
      <c r="E878" s="57" t="s">
        <v>12</v>
      </c>
      <c r="F878" s="169" t="s">
        <v>150</v>
      </c>
      <c r="G878" s="164">
        <v>3100000</v>
      </c>
      <c r="H878" s="153" t="s">
        <v>73</v>
      </c>
      <c r="I878" s="229"/>
      <c r="J878" s="54">
        <v>40451</v>
      </c>
      <c r="K878" s="147">
        <v>5168169</v>
      </c>
      <c r="L878" s="148">
        <f t="shared" si="138"/>
        <v>8268169</v>
      </c>
      <c r="M878" s="37" t="s">
        <v>52</v>
      </c>
    </row>
    <row r="879" spans="1:13" s="284" customFormat="1" ht="29.25" customHeight="1">
      <c r="A879" s="123"/>
      <c r="B879" s="47"/>
      <c r="C879" s="88"/>
      <c r="D879" s="90"/>
      <c r="E879" s="58"/>
      <c r="F879" s="170"/>
      <c r="G879" s="166"/>
      <c r="H879" s="141"/>
      <c r="I879" s="242"/>
      <c r="J879" s="54">
        <v>40549</v>
      </c>
      <c r="K879" s="149">
        <v>-12</v>
      </c>
      <c r="L879" s="148">
        <f>L878+K879</f>
        <v>8268157</v>
      </c>
      <c r="M879" s="37" t="s">
        <v>52</v>
      </c>
    </row>
    <row r="880" spans="1:13" ht="28.5" customHeight="1">
      <c r="A880" s="174"/>
      <c r="B880" s="176"/>
      <c r="C880" s="176"/>
      <c r="D880" s="163"/>
      <c r="E880" s="163"/>
      <c r="F880" s="177"/>
      <c r="G880" s="162"/>
      <c r="H880" s="163"/>
      <c r="I880" s="150"/>
      <c r="J880" s="54">
        <v>40632</v>
      </c>
      <c r="K880" s="149">
        <v>-15</v>
      </c>
      <c r="L880" s="148">
        <f>L879+K880</f>
        <v>8268142</v>
      </c>
      <c r="M880" s="37" t="s">
        <v>515</v>
      </c>
    </row>
    <row r="881" spans="1:13" ht="29.25" customHeight="1">
      <c r="A881" s="227">
        <v>40436</v>
      </c>
      <c r="B881" s="46" t="s">
        <v>485</v>
      </c>
      <c r="C881" s="225" t="s">
        <v>382</v>
      </c>
      <c r="D881" s="89" t="s">
        <v>129</v>
      </c>
      <c r="E881" s="57" t="s">
        <v>12</v>
      </c>
      <c r="F881" s="169" t="s">
        <v>150</v>
      </c>
      <c r="G881" s="164">
        <v>0</v>
      </c>
      <c r="H881" s="153" t="s">
        <v>73</v>
      </c>
      <c r="I881" s="229">
        <v>9</v>
      </c>
      <c r="J881" s="2">
        <v>40436</v>
      </c>
      <c r="K881" s="186">
        <v>1000000</v>
      </c>
      <c r="L881" s="186">
        <v>1000000</v>
      </c>
      <c r="M881" s="37" t="s">
        <v>367</v>
      </c>
    </row>
    <row r="882" spans="1:13" ht="28.5" customHeight="1">
      <c r="A882" s="139"/>
      <c r="B882" s="156"/>
      <c r="C882" s="140"/>
      <c r="D882" s="141"/>
      <c r="E882" s="141"/>
      <c r="F882" s="142"/>
      <c r="G882" s="143"/>
      <c r="H882" s="141"/>
      <c r="I882" s="144"/>
      <c r="J882" s="54">
        <v>40451</v>
      </c>
      <c r="K882" s="147">
        <v>450556</v>
      </c>
      <c r="L882" s="148">
        <f t="shared" ref="L882" si="139">L881+K882</f>
        <v>1450556</v>
      </c>
      <c r="M882" s="37" t="s">
        <v>52</v>
      </c>
    </row>
    <row r="883" spans="1:13" ht="28.5" customHeight="1">
      <c r="A883" s="139"/>
      <c r="B883" s="140"/>
      <c r="C883" s="140"/>
      <c r="D883" s="141"/>
      <c r="E883" s="141"/>
      <c r="F883" s="142"/>
      <c r="G883" s="143"/>
      <c r="H883" s="141"/>
      <c r="I883" s="144"/>
      <c r="J883" s="54">
        <v>40549</v>
      </c>
      <c r="K883" s="149">
        <v>-2</v>
      </c>
      <c r="L883" s="148">
        <f>L882+K883</f>
        <v>1450554</v>
      </c>
      <c r="M883" s="37" t="s">
        <v>52</v>
      </c>
    </row>
    <row r="884" spans="1:13" ht="28.5" customHeight="1">
      <c r="A884" s="139"/>
      <c r="B884" s="140"/>
      <c r="C884" s="140"/>
      <c r="D884" s="141"/>
      <c r="E884" s="141"/>
      <c r="F884" s="142"/>
      <c r="G884" s="143"/>
      <c r="H884" s="141"/>
      <c r="I884" s="144"/>
      <c r="J884" s="54">
        <v>40590</v>
      </c>
      <c r="K884" s="149">
        <v>3000000</v>
      </c>
      <c r="L884" s="148">
        <f>L883+K884</f>
        <v>4450554</v>
      </c>
      <c r="M884" s="37" t="s">
        <v>367</v>
      </c>
    </row>
    <row r="885" spans="1:13" s="284" customFormat="1" ht="28.5" customHeight="1">
      <c r="A885" s="139"/>
      <c r="B885" s="140"/>
      <c r="C885" s="140"/>
      <c r="D885" s="141"/>
      <c r="E885" s="141"/>
      <c r="F885" s="142"/>
      <c r="G885" s="143"/>
      <c r="H885" s="141"/>
      <c r="I885" s="144"/>
      <c r="J885" s="258">
        <v>40618</v>
      </c>
      <c r="K885" s="254">
        <v>10200000</v>
      </c>
      <c r="L885" s="148">
        <f>L884+K885</f>
        <v>14650554</v>
      </c>
      <c r="M885" s="255" t="s">
        <v>367</v>
      </c>
    </row>
    <row r="886" spans="1:13" s="248" customFormat="1" ht="28.5" customHeight="1">
      <c r="A886" s="139"/>
      <c r="B886" s="140"/>
      <c r="C886" s="140"/>
      <c r="D886" s="141"/>
      <c r="E886" s="141"/>
      <c r="F886" s="142"/>
      <c r="G886" s="143"/>
      <c r="H886" s="141"/>
      <c r="I886" s="144"/>
      <c r="J886" s="54">
        <v>40632</v>
      </c>
      <c r="K886" s="149">
        <v>-24</v>
      </c>
      <c r="L886" s="148">
        <f>L885+K886</f>
        <v>14650530</v>
      </c>
      <c r="M886" s="37" t="s">
        <v>515</v>
      </c>
    </row>
    <row r="887" spans="1:13" ht="29.25" customHeight="1">
      <c r="A887" s="227">
        <v>40436</v>
      </c>
      <c r="B887" s="46" t="s">
        <v>384</v>
      </c>
      <c r="C887" s="225" t="s">
        <v>178</v>
      </c>
      <c r="D887" s="89" t="s">
        <v>100</v>
      </c>
      <c r="E887" s="57" t="s">
        <v>12</v>
      </c>
      <c r="F887" s="169" t="s">
        <v>150</v>
      </c>
      <c r="G887" s="164">
        <v>400000</v>
      </c>
      <c r="H887" s="153" t="s">
        <v>73</v>
      </c>
      <c r="I887" s="229"/>
      <c r="J887" s="54">
        <v>40451</v>
      </c>
      <c r="K887" s="147">
        <v>180222</v>
      </c>
      <c r="L887" s="148">
        <f>G887+K887</f>
        <v>580222</v>
      </c>
      <c r="M887" s="37" t="s">
        <v>52</v>
      </c>
    </row>
    <row r="888" spans="1:13" s="284" customFormat="1" ht="29.25" customHeight="1">
      <c r="A888" s="123"/>
      <c r="B888" s="47"/>
      <c r="C888" s="88"/>
      <c r="D888" s="90"/>
      <c r="E888" s="58"/>
      <c r="F888" s="170"/>
      <c r="G888" s="166"/>
      <c r="H888" s="141"/>
      <c r="I888" s="242"/>
      <c r="J888" s="54">
        <v>40549</v>
      </c>
      <c r="K888" s="149">
        <v>-1</v>
      </c>
      <c r="L888" s="148">
        <f>L887+K888</f>
        <v>580221</v>
      </c>
      <c r="M888" s="37" t="s">
        <v>52</v>
      </c>
    </row>
    <row r="889" spans="1:13" ht="28.5" customHeight="1">
      <c r="A889" s="174"/>
      <c r="B889" s="176"/>
      <c r="C889" s="176"/>
      <c r="D889" s="163"/>
      <c r="E889" s="163"/>
      <c r="F889" s="177"/>
      <c r="G889" s="162"/>
      <c r="H889" s="163"/>
      <c r="I889" s="150"/>
      <c r="J889" s="54">
        <v>40632</v>
      </c>
      <c r="K889" s="149">
        <v>-1</v>
      </c>
      <c r="L889" s="148">
        <f>L888+K889</f>
        <v>580220</v>
      </c>
      <c r="M889" s="37" t="s">
        <v>515</v>
      </c>
    </row>
    <row r="890" spans="1:13" ht="29.25" customHeight="1">
      <c r="A890" s="227">
        <v>40445</v>
      </c>
      <c r="B890" s="46" t="s">
        <v>403</v>
      </c>
      <c r="C890" s="225" t="s">
        <v>197</v>
      </c>
      <c r="D890" s="89" t="s">
        <v>101</v>
      </c>
      <c r="E890" s="57" t="s">
        <v>12</v>
      </c>
      <c r="F890" s="169" t="s">
        <v>150</v>
      </c>
      <c r="G890" s="164">
        <v>100000</v>
      </c>
      <c r="H890" s="153" t="s">
        <v>73</v>
      </c>
      <c r="I890" s="229"/>
      <c r="J890" s="54">
        <v>40451</v>
      </c>
      <c r="K890" s="147">
        <v>45056</v>
      </c>
      <c r="L890" s="148">
        <f>G890+K890</f>
        <v>145056</v>
      </c>
      <c r="M890" s="37" t="s">
        <v>52</v>
      </c>
    </row>
    <row r="891" spans="1:13" ht="28.5" customHeight="1">
      <c r="A891" s="174"/>
      <c r="B891" s="176"/>
      <c r="C891" s="176"/>
      <c r="D891" s="163"/>
      <c r="E891" s="163"/>
      <c r="F891" s="177"/>
      <c r="G891" s="162"/>
      <c r="H891" s="163"/>
      <c r="I891" s="150"/>
      <c r="J891" s="54">
        <v>40576</v>
      </c>
      <c r="K891" s="149">
        <v>-145056</v>
      </c>
      <c r="L891" s="148">
        <f>L890+K891</f>
        <v>0</v>
      </c>
      <c r="M891" s="37" t="s">
        <v>185</v>
      </c>
    </row>
    <row r="892" spans="1:13" ht="29.25" customHeight="1">
      <c r="A892" s="227">
        <v>40445</v>
      </c>
      <c r="B892" s="46" t="s">
        <v>404</v>
      </c>
      <c r="C892" s="225" t="s">
        <v>405</v>
      </c>
      <c r="D892" s="89" t="s">
        <v>100</v>
      </c>
      <c r="E892" s="57" t="s">
        <v>12</v>
      </c>
      <c r="F892" s="169" t="s">
        <v>150</v>
      </c>
      <c r="G892" s="164">
        <v>1900000</v>
      </c>
      <c r="H892" s="153" t="s">
        <v>73</v>
      </c>
      <c r="I892" s="229"/>
      <c r="J892" s="54">
        <v>40451</v>
      </c>
      <c r="K892" s="147">
        <v>856056</v>
      </c>
      <c r="L892" s="148">
        <f>G892+K892</f>
        <v>2756056</v>
      </c>
      <c r="M892" s="37" t="s">
        <v>52</v>
      </c>
    </row>
    <row r="893" spans="1:13" ht="28.5" customHeight="1">
      <c r="A893" s="139"/>
      <c r="B893" s="140"/>
      <c r="C893" s="140"/>
      <c r="D893" s="141"/>
      <c r="E893" s="141"/>
      <c r="F893" s="142"/>
      <c r="G893" s="143"/>
      <c r="H893" s="141"/>
      <c r="I893" s="144"/>
      <c r="J893" s="54">
        <v>40549</v>
      </c>
      <c r="K893" s="149">
        <v>-4</v>
      </c>
      <c r="L893" s="148">
        <f>L892+K893</f>
        <v>2756052</v>
      </c>
      <c r="M893" s="37" t="s">
        <v>52</v>
      </c>
    </row>
    <row r="894" spans="1:13" ht="28.5" customHeight="1">
      <c r="A894" s="174"/>
      <c r="B894" s="176"/>
      <c r="C894" s="176"/>
      <c r="D894" s="163"/>
      <c r="E894" s="163"/>
      <c r="F894" s="177"/>
      <c r="G894" s="162"/>
      <c r="H894" s="163"/>
      <c r="I894" s="150"/>
      <c r="J894" s="54">
        <v>40611</v>
      </c>
      <c r="K894" s="149">
        <v>-2756052</v>
      </c>
      <c r="L894" s="148">
        <f>L893+K894</f>
        <v>0</v>
      </c>
      <c r="M894" s="37" t="s">
        <v>185</v>
      </c>
    </row>
    <row r="895" spans="1:13" ht="29.25" customHeight="1">
      <c r="A895" s="123">
        <v>40451</v>
      </c>
      <c r="B895" s="46" t="s">
        <v>417</v>
      </c>
      <c r="C895" s="225" t="s">
        <v>77</v>
      </c>
      <c r="D895" s="89" t="s">
        <v>109</v>
      </c>
      <c r="E895" s="57" t="s">
        <v>12</v>
      </c>
      <c r="F895" s="169" t="s">
        <v>150</v>
      </c>
      <c r="G895" s="164">
        <v>100000</v>
      </c>
      <c r="H895" s="153" t="s">
        <v>73</v>
      </c>
      <c r="I895" s="229"/>
      <c r="J895" s="54">
        <v>40451</v>
      </c>
      <c r="K895" s="189">
        <v>45056</v>
      </c>
      <c r="L895" s="148">
        <f t="shared" ref="L895:L955" si="140">G895+K895</f>
        <v>145056</v>
      </c>
      <c r="M895" s="37" t="s">
        <v>52</v>
      </c>
    </row>
    <row r="896" spans="1:13" s="268" customFormat="1" ht="29.25" customHeight="1">
      <c r="A896" s="279"/>
      <c r="B896" s="48"/>
      <c r="C896" s="226"/>
      <c r="D896" s="91"/>
      <c r="E896" s="59"/>
      <c r="F896" s="182"/>
      <c r="G896" s="183"/>
      <c r="H896" s="163"/>
      <c r="I896" s="230"/>
      <c r="J896" s="54">
        <v>40625</v>
      </c>
      <c r="K896" s="189">
        <v>-145056</v>
      </c>
      <c r="L896" s="148">
        <f>L895+K896</f>
        <v>0</v>
      </c>
      <c r="M896" s="37" t="s">
        <v>185</v>
      </c>
    </row>
    <row r="897" spans="1:13" ht="29.25" customHeight="1">
      <c r="A897" s="228">
        <v>40451</v>
      </c>
      <c r="B897" s="70" t="s">
        <v>418</v>
      </c>
      <c r="C897" s="238" t="s">
        <v>419</v>
      </c>
      <c r="D897" s="239" t="s">
        <v>120</v>
      </c>
      <c r="E897" s="71" t="s">
        <v>12</v>
      </c>
      <c r="F897" s="187" t="s">
        <v>150</v>
      </c>
      <c r="G897" s="188">
        <v>100000</v>
      </c>
      <c r="H897" s="160" t="s">
        <v>73</v>
      </c>
      <c r="I897" s="23" t="s">
        <v>416</v>
      </c>
      <c r="J897" s="54">
        <v>40451</v>
      </c>
      <c r="K897" s="189">
        <v>45056</v>
      </c>
      <c r="L897" s="148">
        <f t="shared" si="140"/>
        <v>145056</v>
      </c>
      <c r="M897" s="37" t="s">
        <v>52</v>
      </c>
    </row>
    <row r="898" spans="1:13" ht="29.25" customHeight="1">
      <c r="A898" s="228">
        <v>40451</v>
      </c>
      <c r="B898" s="70" t="s">
        <v>420</v>
      </c>
      <c r="C898" s="238" t="s">
        <v>421</v>
      </c>
      <c r="D898" s="239" t="s">
        <v>148</v>
      </c>
      <c r="E898" s="71" t="s">
        <v>12</v>
      </c>
      <c r="F898" s="187" t="s">
        <v>150</v>
      </c>
      <c r="G898" s="188">
        <v>100000</v>
      </c>
      <c r="H898" s="160" t="s">
        <v>73</v>
      </c>
      <c r="I898" s="23" t="s">
        <v>416</v>
      </c>
      <c r="J898" s="54">
        <v>40451</v>
      </c>
      <c r="K898" s="189">
        <v>45056</v>
      </c>
      <c r="L898" s="148">
        <f t="shared" si="140"/>
        <v>145056</v>
      </c>
      <c r="M898" s="37" t="s">
        <v>52</v>
      </c>
    </row>
    <row r="899" spans="1:13" ht="29.25" customHeight="1">
      <c r="A899" s="227">
        <v>40451</v>
      </c>
      <c r="B899" s="217" t="s">
        <v>422</v>
      </c>
      <c r="C899" s="225" t="s">
        <v>58</v>
      </c>
      <c r="D899" s="89" t="s">
        <v>59</v>
      </c>
      <c r="E899" s="57" t="s">
        <v>12</v>
      </c>
      <c r="F899" s="169" t="s">
        <v>150</v>
      </c>
      <c r="G899" s="164">
        <v>1700000</v>
      </c>
      <c r="H899" s="153" t="s">
        <v>73</v>
      </c>
      <c r="I899" s="229" t="s">
        <v>423</v>
      </c>
      <c r="J899" s="54">
        <v>40451</v>
      </c>
      <c r="K899" s="189">
        <v>765945</v>
      </c>
      <c r="L899" s="148">
        <f t="shared" si="140"/>
        <v>2465945</v>
      </c>
      <c r="M899" s="37" t="s">
        <v>52</v>
      </c>
    </row>
    <row r="900" spans="1:13" s="281" customFormat="1" ht="29.25" customHeight="1">
      <c r="A900" s="123"/>
      <c r="B900" s="285"/>
      <c r="C900" s="88"/>
      <c r="D900" s="90"/>
      <c r="E900" s="58"/>
      <c r="F900" s="170"/>
      <c r="G900" s="166"/>
      <c r="H900" s="141"/>
      <c r="I900" s="242"/>
      <c r="J900" s="54">
        <v>40549</v>
      </c>
      <c r="K900" s="149">
        <v>-3</v>
      </c>
      <c r="L900" s="148">
        <f>L899+K900</f>
        <v>2465942</v>
      </c>
      <c r="M900" s="37" t="s">
        <v>52</v>
      </c>
    </row>
    <row r="901" spans="1:13" ht="28.5" customHeight="1">
      <c r="A901" s="174"/>
      <c r="B901" s="176"/>
      <c r="C901" s="176"/>
      <c r="D901" s="163"/>
      <c r="E901" s="163"/>
      <c r="F901" s="177"/>
      <c r="G901" s="162"/>
      <c r="H901" s="163"/>
      <c r="I901" s="150"/>
      <c r="J901" s="54">
        <v>40632</v>
      </c>
      <c r="K901" s="149">
        <v>-4</v>
      </c>
      <c r="L901" s="148">
        <f>L900+K901</f>
        <v>2465938</v>
      </c>
      <c r="M901" s="37" t="s">
        <v>515</v>
      </c>
    </row>
    <row r="902" spans="1:13" ht="29.25" customHeight="1">
      <c r="A902" s="228">
        <v>40451</v>
      </c>
      <c r="B902" s="48" t="s">
        <v>424</v>
      </c>
      <c r="C902" s="226" t="s">
        <v>24</v>
      </c>
      <c r="D902" s="91" t="s">
        <v>122</v>
      </c>
      <c r="E902" s="59" t="s">
        <v>12</v>
      </c>
      <c r="F902" s="182" t="s">
        <v>150</v>
      </c>
      <c r="G902" s="183">
        <v>100000</v>
      </c>
      <c r="H902" s="163" t="s">
        <v>73</v>
      </c>
      <c r="I902" s="230" t="s">
        <v>416</v>
      </c>
      <c r="J902" s="54">
        <v>40451</v>
      </c>
      <c r="K902" s="190">
        <v>45056</v>
      </c>
      <c r="L902" s="148">
        <f t="shared" si="140"/>
        <v>145056</v>
      </c>
      <c r="M902" s="37" t="s">
        <v>52</v>
      </c>
    </row>
    <row r="903" spans="1:13" ht="29.25" customHeight="1">
      <c r="A903" s="227">
        <v>40445</v>
      </c>
      <c r="B903" s="46" t="s">
        <v>425</v>
      </c>
      <c r="C903" s="225" t="s">
        <v>426</v>
      </c>
      <c r="D903" s="89" t="s">
        <v>100</v>
      </c>
      <c r="E903" s="57" t="s">
        <v>12</v>
      </c>
      <c r="F903" s="169" t="s">
        <v>150</v>
      </c>
      <c r="G903" s="164">
        <v>800000</v>
      </c>
      <c r="H903" s="153" t="s">
        <v>73</v>
      </c>
      <c r="I903" s="229"/>
      <c r="J903" s="54">
        <v>40451</v>
      </c>
      <c r="K903" s="189">
        <v>360445</v>
      </c>
      <c r="L903" s="148">
        <f t="shared" si="140"/>
        <v>1160445</v>
      </c>
      <c r="M903" s="37" t="s">
        <v>52</v>
      </c>
    </row>
    <row r="904" spans="1:13" ht="28.5" customHeight="1">
      <c r="A904" s="139"/>
      <c r="B904" s="140"/>
      <c r="C904" s="140"/>
      <c r="D904" s="141"/>
      <c r="E904" s="141"/>
      <c r="F904" s="142"/>
      <c r="G904" s="143"/>
      <c r="H904" s="141"/>
      <c r="I904" s="144"/>
      <c r="J904" s="54">
        <v>40549</v>
      </c>
      <c r="K904" s="149">
        <v>-2</v>
      </c>
      <c r="L904" s="148">
        <f>L903+K904</f>
        <v>1160443</v>
      </c>
      <c r="M904" s="37" t="s">
        <v>52</v>
      </c>
    </row>
    <row r="905" spans="1:13" s="268" customFormat="1" ht="28.5" customHeight="1">
      <c r="A905" s="174"/>
      <c r="B905" s="176"/>
      <c r="C905" s="176"/>
      <c r="D905" s="163"/>
      <c r="E905" s="163"/>
      <c r="F905" s="177"/>
      <c r="G905" s="162"/>
      <c r="H905" s="163"/>
      <c r="I905" s="249"/>
      <c r="J905" s="54">
        <v>40625</v>
      </c>
      <c r="K905" s="149">
        <v>-1160443</v>
      </c>
      <c r="L905" s="148">
        <f>L904+K905</f>
        <v>0</v>
      </c>
      <c r="M905" s="37" t="s">
        <v>185</v>
      </c>
    </row>
    <row r="906" spans="1:13" ht="29.25" customHeight="1">
      <c r="A906" s="123">
        <v>40451</v>
      </c>
      <c r="B906" s="47" t="s">
        <v>427</v>
      </c>
      <c r="C906" s="88" t="s">
        <v>428</v>
      </c>
      <c r="D906" s="90" t="s">
        <v>122</v>
      </c>
      <c r="E906" s="58" t="s">
        <v>12</v>
      </c>
      <c r="F906" s="170" t="s">
        <v>150</v>
      </c>
      <c r="G906" s="166">
        <v>2000000</v>
      </c>
      <c r="H906" s="141" t="s">
        <v>73</v>
      </c>
      <c r="I906" s="242">
        <v>6</v>
      </c>
      <c r="J906" s="54">
        <v>40451</v>
      </c>
      <c r="K906" s="189">
        <v>901112</v>
      </c>
      <c r="L906" s="148">
        <f t="shared" si="140"/>
        <v>2901112</v>
      </c>
      <c r="M906" s="37" t="s">
        <v>52</v>
      </c>
    </row>
    <row r="907" spans="1:13" s="281" customFormat="1" ht="29.25" customHeight="1">
      <c r="A907" s="123"/>
      <c r="B907" s="47"/>
      <c r="C907" s="88"/>
      <c r="D907" s="90"/>
      <c r="E907" s="58"/>
      <c r="F907" s="170"/>
      <c r="G907" s="166"/>
      <c r="H907" s="141"/>
      <c r="I907" s="242"/>
      <c r="J907" s="54">
        <v>40549</v>
      </c>
      <c r="K907" s="149">
        <v>-4</v>
      </c>
      <c r="L907" s="148">
        <f>L906+K907</f>
        <v>2901108</v>
      </c>
      <c r="M907" s="37" t="s">
        <v>52</v>
      </c>
    </row>
    <row r="908" spans="1:13" ht="28.5" customHeight="1">
      <c r="A908" s="174"/>
      <c r="B908" s="176"/>
      <c r="C908" s="176"/>
      <c r="D908" s="163"/>
      <c r="E908" s="163"/>
      <c r="F908" s="177"/>
      <c r="G908" s="162"/>
      <c r="H908" s="163"/>
      <c r="I908" s="150"/>
      <c r="J908" s="54">
        <v>40632</v>
      </c>
      <c r="K908" s="149">
        <v>-5</v>
      </c>
      <c r="L908" s="148">
        <f>L907+K908</f>
        <v>2901103</v>
      </c>
      <c r="M908" s="37" t="s">
        <v>515</v>
      </c>
    </row>
    <row r="909" spans="1:13" ht="29.25" customHeight="1">
      <c r="A909" s="22">
        <v>40451</v>
      </c>
      <c r="B909" s="70" t="s">
        <v>429</v>
      </c>
      <c r="C909" s="238" t="s">
        <v>430</v>
      </c>
      <c r="D909" s="239" t="s">
        <v>118</v>
      </c>
      <c r="E909" s="71" t="s">
        <v>12</v>
      </c>
      <c r="F909" s="187" t="s">
        <v>150</v>
      </c>
      <c r="G909" s="188">
        <v>100000</v>
      </c>
      <c r="H909" s="160" t="s">
        <v>73</v>
      </c>
      <c r="I909" s="23" t="s">
        <v>416</v>
      </c>
      <c r="J909" s="54">
        <v>40451</v>
      </c>
      <c r="K909" s="189">
        <v>45056</v>
      </c>
      <c r="L909" s="148">
        <f t="shared" si="140"/>
        <v>145056</v>
      </c>
      <c r="M909" s="37" t="s">
        <v>52</v>
      </c>
    </row>
    <row r="910" spans="1:13" ht="29.25" customHeight="1">
      <c r="A910" s="228">
        <v>40451</v>
      </c>
      <c r="B910" s="70" t="s">
        <v>431</v>
      </c>
      <c r="C910" s="238" t="s">
        <v>432</v>
      </c>
      <c r="D910" s="239" t="s">
        <v>122</v>
      </c>
      <c r="E910" s="71" t="s">
        <v>12</v>
      </c>
      <c r="F910" s="187" t="s">
        <v>150</v>
      </c>
      <c r="G910" s="188">
        <v>100000</v>
      </c>
      <c r="H910" s="160" t="s">
        <v>73</v>
      </c>
      <c r="I910" s="23" t="s">
        <v>416</v>
      </c>
      <c r="J910" s="54">
        <v>40451</v>
      </c>
      <c r="K910" s="189">
        <v>45056</v>
      </c>
      <c r="L910" s="148">
        <f t="shared" si="140"/>
        <v>145056</v>
      </c>
      <c r="M910" s="37" t="s">
        <v>52</v>
      </c>
    </row>
    <row r="911" spans="1:13" ht="29.25" customHeight="1">
      <c r="A911" s="22">
        <v>40451</v>
      </c>
      <c r="B911" s="126" t="s">
        <v>433</v>
      </c>
      <c r="C911" s="238" t="s">
        <v>434</v>
      </c>
      <c r="D911" s="239" t="s">
        <v>101</v>
      </c>
      <c r="E911" s="71" t="s">
        <v>12</v>
      </c>
      <c r="F911" s="187" t="s">
        <v>150</v>
      </c>
      <c r="G911" s="188">
        <v>100000</v>
      </c>
      <c r="H911" s="160" t="s">
        <v>73</v>
      </c>
      <c r="I911" s="23" t="s">
        <v>416</v>
      </c>
      <c r="J911" s="54">
        <v>40451</v>
      </c>
      <c r="K911" s="189">
        <v>45056</v>
      </c>
      <c r="L911" s="148">
        <f t="shared" si="140"/>
        <v>145056</v>
      </c>
      <c r="M911" s="37" t="s">
        <v>52</v>
      </c>
    </row>
    <row r="912" spans="1:13" ht="29.25" customHeight="1">
      <c r="A912" s="123">
        <v>40451</v>
      </c>
      <c r="B912" s="47" t="s">
        <v>435</v>
      </c>
      <c r="C912" s="88" t="s">
        <v>436</v>
      </c>
      <c r="D912" s="90" t="s">
        <v>136</v>
      </c>
      <c r="E912" s="58" t="s">
        <v>12</v>
      </c>
      <c r="F912" s="170" t="s">
        <v>150</v>
      </c>
      <c r="G912" s="166">
        <v>400000</v>
      </c>
      <c r="H912" s="141" t="s">
        <v>73</v>
      </c>
      <c r="I912" s="242"/>
      <c r="J912" s="54">
        <v>40451</v>
      </c>
      <c r="K912" s="189">
        <v>180222</v>
      </c>
      <c r="L912" s="148">
        <f t="shared" si="140"/>
        <v>580222</v>
      </c>
      <c r="M912" s="37" t="s">
        <v>52</v>
      </c>
    </row>
    <row r="913" spans="1:13" ht="28.5" customHeight="1">
      <c r="A913" s="139"/>
      <c r="B913" s="140"/>
      <c r="C913" s="140"/>
      <c r="D913" s="141"/>
      <c r="E913" s="141"/>
      <c r="F913" s="142"/>
      <c r="G913" s="143"/>
      <c r="H913" s="141"/>
      <c r="I913" s="144"/>
      <c r="J913" s="54">
        <v>40549</v>
      </c>
      <c r="K913" s="149">
        <v>-1</v>
      </c>
      <c r="L913" s="148">
        <f>L912+K913</f>
        <v>580221</v>
      </c>
      <c r="M913" s="37" t="s">
        <v>52</v>
      </c>
    </row>
    <row r="914" spans="1:13" s="268" customFormat="1" ht="28.5" customHeight="1">
      <c r="A914" s="139"/>
      <c r="B914" s="140"/>
      <c r="C914" s="140"/>
      <c r="D914" s="141"/>
      <c r="E914" s="141"/>
      <c r="F914" s="142"/>
      <c r="G914" s="143"/>
      <c r="H914" s="141"/>
      <c r="I914" s="144"/>
      <c r="J914" s="54">
        <v>40625</v>
      </c>
      <c r="K914" s="149">
        <v>-580221</v>
      </c>
      <c r="L914" s="148">
        <f>L913+K914</f>
        <v>0</v>
      </c>
      <c r="M914" s="37" t="s">
        <v>185</v>
      </c>
    </row>
    <row r="915" spans="1:13" ht="29.25" customHeight="1">
      <c r="A915" s="227">
        <v>40451</v>
      </c>
      <c r="B915" s="46" t="s">
        <v>437</v>
      </c>
      <c r="C915" s="225" t="s">
        <v>75</v>
      </c>
      <c r="D915" s="89" t="s">
        <v>67</v>
      </c>
      <c r="E915" s="57" t="s">
        <v>12</v>
      </c>
      <c r="F915" s="169" t="s">
        <v>150</v>
      </c>
      <c r="G915" s="164">
        <v>800000</v>
      </c>
      <c r="H915" s="153" t="s">
        <v>73</v>
      </c>
      <c r="I915" s="229" t="s">
        <v>438</v>
      </c>
      <c r="J915" s="54">
        <v>40451</v>
      </c>
      <c r="K915" s="189">
        <v>360445</v>
      </c>
      <c r="L915" s="148">
        <f t="shared" si="140"/>
        <v>1160445</v>
      </c>
      <c r="M915" s="37" t="s">
        <v>52</v>
      </c>
    </row>
    <row r="916" spans="1:13" s="284" customFormat="1" ht="29.25" customHeight="1">
      <c r="A916" s="123"/>
      <c r="B916" s="47"/>
      <c r="C916" s="88"/>
      <c r="D916" s="90"/>
      <c r="E916" s="58"/>
      <c r="F916" s="170"/>
      <c r="G916" s="166"/>
      <c r="H916" s="141"/>
      <c r="I916" s="242"/>
      <c r="J916" s="54">
        <v>40549</v>
      </c>
      <c r="K916" s="149">
        <v>-2</v>
      </c>
      <c r="L916" s="148">
        <f>L915+K916</f>
        <v>1160443</v>
      </c>
      <c r="M916" s="37" t="s">
        <v>52</v>
      </c>
    </row>
    <row r="917" spans="1:13" ht="28.5" customHeight="1">
      <c r="A917" s="174"/>
      <c r="B917" s="176"/>
      <c r="C917" s="176"/>
      <c r="D917" s="163"/>
      <c r="E917" s="163"/>
      <c r="F917" s="177"/>
      <c r="G917" s="162"/>
      <c r="H917" s="163"/>
      <c r="I917" s="150"/>
      <c r="J917" s="54">
        <v>40632</v>
      </c>
      <c r="K917" s="149">
        <v>-2</v>
      </c>
      <c r="L917" s="148">
        <f>L916+K917</f>
        <v>1160441</v>
      </c>
      <c r="M917" s="37" t="s">
        <v>515</v>
      </c>
    </row>
    <row r="918" spans="1:13" ht="29.25" customHeight="1">
      <c r="A918" s="227">
        <v>40451</v>
      </c>
      <c r="B918" s="46" t="s">
        <v>439</v>
      </c>
      <c r="C918" s="88" t="s">
        <v>436</v>
      </c>
      <c r="D918" s="90" t="s">
        <v>136</v>
      </c>
      <c r="E918" s="57" t="s">
        <v>12</v>
      </c>
      <c r="F918" s="169" t="s">
        <v>150</v>
      </c>
      <c r="G918" s="164">
        <v>1700000</v>
      </c>
      <c r="H918" s="153" t="s">
        <v>73</v>
      </c>
      <c r="I918" s="229">
        <v>4</v>
      </c>
      <c r="J918" s="54">
        <v>40451</v>
      </c>
      <c r="K918" s="189">
        <v>765945</v>
      </c>
      <c r="L918" s="148">
        <f t="shared" si="140"/>
        <v>2465945</v>
      </c>
      <c r="M918" s="37" t="s">
        <v>52</v>
      </c>
    </row>
    <row r="919" spans="1:13" s="284" customFormat="1" ht="29.25" customHeight="1">
      <c r="A919" s="123"/>
      <c r="B919" s="47"/>
      <c r="C919" s="88"/>
      <c r="D919" s="90"/>
      <c r="E919" s="58"/>
      <c r="F919" s="170"/>
      <c r="G919" s="166"/>
      <c r="H919" s="141"/>
      <c r="I919" s="242"/>
      <c r="J919" s="54">
        <v>40549</v>
      </c>
      <c r="K919" s="149">
        <v>-4</v>
      </c>
      <c r="L919" s="148">
        <f>L918+K919</f>
        <v>2465941</v>
      </c>
      <c r="M919" s="37" t="s">
        <v>52</v>
      </c>
    </row>
    <row r="920" spans="1:13" ht="28.5" customHeight="1">
      <c r="A920" s="174"/>
      <c r="B920" s="176"/>
      <c r="C920" s="176"/>
      <c r="D920" s="163"/>
      <c r="E920" s="163"/>
      <c r="F920" s="177"/>
      <c r="G920" s="162"/>
      <c r="H920" s="163"/>
      <c r="I920" s="150"/>
      <c r="J920" s="54">
        <v>40632</v>
      </c>
      <c r="K920" s="149">
        <v>-4</v>
      </c>
      <c r="L920" s="148">
        <f>L919+K920</f>
        <v>2465937</v>
      </c>
      <c r="M920" s="37" t="s">
        <v>515</v>
      </c>
    </row>
    <row r="921" spans="1:13" ht="29.25" customHeight="1">
      <c r="A921" s="228">
        <v>40451</v>
      </c>
      <c r="B921" s="70" t="s">
        <v>440</v>
      </c>
      <c r="C921" s="238" t="s">
        <v>170</v>
      </c>
      <c r="D921" s="239" t="s">
        <v>129</v>
      </c>
      <c r="E921" s="71" t="s">
        <v>12</v>
      </c>
      <c r="F921" s="187" t="s">
        <v>150</v>
      </c>
      <c r="G921" s="188">
        <v>100000</v>
      </c>
      <c r="H921" s="160" t="s">
        <v>73</v>
      </c>
      <c r="I921" s="23" t="s">
        <v>416</v>
      </c>
      <c r="J921" s="54">
        <v>40451</v>
      </c>
      <c r="K921" s="189">
        <v>45056</v>
      </c>
      <c r="L921" s="148">
        <f t="shared" si="140"/>
        <v>145056</v>
      </c>
      <c r="M921" s="37" t="s">
        <v>52</v>
      </c>
    </row>
    <row r="922" spans="1:13" ht="29.25" customHeight="1">
      <c r="A922" s="227">
        <v>40451</v>
      </c>
      <c r="B922" s="217" t="s">
        <v>441</v>
      </c>
      <c r="C922" s="225" t="s">
        <v>442</v>
      </c>
      <c r="D922" s="89" t="s">
        <v>233</v>
      </c>
      <c r="E922" s="57" t="s">
        <v>12</v>
      </c>
      <c r="F922" s="169" t="s">
        <v>150</v>
      </c>
      <c r="G922" s="164">
        <v>100000</v>
      </c>
      <c r="H922" s="153" t="s">
        <v>73</v>
      </c>
      <c r="I922" s="229"/>
      <c r="J922" s="68">
        <v>40451</v>
      </c>
      <c r="K922" s="189">
        <v>45056</v>
      </c>
      <c r="L922" s="148">
        <f t="shared" si="140"/>
        <v>145056</v>
      </c>
      <c r="M922" s="37" t="s">
        <v>52</v>
      </c>
    </row>
    <row r="923" spans="1:13" s="268" customFormat="1" ht="29.25" customHeight="1">
      <c r="A923" s="274"/>
      <c r="B923" s="273"/>
      <c r="C923" s="226"/>
      <c r="D923" s="272"/>
      <c r="E923" s="277"/>
      <c r="F923" s="276"/>
      <c r="G923" s="275"/>
      <c r="H923" s="271"/>
      <c r="I923" s="278"/>
      <c r="J923" s="282">
        <v>40625</v>
      </c>
      <c r="K923" s="283">
        <v>-145056</v>
      </c>
      <c r="L923" s="148">
        <f>L922+K923</f>
        <v>0</v>
      </c>
      <c r="M923" s="37" t="s">
        <v>185</v>
      </c>
    </row>
    <row r="924" spans="1:13" ht="29.25" customHeight="1">
      <c r="A924" s="228">
        <v>40451</v>
      </c>
      <c r="B924" s="48" t="s">
        <v>443</v>
      </c>
      <c r="C924" s="226" t="s">
        <v>173</v>
      </c>
      <c r="D924" s="91" t="s">
        <v>118</v>
      </c>
      <c r="E924" s="59" t="s">
        <v>12</v>
      </c>
      <c r="F924" s="182" t="s">
        <v>150</v>
      </c>
      <c r="G924" s="183">
        <v>100000</v>
      </c>
      <c r="H924" s="163" t="s">
        <v>73</v>
      </c>
      <c r="I924" s="230" t="s">
        <v>416</v>
      </c>
      <c r="J924" s="53">
        <v>40451</v>
      </c>
      <c r="K924" s="189">
        <v>45056</v>
      </c>
      <c r="L924" s="148">
        <f t="shared" si="140"/>
        <v>145056</v>
      </c>
      <c r="M924" s="37" t="s">
        <v>52</v>
      </c>
    </row>
    <row r="925" spans="1:13" ht="29.25" customHeight="1">
      <c r="A925" s="227">
        <v>40445</v>
      </c>
      <c r="B925" s="46" t="s">
        <v>444</v>
      </c>
      <c r="C925" s="225" t="s">
        <v>84</v>
      </c>
      <c r="D925" s="89" t="s">
        <v>108</v>
      </c>
      <c r="E925" s="57" t="s">
        <v>12</v>
      </c>
      <c r="F925" s="169" t="s">
        <v>150</v>
      </c>
      <c r="G925" s="164">
        <v>300000</v>
      </c>
      <c r="H925" s="153" t="s">
        <v>73</v>
      </c>
      <c r="I925" s="229" t="s">
        <v>416</v>
      </c>
      <c r="J925" s="54">
        <v>40451</v>
      </c>
      <c r="K925" s="189">
        <v>135167</v>
      </c>
      <c r="L925" s="148">
        <f t="shared" si="140"/>
        <v>435167</v>
      </c>
      <c r="M925" s="37" t="s">
        <v>52</v>
      </c>
    </row>
    <row r="926" spans="1:13" s="284" customFormat="1" ht="29.25" customHeight="1">
      <c r="A926" s="123"/>
      <c r="B926" s="47"/>
      <c r="C926" s="88"/>
      <c r="D926" s="90"/>
      <c r="E926" s="58"/>
      <c r="F926" s="170"/>
      <c r="G926" s="166"/>
      <c r="H926" s="141"/>
      <c r="I926" s="242"/>
      <c r="J926" s="54">
        <v>40549</v>
      </c>
      <c r="K926" s="149">
        <v>-1</v>
      </c>
      <c r="L926" s="148">
        <f>L925+K926</f>
        <v>435166</v>
      </c>
      <c r="M926" s="37" t="s">
        <v>52</v>
      </c>
    </row>
    <row r="927" spans="1:13" ht="28.5" customHeight="1">
      <c r="A927" s="174"/>
      <c r="B927" s="176"/>
      <c r="C927" s="176"/>
      <c r="D927" s="163"/>
      <c r="E927" s="163"/>
      <c r="F927" s="177"/>
      <c r="G927" s="162"/>
      <c r="H927" s="163"/>
      <c r="I927" s="150"/>
      <c r="J927" s="54">
        <v>40632</v>
      </c>
      <c r="K927" s="149">
        <v>-1</v>
      </c>
      <c r="L927" s="148">
        <f>L926+K927</f>
        <v>435165</v>
      </c>
      <c r="M927" s="37" t="s">
        <v>515</v>
      </c>
    </row>
    <row r="928" spans="1:13" ht="29.25" customHeight="1">
      <c r="A928" s="123">
        <v>40451</v>
      </c>
      <c r="B928" s="47" t="s">
        <v>445</v>
      </c>
      <c r="C928" s="88" t="s">
        <v>97</v>
      </c>
      <c r="D928" s="90" t="s">
        <v>132</v>
      </c>
      <c r="E928" s="58" t="s">
        <v>12</v>
      </c>
      <c r="F928" s="170" t="s">
        <v>150</v>
      </c>
      <c r="G928" s="166">
        <v>1000000</v>
      </c>
      <c r="H928" s="141" t="s">
        <v>73</v>
      </c>
      <c r="I928" s="242"/>
      <c r="J928" s="54">
        <v>40451</v>
      </c>
      <c r="K928" s="189">
        <v>450556</v>
      </c>
      <c r="L928" s="148">
        <f t="shared" si="140"/>
        <v>1450556</v>
      </c>
      <c r="M928" s="37" t="s">
        <v>52</v>
      </c>
    </row>
    <row r="929" spans="1:13" s="284" customFormat="1" ht="29.25" customHeight="1">
      <c r="A929" s="123"/>
      <c r="B929" s="47"/>
      <c r="C929" s="88"/>
      <c r="D929" s="90"/>
      <c r="E929" s="58"/>
      <c r="F929" s="170"/>
      <c r="G929" s="166"/>
      <c r="H929" s="141"/>
      <c r="I929" s="242"/>
      <c r="J929" s="54">
        <v>40549</v>
      </c>
      <c r="K929" s="149">
        <v>-2</v>
      </c>
      <c r="L929" s="148">
        <f>L928+K929</f>
        <v>1450554</v>
      </c>
      <c r="M929" s="37" t="s">
        <v>52</v>
      </c>
    </row>
    <row r="930" spans="1:13" ht="28.5" customHeight="1">
      <c r="A930" s="174"/>
      <c r="B930" s="176"/>
      <c r="C930" s="176"/>
      <c r="D930" s="163"/>
      <c r="E930" s="163"/>
      <c r="F930" s="177"/>
      <c r="G930" s="162"/>
      <c r="H930" s="163"/>
      <c r="I930" s="150"/>
      <c r="J930" s="54">
        <v>40632</v>
      </c>
      <c r="K930" s="149">
        <v>-2</v>
      </c>
      <c r="L930" s="148">
        <f>L929+K930</f>
        <v>1450552</v>
      </c>
      <c r="M930" s="37" t="s">
        <v>515</v>
      </c>
    </row>
    <row r="931" spans="1:13" ht="29.25" customHeight="1">
      <c r="A931" s="227">
        <v>40451</v>
      </c>
      <c r="B931" s="46" t="s">
        <v>446</v>
      </c>
      <c r="C931" s="225" t="s">
        <v>117</v>
      </c>
      <c r="D931" s="89" t="s">
        <v>11</v>
      </c>
      <c r="E931" s="57" t="s">
        <v>12</v>
      </c>
      <c r="F931" s="169" t="s">
        <v>150</v>
      </c>
      <c r="G931" s="164">
        <v>700000</v>
      </c>
      <c r="H931" s="153" t="s">
        <v>73</v>
      </c>
      <c r="I931" s="229" t="s">
        <v>416</v>
      </c>
      <c r="J931" s="54">
        <v>40451</v>
      </c>
      <c r="K931" s="189">
        <v>315389</v>
      </c>
      <c r="L931" s="148">
        <f t="shared" si="140"/>
        <v>1015389</v>
      </c>
      <c r="M931" s="37" t="s">
        <v>52</v>
      </c>
    </row>
    <row r="932" spans="1:13" s="284" customFormat="1" ht="29.25" customHeight="1">
      <c r="A932" s="123"/>
      <c r="B932" s="47"/>
      <c r="C932" s="88"/>
      <c r="D932" s="90"/>
      <c r="E932" s="58"/>
      <c r="F932" s="170"/>
      <c r="G932" s="166"/>
      <c r="H932" s="141"/>
      <c r="I932" s="242"/>
      <c r="J932" s="54">
        <v>40549</v>
      </c>
      <c r="K932" s="149">
        <v>-1</v>
      </c>
      <c r="L932" s="148">
        <f>L931+K932</f>
        <v>1015388</v>
      </c>
      <c r="M932" s="37" t="s">
        <v>52</v>
      </c>
    </row>
    <row r="933" spans="1:13" ht="28.5" customHeight="1">
      <c r="A933" s="174"/>
      <c r="B933" s="176"/>
      <c r="C933" s="176"/>
      <c r="D933" s="163"/>
      <c r="E933" s="163"/>
      <c r="F933" s="177"/>
      <c r="G933" s="162"/>
      <c r="H933" s="163"/>
      <c r="I933" s="150"/>
      <c r="J933" s="54">
        <v>40632</v>
      </c>
      <c r="K933" s="149">
        <v>-1</v>
      </c>
      <c r="L933" s="148">
        <f>L932+K933</f>
        <v>1015387</v>
      </c>
      <c r="M933" s="37" t="s">
        <v>515</v>
      </c>
    </row>
    <row r="934" spans="1:13" ht="29.25" customHeight="1">
      <c r="A934" s="123">
        <v>40451</v>
      </c>
      <c r="B934" s="46" t="s">
        <v>447</v>
      </c>
      <c r="C934" s="225" t="s">
        <v>135</v>
      </c>
      <c r="D934" s="89" t="s">
        <v>112</v>
      </c>
      <c r="E934" s="57" t="s">
        <v>12</v>
      </c>
      <c r="F934" s="169" t="s">
        <v>150</v>
      </c>
      <c r="G934" s="164">
        <v>1400000</v>
      </c>
      <c r="H934" s="153" t="s">
        <v>73</v>
      </c>
      <c r="I934" s="242">
        <v>5</v>
      </c>
      <c r="J934" s="54">
        <v>40451</v>
      </c>
      <c r="K934" s="189">
        <v>630778</v>
      </c>
      <c r="L934" s="148">
        <f t="shared" si="140"/>
        <v>2030778</v>
      </c>
      <c r="M934" s="37" t="s">
        <v>52</v>
      </c>
    </row>
    <row r="935" spans="1:13" s="284" customFormat="1" ht="29.25" customHeight="1">
      <c r="A935" s="123"/>
      <c r="B935" s="47"/>
      <c r="C935" s="88"/>
      <c r="D935" s="90"/>
      <c r="E935" s="58"/>
      <c r="F935" s="170"/>
      <c r="G935" s="166"/>
      <c r="H935" s="141"/>
      <c r="I935" s="242"/>
      <c r="J935" s="54">
        <v>40549</v>
      </c>
      <c r="K935" s="149">
        <v>-3</v>
      </c>
      <c r="L935" s="148">
        <f>L934+K935</f>
        <v>2030775</v>
      </c>
      <c r="M935" s="37" t="s">
        <v>52</v>
      </c>
    </row>
    <row r="936" spans="1:13" ht="28.5" customHeight="1">
      <c r="A936" s="174"/>
      <c r="B936" s="176"/>
      <c r="C936" s="176"/>
      <c r="D936" s="163"/>
      <c r="E936" s="163"/>
      <c r="F936" s="177"/>
      <c r="G936" s="162"/>
      <c r="H936" s="163"/>
      <c r="I936" s="150"/>
      <c r="J936" s="54">
        <v>40632</v>
      </c>
      <c r="K936" s="149">
        <v>-3</v>
      </c>
      <c r="L936" s="148">
        <f>L935+K936</f>
        <v>2030772</v>
      </c>
      <c r="M936" s="37" t="s">
        <v>515</v>
      </c>
    </row>
    <row r="937" spans="1:13" ht="29.25" customHeight="1">
      <c r="A937" s="227">
        <v>40451</v>
      </c>
      <c r="B937" s="217" t="s">
        <v>448</v>
      </c>
      <c r="C937" s="225" t="s">
        <v>449</v>
      </c>
      <c r="D937" s="89" t="s">
        <v>111</v>
      </c>
      <c r="E937" s="57" t="s">
        <v>12</v>
      </c>
      <c r="F937" s="169" t="s">
        <v>150</v>
      </c>
      <c r="G937" s="164">
        <v>500000</v>
      </c>
      <c r="H937" s="153" t="s">
        <v>73</v>
      </c>
      <c r="I937" s="229"/>
      <c r="J937" s="54">
        <v>40451</v>
      </c>
      <c r="K937" s="189">
        <v>225278</v>
      </c>
      <c r="L937" s="148">
        <f t="shared" si="140"/>
        <v>725278</v>
      </c>
      <c r="M937" s="37" t="s">
        <v>52</v>
      </c>
    </row>
    <row r="938" spans="1:13" ht="28.5" customHeight="1">
      <c r="A938" s="139"/>
      <c r="B938" s="140"/>
      <c r="C938" s="140"/>
      <c r="D938" s="141"/>
      <c r="E938" s="141"/>
      <c r="F938" s="142"/>
      <c r="G938" s="143"/>
      <c r="H938" s="141"/>
      <c r="I938" s="144"/>
      <c r="J938" s="54">
        <v>40549</v>
      </c>
      <c r="K938" s="149">
        <v>-1</v>
      </c>
      <c r="L938" s="148">
        <f>L937+K938</f>
        <v>725277</v>
      </c>
      <c r="M938" s="37" t="s">
        <v>52</v>
      </c>
    </row>
    <row r="939" spans="1:13" ht="28.5" customHeight="1">
      <c r="A939" s="174"/>
      <c r="B939" s="176"/>
      <c r="C939" s="176"/>
      <c r="D939" s="163"/>
      <c r="E939" s="163"/>
      <c r="F939" s="177"/>
      <c r="G939" s="162"/>
      <c r="H939" s="163"/>
      <c r="I939" s="150"/>
      <c r="J939" s="54">
        <v>40611</v>
      </c>
      <c r="K939" s="149">
        <v>-725277</v>
      </c>
      <c r="L939" s="148">
        <f>L938+K939</f>
        <v>0</v>
      </c>
      <c r="M939" s="37" t="s">
        <v>185</v>
      </c>
    </row>
    <row r="940" spans="1:13" ht="29.25" customHeight="1">
      <c r="A940" s="228">
        <v>40451</v>
      </c>
      <c r="B940" s="48" t="s">
        <v>450</v>
      </c>
      <c r="C940" s="226" t="s">
        <v>76</v>
      </c>
      <c r="D940" s="91" t="s">
        <v>78</v>
      </c>
      <c r="E940" s="59" t="s">
        <v>12</v>
      </c>
      <c r="F940" s="182" t="s">
        <v>150</v>
      </c>
      <c r="G940" s="183">
        <v>100000</v>
      </c>
      <c r="H940" s="163" t="s">
        <v>73</v>
      </c>
      <c r="I940" s="23" t="s">
        <v>416</v>
      </c>
      <c r="J940" s="54">
        <v>40451</v>
      </c>
      <c r="K940" s="189">
        <v>45056</v>
      </c>
      <c r="L940" s="148">
        <f t="shared" si="140"/>
        <v>145056</v>
      </c>
      <c r="M940" s="37" t="s">
        <v>52</v>
      </c>
    </row>
    <row r="941" spans="1:13" ht="29.25" customHeight="1">
      <c r="A941" s="123">
        <v>40451</v>
      </c>
      <c r="B941" s="46" t="s">
        <v>484</v>
      </c>
      <c r="C941" s="225" t="s">
        <v>382</v>
      </c>
      <c r="D941" s="89" t="s">
        <v>129</v>
      </c>
      <c r="E941" s="57" t="s">
        <v>12</v>
      </c>
      <c r="F941" s="169" t="s">
        <v>150</v>
      </c>
      <c r="G941" s="164">
        <v>43500000</v>
      </c>
      <c r="H941" s="153" t="s">
        <v>73</v>
      </c>
      <c r="I941" s="229" t="s">
        <v>451</v>
      </c>
      <c r="J941" s="54">
        <v>40451</v>
      </c>
      <c r="K941" s="189">
        <v>49915806</v>
      </c>
      <c r="L941" s="148">
        <f t="shared" si="140"/>
        <v>93415806</v>
      </c>
      <c r="M941" s="37" t="s">
        <v>52</v>
      </c>
    </row>
    <row r="942" spans="1:13" s="284" customFormat="1" ht="29.25" customHeight="1">
      <c r="A942" s="123"/>
      <c r="B942" s="47"/>
      <c r="C942" s="88"/>
      <c r="D942" s="90"/>
      <c r="E942" s="58"/>
      <c r="F942" s="170"/>
      <c r="G942" s="166"/>
      <c r="H942" s="141"/>
      <c r="I942" s="242"/>
      <c r="J942" s="54">
        <v>40549</v>
      </c>
      <c r="K942" s="149">
        <v>-125</v>
      </c>
      <c r="L942" s="148">
        <f>L941+K942</f>
        <v>93415681</v>
      </c>
      <c r="M942" s="37" t="s">
        <v>52</v>
      </c>
    </row>
    <row r="943" spans="1:13" ht="28.5" customHeight="1">
      <c r="A943" s="174"/>
      <c r="B943" s="176"/>
      <c r="C943" s="176"/>
      <c r="D943" s="163"/>
      <c r="E943" s="163"/>
      <c r="F943" s="177"/>
      <c r="G943" s="162"/>
      <c r="H943" s="163"/>
      <c r="I943" s="150"/>
      <c r="J943" s="54">
        <v>40632</v>
      </c>
      <c r="K943" s="149">
        <v>-139</v>
      </c>
      <c r="L943" s="148">
        <f>L942+K943</f>
        <v>93415542</v>
      </c>
      <c r="M943" s="37" t="s">
        <v>515</v>
      </c>
    </row>
    <row r="944" spans="1:13" ht="29.25" customHeight="1">
      <c r="A944" s="22">
        <v>40451</v>
      </c>
      <c r="B944" s="70" t="s">
        <v>452</v>
      </c>
      <c r="C944" s="238" t="s">
        <v>453</v>
      </c>
      <c r="D944" s="239" t="s">
        <v>136</v>
      </c>
      <c r="E944" s="71" t="s">
        <v>12</v>
      </c>
      <c r="F944" s="187" t="s">
        <v>150</v>
      </c>
      <c r="G944" s="188">
        <v>100000</v>
      </c>
      <c r="H944" s="160" t="s">
        <v>73</v>
      </c>
      <c r="I944" s="23" t="s">
        <v>416</v>
      </c>
      <c r="J944" s="54">
        <v>40451</v>
      </c>
      <c r="K944" s="189">
        <v>45056</v>
      </c>
      <c r="L944" s="148">
        <f t="shared" si="140"/>
        <v>145056</v>
      </c>
      <c r="M944" s="37" t="s">
        <v>52</v>
      </c>
    </row>
    <row r="945" spans="1:13" ht="29.25" customHeight="1">
      <c r="A945" s="228">
        <v>40451</v>
      </c>
      <c r="B945" s="70" t="s">
        <v>454</v>
      </c>
      <c r="C945" s="238" t="s">
        <v>455</v>
      </c>
      <c r="D945" s="239" t="s">
        <v>402</v>
      </c>
      <c r="E945" s="71" t="s">
        <v>12</v>
      </c>
      <c r="F945" s="187" t="s">
        <v>150</v>
      </c>
      <c r="G945" s="188">
        <v>100000</v>
      </c>
      <c r="H945" s="160" t="s">
        <v>73</v>
      </c>
      <c r="I945" s="23" t="s">
        <v>416</v>
      </c>
      <c r="J945" s="54">
        <v>40451</v>
      </c>
      <c r="K945" s="189">
        <v>45056</v>
      </c>
      <c r="L945" s="148">
        <f t="shared" si="140"/>
        <v>145056</v>
      </c>
      <c r="M945" s="37" t="s">
        <v>52</v>
      </c>
    </row>
    <row r="946" spans="1:13" ht="29.25" customHeight="1">
      <c r="A946" s="227">
        <v>40451</v>
      </c>
      <c r="B946" s="217" t="s">
        <v>456</v>
      </c>
      <c r="C946" s="225" t="s">
        <v>130</v>
      </c>
      <c r="D946" s="89" t="s">
        <v>131</v>
      </c>
      <c r="E946" s="57" t="s">
        <v>12</v>
      </c>
      <c r="F946" s="169" t="s">
        <v>150</v>
      </c>
      <c r="G946" s="164">
        <v>600000</v>
      </c>
      <c r="H946" s="153" t="s">
        <v>73</v>
      </c>
      <c r="I946" s="229"/>
      <c r="J946" s="54">
        <v>40451</v>
      </c>
      <c r="K946" s="189">
        <v>270334</v>
      </c>
      <c r="L946" s="148">
        <f t="shared" si="140"/>
        <v>870334</v>
      </c>
      <c r="M946" s="37" t="s">
        <v>52</v>
      </c>
    </row>
    <row r="947" spans="1:13" ht="28.5" customHeight="1">
      <c r="A947" s="139"/>
      <c r="B947" s="140"/>
      <c r="C947" s="140"/>
      <c r="D947" s="141"/>
      <c r="E947" s="141"/>
      <c r="F947" s="142"/>
      <c r="G947" s="143"/>
      <c r="H947" s="141"/>
      <c r="I947" s="144"/>
      <c r="J947" s="54">
        <v>40549</v>
      </c>
      <c r="K947" s="149">
        <v>-1</v>
      </c>
      <c r="L947" s="148">
        <f>L946+K947</f>
        <v>870333</v>
      </c>
      <c r="M947" s="37" t="s">
        <v>52</v>
      </c>
    </row>
    <row r="948" spans="1:13" ht="28.5" customHeight="1">
      <c r="A948" s="174"/>
      <c r="B948" s="175"/>
      <c r="C948" s="176"/>
      <c r="D948" s="163"/>
      <c r="E948" s="163"/>
      <c r="F948" s="177"/>
      <c r="G948" s="162"/>
      <c r="H948" s="163"/>
      <c r="I948" s="150"/>
      <c r="J948" s="54">
        <v>40591</v>
      </c>
      <c r="K948" s="147">
        <v>-870333</v>
      </c>
      <c r="L948" s="148">
        <f t="shared" ref="L948" si="141">L947+K948</f>
        <v>0</v>
      </c>
      <c r="M948" s="37" t="s">
        <v>185</v>
      </c>
    </row>
    <row r="949" spans="1:13" ht="29.25" customHeight="1">
      <c r="A949" s="22">
        <v>40451</v>
      </c>
      <c r="B949" s="70" t="s">
        <v>457</v>
      </c>
      <c r="C949" s="238" t="s">
        <v>219</v>
      </c>
      <c r="D949" s="239" t="s">
        <v>137</v>
      </c>
      <c r="E949" s="71" t="s">
        <v>12</v>
      </c>
      <c r="F949" s="187" t="s">
        <v>150</v>
      </c>
      <c r="G949" s="188">
        <v>100000</v>
      </c>
      <c r="H949" s="160" t="s">
        <v>73</v>
      </c>
      <c r="I949" s="23" t="s">
        <v>416</v>
      </c>
      <c r="J949" s="54">
        <v>40451</v>
      </c>
      <c r="K949" s="189">
        <v>45056</v>
      </c>
      <c r="L949" s="148">
        <f t="shared" si="140"/>
        <v>145056</v>
      </c>
      <c r="M949" s="37" t="s">
        <v>52</v>
      </c>
    </row>
    <row r="950" spans="1:13" ht="29.25" customHeight="1">
      <c r="A950" s="123">
        <v>40527</v>
      </c>
      <c r="B950" s="216" t="s">
        <v>482</v>
      </c>
      <c r="C950" s="88" t="s">
        <v>91</v>
      </c>
      <c r="D950" s="90" t="s">
        <v>110</v>
      </c>
      <c r="E950" s="57" t="s">
        <v>12</v>
      </c>
      <c r="F950" s="169" t="s">
        <v>150</v>
      </c>
      <c r="G950" s="164">
        <v>0</v>
      </c>
      <c r="H950" s="153" t="s">
        <v>73</v>
      </c>
      <c r="I950" s="229">
        <v>9</v>
      </c>
      <c r="J950" s="53">
        <v>40527</v>
      </c>
      <c r="K950" s="196">
        <v>5000000</v>
      </c>
      <c r="L950" s="146">
        <f t="shared" si="140"/>
        <v>5000000</v>
      </c>
      <c r="M950" s="42" t="s">
        <v>52</v>
      </c>
    </row>
    <row r="951" spans="1:13" ht="28.5" customHeight="1">
      <c r="A951" s="139"/>
      <c r="B951" s="140"/>
      <c r="C951" s="140"/>
      <c r="D951" s="141"/>
      <c r="E951" s="141"/>
      <c r="F951" s="142"/>
      <c r="G951" s="143"/>
      <c r="H951" s="141"/>
      <c r="I951" s="144"/>
      <c r="J951" s="54">
        <v>40549</v>
      </c>
      <c r="K951" s="149">
        <v>-7</v>
      </c>
      <c r="L951" s="148">
        <f>L950+K951</f>
        <v>4999993</v>
      </c>
      <c r="M951" s="37" t="s">
        <v>52</v>
      </c>
    </row>
    <row r="952" spans="1:13" ht="28.5" customHeight="1">
      <c r="A952" s="139"/>
      <c r="B952" s="140"/>
      <c r="C952" s="140"/>
      <c r="D952" s="141"/>
      <c r="E952" s="141"/>
      <c r="F952" s="142"/>
      <c r="G952" s="143"/>
      <c r="H952" s="141"/>
      <c r="I952" s="144"/>
      <c r="J952" s="54">
        <v>40590</v>
      </c>
      <c r="K952" s="149">
        <v>500000</v>
      </c>
      <c r="L952" s="148">
        <f>L951+K952</f>
        <v>5499993</v>
      </c>
      <c r="M952" s="37" t="s">
        <v>367</v>
      </c>
    </row>
    <row r="953" spans="1:13" s="284" customFormat="1" ht="28.5" customHeight="1">
      <c r="A953" s="139"/>
      <c r="B953" s="140"/>
      <c r="C953" s="140"/>
      <c r="D953" s="141"/>
      <c r="E953" s="141"/>
      <c r="F953" s="142"/>
      <c r="G953" s="143"/>
      <c r="H953" s="141"/>
      <c r="I953" s="144"/>
      <c r="J953" s="258">
        <v>40618</v>
      </c>
      <c r="K953" s="257">
        <v>100000</v>
      </c>
      <c r="L953" s="148">
        <f>L952+K953</f>
        <v>5599993</v>
      </c>
      <c r="M953" s="255" t="s">
        <v>367</v>
      </c>
    </row>
    <row r="954" spans="1:13" s="248" customFormat="1" ht="28.5" customHeight="1">
      <c r="A954" s="139"/>
      <c r="B954" s="140"/>
      <c r="C954" s="140"/>
      <c r="D954" s="141"/>
      <c r="E954" s="141"/>
      <c r="F954" s="142"/>
      <c r="G954" s="143"/>
      <c r="H954" s="141"/>
      <c r="I954" s="144"/>
      <c r="J954" s="54">
        <v>40632</v>
      </c>
      <c r="K954" s="147">
        <v>-9</v>
      </c>
      <c r="L954" s="148">
        <f>L953+K954</f>
        <v>5599984</v>
      </c>
      <c r="M954" s="37" t="s">
        <v>515</v>
      </c>
    </row>
    <row r="955" spans="1:13" ht="29.25" customHeight="1">
      <c r="A955" s="227">
        <v>40527</v>
      </c>
      <c r="B955" s="46" t="s">
        <v>483</v>
      </c>
      <c r="C955" s="225" t="s">
        <v>58</v>
      </c>
      <c r="D955" s="89" t="s">
        <v>59</v>
      </c>
      <c r="E955" s="57" t="s">
        <v>12</v>
      </c>
      <c r="F955" s="169" t="s">
        <v>150</v>
      </c>
      <c r="G955" s="164">
        <v>0</v>
      </c>
      <c r="H955" s="153" t="s">
        <v>73</v>
      </c>
      <c r="I955" s="229">
        <v>9</v>
      </c>
      <c r="J955" s="54">
        <v>40527</v>
      </c>
      <c r="K955" s="189">
        <v>4300000</v>
      </c>
      <c r="L955" s="148">
        <f t="shared" si="140"/>
        <v>4300000</v>
      </c>
      <c r="M955" s="37" t="s">
        <v>52</v>
      </c>
    </row>
    <row r="956" spans="1:13" ht="29.25" customHeight="1" thickBot="1">
      <c r="A956" s="197"/>
      <c r="B956" s="198"/>
      <c r="C956" s="199"/>
      <c r="D956" s="200"/>
      <c r="E956" s="212"/>
      <c r="F956" s="213"/>
      <c r="G956" s="214"/>
      <c r="H956" s="215"/>
      <c r="I956" s="243"/>
      <c r="J956" s="105">
        <v>40549</v>
      </c>
      <c r="K956" s="218">
        <v>-4</v>
      </c>
      <c r="L956" s="219">
        <f>L955+K956</f>
        <v>4299996</v>
      </c>
      <c r="M956" s="220" t="s">
        <v>52</v>
      </c>
    </row>
    <row r="957" spans="1:13">
      <c r="A957" s="65"/>
      <c r="B957" s="85"/>
      <c r="C957" s="26"/>
      <c r="D957" s="86"/>
      <c r="E957" s="87"/>
      <c r="F957" s="191"/>
      <c r="G957" s="192"/>
      <c r="H957" s="193"/>
      <c r="I957" s="86"/>
      <c r="J957" s="40"/>
      <c r="K957" s="194"/>
      <c r="L957" s="195"/>
      <c r="M957" s="231"/>
    </row>
    <row r="958" spans="1:13" ht="15.75" thickBot="1">
      <c r="B958" s="21"/>
      <c r="F958" s="51" t="s">
        <v>53</v>
      </c>
      <c r="G958" s="93">
        <f>SUM(G15:G956)</f>
        <v>23831570000</v>
      </c>
      <c r="H958" s="311" t="s">
        <v>54</v>
      </c>
      <c r="I958" s="311"/>
      <c r="J958" s="311"/>
      <c r="K958" s="259">
        <f>SUM(K15:K956)</f>
        <v>6065316273</v>
      </c>
    </row>
    <row r="959" spans="1:13" ht="15" thickTop="1">
      <c r="B959" s="237"/>
      <c r="M959" s="17"/>
    </row>
    <row r="960" spans="1:13" ht="15.75" thickBot="1">
      <c r="G960" s="62" t="s">
        <v>61</v>
      </c>
      <c r="H960" s="34"/>
      <c r="I960" s="34"/>
      <c r="J960" s="67"/>
      <c r="K960" s="92">
        <f>SUM(G958+K958)</f>
        <v>29896886273</v>
      </c>
      <c r="M960" s="17"/>
    </row>
    <row r="961" spans="1:13" ht="15" thickTop="1">
      <c r="J961" s="224"/>
      <c r="K961" s="237"/>
    </row>
    <row r="962" spans="1:13">
      <c r="A962" s="312" t="s">
        <v>41</v>
      </c>
      <c r="B962" s="312"/>
      <c r="C962" s="312"/>
      <c r="D962" s="312"/>
      <c r="E962" s="312"/>
      <c r="F962" s="312"/>
      <c r="G962" s="312"/>
      <c r="H962" s="312"/>
      <c r="I962" s="312"/>
      <c r="J962" s="312"/>
      <c r="K962" s="312"/>
      <c r="L962" s="312"/>
      <c r="M962" s="312"/>
    </row>
    <row r="963" spans="1:13">
      <c r="A963" s="312" t="s">
        <v>55</v>
      </c>
      <c r="B963" s="312"/>
      <c r="C963" s="312"/>
      <c r="D963" s="312"/>
      <c r="E963" s="312"/>
      <c r="F963" s="312"/>
      <c r="G963" s="312"/>
      <c r="H963" s="312"/>
      <c r="I963" s="312"/>
      <c r="J963" s="312"/>
      <c r="K963" s="312"/>
      <c r="L963" s="312"/>
      <c r="M963" s="312"/>
    </row>
    <row r="964" spans="1:13">
      <c r="A964" s="312" t="s">
        <v>186</v>
      </c>
      <c r="B964" s="312"/>
      <c r="C964" s="312"/>
      <c r="D964" s="312"/>
      <c r="E964" s="312"/>
      <c r="F964" s="312"/>
      <c r="G964" s="312"/>
      <c r="H964" s="312"/>
      <c r="I964" s="312"/>
      <c r="J964" s="312"/>
      <c r="K964" s="312"/>
      <c r="L964" s="312"/>
      <c r="M964" s="312"/>
    </row>
    <row r="965" spans="1:13">
      <c r="A965" s="313" t="s">
        <v>320</v>
      </c>
      <c r="B965" s="313"/>
      <c r="C965" s="313"/>
      <c r="D965" s="313"/>
      <c r="E965" s="313"/>
      <c r="F965" s="313"/>
      <c r="G965" s="313"/>
      <c r="H965" s="313"/>
      <c r="I965" s="313"/>
      <c r="J965" s="313"/>
      <c r="K965" s="313"/>
      <c r="L965" s="313"/>
      <c r="M965" s="313"/>
    </row>
    <row r="966" spans="1:13">
      <c r="A966" s="308" t="s">
        <v>458</v>
      </c>
      <c r="B966" s="308"/>
      <c r="C966" s="308"/>
      <c r="D966" s="308"/>
      <c r="E966" s="308"/>
      <c r="F966" s="308"/>
      <c r="G966" s="308"/>
      <c r="H966" s="308"/>
      <c r="I966" s="308"/>
      <c r="J966" s="308"/>
      <c r="K966" s="308"/>
      <c r="L966" s="308"/>
      <c r="M966" s="308"/>
    </row>
    <row r="967" spans="1:13">
      <c r="A967" s="308" t="s">
        <v>459</v>
      </c>
      <c r="B967" s="308"/>
      <c r="C967" s="308"/>
      <c r="D967" s="308"/>
      <c r="E967" s="308"/>
      <c r="F967" s="308"/>
      <c r="G967" s="308"/>
      <c r="H967" s="308"/>
      <c r="I967" s="308"/>
      <c r="J967" s="308"/>
      <c r="K967" s="308"/>
      <c r="L967" s="308"/>
      <c r="M967" s="308"/>
    </row>
    <row r="968" spans="1:13">
      <c r="A968" s="308" t="s">
        <v>460</v>
      </c>
      <c r="B968" s="308"/>
      <c r="C968" s="308"/>
      <c r="D968" s="308"/>
      <c r="E968" s="308"/>
      <c r="F968" s="308"/>
      <c r="G968" s="308"/>
      <c r="H968" s="308"/>
      <c r="I968" s="308"/>
      <c r="J968" s="308"/>
      <c r="K968" s="308"/>
      <c r="L968" s="308"/>
      <c r="M968" s="308"/>
    </row>
    <row r="969" spans="1:13">
      <c r="A969" s="308" t="s">
        <v>461</v>
      </c>
      <c r="B969" s="308"/>
      <c r="C969" s="308"/>
      <c r="D969" s="308"/>
      <c r="E969" s="308"/>
      <c r="F969" s="308"/>
      <c r="G969" s="308"/>
      <c r="H969" s="308"/>
      <c r="I969" s="308"/>
      <c r="J969" s="308"/>
      <c r="K969" s="308"/>
      <c r="L969" s="308"/>
      <c r="M969" s="308"/>
    </row>
    <row r="970" spans="1:13">
      <c r="A970" s="308" t="s">
        <v>462</v>
      </c>
      <c r="B970" s="308"/>
      <c r="C970" s="308"/>
      <c r="D970" s="308"/>
      <c r="E970" s="308"/>
      <c r="F970" s="308"/>
      <c r="G970" s="308"/>
      <c r="H970" s="308"/>
      <c r="I970" s="308"/>
      <c r="J970" s="308"/>
      <c r="K970" s="308"/>
      <c r="L970" s="308"/>
      <c r="M970" s="308"/>
    </row>
    <row r="971" spans="1:13" ht="14.25" customHeight="1">
      <c r="A971" s="314" t="s">
        <v>463</v>
      </c>
      <c r="B971" s="314"/>
      <c r="C971" s="314"/>
      <c r="D971" s="314"/>
      <c r="E971" s="314"/>
      <c r="F971" s="314"/>
      <c r="G971" s="314"/>
      <c r="H971" s="314"/>
      <c r="I971" s="314"/>
      <c r="J971" s="314"/>
      <c r="K971" s="314"/>
      <c r="L971" s="314"/>
      <c r="M971" s="314"/>
    </row>
    <row r="972" spans="1:13" ht="14.25" customHeight="1">
      <c r="A972" s="314" t="s">
        <v>464</v>
      </c>
      <c r="B972" s="314"/>
      <c r="C972" s="314"/>
      <c r="D972" s="314"/>
      <c r="E972" s="314"/>
      <c r="F972" s="314"/>
      <c r="G972" s="314"/>
      <c r="H972" s="314"/>
      <c r="I972" s="314"/>
      <c r="J972" s="314"/>
      <c r="K972" s="314"/>
      <c r="L972" s="314"/>
      <c r="M972" s="314"/>
    </row>
    <row r="973" spans="1:13">
      <c r="A973" s="315"/>
      <c r="B973" s="315"/>
      <c r="C973" s="315"/>
      <c r="D973" s="315"/>
      <c r="E973" s="315"/>
      <c r="F973" s="315"/>
      <c r="G973" s="315"/>
      <c r="H973" s="315"/>
      <c r="I973" s="315"/>
      <c r="J973" s="315"/>
      <c r="K973" s="315"/>
      <c r="L973" s="315"/>
      <c r="M973" s="315"/>
    </row>
    <row r="974" spans="1:13">
      <c r="A974" s="313" t="s">
        <v>307</v>
      </c>
      <c r="B974" s="313"/>
      <c r="C974" s="313"/>
      <c r="D974" s="313"/>
      <c r="E974" s="313"/>
      <c r="F974" s="313"/>
      <c r="G974" s="313"/>
      <c r="H974" s="313"/>
      <c r="I974" s="313"/>
      <c r="J974" s="313"/>
      <c r="K974" s="313"/>
      <c r="L974" s="313"/>
      <c r="M974" s="313"/>
    </row>
    <row r="975" spans="1:13">
      <c r="A975" s="308" t="s">
        <v>309</v>
      </c>
      <c r="B975" s="308"/>
      <c r="C975" s="308"/>
      <c r="D975" s="308"/>
      <c r="E975" s="308"/>
      <c r="F975" s="308"/>
      <c r="G975" s="308"/>
      <c r="H975" s="308"/>
      <c r="I975" s="308"/>
      <c r="J975" s="308"/>
      <c r="K975" s="308"/>
      <c r="L975" s="308"/>
      <c r="M975" s="308"/>
    </row>
    <row r="976" spans="1:13">
      <c r="A976" s="313" t="s">
        <v>308</v>
      </c>
      <c r="B976" s="313"/>
      <c r="C976" s="313"/>
      <c r="D976" s="313"/>
      <c r="E976" s="313"/>
      <c r="F976" s="313"/>
      <c r="G976" s="313"/>
      <c r="H976" s="313"/>
      <c r="I976" s="313"/>
      <c r="J976" s="313"/>
      <c r="K976" s="313"/>
      <c r="L976" s="313"/>
      <c r="M976" s="313"/>
    </row>
    <row r="977" spans="1:13">
      <c r="A977" s="308" t="s">
        <v>310</v>
      </c>
      <c r="B977" s="308"/>
      <c r="C977" s="308"/>
      <c r="D977" s="308"/>
      <c r="E977" s="308"/>
      <c r="F977" s="308"/>
      <c r="G977" s="308"/>
      <c r="H977" s="308"/>
      <c r="I977" s="308"/>
      <c r="J977" s="308"/>
      <c r="K977" s="308"/>
      <c r="L977" s="308"/>
      <c r="M977" s="308"/>
    </row>
    <row r="978" spans="1:13">
      <c r="A978" s="308" t="s">
        <v>470</v>
      </c>
      <c r="B978" s="308"/>
      <c r="C978" s="308"/>
      <c r="D978" s="308"/>
      <c r="E978" s="308"/>
      <c r="F978" s="308"/>
      <c r="G978" s="308"/>
      <c r="H978" s="308"/>
      <c r="I978" s="308"/>
      <c r="J978" s="308"/>
      <c r="K978" s="308"/>
      <c r="L978" s="308"/>
      <c r="M978" s="308"/>
    </row>
    <row r="979" spans="1:13">
      <c r="A979" s="308" t="s">
        <v>469</v>
      </c>
      <c r="B979" s="308"/>
      <c r="C979" s="308"/>
      <c r="D979" s="308"/>
      <c r="E979" s="308"/>
      <c r="F979" s="308"/>
      <c r="G979" s="308"/>
      <c r="H979" s="308"/>
      <c r="I979" s="308"/>
      <c r="J979" s="308"/>
      <c r="K979" s="308"/>
      <c r="L979" s="308"/>
      <c r="M979" s="308"/>
    </row>
    <row r="1414" spans="6:8">
      <c r="F1414" s="234"/>
      <c r="G1414" s="10"/>
      <c r="H1414" s="237"/>
    </row>
  </sheetData>
  <autoFilter ref="A14:R14"/>
  <mergeCells count="36">
    <mergeCell ref="A976:M976"/>
    <mergeCell ref="A977:M977"/>
    <mergeCell ref="A978:M978"/>
    <mergeCell ref="A979:M979"/>
    <mergeCell ref="A970:M970"/>
    <mergeCell ref="A971:M971"/>
    <mergeCell ref="A972:M972"/>
    <mergeCell ref="A973:M973"/>
    <mergeCell ref="A974:M974"/>
    <mergeCell ref="A975:M975"/>
    <mergeCell ref="A969:M969"/>
    <mergeCell ref="A108:A109"/>
    <mergeCell ref="A118:A119"/>
    <mergeCell ref="A478:A479"/>
    <mergeCell ref="H958:J958"/>
    <mergeCell ref="A962:M962"/>
    <mergeCell ref="A963:M963"/>
    <mergeCell ref="A964:M964"/>
    <mergeCell ref="A965:M965"/>
    <mergeCell ref="A966:M966"/>
    <mergeCell ref="A967:M967"/>
    <mergeCell ref="A968:M968"/>
    <mergeCell ref="A11:M11"/>
    <mergeCell ref="A12:M12"/>
    <mergeCell ref="A13:A14"/>
    <mergeCell ref="E13:E14"/>
    <mergeCell ref="F13:F14"/>
    <mergeCell ref="G13:G14"/>
    <mergeCell ref="H13:H14"/>
    <mergeCell ref="I13:I14"/>
    <mergeCell ref="J13:M13"/>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89"/>
  <sheetViews>
    <sheetView topLeftCell="A57" zoomScaleNormal="100" workbookViewId="0">
      <selection activeCell="B85" sqref="B85"/>
    </sheetView>
  </sheetViews>
  <sheetFormatPr defaultColWidth="9.140625" defaultRowHeight="15"/>
  <cols>
    <col min="1" max="2" width="9.140625" style="201"/>
    <col min="3" max="3" width="44.140625" style="201" bestFit="1" customWidth="1"/>
    <col min="4" max="4" width="19" style="201" bestFit="1" customWidth="1"/>
    <col min="5" max="5" width="19.28515625" style="201" customWidth="1"/>
    <col min="6" max="6" width="22.28515625" style="201" customWidth="1"/>
    <col min="7" max="7" width="21.7109375" style="202" customWidth="1"/>
    <col min="8" max="16384" width="9.140625" style="201"/>
  </cols>
  <sheetData>
    <row r="1" spans="2:7">
      <c r="C1" s="316" t="s">
        <v>473</v>
      </c>
      <c r="D1" s="317"/>
      <c r="E1" s="317"/>
      <c r="F1" s="317"/>
      <c r="G1" s="317"/>
    </row>
    <row r="2" spans="2:7">
      <c r="C2" s="316"/>
      <c r="D2" s="316"/>
      <c r="E2" s="316"/>
      <c r="F2" s="316"/>
      <c r="G2" s="316"/>
    </row>
    <row r="3" spans="2:7">
      <c r="C3" s="316" t="s">
        <v>480</v>
      </c>
      <c r="D3" s="316"/>
      <c r="E3" s="316"/>
      <c r="F3" s="316"/>
      <c r="G3" s="316"/>
    </row>
    <row r="4" spans="2:7">
      <c r="C4" s="316" t="s">
        <v>492</v>
      </c>
      <c r="D4" s="316"/>
      <c r="E4" s="316"/>
      <c r="F4" s="316"/>
      <c r="G4" s="316"/>
    </row>
    <row r="5" spans="2:7" ht="15.75" thickBot="1">
      <c r="C5" s="318"/>
      <c r="D5" s="318"/>
      <c r="E5" s="318"/>
      <c r="F5" s="318"/>
      <c r="G5" s="318"/>
    </row>
    <row r="6" spans="2:7" ht="15.75" thickBot="1">
      <c r="C6" s="210" t="s">
        <v>70</v>
      </c>
      <c r="D6" s="209" t="s">
        <v>474</v>
      </c>
      <c r="E6" s="209" t="s">
        <v>475</v>
      </c>
      <c r="F6" s="208" t="s">
        <v>476</v>
      </c>
      <c r="G6" s="207" t="s">
        <v>238</v>
      </c>
    </row>
    <row r="7" spans="2:7">
      <c r="B7" s="223"/>
      <c r="C7" s="288" t="s">
        <v>208</v>
      </c>
      <c r="D7" s="221">
        <v>1623.05</v>
      </c>
      <c r="E7" s="221">
        <v>4938.37</v>
      </c>
      <c r="F7" s="221">
        <v>4623.05</v>
      </c>
      <c r="G7" s="289">
        <v>11184.470000000001</v>
      </c>
    </row>
    <row r="8" spans="2:7">
      <c r="B8" s="223"/>
      <c r="C8" s="290" t="s">
        <v>477</v>
      </c>
      <c r="D8" s="222">
        <v>8579746.9000000004</v>
      </c>
      <c r="E8" s="222">
        <v>39336123.390000001</v>
      </c>
      <c r="F8" s="222">
        <v>31984505.609999999</v>
      </c>
      <c r="G8" s="291">
        <v>79900375.900000006</v>
      </c>
    </row>
    <row r="9" spans="2:7">
      <c r="B9" s="223"/>
      <c r="C9" s="290" t="s">
        <v>486</v>
      </c>
      <c r="D9" s="222">
        <v>3867.12</v>
      </c>
      <c r="E9" s="222"/>
      <c r="F9" s="222">
        <v>3867.12</v>
      </c>
      <c r="G9" s="291">
        <v>7734.24</v>
      </c>
    </row>
    <row r="10" spans="2:7">
      <c r="B10" s="223"/>
      <c r="C10" s="290" t="s">
        <v>487</v>
      </c>
      <c r="D10" s="222">
        <v>4755316.3899999997</v>
      </c>
      <c r="E10" s="222">
        <v>13610109.969999999</v>
      </c>
      <c r="F10" s="222">
        <v>12318930.93</v>
      </c>
      <c r="G10" s="291">
        <v>30684357.289999999</v>
      </c>
    </row>
    <row r="11" spans="2:7">
      <c r="B11" s="223"/>
      <c r="C11" s="290" t="s">
        <v>478</v>
      </c>
      <c r="D11" s="222">
        <v>20250619.82</v>
      </c>
      <c r="E11" s="222">
        <v>56852231.209999993</v>
      </c>
      <c r="F11" s="222">
        <v>54663142.700000003</v>
      </c>
      <c r="G11" s="291">
        <v>131765993.73</v>
      </c>
    </row>
    <row r="12" spans="2:7">
      <c r="B12" s="223"/>
      <c r="C12" s="290" t="s">
        <v>162</v>
      </c>
      <c r="D12" s="222">
        <v>2385888.38</v>
      </c>
      <c r="E12" s="222">
        <v>9359161.8599999994</v>
      </c>
      <c r="F12" s="222">
        <v>7779094.21</v>
      </c>
      <c r="G12" s="291">
        <v>19524144.449999999</v>
      </c>
    </row>
    <row r="13" spans="2:7">
      <c r="B13" s="223"/>
      <c r="C13" s="290" t="s">
        <v>493</v>
      </c>
      <c r="D13" s="222">
        <v>1026017.41</v>
      </c>
      <c r="E13" s="222">
        <v>4506106.75</v>
      </c>
      <c r="F13" s="222">
        <v>3661343.91</v>
      </c>
      <c r="G13" s="291">
        <v>9193468.0700000003</v>
      </c>
    </row>
    <row r="14" spans="2:7">
      <c r="B14" s="223"/>
      <c r="C14" s="290" t="s">
        <v>494</v>
      </c>
      <c r="D14" s="222">
        <v>1489994.92</v>
      </c>
      <c r="E14" s="222">
        <v>3949210.0700000003</v>
      </c>
      <c r="F14" s="222">
        <v>4016067.15</v>
      </c>
      <c r="G14" s="291">
        <v>9455272.1400000006</v>
      </c>
    </row>
    <row r="15" spans="2:7">
      <c r="B15" s="223"/>
      <c r="C15" s="290" t="s">
        <v>495</v>
      </c>
      <c r="D15" s="222">
        <v>1650247.01</v>
      </c>
      <c r="E15" s="222">
        <v>6296246.709999999</v>
      </c>
      <c r="F15" s="222">
        <v>5248319.2699999996</v>
      </c>
      <c r="G15" s="291">
        <v>13194812.989999998</v>
      </c>
    </row>
    <row r="16" spans="2:7">
      <c r="B16" s="223"/>
      <c r="C16" s="290" t="s">
        <v>496</v>
      </c>
      <c r="D16" s="222">
        <v>241483.6</v>
      </c>
      <c r="E16" s="222">
        <v>746077.82</v>
      </c>
      <c r="F16" s="222">
        <v>593617</v>
      </c>
      <c r="G16" s="291">
        <v>1581178.42</v>
      </c>
    </row>
    <row r="17" spans="2:7">
      <c r="B17" s="223"/>
      <c r="C17" s="290" t="s">
        <v>201</v>
      </c>
      <c r="D17" s="222">
        <v>4750</v>
      </c>
      <c r="E17" s="222">
        <v>28031.66</v>
      </c>
      <c r="F17" s="222">
        <v>34000</v>
      </c>
      <c r="G17" s="291">
        <v>66781.66</v>
      </c>
    </row>
    <row r="18" spans="2:7">
      <c r="B18" s="223"/>
      <c r="C18" s="290" t="s">
        <v>497</v>
      </c>
      <c r="D18" s="222">
        <v>14356611</v>
      </c>
      <c r="E18" s="222">
        <v>37965428.829999998</v>
      </c>
      <c r="F18" s="222">
        <v>38221807.609999999</v>
      </c>
      <c r="G18" s="291">
        <v>90543847.439999998</v>
      </c>
    </row>
    <row r="19" spans="2:7">
      <c r="B19" s="223"/>
      <c r="C19" s="290" t="s">
        <v>498</v>
      </c>
      <c r="D19" s="222">
        <v>833.33</v>
      </c>
      <c r="E19" s="222">
        <v>3205.92</v>
      </c>
      <c r="F19" s="222">
        <v>5916.67</v>
      </c>
      <c r="G19" s="291">
        <v>9955.92</v>
      </c>
    </row>
    <row r="20" spans="2:7">
      <c r="B20" s="223"/>
      <c r="C20" s="290" t="s">
        <v>203</v>
      </c>
      <c r="D20" s="222">
        <v>7083.34</v>
      </c>
      <c r="E20" s="222">
        <v>24899.72</v>
      </c>
      <c r="F20" s="222">
        <v>28416.67</v>
      </c>
      <c r="G20" s="291">
        <v>60399.729999999996</v>
      </c>
    </row>
    <row r="21" spans="2:7">
      <c r="B21" s="223"/>
      <c r="C21" s="290" t="s">
        <v>240</v>
      </c>
      <c r="D21" s="222">
        <v>1000</v>
      </c>
      <c r="E21" s="222">
        <v>8026.26</v>
      </c>
      <c r="F21" s="222">
        <v>2500</v>
      </c>
      <c r="G21" s="291">
        <v>11526.26</v>
      </c>
    </row>
    <row r="22" spans="2:7">
      <c r="B22" s="223"/>
      <c r="C22" s="290" t="s">
        <v>184</v>
      </c>
      <c r="D22" s="222">
        <v>7328912.3099999996</v>
      </c>
      <c r="E22" s="222">
        <v>10917928.880000001</v>
      </c>
      <c r="F22" s="222">
        <v>15997081</v>
      </c>
      <c r="G22" s="291">
        <v>34243922.189999998</v>
      </c>
    </row>
    <row r="23" spans="2:7">
      <c r="B23" s="223"/>
      <c r="C23" s="290" t="s">
        <v>499</v>
      </c>
      <c r="D23" s="222">
        <v>78774.81</v>
      </c>
      <c r="E23" s="222">
        <v>400385.32</v>
      </c>
      <c r="F23" s="222">
        <v>433825.9</v>
      </c>
      <c r="G23" s="291">
        <v>912986.03</v>
      </c>
    </row>
    <row r="24" spans="2:7">
      <c r="B24" s="223"/>
      <c r="C24" s="290" t="s">
        <v>249</v>
      </c>
      <c r="D24" s="222">
        <v>2775.62</v>
      </c>
      <c r="E24" s="222">
        <v>3423.27</v>
      </c>
      <c r="F24" s="222">
        <v>8717.9</v>
      </c>
      <c r="G24" s="291">
        <v>14916.789999999999</v>
      </c>
    </row>
    <row r="25" spans="2:7">
      <c r="B25" s="223"/>
      <c r="C25" s="290" t="s">
        <v>210</v>
      </c>
      <c r="D25" s="222">
        <v>31072.66</v>
      </c>
      <c r="E25" s="222">
        <v>188580.71000000002</v>
      </c>
      <c r="F25" s="222">
        <v>305656</v>
      </c>
      <c r="G25" s="291">
        <v>525309.37</v>
      </c>
    </row>
    <row r="26" spans="2:7">
      <c r="B26" s="223"/>
      <c r="C26" s="290" t="s">
        <v>292</v>
      </c>
      <c r="D26" s="222">
        <v>0</v>
      </c>
      <c r="E26" s="222">
        <v>1630.69</v>
      </c>
      <c r="F26" s="222">
        <v>3000</v>
      </c>
      <c r="G26" s="291">
        <v>4630.6900000000005</v>
      </c>
    </row>
    <row r="27" spans="2:7">
      <c r="B27" s="223"/>
      <c r="C27" s="290" t="s">
        <v>221</v>
      </c>
      <c r="D27" s="222">
        <v>2000</v>
      </c>
      <c r="E27" s="222">
        <v>1594.26</v>
      </c>
      <c r="F27" s="222">
        <v>4000</v>
      </c>
      <c r="G27" s="291">
        <v>7594.26</v>
      </c>
    </row>
    <row r="28" spans="2:7">
      <c r="B28" s="223"/>
      <c r="C28" s="290" t="s">
        <v>500</v>
      </c>
      <c r="D28" s="222">
        <v>7747806.0300000003</v>
      </c>
      <c r="E28" s="222">
        <v>32160957.880000003</v>
      </c>
      <c r="F28" s="222">
        <v>26231652.440000001</v>
      </c>
      <c r="G28" s="291">
        <v>66140416.350000009</v>
      </c>
    </row>
    <row r="29" spans="2:7">
      <c r="B29" s="223"/>
      <c r="C29" s="290" t="s">
        <v>225</v>
      </c>
      <c r="D29" s="222">
        <v>0</v>
      </c>
      <c r="E29" s="222">
        <v>1222.1600000000001</v>
      </c>
      <c r="F29" s="222">
        <v>2000</v>
      </c>
      <c r="G29" s="291">
        <v>3222.16</v>
      </c>
    </row>
    <row r="30" spans="2:7">
      <c r="B30" s="223"/>
      <c r="C30" s="290" t="s">
        <v>295</v>
      </c>
      <c r="D30" s="222">
        <v>10583.34</v>
      </c>
      <c r="E30" s="222">
        <v>27885.260000000002</v>
      </c>
      <c r="F30" s="222">
        <v>31750.010000000002</v>
      </c>
      <c r="G30" s="291">
        <v>70218.610000000015</v>
      </c>
    </row>
    <row r="31" spans="2:7">
      <c r="B31" s="223"/>
      <c r="C31" s="290" t="s">
        <v>172</v>
      </c>
      <c r="D31" s="222">
        <v>101039.35</v>
      </c>
      <c r="E31" s="222">
        <v>237228.03999999998</v>
      </c>
      <c r="F31" s="222">
        <v>404762.03</v>
      </c>
      <c r="G31" s="291">
        <v>743029.42</v>
      </c>
    </row>
    <row r="32" spans="2:7">
      <c r="B32" s="223"/>
      <c r="C32" s="290" t="s">
        <v>244</v>
      </c>
      <c r="D32" s="222">
        <v>5142.92</v>
      </c>
      <c r="E32" s="222">
        <v>6526.08</v>
      </c>
      <c r="F32" s="222">
        <v>19788.169999999998</v>
      </c>
      <c r="G32" s="291">
        <v>31457.17</v>
      </c>
    </row>
    <row r="33" spans="2:7">
      <c r="B33" s="223"/>
      <c r="C33" s="290" t="s">
        <v>166</v>
      </c>
      <c r="D33" s="222">
        <v>169857.8</v>
      </c>
      <c r="E33" s="222">
        <v>2440767.73</v>
      </c>
      <c r="F33" s="222">
        <v>3698606.99</v>
      </c>
      <c r="G33" s="291">
        <v>6309232.5199999996</v>
      </c>
    </row>
    <row r="34" spans="2:7">
      <c r="B34" s="223"/>
      <c r="C34" s="290" t="s">
        <v>501</v>
      </c>
      <c r="D34" s="222">
        <v>0</v>
      </c>
      <c r="E34" s="222">
        <v>3036319.34</v>
      </c>
      <c r="F34" s="222">
        <v>5272500</v>
      </c>
      <c r="G34" s="291">
        <v>8308819.3399999999</v>
      </c>
    </row>
    <row r="35" spans="2:7">
      <c r="B35" s="223"/>
      <c r="C35" s="290" t="s">
        <v>502</v>
      </c>
      <c r="D35" s="222">
        <v>583.33000000000004</v>
      </c>
      <c r="E35" s="222">
        <v>1571.33</v>
      </c>
      <c r="F35" s="222">
        <v>3916.67</v>
      </c>
      <c r="G35" s="291">
        <v>6071.33</v>
      </c>
    </row>
    <row r="36" spans="2:7">
      <c r="B36" s="223"/>
      <c r="C36" s="290" t="s">
        <v>200</v>
      </c>
      <c r="D36" s="222">
        <v>916.67</v>
      </c>
      <c r="E36" s="222">
        <v>3030.08</v>
      </c>
      <c r="F36" s="222">
        <v>3916.67</v>
      </c>
      <c r="G36" s="291">
        <v>7863.42</v>
      </c>
    </row>
    <row r="37" spans="2:7">
      <c r="B37" s="223"/>
      <c r="C37" s="290" t="s">
        <v>283</v>
      </c>
      <c r="D37" s="222">
        <v>0</v>
      </c>
      <c r="E37" s="222">
        <v>10502</v>
      </c>
      <c r="F37" s="222">
        <v>15000</v>
      </c>
      <c r="G37" s="291">
        <v>25502</v>
      </c>
    </row>
    <row r="38" spans="2:7">
      <c r="B38" s="223"/>
      <c r="C38" s="290" t="s">
        <v>27</v>
      </c>
      <c r="D38" s="222">
        <v>1000</v>
      </c>
      <c r="E38" s="222">
        <v>6938.57</v>
      </c>
      <c r="F38" s="222">
        <v>8000</v>
      </c>
      <c r="G38" s="291">
        <v>15938.57</v>
      </c>
    </row>
    <row r="39" spans="2:7">
      <c r="B39" s="223"/>
      <c r="C39" s="290" t="s">
        <v>231</v>
      </c>
      <c r="D39" s="222">
        <v>1916.67</v>
      </c>
      <c r="E39" s="222">
        <v>5603.27</v>
      </c>
      <c r="F39" s="222">
        <v>7000</v>
      </c>
      <c r="G39" s="291">
        <v>14519.94</v>
      </c>
    </row>
    <row r="40" spans="2:7">
      <c r="B40" s="223"/>
      <c r="C40" s="290" t="s">
        <v>252</v>
      </c>
      <c r="D40" s="222">
        <v>2922.08</v>
      </c>
      <c r="E40" s="222">
        <v>3229.15</v>
      </c>
      <c r="F40" s="222">
        <v>5922.08</v>
      </c>
      <c r="G40" s="291">
        <v>12073.31</v>
      </c>
    </row>
    <row r="41" spans="2:7">
      <c r="B41" s="223"/>
      <c r="C41" s="290" t="s">
        <v>503</v>
      </c>
      <c r="D41" s="222">
        <v>30096090</v>
      </c>
      <c r="E41" s="222">
        <v>48693378.199999996</v>
      </c>
      <c r="F41" s="222">
        <v>72233401.269999996</v>
      </c>
      <c r="G41" s="291">
        <v>151022869.46999997</v>
      </c>
    </row>
    <row r="42" spans="2:7">
      <c r="B42" s="223"/>
      <c r="C42" s="290" t="s">
        <v>187</v>
      </c>
      <c r="D42" s="222">
        <v>0</v>
      </c>
      <c r="E42" s="222">
        <v>501.84</v>
      </c>
      <c r="F42" s="222">
        <v>3000</v>
      </c>
      <c r="G42" s="291">
        <v>3501.84</v>
      </c>
    </row>
    <row r="43" spans="2:7">
      <c r="B43" s="223"/>
      <c r="C43" s="290" t="s">
        <v>25</v>
      </c>
      <c r="D43" s="222">
        <v>1000</v>
      </c>
      <c r="E43" s="222">
        <v>1991.7</v>
      </c>
      <c r="F43" s="222">
        <v>2000</v>
      </c>
      <c r="G43" s="291">
        <v>4991.7</v>
      </c>
    </row>
    <row r="44" spans="2:7">
      <c r="B44" s="223"/>
      <c r="C44" s="290" t="s">
        <v>504</v>
      </c>
      <c r="D44" s="222">
        <v>6625050.5999999996</v>
      </c>
      <c r="E44" s="222">
        <v>19184782.170000002</v>
      </c>
      <c r="F44" s="222">
        <v>17200572.079999998</v>
      </c>
      <c r="G44" s="291">
        <v>43010404.850000001</v>
      </c>
    </row>
    <row r="45" spans="2:7">
      <c r="B45" s="223"/>
      <c r="C45" s="290" t="s">
        <v>242</v>
      </c>
      <c r="D45" s="222">
        <v>276.5</v>
      </c>
      <c r="E45" s="222">
        <v>1857.84</v>
      </c>
      <c r="F45" s="222">
        <v>8474</v>
      </c>
      <c r="G45" s="291">
        <v>10608.34</v>
      </c>
    </row>
    <row r="46" spans="2:7">
      <c r="B46" s="223"/>
      <c r="C46" s="290" t="s">
        <v>505</v>
      </c>
      <c r="D46" s="222">
        <v>12874.93</v>
      </c>
      <c r="E46" s="222">
        <v>123469.95</v>
      </c>
      <c r="F46" s="222">
        <v>193977.25</v>
      </c>
      <c r="G46" s="291">
        <v>330322.13</v>
      </c>
    </row>
    <row r="47" spans="2:7">
      <c r="B47" s="223"/>
      <c r="C47" s="290" t="s">
        <v>506</v>
      </c>
      <c r="D47" s="222">
        <v>256577.32</v>
      </c>
      <c r="E47" s="222"/>
      <c r="F47" s="222">
        <v>273774.74</v>
      </c>
      <c r="G47" s="291">
        <v>530352.06000000006</v>
      </c>
    </row>
    <row r="48" spans="2:7">
      <c r="B48" s="223"/>
      <c r="C48" s="290" t="s">
        <v>37</v>
      </c>
      <c r="D48" s="222">
        <v>7666.67</v>
      </c>
      <c r="E48" s="222">
        <v>28711.43</v>
      </c>
      <c r="F48" s="222">
        <v>26000</v>
      </c>
      <c r="G48" s="291">
        <v>62378.1</v>
      </c>
    </row>
    <row r="49" spans="2:7">
      <c r="B49" s="223"/>
      <c r="C49" s="290" t="s">
        <v>30</v>
      </c>
      <c r="D49" s="222">
        <v>342841.21</v>
      </c>
      <c r="E49" s="222">
        <v>2305003</v>
      </c>
      <c r="F49" s="222">
        <v>1975820.74</v>
      </c>
      <c r="G49" s="291">
        <v>4623664.95</v>
      </c>
    </row>
    <row r="50" spans="2:7">
      <c r="B50" s="223"/>
      <c r="C50" s="290" t="s">
        <v>36</v>
      </c>
      <c r="D50" s="222">
        <v>19038.91</v>
      </c>
      <c r="E50" s="222">
        <v>53562.16</v>
      </c>
      <c r="F50" s="222">
        <v>74364.67</v>
      </c>
      <c r="G50" s="291">
        <v>146965.74</v>
      </c>
    </row>
    <row r="51" spans="2:7">
      <c r="B51" s="223"/>
      <c r="C51" s="290" t="s">
        <v>18</v>
      </c>
      <c r="D51" s="222">
        <v>412043.26</v>
      </c>
      <c r="E51" s="222">
        <v>1380475.1</v>
      </c>
      <c r="F51" s="222">
        <v>1157469.18</v>
      </c>
      <c r="G51" s="291">
        <v>2949987.54</v>
      </c>
    </row>
    <row r="52" spans="2:7">
      <c r="B52" s="223"/>
      <c r="C52" s="290" t="s">
        <v>88</v>
      </c>
      <c r="D52" s="222">
        <v>2639561.48</v>
      </c>
      <c r="E52" s="222">
        <v>7880079.4400000004</v>
      </c>
      <c r="F52" s="222">
        <v>8303721.4800000004</v>
      </c>
      <c r="G52" s="291">
        <v>18823362.399999999</v>
      </c>
    </row>
    <row r="53" spans="2:7">
      <c r="B53" s="223"/>
      <c r="C53" s="290" t="s">
        <v>318</v>
      </c>
      <c r="D53" s="222">
        <v>7000</v>
      </c>
      <c r="E53" s="222">
        <v>71680.08</v>
      </c>
      <c r="F53" s="222">
        <v>77500</v>
      </c>
      <c r="G53" s="291">
        <v>156180.08000000002</v>
      </c>
    </row>
    <row r="54" spans="2:7">
      <c r="B54" s="223"/>
      <c r="C54" s="290" t="s">
        <v>190</v>
      </c>
      <c r="D54" s="222">
        <v>0</v>
      </c>
      <c r="E54" s="222">
        <v>3568.11</v>
      </c>
      <c r="F54" s="222">
        <v>6500</v>
      </c>
      <c r="G54" s="291">
        <v>10068.11</v>
      </c>
    </row>
    <row r="55" spans="2:7">
      <c r="B55" s="223"/>
      <c r="C55" s="290" t="s">
        <v>507</v>
      </c>
      <c r="D55" s="222">
        <v>11825475.26</v>
      </c>
      <c r="E55" s="222">
        <v>34276406.189999998</v>
      </c>
      <c r="F55" s="222">
        <v>30818264.600000001</v>
      </c>
      <c r="G55" s="291">
        <v>76920146.049999997</v>
      </c>
    </row>
    <row r="56" spans="2:7">
      <c r="B56" s="223"/>
      <c r="C56" s="290" t="s">
        <v>196</v>
      </c>
      <c r="D56" s="222">
        <v>7730462.2999999998</v>
      </c>
      <c r="E56" s="222">
        <v>26968402.149999999</v>
      </c>
      <c r="F56" s="222">
        <v>20623676.030000001</v>
      </c>
      <c r="G56" s="291">
        <v>55322540.479999997</v>
      </c>
    </row>
    <row r="57" spans="2:7">
      <c r="B57" s="223"/>
      <c r="C57" s="290" t="s">
        <v>207</v>
      </c>
      <c r="D57" s="222">
        <v>0</v>
      </c>
      <c r="E57" s="222">
        <v>0</v>
      </c>
      <c r="F57" s="222">
        <v>2000</v>
      </c>
      <c r="G57" s="291">
        <v>2000</v>
      </c>
    </row>
    <row r="58" spans="2:7">
      <c r="B58" s="223"/>
      <c r="C58" s="290" t="s">
        <v>277</v>
      </c>
      <c r="D58" s="222">
        <v>2000</v>
      </c>
      <c r="E58" s="222">
        <v>11087.41</v>
      </c>
      <c r="F58" s="222">
        <v>9000</v>
      </c>
      <c r="G58" s="291">
        <v>22087.41</v>
      </c>
    </row>
    <row r="59" spans="2:7">
      <c r="B59" s="223"/>
      <c r="C59" s="290" t="s">
        <v>370</v>
      </c>
      <c r="D59" s="222">
        <v>0</v>
      </c>
      <c r="E59" s="222">
        <v>524.9</v>
      </c>
      <c r="F59" s="222">
        <v>1000</v>
      </c>
      <c r="G59" s="291">
        <v>1524.9</v>
      </c>
    </row>
    <row r="60" spans="2:7">
      <c r="B60" s="223"/>
      <c r="C60" s="290" t="s">
        <v>191</v>
      </c>
      <c r="D60" s="222">
        <v>195401.16999999998</v>
      </c>
      <c r="E60" s="222">
        <v>555951.98</v>
      </c>
      <c r="F60" s="222">
        <v>579200.9</v>
      </c>
      <c r="G60" s="291">
        <v>1330554.0499999998</v>
      </c>
    </row>
    <row r="61" spans="2:7">
      <c r="B61" s="223"/>
      <c r="C61" s="290" t="s">
        <v>31</v>
      </c>
      <c r="D61" s="222">
        <v>11583.34</v>
      </c>
      <c r="E61" s="222">
        <v>25946.77</v>
      </c>
      <c r="F61" s="222">
        <v>33000</v>
      </c>
      <c r="G61" s="291">
        <v>70530.11</v>
      </c>
    </row>
    <row r="62" spans="2:7">
      <c r="B62" s="223"/>
      <c r="C62" s="290" t="s">
        <v>243</v>
      </c>
      <c r="D62" s="222">
        <v>0</v>
      </c>
      <c r="E62" s="222">
        <v>1045.5999999999999</v>
      </c>
      <c r="F62" s="222">
        <v>1000</v>
      </c>
      <c r="G62" s="291">
        <v>2045.6</v>
      </c>
    </row>
    <row r="63" spans="2:7">
      <c r="B63" s="223"/>
      <c r="C63" s="290" t="s">
        <v>508</v>
      </c>
      <c r="D63" s="222">
        <v>162288.6</v>
      </c>
      <c r="E63" s="222">
        <v>551448.25</v>
      </c>
      <c r="F63" s="222">
        <v>594348.14</v>
      </c>
      <c r="G63" s="291">
        <v>1308084.99</v>
      </c>
    </row>
    <row r="64" spans="2:7">
      <c r="B64" s="223"/>
      <c r="C64" s="290" t="s">
        <v>509</v>
      </c>
      <c r="D64" s="222">
        <v>164852.94</v>
      </c>
      <c r="E64" s="222">
        <v>227582.28000000003</v>
      </c>
      <c r="F64" s="222">
        <v>401333.81</v>
      </c>
      <c r="G64" s="291">
        <v>793769.03</v>
      </c>
    </row>
    <row r="65" spans="2:7">
      <c r="B65" s="223"/>
      <c r="C65" s="290" t="s">
        <v>199</v>
      </c>
      <c r="D65" s="222">
        <v>0</v>
      </c>
      <c r="E65" s="222">
        <v>47616.7</v>
      </c>
      <c r="F65" s="222">
        <v>64000</v>
      </c>
      <c r="G65" s="291">
        <v>111616.7</v>
      </c>
    </row>
    <row r="66" spans="2:7">
      <c r="B66" s="223"/>
      <c r="C66" s="290" t="s">
        <v>157</v>
      </c>
      <c r="D66" s="222">
        <v>9416402.8800000008</v>
      </c>
      <c r="E66" s="222">
        <v>19564235.420000002</v>
      </c>
      <c r="F66" s="222">
        <v>25634452.920000002</v>
      </c>
      <c r="G66" s="291">
        <v>54615091.220000006</v>
      </c>
    </row>
    <row r="67" spans="2:7">
      <c r="B67" s="223"/>
      <c r="C67" s="290" t="s">
        <v>215</v>
      </c>
      <c r="D67" s="222">
        <v>2000</v>
      </c>
      <c r="E67" s="222">
        <v>14101.74</v>
      </c>
      <c r="F67" s="222">
        <v>8000</v>
      </c>
      <c r="G67" s="291">
        <v>24101.739999999998</v>
      </c>
    </row>
    <row r="68" spans="2:7">
      <c r="B68" s="223"/>
      <c r="C68" s="290" t="s">
        <v>483</v>
      </c>
      <c r="D68" s="222">
        <v>23264.42</v>
      </c>
      <c r="E68" s="222">
        <v>70954.39</v>
      </c>
      <c r="F68" s="222">
        <v>40092.479999999996</v>
      </c>
      <c r="G68" s="291">
        <v>134311.28999999998</v>
      </c>
    </row>
    <row r="69" spans="2:7">
      <c r="B69" s="223"/>
      <c r="C69" s="290" t="s">
        <v>510</v>
      </c>
      <c r="D69" s="222">
        <v>12576586.02</v>
      </c>
      <c r="E69" s="222">
        <v>32265642.009999998</v>
      </c>
      <c r="F69" s="222">
        <v>33071968.880000003</v>
      </c>
      <c r="G69" s="291">
        <v>77914196.909999996</v>
      </c>
    </row>
    <row r="70" spans="2:7">
      <c r="B70" s="223"/>
      <c r="C70" s="290" t="s">
        <v>511</v>
      </c>
      <c r="D70" s="222">
        <v>1750</v>
      </c>
      <c r="E70" s="222">
        <v>7466.6</v>
      </c>
      <c r="F70" s="222">
        <v>3000</v>
      </c>
      <c r="G70" s="291">
        <v>12216.6</v>
      </c>
    </row>
    <row r="71" spans="2:7">
      <c r="B71" s="223"/>
      <c r="C71" s="290" t="s">
        <v>512</v>
      </c>
      <c r="D71" s="222">
        <v>916.67</v>
      </c>
      <c r="E71" s="222">
        <v>2709.48</v>
      </c>
      <c r="F71" s="222">
        <v>2000</v>
      </c>
      <c r="G71" s="291">
        <v>5626.15</v>
      </c>
    </row>
    <row r="72" spans="2:7">
      <c r="B72" s="223"/>
      <c r="C72" s="290" t="s">
        <v>33</v>
      </c>
      <c r="D72" s="222">
        <v>49915.1</v>
      </c>
      <c r="E72" s="222">
        <v>153906.17000000001</v>
      </c>
      <c r="F72" s="222">
        <v>143165.1</v>
      </c>
      <c r="G72" s="291">
        <v>346986.37</v>
      </c>
    </row>
    <row r="73" spans="2:7">
      <c r="B73" s="223"/>
      <c r="C73" s="290" t="s">
        <v>256</v>
      </c>
      <c r="D73" s="222">
        <v>11594.62</v>
      </c>
      <c r="E73" s="222">
        <v>69291.709999999992</v>
      </c>
      <c r="F73" s="222">
        <v>38844.620000000003</v>
      </c>
      <c r="G73" s="291">
        <v>119730.94999999998</v>
      </c>
    </row>
    <row r="74" spans="2:7">
      <c r="B74" s="223"/>
      <c r="C74" s="290" t="s">
        <v>479</v>
      </c>
      <c r="D74" s="222">
        <v>111136.67</v>
      </c>
      <c r="E74" s="222">
        <v>396629.29000000004</v>
      </c>
      <c r="F74" s="222">
        <v>423470</v>
      </c>
      <c r="G74" s="291">
        <v>931235.96</v>
      </c>
    </row>
    <row r="75" spans="2:7">
      <c r="B75" s="223"/>
      <c r="C75" s="290" t="s">
        <v>260</v>
      </c>
      <c r="D75" s="222">
        <v>8000</v>
      </c>
      <c r="E75" s="222">
        <v>30428.76</v>
      </c>
      <c r="F75" s="222">
        <v>37500</v>
      </c>
      <c r="G75" s="291">
        <v>75928.759999999995</v>
      </c>
    </row>
    <row r="76" spans="2:7">
      <c r="B76" s="223"/>
      <c r="C76" s="290" t="s">
        <v>17</v>
      </c>
      <c r="D76" s="222">
        <v>7500</v>
      </c>
      <c r="E76" s="222">
        <v>34626.32</v>
      </c>
      <c r="F76" s="222">
        <v>20916.669999999998</v>
      </c>
      <c r="G76" s="291">
        <v>63042.99</v>
      </c>
    </row>
    <row r="77" spans="2:7">
      <c r="B77" s="223"/>
      <c r="C77" s="290" t="s">
        <v>259</v>
      </c>
      <c r="D77" s="222">
        <v>2275.33</v>
      </c>
      <c r="E77" s="222">
        <v>105465.79</v>
      </c>
      <c r="F77" s="222">
        <v>85275.33</v>
      </c>
      <c r="G77" s="291">
        <v>193016.45</v>
      </c>
    </row>
    <row r="78" spans="2:7">
      <c r="B78" s="223"/>
      <c r="C78" s="290" t="s">
        <v>202</v>
      </c>
      <c r="D78" s="222">
        <v>1537910.67</v>
      </c>
      <c r="E78" s="222">
        <v>6901715.25</v>
      </c>
      <c r="F78" s="222">
        <v>5989526.79</v>
      </c>
      <c r="G78" s="291">
        <v>14429152.710000001</v>
      </c>
    </row>
    <row r="79" spans="2:7">
      <c r="B79" s="223"/>
      <c r="C79" s="290" t="s">
        <v>228</v>
      </c>
      <c r="D79" s="222">
        <v>9592</v>
      </c>
      <c r="E79" s="222">
        <v>22100.28</v>
      </c>
      <c r="F79" s="222">
        <v>28140.55</v>
      </c>
      <c r="G79" s="291">
        <v>59832.83</v>
      </c>
    </row>
    <row r="80" spans="2:7">
      <c r="B80" s="223"/>
      <c r="C80" s="290" t="s">
        <v>513</v>
      </c>
      <c r="D80" s="222">
        <v>1000</v>
      </c>
      <c r="E80" s="222">
        <v>2567.88</v>
      </c>
      <c r="F80" s="222">
        <v>1000</v>
      </c>
      <c r="G80" s="291">
        <v>4567.88</v>
      </c>
    </row>
    <row r="81" spans="2:7">
      <c r="B81" s="223"/>
      <c r="C81" s="290" t="s">
        <v>485</v>
      </c>
      <c r="D81" s="222">
        <v>0</v>
      </c>
      <c r="E81" s="222">
        <v>5217.7</v>
      </c>
      <c r="F81" s="222">
        <v>14000</v>
      </c>
      <c r="G81" s="291">
        <v>19217.7</v>
      </c>
    </row>
    <row r="82" spans="2:7">
      <c r="B82" s="223"/>
      <c r="C82" s="290" t="s">
        <v>22</v>
      </c>
      <c r="D82" s="222">
        <v>0</v>
      </c>
      <c r="E82" s="222">
        <v>76889.58</v>
      </c>
      <c r="F82" s="222">
        <v>162000</v>
      </c>
      <c r="G82" s="291">
        <v>238889.58000000002</v>
      </c>
    </row>
    <row r="83" spans="2:7">
      <c r="B83" s="223"/>
      <c r="C83" s="290" t="s">
        <v>488</v>
      </c>
      <c r="D83" s="222">
        <v>14314745.870000001</v>
      </c>
      <c r="E83" s="222">
        <v>57004340.060000002</v>
      </c>
      <c r="F83" s="222">
        <v>53200035.310000002</v>
      </c>
      <c r="G83" s="291">
        <v>124519121.24000001</v>
      </c>
    </row>
    <row r="84" spans="2:7">
      <c r="B84" s="223"/>
      <c r="C84" s="290" t="s">
        <v>63</v>
      </c>
      <c r="D84" s="222">
        <v>88545.55</v>
      </c>
      <c r="E84" s="222">
        <v>353606.62</v>
      </c>
      <c r="F84" s="222">
        <v>205612.53999999998</v>
      </c>
      <c r="G84" s="291">
        <v>647764.71</v>
      </c>
    </row>
    <row r="85" spans="2:7">
      <c r="B85" s="223"/>
      <c r="C85" s="290" t="s">
        <v>167</v>
      </c>
      <c r="D85" s="222">
        <v>0</v>
      </c>
      <c r="E85" s="222">
        <v>490394.1</v>
      </c>
      <c r="F85" s="222">
        <v>1167000</v>
      </c>
      <c r="G85" s="291">
        <v>1657394.1</v>
      </c>
    </row>
    <row r="86" spans="2:7">
      <c r="B86" s="223"/>
      <c r="C86" s="290" t="s">
        <v>220</v>
      </c>
      <c r="D86" s="222">
        <v>2000</v>
      </c>
      <c r="E86" s="222">
        <v>695.92</v>
      </c>
      <c r="F86" s="222">
        <v>9000</v>
      </c>
      <c r="G86" s="291">
        <v>11695.92</v>
      </c>
    </row>
    <row r="87" spans="2:7">
      <c r="B87" s="292"/>
      <c r="C87" s="293"/>
      <c r="D87" s="206"/>
      <c r="E87" s="206"/>
      <c r="F87" s="206"/>
      <c r="G87" s="205"/>
    </row>
    <row r="88" spans="2:7">
      <c r="B88" s="292"/>
      <c r="C88" s="204" t="s">
        <v>481</v>
      </c>
      <c r="D88" s="203">
        <f>SUM(D7:D86)</f>
        <v>168917606.14999998</v>
      </c>
      <c r="E88" s="203">
        <f>SUM(E7:E86)</f>
        <v>482113180.88</v>
      </c>
      <c r="F88" s="203">
        <f>SUM(F7:F86)</f>
        <v>485971647.84000015</v>
      </c>
      <c r="G88" s="203">
        <f>SUM(G7:G86)</f>
        <v>1137002434.8700004</v>
      </c>
    </row>
    <row r="89" spans="2:7">
      <c r="B89" s="292"/>
      <c r="C89" s="292"/>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1"/>
    <col min="2" max="2" width="11.28515625" style="103" customWidth="1"/>
    <col min="3" max="3" width="67.85546875" style="103" customWidth="1"/>
    <col min="4" max="4" width="12.42578125" style="103" bestFit="1" customWidth="1"/>
    <col min="5" max="5" width="6.28515625" style="103" bestFit="1" customWidth="1"/>
    <col min="6" max="6" width="14.7109375" style="103" customWidth="1"/>
    <col min="7" max="7" width="39.140625" style="103" bestFit="1" customWidth="1"/>
    <col min="8" max="8" width="20" style="101" bestFit="1" customWidth="1"/>
    <col min="9" max="9" width="20" style="101" customWidth="1"/>
    <col min="10" max="10" width="20" style="102" customWidth="1"/>
    <col min="11" max="11" width="12.42578125" style="103" bestFit="1" customWidth="1"/>
    <col min="12" max="13" width="9.140625" style="103"/>
    <col min="14" max="14" width="19.85546875" style="103" bestFit="1" customWidth="1"/>
    <col min="15" max="15" width="10.140625" style="103" bestFit="1" customWidth="1"/>
    <col min="16" max="16384" width="9.140625" style="103"/>
  </cols>
  <sheetData>
    <row r="1" spans="1:11" s="106" customFormat="1" ht="15">
      <c r="A1" s="296" t="s">
        <v>350</v>
      </c>
      <c r="B1" s="296"/>
      <c r="C1" s="296"/>
      <c r="D1" s="296"/>
      <c r="E1" s="296"/>
      <c r="F1" s="296"/>
      <c r="G1" s="296"/>
      <c r="H1" s="296"/>
      <c r="I1" s="296"/>
      <c r="J1" s="296"/>
      <c r="K1" s="296"/>
    </row>
    <row r="2" spans="1:11" s="106" customFormat="1" ht="15">
      <c r="A2" s="296" t="s">
        <v>351</v>
      </c>
      <c r="B2" s="296"/>
      <c r="C2" s="296"/>
      <c r="D2" s="296"/>
      <c r="E2" s="296"/>
      <c r="F2" s="296"/>
      <c r="G2" s="296"/>
      <c r="H2" s="296"/>
      <c r="I2" s="296"/>
      <c r="J2" s="296"/>
      <c r="K2" s="296"/>
    </row>
    <row r="3" spans="1:11" s="106" customFormat="1" ht="15" thickBot="1">
      <c r="A3" s="321"/>
      <c r="B3" s="321"/>
      <c r="C3" s="321"/>
      <c r="D3" s="321"/>
      <c r="E3" s="321"/>
      <c r="F3" s="321"/>
      <c r="G3" s="321"/>
      <c r="H3" s="321"/>
      <c r="I3" s="321"/>
      <c r="J3" s="321"/>
      <c r="K3" s="321"/>
    </row>
    <row r="4" spans="1:11" s="106" customFormat="1" ht="23.25" customHeight="1">
      <c r="A4" s="323" t="s">
        <v>321</v>
      </c>
      <c r="B4" s="330" t="s">
        <v>1</v>
      </c>
      <c r="C4" s="332" t="s">
        <v>68</v>
      </c>
      <c r="D4" s="306"/>
      <c r="E4" s="333"/>
      <c r="F4" s="330" t="s">
        <v>69</v>
      </c>
      <c r="G4" s="330" t="s">
        <v>165</v>
      </c>
      <c r="H4" s="325" t="s">
        <v>385</v>
      </c>
      <c r="I4" s="325" t="s">
        <v>386</v>
      </c>
      <c r="J4" s="327" t="s">
        <v>387</v>
      </c>
      <c r="K4" s="335" t="s">
        <v>7</v>
      </c>
    </row>
    <row r="5" spans="1:11" s="106" customFormat="1" ht="22.5" customHeight="1" thickBot="1">
      <c r="A5" s="324"/>
      <c r="B5" s="331"/>
      <c r="C5" s="94" t="s">
        <v>70</v>
      </c>
      <c r="D5" s="31" t="s">
        <v>71</v>
      </c>
      <c r="E5" s="30" t="s">
        <v>72</v>
      </c>
      <c r="F5" s="334"/>
      <c r="G5" s="334"/>
      <c r="H5" s="326"/>
      <c r="I5" s="326"/>
      <c r="J5" s="328"/>
      <c r="K5" s="336"/>
    </row>
    <row r="6" spans="1:11" s="106" customFormat="1" ht="17.25" customHeight="1">
      <c r="A6" s="95"/>
      <c r="B6" s="24">
        <v>40352</v>
      </c>
      <c r="C6" s="3" t="s">
        <v>342</v>
      </c>
      <c r="D6" s="3" t="s">
        <v>343</v>
      </c>
      <c r="E6" s="27" t="s">
        <v>141</v>
      </c>
      <c r="F6" s="33" t="s">
        <v>12</v>
      </c>
      <c r="G6" s="1" t="s">
        <v>344</v>
      </c>
      <c r="H6" s="97">
        <v>102800000</v>
      </c>
      <c r="I6" s="97" t="s">
        <v>239</v>
      </c>
      <c r="J6" s="110">
        <f>H6+I7+I8</f>
        <v>194026240</v>
      </c>
      <c r="K6" s="25" t="s">
        <v>73</v>
      </c>
    </row>
    <row r="7" spans="1:11" s="106" customFormat="1" ht="17.25" customHeight="1">
      <c r="A7" s="95">
        <v>2</v>
      </c>
      <c r="B7" s="24">
        <v>40444</v>
      </c>
      <c r="C7" s="29"/>
      <c r="D7" s="29"/>
      <c r="E7" s="96"/>
      <c r="F7" s="33" t="s">
        <v>12</v>
      </c>
      <c r="G7" s="1" t="s">
        <v>344</v>
      </c>
      <c r="H7" s="97" t="s">
        <v>239</v>
      </c>
      <c r="I7" s="97">
        <v>34056581</v>
      </c>
      <c r="J7" s="108"/>
      <c r="K7" s="25" t="s">
        <v>73</v>
      </c>
    </row>
    <row r="8" spans="1:11" s="106" customFormat="1" ht="17.25" customHeight="1">
      <c r="A8" s="95">
        <v>3</v>
      </c>
      <c r="B8" s="24">
        <v>40450</v>
      </c>
      <c r="C8" s="111"/>
      <c r="D8" s="29"/>
      <c r="E8" s="96"/>
      <c r="F8" s="33" t="s">
        <v>12</v>
      </c>
      <c r="G8" s="1" t="s">
        <v>344</v>
      </c>
      <c r="H8" s="97" t="s">
        <v>239</v>
      </c>
      <c r="I8" s="97">
        <v>57169659</v>
      </c>
      <c r="J8" s="109"/>
      <c r="K8" s="25" t="s">
        <v>73</v>
      </c>
    </row>
    <row r="9" spans="1:11" s="106" customFormat="1" ht="17.25" customHeight="1">
      <c r="A9" s="95"/>
      <c r="B9" s="24">
        <v>40352</v>
      </c>
      <c r="C9" s="3" t="s">
        <v>345</v>
      </c>
      <c r="D9" s="3" t="s">
        <v>216</v>
      </c>
      <c r="E9" s="27" t="s">
        <v>101</v>
      </c>
      <c r="F9" s="33" t="s">
        <v>12</v>
      </c>
      <c r="G9" s="1" t="s">
        <v>344</v>
      </c>
      <c r="H9" s="98">
        <v>699600000</v>
      </c>
      <c r="I9" s="98" t="s">
        <v>239</v>
      </c>
      <c r="J9" s="107">
        <f>H9+I10+I11</f>
        <v>1975334096</v>
      </c>
      <c r="K9" s="25" t="s">
        <v>73</v>
      </c>
    </row>
    <row r="10" spans="1:11" s="106" customFormat="1" ht="17.25" customHeight="1">
      <c r="A10" s="95">
        <v>2</v>
      </c>
      <c r="B10" s="24">
        <v>40444</v>
      </c>
      <c r="C10" s="29"/>
      <c r="D10" s="29"/>
      <c r="E10" s="96"/>
      <c r="F10" s="33" t="s">
        <v>12</v>
      </c>
      <c r="G10" s="1" t="s">
        <v>344</v>
      </c>
      <c r="H10" s="97" t="s">
        <v>239</v>
      </c>
      <c r="I10" s="97">
        <v>476257070</v>
      </c>
      <c r="J10" s="108"/>
      <c r="K10" s="25" t="s">
        <v>73</v>
      </c>
    </row>
    <row r="11" spans="1:11" s="106" customFormat="1" ht="17.25" customHeight="1">
      <c r="A11" s="95">
        <v>3</v>
      </c>
      <c r="B11" s="24">
        <v>40450</v>
      </c>
      <c r="C11" s="111"/>
      <c r="D11" s="29"/>
      <c r="E11" s="96"/>
      <c r="F11" s="33" t="s">
        <v>12</v>
      </c>
      <c r="G11" s="1" t="s">
        <v>344</v>
      </c>
      <c r="H11" s="97" t="s">
        <v>239</v>
      </c>
      <c r="I11" s="97">
        <v>799477026</v>
      </c>
      <c r="J11" s="108"/>
      <c r="K11" s="25" t="s">
        <v>73</v>
      </c>
    </row>
    <row r="12" spans="1:11" s="106" customFormat="1" ht="17.25" customHeight="1">
      <c r="A12" s="95"/>
      <c r="B12" s="24">
        <v>40352</v>
      </c>
      <c r="C12" s="3" t="s">
        <v>346</v>
      </c>
      <c r="D12" s="3" t="s">
        <v>142</v>
      </c>
      <c r="E12" s="27" t="s">
        <v>122</v>
      </c>
      <c r="F12" s="33" t="s">
        <v>12</v>
      </c>
      <c r="G12" s="1" t="s">
        <v>344</v>
      </c>
      <c r="H12" s="97">
        <v>418000000</v>
      </c>
      <c r="I12" s="97" t="s">
        <v>239</v>
      </c>
      <c r="J12" s="107">
        <f>H12+I13+I14</f>
        <v>1057839136</v>
      </c>
      <c r="K12" s="25" t="s">
        <v>73</v>
      </c>
    </row>
    <row r="13" spans="1:11" s="106" customFormat="1" ht="17.25" customHeight="1">
      <c r="A13" s="95">
        <v>2</v>
      </c>
      <c r="B13" s="24">
        <v>40444</v>
      </c>
      <c r="C13" s="29"/>
      <c r="D13" s="29"/>
      <c r="E13" s="96"/>
      <c r="F13" s="33" t="s">
        <v>12</v>
      </c>
      <c r="G13" s="1" t="s">
        <v>344</v>
      </c>
      <c r="H13" s="97" t="s">
        <v>239</v>
      </c>
      <c r="I13" s="97">
        <v>238864755</v>
      </c>
      <c r="J13" s="108"/>
      <c r="K13" s="25" t="s">
        <v>73</v>
      </c>
    </row>
    <row r="14" spans="1:11" s="106" customFormat="1" ht="17.25" customHeight="1">
      <c r="A14" s="95">
        <v>3</v>
      </c>
      <c r="B14" s="24">
        <v>40450</v>
      </c>
      <c r="C14" s="111"/>
      <c r="D14" s="29"/>
      <c r="E14" s="96"/>
      <c r="F14" s="33" t="s">
        <v>12</v>
      </c>
      <c r="G14" s="1" t="s">
        <v>344</v>
      </c>
      <c r="H14" s="97" t="s">
        <v>239</v>
      </c>
      <c r="I14" s="97">
        <v>400974381</v>
      </c>
      <c r="J14" s="109"/>
      <c r="K14" s="25" t="s">
        <v>73</v>
      </c>
    </row>
    <row r="15" spans="1:11" s="106" customFormat="1" ht="17.25" customHeight="1">
      <c r="A15" s="95"/>
      <c r="B15" s="24">
        <v>40352</v>
      </c>
      <c r="C15" s="3" t="s">
        <v>347</v>
      </c>
      <c r="D15" s="3" t="s">
        <v>330</v>
      </c>
      <c r="E15" s="27" t="s">
        <v>93</v>
      </c>
      <c r="F15" s="33" t="s">
        <v>12</v>
      </c>
      <c r="G15" s="1" t="s">
        <v>344</v>
      </c>
      <c r="H15" s="97">
        <v>125100000</v>
      </c>
      <c r="I15" s="97" t="s">
        <v>239</v>
      </c>
      <c r="J15" s="112">
        <f>H15+I16</f>
        <v>267766006</v>
      </c>
      <c r="K15" s="25" t="s">
        <v>73</v>
      </c>
    </row>
    <row r="16" spans="1:11" s="106" customFormat="1" ht="17.25" customHeight="1">
      <c r="A16" s="95">
        <v>3</v>
      </c>
      <c r="B16" s="24">
        <v>40450</v>
      </c>
      <c r="C16" s="111"/>
      <c r="D16" s="32"/>
      <c r="E16" s="113"/>
      <c r="F16" s="33" t="s">
        <v>12</v>
      </c>
      <c r="G16" s="1" t="s">
        <v>344</v>
      </c>
      <c r="H16" s="97" t="s">
        <v>239</v>
      </c>
      <c r="I16" s="97">
        <v>142666006</v>
      </c>
      <c r="J16" s="109"/>
      <c r="K16" s="25" t="s">
        <v>73</v>
      </c>
    </row>
    <row r="17" spans="1:11" s="106" customFormat="1" ht="17.25" customHeight="1">
      <c r="A17" s="95"/>
      <c r="B17" s="24">
        <v>40352</v>
      </c>
      <c r="C17" s="3" t="s">
        <v>348</v>
      </c>
      <c r="D17" s="3" t="s">
        <v>349</v>
      </c>
      <c r="E17" s="27" t="s">
        <v>67</v>
      </c>
      <c r="F17" s="33" t="s">
        <v>12</v>
      </c>
      <c r="G17" s="1" t="s">
        <v>344</v>
      </c>
      <c r="H17" s="98">
        <v>154500000</v>
      </c>
      <c r="I17" s="98" t="s">
        <v>239</v>
      </c>
      <c r="J17" s="107">
        <f>H17+I18+I19</f>
        <v>498605738</v>
      </c>
      <c r="K17" s="25" t="s">
        <v>73</v>
      </c>
    </row>
    <row r="18" spans="1:11" s="106" customFormat="1" ht="17.25" customHeight="1">
      <c r="A18" s="95">
        <v>2</v>
      </c>
      <c r="B18" s="24">
        <v>40444</v>
      </c>
      <c r="C18" s="29"/>
      <c r="D18" s="29"/>
      <c r="E18" s="96"/>
      <c r="F18" s="33" t="s">
        <v>12</v>
      </c>
      <c r="G18" s="1" t="s">
        <v>344</v>
      </c>
      <c r="H18" s="97" t="s">
        <v>239</v>
      </c>
      <c r="I18" s="97">
        <v>128461559</v>
      </c>
      <c r="J18" s="108"/>
      <c r="K18" s="25" t="s">
        <v>73</v>
      </c>
    </row>
    <row r="19" spans="1:11" s="106" customFormat="1" ht="17.25" customHeight="1">
      <c r="A19" s="95">
        <v>3</v>
      </c>
      <c r="B19" s="24">
        <v>40450</v>
      </c>
      <c r="C19" s="111"/>
      <c r="D19" s="32"/>
      <c r="E19" s="113"/>
      <c r="F19" s="33" t="s">
        <v>12</v>
      </c>
      <c r="G19" s="1" t="s">
        <v>344</v>
      </c>
      <c r="H19" s="97" t="s">
        <v>239</v>
      </c>
      <c r="I19" s="97">
        <v>215644179</v>
      </c>
      <c r="J19" s="109"/>
      <c r="K19" s="25" t="s">
        <v>73</v>
      </c>
    </row>
    <row r="20" spans="1:11" s="106" customFormat="1" ht="17.25" customHeight="1">
      <c r="A20" s="95"/>
      <c r="B20" s="24">
        <v>40393</v>
      </c>
      <c r="C20" s="3" t="s">
        <v>356</v>
      </c>
      <c r="D20" s="29" t="s">
        <v>357</v>
      </c>
      <c r="E20" s="96" t="s">
        <v>78</v>
      </c>
      <c r="F20" s="33" t="s">
        <v>12</v>
      </c>
      <c r="G20" s="1" t="s">
        <v>344</v>
      </c>
      <c r="H20" s="99">
        <v>159000000</v>
      </c>
      <c r="I20" s="97" t="s">
        <v>239</v>
      </c>
      <c r="J20" s="107">
        <f>H20+I21+I22</f>
        <v>482781786</v>
      </c>
      <c r="K20" s="25" t="s">
        <v>73</v>
      </c>
    </row>
    <row r="21" spans="1:11" s="106" customFormat="1" ht="17.25" customHeight="1">
      <c r="A21" s="95">
        <v>2</v>
      </c>
      <c r="B21" s="24">
        <v>40444</v>
      </c>
      <c r="C21" s="29"/>
      <c r="D21" s="29"/>
      <c r="E21" s="96"/>
      <c r="F21" s="33" t="s">
        <v>12</v>
      </c>
      <c r="G21" s="1" t="s">
        <v>344</v>
      </c>
      <c r="H21" s="99" t="s">
        <v>239</v>
      </c>
      <c r="I21" s="97">
        <v>120874221</v>
      </c>
      <c r="J21" s="108"/>
      <c r="K21" s="25" t="s">
        <v>73</v>
      </c>
    </row>
    <row r="22" spans="1:11" s="106" customFormat="1" ht="17.25" customHeight="1">
      <c r="A22" s="95">
        <v>3</v>
      </c>
      <c r="B22" s="24">
        <v>40450</v>
      </c>
      <c r="C22" s="111"/>
      <c r="D22" s="29"/>
      <c r="E22" s="96"/>
      <c r="F22" s="33" t="s">
        <v>12</v>
      </c>
      <c r="G22" s="1" t="s">
        <v>344</v>
      </c>
      <c r="H22" s="97" t="s">
        <v>239</v>
      </c>
      <c r="I22" s="97">
        <v>202907565</v>
      </c>
      <c r="J22" s="109"/>
      <c r="K22" s="25" t="s">
        <v>73</v>
      </c>
    </row>
    <row r="23" spans="1:11" s="106" customFormat="1" ht="17.25" customHeight="1">
      <c r="A23" s="95"/>
      <c r="B23" s="24">
        <v>40393</v>
      </c>
      <c r="C23" s="3" t="s">
        <v>358</v>
      </c>
      <c r="D23" s="3" t="s">
        <v>359</v>
      </c>
      <c r="E23" s="27" t="s">
        <v>136</v>
      </c>
      <c r="F23" s="33" t="s">
        <v>12</v>
      </c>
      <c r="G23" s="1" t="s">
        <v>344</v>
      </c>
      <c r="H23" s="100">
        <v>172000000</v>
      </c>
      <c r="I23" s="98" t="s">
        <v>239</v>
      </c>
      <c r="J23" s="107">
        <f>H23+I24+I25</f>
        <v>570395099</v>
      </c>
      <c r="K23" s="25" t="s">
        <v>73</v>
      </c>
    </row>
    <row r="24" spans="1:11" s="106" customFormat="1" ht="17.25" customHeight="1">
      <c r="A24" s="95">
        <v>2</v>
      </c>
      <c r="B24" s="24">
        <v>40444</v>
      </c>
      <c r="C24" s="29"/>
      <c r="D24" s="29"/>
      <c r="E24" s="96"/>
      <c r="F24" s="33" t="s">
        <v>12</v>
      </c>
      <c r="G24" s="1" t="s">
        <v>344</v>
      </c>
      <c r="H24" s="100" t="s">
        <v>239</v>
      </c>
      <c r="I24" s="98">
        <v>148728864</v>
      </c>
      <c r="J24" s="108"/>
      <c r="K24" s="25" t="s">
        <v>73</v>
      </c>
    </row>
    <row r="25" spans="1:11" s="106" customFormat="1" ht="17.25" customHeight="1">
      <c r="A25" s="95">
        <v>3</v>
      </c>
      <c r="B25" s="24">
        <v>40450</v>
      </c>
      <c r="C25" s="111"/>
      <c r="D25" s="29"/>
      <c r="E25" s="96"/>
      <c r="F25" s="33" t="s">
        <v>12</v>
      </c>
      <c r="G25" s="1" t="s">
        <v>344</v>
      </c>
      <c r="H25" s="97" t="s">
        <v>239</v>
      </c>
      <c r="I25" s="97">
        <v>249666235</v>
      </c>
      <c r="J25" s="109"/>
      <c r="K25" s="25" t="s">
        <v>73</v>
      </c>
    </row>
    <row r="26" spans="1:11" s="106" customFormat="1" ht="17.25" customHeight="1">
      <c r="A26" s="95"/>
      <c r="B26" s="24">
        <v>40393</v>
      </c>
      <c r="C26" s="3" t="s">
        <v>360</v>
      </c>
      <c r="D26" s="3" t="s">
        <v>169</v>
      </c>
      <c r="E26" s="27" t="s">
        <v>104</v>
      </c>
      <c r="F26" s="33" t="s">
        <v>12</v>
      </c>
      <c r="G26" s="1" t="s">
        <v>344</v>
      </c>
      <c r="H26" s="100">
        <v>88000000</v>
      </c>
      <c r="I26" s="98" t="s">
        <v>239</v>
      </c>
      <c r="J26" s="107">
        <f>H26+I27+I28</f>
        <v>220042786</v>
      </c>
      <c r="K26" s="25" t="s">
        <v>73</v>
      </c>
    </row>
    <row r="27" spans="1:11" s="106" customFormat="1" ht="17.25" customHeight="1">
      <c r="A27" s="95">
        <v>2</v>
      </c>
      <c r="B27" s="24">
        <v>40444</v>
      </c>
      <c r="C27" s="29"/>
      <c r="D27" s="29"/>
      <c r="E27" s="96"/>
      <c r="F27" s="33" t="s">
        <v>12</v>
      </c>
      <c r="G27" s="1" t="s">
        <v>344</v>
      </c>
      <c r="H27" s="100" t="s">
        <v>239</v>
      </c>
      <c r="I27" s="98">
        <v>49294215</v>
      </c>
      <c r="J27" s="108"/>
      <c r="K27" s="25" t="s">
        <v>73</v>
      </c>
    </row>
    <row r="28" spans="1:11" s="106" customFormat="1" ht="17.25" customHeight="1">
      <c r="A28" s="95">
        <v>3</v>
      </c>
      <c r="B28" s="24">
        <v>40450</v>
      </c>
      <c r="C28" s="111"/>
      <c r="D28" s="29"/>
      <c r="E28" s="96"/>
      <c r="F28" s="33" t="s">
        <v>12</v>
      </c>
      <c r="G28" s="1" t="s">
        <v>344</v>
      </c>
      <c r="H28" s="97" t="s">
        <v>239</v>
      </c>
      <c r="I28" s="97">
        <v>82748571</v>
      </c>
      <c r="J28" s="109"/>
      <c r="K28" s="25" t="s">
        <v>73</v>
      </c>
    </row>
    <row r="29" spans="1:11" s="106" customFormat="1" ht="17.25" customHeight="1">
      <c r="A29" s="95"/>
      <c r="B29" s="24">
        <v>40393</v>
      </c>
      <c r="C29" s="3" t="s">
        <v>361</v>
      </c>
      <c r="D29" s="3" t="s">
        <v>362</v>
      </c>
      <c r="E29" s="27" t="s">
        <v>363</v>
      </c>
      <c r="F29" s="33" t="s">
        <v>12</v>
      </c>
      <c r="G29" s="1" t="s">
        <v>344</v>
      </c>
      <c r="H29" s="100">
        <v>43000000</v>
      </c>
      <c r="I29" s="98" t="s">
        <v>239</v>
      </c>
      <c r="J29" s="107">
        <f>H29+I30+I31</f>
        <v>79351573</v>
      </c>
      <c r="K29" s="25" t="s">
        <v>73</v>
      </c>
    </row>
    <row r="30" spans="1:11" s="106" customFormat="1" ht="17.25" customHeight="1">
      <c r="A30" s="95">
        <v>2</v>
      </c>
      <c r="B30" s="24">
        <v>40444</v>
      </c>
      <c r="C30" s="29"/>
      <c r="D30" s="29"/>
      <c r="E30" s="96"/>
      <c r="F30" s="33" t="s">
        <v>12</v>
      </c>
      <c r="G30" s="1" t="s">
        <v>344</v>
      </c>
      <c r="H30" s="99" t="s">
        <v>239</v>
      </c>
      <c r="I30" s="97">
        <v>13570770</v>
      </c>
      <c r="J30" s="108"/>
      <c r="K30" s="25" t="s">
        <v>73</v>
      </c>
    </row>
    <row r="31" spans="1:11" s="106" customFormat="1" ht="17.25" customHeight="1">
      <c r="A31" s="95">
        <v>3</v>
      </c>
      <c r="B31" s="24">
        <v>40450</v>
      </c>
      <c r="C31" s="111"/>
      <c r="D31" s="29"/>
      <c r="E31" s="96"/>
      <c r="F31" s="33" t="s">
        <v>12</v>
      </c>
      <c r="G31" s="1" t="s">
        <v>344</v>
      </c>
      <c r="H31" s="97" t="s">
        <v>239</v>
      </c>
      <c r="I31" s="97">
        <v>22780803</v>
      </c>
      <c r="J31" s="109"/>
      <c r="K31" s="25" t="s">
        <v>73</v>
      </c>
    </row>
    <row r="32" spans="1:11" s="106" customFormat="1" ht="17.25" customHeight="1">
      <c r="A32" s="95"/>
      <c r="B32" s="24">
        <v>40393</v>
      </c>
      <c r="C32" s="3" t="s">
        <v>364</v>
      </c>
      <c r="D32" s="3" t="s">
        <v>77</v>
      </c>
      <c r="E32" s="27" t="s">
        <v>109</v>
      </c>
      <c r="F32" s="33" t="s">
        <v>12</v>
      </c>
      <c r="G32" s="1" t="s">
        <v>344</v>
      </c>
      <c r="H32" s="100">
        <v>138000000</v>
      </c>
      <c r="I32" s="98" t="s">
        <v>239</v>
      </c>
      <c r="J32" s="107">
        <f>H32+I33+I34</f>
        <v>295431547</v>
      </c>
      <c r="K32" s="25" t="s">
        <v>73</v>
      </c>
    </row>
    <row r="33" spans="1:11" s="106" customFormat="1" ht="17.25" customHeight="1">
      <c r="A33" s="95">
        <v>2</v>
      </c>
      <c r="B33" s="24">
        <v>40444</v>
      </c>
      <c r="C33" s="29"/>
      <c r="D33" s="29"/>
      <c r="E33" s="96"/>
      <c r="F33" s="33" t="s">
        <v>12</v>
      </c>
      <c r="G33" s="1" t="s">
        <v>344</v>
      </c>
      <c r="H33" s="100" t="s">
        <v>239</v>
      </c>
      <c r="I33" s="98">
        <v>58772347</v>
      </c>
      <c r="J33" s="108"/>
      <c r="K33" s="25" t="s">
        <v>73</v>
      </c>
    </row>
    <row r="34" spans="1:11" s="106" customFormat="1" ht="17.25" customHeight="1">
      <c r="A34" s="95">
        <v>3</v>
      </c>
      <c r="B34" s="24">
        <v>40450</v>
      </c>
      <c r="C34" s="111"/>
      <c r="D34" s="29"/>
      <c r="E34" s="96"/>
      <c r="F34" s="33" t="s">
        <v>12</v>
      </c>
      <c r="G34" s="1" t="s">
        <v>344</v>
      </c>
      <c r="H34" s="97" t="s">
        <v>239</v>
      </c>
      <c r="I34" s="97">
        <v>98659200</v>
      </c>
      <c r="J34" s="109"/>
      <c r="K34" s="25" t="s">
        <v>73</v>
      </c>
    </row>
    <row r="35" spans="1:11" s="106" customFormat="1" ht="17.25" customHeight="1">
      <c r="A35" s="95"/>
      <c r="B35" s="24">
        <v>40444</v>
      </c>
      <c r="C35" s="3" t="s">
        <v>388</v>
      </c>
      <c r="D35" s="3" t="s">
        <v>389</v>
      </c>
      <c r="E35" s="27" t="s">
        <v>119</v>
      </c>
      <c r="F35" s="33" t="s">
        <v>12</v>
      </c>
      <c r="G35" s="1" t="s">
        <v>344</v>
      </c>
      <c r="H35" s="100">
        <v>60672471</v>
      </c>
      <c r="I35" s="100" t="s">
        <v>239</v>
      </c>
      <c r="J35" s="112">
        <f>H35+I36</f>
        <v>162521345</v>
      </c>
      <c r="K35" s="25" t="s">
        <v>73</v>
      </c>
    </row>
    <row r="36" spans="1:11" s="106" customFormat="1" ht="17.25" customHeight="1">
      <c r="A36" s="95">
        <v>3</v>
      </c>
      <c r="B36" s="24">
        <v>40450</v>
      </c>
      <c r="C36" s="111"/>
      <c r="D36" s="29"/>
      <c r="E36" s="96"/>
      <c r="F36" s="33" t="s">
        <v>12</v>
      </c>
      <c r="G36" s="1" t="s">
        <v>344</v>
      </c>
      <c r="H36" s="97" t="s">
        <v>239</v>
      </c>
      <c r="I36" s="97">
        <v>101848874</v>
      </c>
      <c r="J36" s="109"/>
      <c r="K36" s="25" t="s">
        <v>73</v>
      </c>
    </row>
    <row r="37" spans="1:11" s="106" customFormat="1" ht="17.25" customHeight="1">
      <c r="A37" s="95"/>
      <c r="B37" s="24">
        <v>40444</v>
      </c>
      <c r="C37" s="3" t="s">
        <v>390</v>
      </c>
      <c r="D37" s="3" t="s">
        <v>74</v>
      </c>
      <c r="E37" s="27" t="s">
        <v>102</v>
      </c>
      <c r="F37" s="33" t="s">
        <v>12</v>
      </c>
      <c r="G37" s="1" t="s">
        <v>344</v>
      </c>
      <c r="H37" s="100">
        <v>55588050</v>
      </c>
      <c r="I37" s="100" t="s">
        <v>239</v>
      </c>
      <c r="J37" s="112">
        <f>H37+I38</f>
        <v>148901875</v>
      </c>
      <c r="K37" s="25" t="s">
        <v>73</v>
      </c>
    </row>
    <row r="38" spans="1:11" s="106" customFormat="1" ht="17.25" customHeight="1">
      <c r="A38" s="95">
        <v>3</v>
      </c>
      <c r="B38" s="24">
        <v>40450</v>
      </c>
      <c r="C38" s="111"/>
      <c r="D38" s="29"/>
      <c r="E38" s="96"/>
      <c r="F38" s="33" t="s">
        <v>12</v>
      </c>
      <c r="G38" s="1" t="s">
        <v>344</v>
      </c>
      <c r="H38" s="97" t="s">
        <v>239</v>
      </c>
      <c r="I38" s="97">
        <v>93313825</v>
      </c>
      <c r="J38" s="109"/>
      <c r="K38" s="25" t="s">
        <v>73</v>
      </c>
    </row>
    <row r="39" spans="1:11" s="106" customFormat="1" ht="17.25" customHeight="1">
      <c r="A39" s="95"/>
      <c r="B39" s="24">
        <v>40444</v>
      </c>
      <c r="C39" s="3" t="s">
        <v>391</v>
      </c>
      <c r="D39" s="3" t="s">
        <v>383</v>
      </c>
      <c r="E39" s="27" t="s">
        <v>107</v>
      </c>
      <c r="F39" s="33" t="s">
        <v>12</v>
      </c>
      <c r="G39" s="1" t="s">
        <v>344</v>
      </c>
      <c r="H39" s="100">
        <v>38036950</v>
      </c>
      <c r="I39" s="100" t="s">
        <v>239</v>
      </c>
      <c r="J39" s="112">
        <f>H39+I40</f>
        <v>101888323</v>
      </c>
      <c r="K39" s="25" t="s">
        <v>73</v>
      </c>
    </row>
    <row r="40" spans="1:11" s="106" customFormat="1" ht="17.25" customHeight="1">
      <c r="A40" s="95">
        <v>3</v>
      </c>
      <c r="B40" s="24">
        <v>40450</v>
      </c>
      <c r="C40" s="111"/>
      <c r="D40" s="29"/>
      <c r="E40" s="96"/>
      <c r="F40" s="33" t="s">
        <v>12</v>
      </c>
      <c r="G40" s="1" t="s">
        <v>344</v>
      </c>
      <c r="H40" s="97" t="s">
        <v>239</v>
      </c>
      <c r="I40" s="97">
        <v>63851373</v>
      </c>
      <c r="J40" s="109"/>
      <c r="K40" s="25" t="s">
        <v>73</v>
      </c>
    </row>
    <row r="41" spans="1:11" s="106" customFormat="1" ht="17.25" customHeight="1">
      <c r="A41" s="95"/>
      <c r="B41" s="24">
        <v>40444</v>
      </c>
      <c r="C41" s="247" t="s">
        <v>392</v>
      </c>
      <c r="D41" s="247" t="s">
        <v>98</v>
      </c>
      <c r="E41" s="27" t="s">
        <v>116</v>
      </c>
      <c r="F41" s="33" t="s">
        <v>12</v>
      </c>
      <c r="G41" s="1" t="s">
        <v>344</v>
      </c>
      <c r="H41" s="100">
        <v>126650987</v>
      </c>
      <c r="I41" s="100" t="s">
        <v>239</v>
      </c>
      <c r="J41" s="112">
        <f>H41+I42</f>
        <v>339255819</v>
      </c>
      <c r="K41" s="25" t="s">
        <v>73</v>
      </c>
    </row>
    <row r="42" spans="1:11" s="106" customFormat="1" ht="17.25" customHeight="1">
      <c r="A42" s="95">
        <v>3</v>
      </c>
      <c r="B42" s="24">
        <v>40450</v>
      </c>
      <c r="C42" s="246"/>
      <c r="D42" s="246"/>
      <c r="E42" s="113"/>
      <c r="F42" s="33" t="s">
        <v>12</v>
      </c>
      <c r="G42" s="1" t="s">
        <v>344</v>
      </c>
      <c r="H42" s="97" t="s">
        <v>239</v>
      </c>
      <c r="I42" s="97">
        <v>212604832</v>
      </c>
      <c r="J42" s="109"/>
      <c r="K42" s="25" t="s">
        <v>73</v>
      </c>
    </row>
    <row r="43" spans="1:11" s="106" customFormat="1" ht="17.25" customHeight="1">
      <c r="A43" s="95"/>
      <c r="B43" s="24">
        <v>40444</v>
      </c>
      <c r="C43" s="3" t="s">
        <v>393</v>
      </c>
      <c r="D43" s="3" t="s">
        <v>394</v>
      </c>
      <c r="E43" s="27" t="s">
        <v>115</v>
      </c>
      <c r="F43" s="33" t="s">
        <v>12</v>
      </c>
      <c r="G43" s="1" t="s">
        <v>344</v>
      </c>
      <c r="H43" s="100">
        <v>82762859</v>
      </c>
      <c r="I43" s="100" t="s">
        <v>239</v>
      </c>
      <c r="J43" s="112">
        <f>H43+I44</f>
        <v>221694139</v>
      </c>
      <c r="K43" s="25" t="s">
        <v>73</v>
      </c>
    </row>
    <row r="44" spans="1:11" s="106" customFormat="1" ht="17.25" customHeight="1">
      <c r="A44" s="95">
        <v>3</v>
      </c>
      <c r="B44" s="24">
        <v>40450</v>
      </c>
      <c r="C44" s="111"/>
      <c r="D44" s="29"/>
      <c r="E44" s="96"/>
      <c r="F44" s="33" t="s">
        <v>12</v>
      </c>
      <c r="G44" s="1" t="s">
        <v>344</v>
      </c>
      <c r="H44" s="97" t="s">
        <v>239</v>
      </c>
      <c r="I44" s="97">
        <v>138931280</v>
      </c>
      <c r="J44" s="109"/>
      <c r="K44" s="25" t="s">
        <v>73</v>
      </c>
    </row>
    <row r="45" spans="1:11" s="106" customFormat="1" ht="17.25" customHeight="1">
      <c r="A45" s="95"/>
      <c r="B45" s="24">
        <v>40444</v>
      </c>
      <c r="C45" s="3" t="s">
        <v>395</v>
      </c>
      <c r="D45" s="3" t="s">
        <v>96</v>
      </c>
      <c r="E45" s="27" t="s">
        <v>100</v>
      </c>
      <c r="F45" s="33" t="s">
        <v>12</v>
      </c>
      <c r="G45" s="1" t="s">
        <v>344</v>
      </c>
      <c r="H45" s="100">
        <v>166352726</v>
      </c>
      <c r="I45" s="100" t="s">
        <v>239</v>
      </c>
      <c r="J45" s="112">
        <f>H45+I46</f>
        <v>445603557</v>
      </c>
      <c r="K45" s="25" t="s">
        <v>73</v>
      </c>
    </row>
    <row r="46" spans="1:11" s="106" customFormat="1" ht="17.25" customHeight="1">
      <c r="A46" s="95">
        <v>3</v>
      </c>
      <c r="B46" s="24">
        <v>40450</v>
      </c>
      <c r="C46" s="111"/>
      <c r="D46" s="29"/>
      <c r="E46" s="96"/>
      <c r="F46" s="33" t="s">
        <v>12</v>
      </c>
      <c r="G46" s="1" t="s">
        <v>344</v>
      </c>
      <c r="H46" s="97" t="s">
        <v>239</v>
      </c>
      <c r="I46" s="97">
        <v>279250831</v>
      </c>
      <c r="J46" s="109"/>
      <c r="K46" s="25" t="s">
        <v>73</v>
      </c>
    </row>
    <row r="47" spans="1:11" s="106" customFormat="1" ht="17.25" customHeight="1">
      <c r="A47" s="95"/>
      <c r="B47" s="24">
        <v>40444</v>
      </c>
      <c r="C47" s="3" t="s">
        <v>396</v>
      </c>
      <c r="D47" s="3" t="s">
        <v>397</v>
      </c>
      <c r="E47" s="27" t="s">
        <v>148</v>
      </c>
      <c r="F47" s="33" t="s">
        <v>12</v>
      </c>
      <c r="G47" s="1" t="s">
        <v>344</v>
      </c>
      <c r="H47" s="100">
        <v>112200637</v>
      </c>
      <c r="I47" s="100" t="s">
        <v>239</v>
      </c>
      <c r="J47" s="112">
        <f>H47+I48</f>
        <v>300548144</v>
      </c>
      <c r="K47" s="25" t="s">
        <v>73</v>
      </c>
    </row>
    <row r="48" spans="1:11" s="106" customFormat="1" ht="17.25" customHeight="1">
      <c r="A48" s="95">
        <v>3</v>
      </c>
      <c r="B48" s="24">
        <v>40450</v>
      </c>
      <c r="C48" s="111"/>
      <c r="D48" s="29"/>
      <c r="E48" s="96"/>
      <c r="F48" s="33" t="s">
        <v>12</v>
      </c>
      <c r="G48" s="1" t="s">
        <v>344</v>
      </c>
      <c r="H48" s="97" t="s">
        <v>239</v>
      </c>
      <c r="I48" s="97">
        <v>188347507</v>
      </c>
      <c r="J48" s="109"/>
      <c r="K48" s="25" t="s">
        <v>73</v>
      </c>
    </row>
    <row r="49" spans="1:11" s="106" customFormat="1" ht="17.25" customHeight="1">
      <c r="A49" s="95"/>
      <c r="B49" s="24">
        <v>40444</v>
      </c>
      <c r="C49" s="3" t="s">
        <v>398</v>
      </c>
      <c r="D49" s="3" t="s">
        <v>139</v>
      </c>
      <c r="E49" s="27" t="s">
        <v>140</v>
      </c>
      <c r="F49" s="33" t="s">
        <v>12</v>
      </c>
      <c r="G49" s="1" t="s">
        <v>344</v>
      </c>
      <c r="H49" s="104">
        <v>7726678</v>
      </c>
      <c r="I49" s="100" t="s">
        <v>239</v>
      </c>
      <c r="J49" s="112">
        <f>H49+I50</f>
        <v>20697198</v>
      </c>
      <c r="K49" s="25" t="s">
        <v>73</v>
      </c>
    </row>
    <row r="50" spans="1:11" s="106" customFormat="1" ht="17.25" customHeight="1">
      <c r="A50" s="95">
        <v>3</v>
      </c>
      <c r="B50" s="24">
        <v>40450</v>
      </c>
      <c r="C50" s="111"/>
      <c r="D50" s="29"/>
      <c r="E50" s="96"/>
      <c r="F50" s="33" t="s">
        <v>12</v>
      </c>
      <c r="G50" s="1" t="s">
        <v>344</v>
      </c>
      <c r="H50" s="97" t="s">
        <v>239</v>
      </c>
      <c r="I50" s="97">
        <v>12970520</v>
      </c>
      <c r="J50" s="109"/>
      <c r="K50" s="25" t="s">
        <v>73</v>
      </c>
    </row>
    <row r="51" spans="1:11" s="106" customFormat="1" ht="17.25" customHeight="1">
      <c r="A51" s="95"/>
      <c r="B51" s="24">
        <v>40444</v>
      </c>
      <c r="C51" s="3" t="s">
        <v>399</v>
      </c>
      <c r="D51" s="3" t="s">
        <v>133</v>
      </c>
      <c r="E51" s="27" t="s">
        <v>112</v>
      </c>
      <c r="F51" s="33" t="s">
        <v>12</v>
      </c>
      <c r="G51" s="1" t="s">
        <v>344</v>
      </c>
      <c r="H51" s="100">
        <v>81128260</v>
      </c>
      <c r="I51" s="100" t="s">
        <v>239</v>
      </c>
      <c r="J51" s="112">
        <f>H51+I52</f>
        <v>217315593</v>
      </c>
      <c r="K51" s="25" t="s">
        <v>73</v>
      </c>
    </row>
    <row r="52" spans="1:11" s="106" customFormat="1" ht="17.25" customHeight="1" thickBot="1">
      <c r="A52" s="114">
        <v>3</v>
      </c>
      <c r="B52" s="115">
        <v>40450</v>
      </c>
      <c r="C52" s="116"/>
      <c r="D52" s="117"/>
      <c r="E52" s="118"/>
      <c r="F52" s="119" t="s">
        <v>12</v>
      </c>
      <c r="G52" s="117" t="s">
        <v>344</v>
      </c>
      <c r="H52" s="120" t="s">
        <v>239</v>
      </c>
      <c r="I52" s="120">
        <v>136187333</v>
      </c>
      <c r="J52" s="35"/>
      <c r="K52" s="121" t="s">
        <v>73</v>
      </c>
    </row>
    <row r="53" spans="1:11" s="106" customFormat="1" ht="14.25">
      <c r="A53" s="10"/>
      <c r="B53" s="322"/>
      <c r="C53" s="322"/>
      <c r="D53" s="322"/>
      <c r="E53" s="322"/>
      <c r="F53" s="322"/>
      <c r="G53" s="322"/>
      <c r="H53" s="322"/>
      <c r="I53" s="322"/>
      <c r="J53" s="322"/>
      <c r="K53" s="322"/>
    </row>
    <row r="54" spans="1:11" s="106" customFormat="1" ht="15" customHeight="1" thickBot="1">
      <c r="A54" s="10"/>
      <c r="B54" s="308"/>
      <c r="C54" s="308"/>
      <c r="D54" s="308"/>
      <c r="E54" s="308"/>
      <c r="F54" s="308"/>
      <c r="G54" s="329" t="s">
        <v>400</v>
      </c>
      <c r="H54" s="329"/>
      <c r="I54" s="329"/>
      <c r="J54" s="122">
        <f>SUM(J6:J52)</f>
        <v>7600000000</v>
      </c>
      <c r="K54" s="10"/>
    </row>
    <row r="55" spans="1:11" s="106" customFormat="1" ht="15" thickTop="1">
      <c r="A55" s="10"/>
      <c r="B55" s="308"/>
      <c r="C55" s="308"/>
      <c r="D55" s="308"/>
      <c r="E55" s="308"/>
      <c r="F55" s="308"/>
      <c r="G55" s="308"/>
      <c r="H55" s="308"/>
      <c r="I55" s="308"/>
      <c r="J55" s="308"/>
      <c r="K55" s="308"/>
    </row>
    <row r="56" spans="1:11" ht="12.75" customHeight="1">
      <c r="A56" s="320" t="s">
        <v>352</v>
      </c>
      <c r="B56" s="320"/>
      <c r="C56" s="320"/>
      <c r="D56" s="320"/>
      <c r="E56" s="320"/>
      <c r="F56" s="320"/>
      <c r="G56" s="320"/>
      <c r="H56" s="320"/>
      <c r="I56" s="320"/>
      <c r="J56" s="320"/>
      <c r="K56" s="320"/>
    </row>
    <row r="57" spans="1:11" ht="14.25" customHeight="1">
      <c r="A57" s="319" t="s">
        <v>401</v>
      </c>
      <c r="B57" s="319"/>
      <c r="C57" s="319"/>
      <c r="D57" s="319"/>
      <c r="E57" s="319"/>
      <c r="F57" s="319"/>
      <c r="G57" s="319"/>
      <c r="H57" s="319"/>
      <c r="I57" s="319"/>
      <c r="J57" s="319"/>
      <c r="K57" s="319"/>
    </row>
    <row r="58" spans="1:11" ht="14.25">
      <c r="A58" s="319" t="s">
        <v>406</v>
      </c>
      <c r="B58" s="319"/>
      <c r="C58" s="319"/>
      <c r="D58" s="319"/>
      <c r="E58" s="319"/>
      <c r="F58" s="319"/>
      <c r="G58" s="319"/>
      <c r="H58" s="319"/>
      <c r="I58" s="319"/>
      <c r="J58" s="319"/>
      <c r="K58" s="319"/>
    </row>
    <row r="773" spans="6:6">
      <c r="F773" s="103" t="s">
        <v>331</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8" bestFit="1" customWidth="1"/>
    <col min="2" max="2" width="11.28515625" style="78" bestFit="1" customWidth="1"/>
    <col min="3" max="3" width="28.28515625" style="78" bestFit="1" customWidth="1"/>
    <col min="4" max="4" width="18.140625" style="78" bestFit="1" customWidth="1"/>
    <col min="5" max="5" width="6.28515625" style="78" customWidth="1"/>
    <col min="6" max="6" width="13.7109375" style="18" customWidth="1"/>
    <col min="7" max="7" width="50" style="78" bestFit="1" customWidth="1"/>
    <col min="8" max="8" width="40.7109375" style="78" bestFit="1" customWidth="1"/>
    <col min="9" max="9" width="22.5703125" style="10" customWidth="1"/>
    <col min="10" max="10" width="2" style="10" customWidth="1"/>
    <col min="11" max="11" width="28.42578125" style="78" customWidth="1"/>
    <col min="12" max="12" width="4.42578125" style="78" customWidth="1"/>
    <col min="13" max="13" width="17.5703125" style="78" customWidth="1"/>
    <col min="14" max="14" width="13.140625" style="78" customWidth="1"/>
    <col min="15" max="15" width="18.42578125" style="78" bestFit="1" customWidth="1"/>
    <col min="16" max="16384" width="9.140625" style="78"/>
  </cols>
  <sheetData>
    <row r="1" spans="1:12" ht="18" customHeight="1">
      <c r="A1" s="311" t="s">
        <v>381</v>
      </c>
      <c r="B1" s="311"/>
      <c r="C1" s="311"/>
      <c r="D1" s="311"/>
      <c r="E1" s="311"/>
      <c r="F1" s="311"/>
      <c r="G1" s="311"/>
      <c r="H1" s="311"/>
      <c r="I1" s="311"/>
      <c r="J1" s="311"/>
    </row>
    <row r="2" spans="1:12" ht="15.75" thickBot="1">
      <c r="B2" s="72"/>
      <c r="C2" s="72"/>
      <c r="D2" s="72"/>
      <c r="E2" s="72"/>
      <c r="F2" s="73"/>
      <c r="G2" s="72"/>
      <c r="H2" s="72"/>
      <c r="I2" s="74"/>
      <c r="J2" s="74"/>
    </row>
    <row r="3" spans="1:12" ht="15">
      <c r="A3" s="343" t="s">
        <v>99</v>
      </c>
      <c r="B3" s="345" t="s">
        <v>1</v>
      </c>
      <c r="C3" s="347" t="s">
        <v>68</v>
      </c>
      <c r="D3" s="348"/>
      <c r="E3" s="349"/>
      <c r="F3" s="345" t="s">
        <v>69</v>
      </c>
      <c r="G3" s="350" t="s">
        <v>146</v>
      </c>
      <c r="H3" s="330" t="s">
        <v>147</v>
      </c>
      <c r="I3" s="352" t="s">
        <v>7</v>
      </c>
      <c r="J3" s="353"/>
    </row>
    <row r="4" spans="1:12" ht="15.75" thickBot="1">
      <c r="A4" s="344"/>
      <c r="B4" s="346"/>
      <c r="C4" s="16" t="s">
        <v>377</v>
      </c>
      <c r="D4" s="16" t="s">
        <v>71</v>
      </c>
      <c r="E4" s="16" t="s">
        <v>72</v>
      </c>
      <c r="F4" s="346"/>
      <c r="G4" s="351"/>
      <c r="H4" s="334"/>
      <c r="I4" s="354"/>
      <c r="J4" s="355"/>
      <c r="K4" s="338"/>
      <c r="L4" s="339"/>
    </row>
    <row r="5" spans="1:12" ht="43.5" customHeight="1" thickBot="1">
      <c r="A5" s="6">
        <v>1</v>
      </c>
      <c r="B5" s="13">
        <v>40424</v>
      </c>
      <c r="C5" s="9" t="s">
        <v>378</v>
      </c>
      <c r="D5" s="14" t="s">
        <v>10</v>
      </c>
      <c r="E5" s="7" t="s">
        <v>11</v>
      </c>
      <c r="F5" s="8" t="s">
        <v>12</v>
      </c>
      <c r="G5" s="82" t="s">
        <v>380</v>
      </c>
      <c r="H5" s="83">
        <v>8117000000</v>
      </c>
      <c r="I5" s="340" t="s">
        <v>73</v>
      </c>
      <c r="J5" s="341"/>
      <c r="K5" s="342"/>
      <c r="L5" s="342"/>
    </row>
    <row r="6" spans="1:12">
      <c r="B6" s="15"/>
      <c r="C6" s="76"/>
      <c r="D6" s="4"/>
      <c r="E6" s="4"/>
      <c r="F6" s="5"/>
      <c r="G6" s="66"/>
      <c r="H6" s="12"/>
      <c r="I6" s="75"/>
      <c r="J6" s="75"/>
    </row>
    <row r="7" spans="1:12" ht="15.75" thickBot="1">
      <c r="B7" s="79"/>
      <c r="C7" s="76"/>
      <c r="D7" s="79"/>
      <c r="E7" s="79"/>
      <c r="F7" s="5"/>
      <c r="G7" s="77" t="s">
        <v>9</v>
      </c>
      <c r="H7" s="81">
        <f>H5</f>
        <v>8117000000</v>
      </c>
    </row>
    <row r="8" spans="1:12" ht="15.75" thickTop="1">
      <c r="B8" s="79"/>
      <c r="C8" s="76"/>
      <c r="D8" s="79"/>
      <c r="E8" s="79"/>
      <c r="F8" s="5"/>
      <c r="G8" s="77"/>
      <c r="H8" s="11"/>
    </row>
    <row r="11" spans="1:12">
      <c r="A11" s="80"/>
      <c r="B11" s="80"/>
      <c r="C11" s="80"/>
      <c r="D11" s="80"/>
      <c r="E11" s="80"/>
      <c r="F11" s="80"/>
      <c r="G11" s="80"/>
      <c r="H11" s="80"/>
      <c r="I11" s="80"/>
      <c r="J11" s="80"/>
    </row>
    <row r="12" spans="1:12" ht="14.25" customHeight="1">
      <c r="A12" s="337" t="s">
        <v>472</v>
      </c>
      <c r="B12" s="337"/>
      <c r="C12" s="337"/>
      <c r="D12" s="337"/>
      <c r="E12" s="337"/>
      <c r="F12" s="337"/>
      <c r="G12" s="337"/>
      <c r="H12" s="337"/>
      <c r="I12" s="337"/>
      <c r="J12" s="337"/>
    </row>
    <row r="13" spans="1:12">
      <c r="A13" s="337"/>
      <c r="B13" s="337"/>
      <c r="C13" s="337"/>
      <c r="D13" s="337"/>
      <c r="E13" s="337"/>
      <c r="F13" s="337"/>
      <c r="G13" s="337"/>
      <c r="H13" s="337"/>
      <c r="I13" s="337"/>
      <c r="J13" s="337"/>
    </row>
    <row r="14" spans="1:12">
      <c r="A14" s="337"/>
      <c r="B14" s="337"/>
      <c r="C14" s="337"/>
      <c r="D14" s="337"/>
      <c r="E14" s="337"/>
      <c r="F14" s="337"/>
      <c r="G14" s="337"/>
      <c r="H14" s="337"/>
      <c r="I14" s="337"/>
      <c r="J14" s="337"/>
    </row>
    <row r="15" spans="1:12">
      <c r="A15" s="337"/>
      <c r="B15" s="337"/>
      <c r="C15" s="337"/>
      <c r="D15" s="337"/>
      <c r="E15" s="337"/>
      <c r="F15" s="337"/>
      <c r="G15" s="337"/>
      <c r="H15" s="337"/>
      <c r="I15" s="337"/>
      <c r="J15" s="337"/>
    </row>
    <row r="16" spans="1:12">
      <c r="A16" s="84"/>
      <c r="B16" s="84"/>
      <c r="C16" s="84"/>
      <c r="D16" s="84"/>
      <c r="E16" s="84"/>
      <c r="F16" s="84"/>
      <c r="G16" s="84"/>
      <c r="H16" s="84"/>
      <c r="I16" s="84"/>
      <c r="J16" s="80"/>
    </row>
    <row r="746" spans="6:6" ht="42.75">
      <c r="F746" s="18" t="s">
        <v>331</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2011-03-30T04:00:00+00:00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B222F0B4-4278-4DEA-A1C6-0D5CE0DEF764}"/>
</file>

<file path=customXml/itemProps2.xml><?xml version="1.0" encoding="utf-8"?>
<ds:datastoreItem xmlns:ds="http://schemas.openxmlformats.org/officeDocument/2006/customXml" ds:itemID="{3E94D6FB-81CB-42EE-B989-0EF472F7339E}"/>
</file>

<file path=customXml/itemProps3.xml><?xml version="1.0" encoding="utf-8"?>
<ds:datastoreItem xmlns:ds="http://schemas.openxmlformats.org/officeDocument/2006/customXml" ds:itemID="{C463E29A-58B1-476A-ACF4-75EC1B3BAD4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2011-04-01T13:59:41Z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Office_Tag">
    <vt:lpwstr>1173;#Financial Stability|8cce2d59-ce24-41cd-81f9-eacb144069fb</vt:lpwstr>
  </property>
  <property fmtid="{D5CDD505-2E9C-101B-9397-08002B2CF9AE}" pid="4" name="Geography Tag">
    <vt:lpwstr/>
  </property>
  <property fmtid="{D5CDD505-2E9C-101B-9397-08002B2CF9AE}" pid="5" name="Person Tag">
    <vt:lpwstr/>
  </property>
  <property fmtid="{D5CDD505-2E9C-101B-9397-08002B2CF9AE}" pid="6" name="Topic Tag">
    <vt:lpwstr>1272;#Transaction Report|efda14a2-eec4-4c44-a1f1-1086a66c8d98</vt:lpwstr>
  </property>
  <property fmtid="{D5CDD505-2E9C-101B-9397-08002B2CF9AE}" pid="7" name="Order">
    <vt:r8>42800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TemplateUrl">
    <vt:lpwstr/>
  </property>
  <property fmtid="{D5CDD505-2E9C-101B-9397-08002B2CF9AE}" pid="14" name="Category">
    <vt:lpwstr>TARP Housing Transaction Reports</vt:lpwstr>
  </property>
  <property fmtid="{D5CDD505-2E9C-101B-9397-08002B2CF9AE}" pid="16" name="TarpDocumentCategory">
    <vt:lpwstr>Housing</vt:lpwstr>
  </property>
  <property fmtid="{D5CDD505-2E9C-101B-9397-08002B2CF9AE}" pid="18" name="Frequency">
    <vt:lpwstr>As Indicated</vt:lpwstr>
  </property>
  <property fmtid="{D5CDD505-2E9C-101B-9397-08002B2CF9AE}" pid="19" name="display_urn">
    <vt:lpwstr>Michael Mendelson</vt:lpwstr>
  </property>
  <property fmtid="{D5CDD505-2E9C-101B-9397-08002B2CF9AE}" pid="20" name="MigrationSourceURL0">
    <vt:lpwstr/>
  </property>
  <property fmtid="{D5CDD505-2E9C-101B-9397-08002B2CF9AE}" pid="21" name="MigrationSourceURL5">
    <vt:lpwstr/>
  </property>
  <property fmtid="{D5CDD505-2E9C-101B-9397-08002B2CF9AE}" pid="22" name="MigrationSourceURL3">
    <vt:lpwstr/>
  </property>
  <property fmtid="{D5CDD505-2E9C-101B-9397-08002B2CF9AE}" pid="24" name="MigrationSourceURL1">
    <vt:lpwstr/>
  </property>
  <property fmtid="{D5CDD505-2E9C-101B-9397-08002B2CF9AE}" pid="25" name="Resource Type Tag">
    <vt:lpwstr/>
  </property>
  <property fmtid="{D5CDD505-2E9C-101B-9397-08002B2CF9AE}" pid="26" name="MigrationSourceURL4">
    <vt:lpwstr/>
  </property>
  <property fmtid="{D5CDD505-2E9C-101B-9397-08002B2CF9AE}" pid="27" name="test">
    <vt:lpwstr/>
  </property>
  <property fmtid="{D5CDD505-2E9C-101B-9397-08002B2CF9AE}" pid="28" name="MigrationSourceURL2">
    <vt:lpwstr/>
  </property>
</Properties>
</file>