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codeName="ThisWorkbook" defaultThemeVersion="124226"/>
  <bookViews>
    <workbookView xWindow="-4560" yWindow="1788" windowWidth="16608" windowHeight="9432" tabRatio="605"/>
  </bookViews>
  <sheets>
    <sheet name="Making Home Affordable (MHA)" sheetId="55" r:id="rId1"/>
    <sheet name="MHA Incentive PMTs" sheetId="61" r:id="rId2"/>
    <sheet name="HHF" sheetId="45" r:id="rId3"/>
    <sheet name="FHA Short Refi" sheetId="47" r:id="rId4"/>
  </sheets>
  <externalReferences>
    <externalReference r:id="rId5"/>
  </externalReferences>
  <definedNames>
    <definedName name="_xlnm._FilterDatabase" localSheetId="0" hidden="1">'Making Home Affordable (MHA)'!$A$14:$M$1851</definedName>
    <definedName name="_xlnm._FilterDatabase" localSheetId="1" hidden="1">'MHA Incentive PMTs'!$C$6:$G$108</definedName>
    <definedName name="Column" localSheetId="2">'[1]TREASURY REPORTING MATRIX'!$A$3:$IV$3</definedName>
    <definedName name="Column">'[1]TREASURY REPORTING MATRIX'!$A$3:$IV$3</definedName>
    <definedName name="Matrix" localSheetId="2">'[1]TREASURY REPORTING MATRIX'!$A$3:$IV$65536</definedName>
    <definedName name="Matrix">'[1]TREASURY REPORTING MATRIX'!$A$3:$IV$65536</definedName>
    <definedName name="_xlnm.Print_Area" localSheetId="3">'FHA Short Refi'!$A$1:$L$18</definedName>
    <definedName name="_xlnm.Print_Area" localSheetId="2">HHF!$A$1:$K$58</definedName>
    <definedName name="_xlnm.Print_Area" localSheetId="0">'Making Home Affordable (MHA)'!$A$1:$M$1883</definedName>
    <definedName name="_xlnm.Print_Area" localSheetId="1">'MHA Incentive PMTs'!$C$1:$G$108</definedName>
    <definedName name="_xlnm.Print_Titles" localSheetId="2">HHF!$4:$5</definedName>
    <definedName name="_xlnm.Print_Titles" localSheetId="0">'Making Home Affordable (MHA)'!$13:$14</definedName>
    <definedName name="_xlnm.Print_Titles" localSheetId="1">'MHA Incentive PMTs'!$6:$6</definedName>
    <definedName name="Row" localSheetId="2">'[1]TREASURY REPORTING MATRIX'!$A$3:$A$65536</definedName>
    <definedName name="Row">'[1]TREASURY REPORTING MATRIX'!$A$3:$A$65536</definedName>
  </definedNames>
  <calcPr calcId="125725"/>
</workbook>
</file>

<file path=xl/calcChain.xml><?xml version="1.0" encoding="utf-8"?>
<calcChain xmlns="http://schemas.openxmlformats.org/spreadsheetml/2006/main">
  <c r="L135" i="55"/>
  <c r="L1619"/>
  <c r="L1774"/>
  <c r="L1451"/>
  <c r="L880"/>
  <c r="L50"/>
  <c r="L205"/>
  <c r="L1840"/>
  <c r="L1847"/>
  <c r="L235"/>
  <c r="L1850"/>
  <c r="L725"/>
  <c r="L646"/>
  <c r="L1825"/>
  <c r="L169"/>
  <c r="L1815"/>
  <c r="L1603"/>
  <c r="L382"/>
  <c r="L560"/>
  <c r="L293"/>
  <c r="L1047"/>
  <c r="L1083" l="1"/>
  <c r="L134"/>
  <c r="L1526"/>
  <c r="L1510"/>
  <c r="L1618"/>
  <c r="L944"/>
  <c r="L1795"/>
  <c r="L1115"/>
  <c r="L1481"/>
  <c r="L966"/>
  <c r="L1296"/>
  <c r="L505"/>
  <c r="L1773"/>
  <c r="L1450"/>
  <c r="L1271"/>
  <c r="L621"/>
  <c r="L879"/>
  <c r="L1553"/>
  <c r="L49"/>
  <c r="L1780"/>
  <c r="L1058"/>
  <c r="L204"/>
  <c r="L1839"/>
  <c r="L911"/>
  <c r="L474"/>
  <c r="L1846"/>
  <c r="G1853" l="1"/>
  <c r="L1554"/>
  <c r="L1396"/>
  <c r="L1395"/>
  <c r="L1391"/>
  <c r="L1189"/>
  <c r="L1190" s="1"/>
  <c r="L1851" l="1"/>
  <c r="L1461"/>
  <c r="K1462" s="1"/>
  <c r="K1853" s="1"/>
  <c r="K1855" s="1"/>
  <c r="L1848"/>
  <c r="L1849" s="1"/>
  <c r="L695"/>
  <c r="L696" s="1"/>
  <c r="L697" s="1"/>
  <c r="L698" s="1"/>
  <c r="L699" s="1"/>
  <c r="L700" s="1"/>
  <c r="L701" s="1"/>
  <c r="L702" s="1"/>
  <c r="L703" s="1"/>
  <c r="L704" s="1"/>
  <c r="L705" s="1"/>
  <c r="L706" s="1"/>
  <c r="L707" s="1"/>
  <c r="L708" s="1"/>
  <c r="L709" s="1"/>
  <c r="L710" s="1"/>
  <c r="L711" s="1"/>
  <c r="L712" s="1"/>
  <c r="L713" s="1"/>
  <c r="L714" s="1"/>
  <c r="L715" s="1"/>
  <c r="L716" s="1"/>
  <c r="L717" s="1"/>
  <c r="L718" s="1"/>
  <c r="L719" s="1"/>
  <c r="L720" s="1"/>
  <c r="L721" s="1"/>
  <c r="L722" s="1"/>
  <c r="L723" s="1"/>
  <c r="L724" s="1"/>
  <c r="L622"/>
  <c r="L623" s="1"/>
  <c r="L624" s="1"/>
  <c r="L625" s="1"/>
  <c r="L626" s="1"/>
  <c r="L627" s="1"/>
  <c r="L628" s="1"/>
  <c r="L629" s="1"/>
  <c r="L630" s="1"/>
  <c r="L631" s="1"/>
  <c r="L632" s="1"/>
  <c r="L633" s="1"/>
  <c r="L634" s="1"/>
  <c r="L635" s="1"/>
  <c r="L636" s="1"/>
  <c r="L637" s="1"/>
  <c r="L638" s="1"/>
  <c r="L639" s="1"/>
  <c r="L640" s="1"/>
  <c r="L641" s="1"/>
  <c r="L642" s="1"/>
  <c r="L643" s="1"/>
  <c r="L644" s="1"/>
  <c r="L645" s="1"/>
  <c r="L324"/>
  <c r="L325" s="1"/>
  <c r="L326" s="1"/>
  <c r="L327" s="1"/>
  <c r="L328" s="1"/>
  <c r="L329" s="1"/>
  <c r="L330" s="1"/>
  <c r="L331" s="1"/>
  <c r="L332" s="1"/>
  <c r="L333" s="1"/>
  <c r="L334" s="1"/>
  <c r="L335" s="1"/>
  <c r="L336" s="1"/>
  <c r="L337" s="1"/>
  <c r="L338" s="1"/>
  <c r="L339" s="1"/>
  <c r="L340" s="1"/>
  <c r="L341" s="1"/>
  <c r="L342" s="1"/>
  <c r="L343" s="1"/>
  <c r="L344" s="1"/>
  <c r="L345" s="1"/>
  <c r="L346" s="1"/>
  <c r="L347" s="1"/>
  <c r="L348" s="1"/>
  <c r="L349" s="1"/>
  <c r="L350" s="1"/>
  <c r="L351" s="1"/>
  <c r="L352" s="1"/>
  <c r="L353" s="1"/>
  <c r="L354" s="1"/>
  <c r="L136"/>
  <c r="L137" s="1"/>
  <c r="L138" s="1"/>
  <c r="L139" s="1"/>
  <c r="L140" s="1"/>
  <c r="L141" s="1"/>
  <c r="L142" s="1"/>
  <c r="L143" s="1"/>
  <c r="L144" s="1"/>
  <c r="L145" s="1"/>
  <c r="L146" s="1"/>
  <c r="L147" s="1"/>
  <c r="L148" s="1"/>
  <c r="L149" s="1"/>
  <c r="L150" s="1"/>
  <c r="L151" s="1"/>
  <c r="L152" s="1"/>
  <c r="L153" s="1"/>
  <c r="L154" s="1"/>
  <c r="L155" s="1"/>
  <c r="L156" s="1"/>
  <c r="L157" s="1"/>
  <c r="L158" s="1"/>
  <c r="L159" s="1"/>
  <c r="L160" s="1"/>
  <c r="L161" s="1"/>
  <c r="L162" s="1"/>
  <c r="L163" s="1"/>
  <c r="L164" s="1"/>
  <c r="L165" s="1"/>
  <c r="L166" s="1"/>
  <c r="L167" s="1"/>
  <c r="L168" s="1"/>
  <c r="L1799"/>
  <c r="L1800" s="1"/>
  <c r="L1801" s="1"/>
  <c r="L1802" s="1"/>
  <c r="L1803" s="1"/>
  <c r="L1804" s="1"/>
  <c r="L1805" s="1"/>
  <c r="L1806" s="1"/>
  <c r="L1807" s="1"/>
  <c r="L1808" s="1"/>
  <c r="L1809" s="1"/>
  <c r="L1810" s="1"/>
  <c r="L1811" s="1"/>
  <c r="L1812" s="1"/>
  <c r="L1813" s="1"/>
  <c r="L1814" s="1"/>
  <c r="L51"/>
  <c r="L52" s="1"/>
  <c r="L53" s="1"/>
  <c r="L54" s="1"/>
  <c r="L55" s="1"/>
  <c r="L56" s="1"/>
  <c r="L57" s="1"/>
  <c r="L58" s="1"/>
  <c r="L59" s="1"/>
  <c r="L60" s="1"/>
  <c r="L61" s="1"/>
  <c r="L62" s="1"/>
  <c r="L63" s="1"/>
  <c r="L64" s="1"/>
  <c r="L65" s="1"/>
  <c r="L66" s="1"/>
  <c r="L67" s="1"/>
  <c r="L68" s="1"/>
  <c r="L69" s="1"/>
  <c r="L70" s="1"/>
  <c r="L71" s="1"/>
  <c r="L72" s="1"/>
  <c r="L73" s="1"/>
  <c r="L74" s="1"/>
  <c r="L75" s="1"/>
  <c r="L76" s="1"/>
  <c r="L77" s="1"/>
  <c r="L78" s="1"/>
  <c r="L79" s="1"/>
  <c r="L80" s="1"/>
  <c r="L81" s="1"/>
  <c r="L82" s="1"/>
  <c r="L83" s="1"/>
  <c r="L84" s="1"/>
  <c r="L85" s="1"/>
  <c r="L86" s="1"/>
  <c r="L87" s="1"/>
  <c r="L88" s="1"/>
  <c r="L89" s="1"/>
  <c r="L90" s="1"/>
  <c r="L91" s="1"/>
  <c r="L92" s="1"/>
  <c r="L93" s="1"/>
  <c r="L94" s="1"/>
  <c r="L95" s="1"/>
  <c r="L355"/>
  <c r="L356" s="1"/>
  <c r="L357" s="1"/>
  <c r="L358" s="1"/>
  <c r="L359" s="1"/>
  <c r="L360" s="1"/>
  <c r="L361" s="1"/>
  <c r="L362" s="1"/>
  <c r="L363" s="1"/>
  <c r="L364" s="1"/>
  <c r="L365" s="1"/>
  <c r="L366" s="1"/>
  <c r="L367" s="1"/>
  <c r="L368" s="1"/>
  <c r="L369" s="1"/>
  <c r="L370" s="1"/>
  <c r="L371" s="1"/>
  <c r="L372" s="1"/>
  <c r="L373" s="1"/>
  <c r="L374" s="1"/>
  <c r="L375" s="1"/>
  <c r="L376" s="1"/>
  <c r="L377" s="1"/>
  <c r="L378" s="1"/>
  <c r="L379" s="1"/>
  <c r="L380" s="1"/>
  <c r="L381" s="1"/>
  <c r="L533"/>
  <c r="L534" s="1"/>
  <c r="L535" s="1"/>
  <c r="L536" s="1"/>
  <c r="L537" s="1"/>
  <c r="L538" s="1"/>
  <c r="L539" s="1"/>
  <c r="L540" s="1"/>
  <c r="L541" s="1"/>
  <c r="L542" s="1"/>
  <c r="L543" s="1"/>
  <c r="L544" s="1"/>
  <c r="L545" s="1"/>
  <c r="L546" s="1"/>
  <c r="L547" s="1"/>
  <c r="L548" s="1"/>
  <c r="L549" s="1"/>
  <c r="L550" s="1"/>
  <c r="L551" s="1"/>
  <c r="L552" s="1"/>
  <c r="L553" s="1"/>
  <c r="L554" s="1"/>
  <c r="L555" s="1"/>
  <c r="L556" s="1"/>
  <c r="L557" s="1"/>
  <c r="L558" s="1"/>
  <c r="L559" s="1"/>
  <c r="L253"/>
  <c r="L254" s="1"/>
  <c r="L255" s="1"/>
  <c r="L256" s="1"/>
  <c r="L257" s="1"/>
  <c r="L258" s="1"/>
  <c r="L259" s="1"/>
  <c r="L260" s="1"/>
  <c r="L261" s="1"/>
  <c r="L262" s="1"/>
  <c r="L263" s="1"/>
  <c r="L264" s="1"/>
  <c r="L265" s="1"/>
  <c r="L266" s="1"/>
  <c r="L267" s="1"/>
  <c r="L268" s="1"/>
  <c r="L269" s="1"/>
  <c r="L270" s="1"/>
  <c r="L271" s="1"/>
  <c r="L272" s="1"/>
  <c r="L273" s="1"/>
  <c r="L274" s="1"/>
  <c r="L275" s="1"/>
  <c r="L276" s="1"/>
  <c r="L277" s="1"/>
  <c r="L278" s="1"/>
  <c r="L279" s="1"/>
  <c r="L280" s="1"/>
  <c r="L281" s="1"/>
  <c r="L282" s="1"/>
  <c r="L283" s="1"/>
  <c r="L284" s="1"/>
  <c r="L285" s="1"/>
  <c r="L286" s="1"/>
  <c r="L287" s="1"/>
  <c r="L288" s="1"/>
  <c r="L289" s="1"/>
  <c r="L290" s="1"/>
  <c r="L291" s="1"/>
  <c r="L292" s="1"/>
  <c r="L385"/>
  <c r="L386" s="1"/>
  <c r="L387" s="1"/>
  <c r="L388" s="1"/>
  <c r="L389" s="1"/>
  <c r="L390" s="1"/>
  <c r="L391" s="1"/>
  <c r="L392" s="1"/>
  <c r="L393" s="1"/>
  <c r="L394" s="1"/>
  <c r="L395" s="1"/>
  <c r="L396" s="1"/>
  <c r="L397" s="1"/>
  <c r="L398" s="1"/>
  <c r="L399" s="1"/>
  <c r="L400" s="1"/>
  <c r="L401" s="1"/>
  <c r="L402" s="1"/>
  <c r="L1026"/>
  <c r="L1027" s="1"/>
  <c r="L1028" s="1"/>
  <c r="L1029" s="1"/>
  <c r="L1030" s="1"/>
  <c r="L1031" s="1"/>
  <c r="L1032" s="1"/>
  <c r="L1033" s="1"/>
  <c r="L1034" s="1"/>
  <c r="L1035" s="1"/>
  <c r="L1036" s="1"/>
  <c r="L1037" s="1"/>
  <c r="L1038" s="1"/>
  <c r="L1039" s="1"/>
  <c r="L1040" s="1"/>
  <c r="L1041" s="1"/>
  <c r="L1042" s="1"/>
  <c r="L1043" s="1"/>
  <c r="L1044" s="1"/>
  <c r="L1045" s="1"/>
  <c r="L1046" s="1"/>
  <c r="L96"/>
  <c r="L97" s="1"/>
  <c r="L98" s="1"/>
  <c r="L99" s="1"/>
  <c r="L100" s="1"/>
  <c r="L101" s="1"/>
  <c r="L102" s="1"/>
  <c r="L103" s="1"/>
  <c r="L104" s="1"/>
  <c r="L105" s="1"/>
  <c r="L106" s="1"/>
  <c r="L107" s="1"/>
  <c r="L108" s="1"/>
  <c r="L109" s="1"/>
  <c r="L110" s="1"/>
  <c r="L111" s="1"/>
  <c r="L112" s="1"/>
  <c r="L113" s="1"/>
  <c r="L114" s="1"/>
  <c r="L115" s="1"/>
  <c r="L116" s="1"/>
  <c r="L117" s="1"/>
  <c r="L118" s="1"/>
  <c r="L119" s="1"/>
  <c r="L120" s="1"/>
  <c r="L121" s="1"/>
  <c r="L122" s="1"/>
  <c r="L123" s="1"/>
  <c r="L124" s="1"/>
  <c r="L125" s="1"/>
  <c r="L126" s="1"/>
  <c r="L127" s="1"/>
  <c r="L128" s="1"/>
  <c r="L129" s="1"/>
  <c r="L130" s="1"/>
  <c r="L131" s="1"/>
  <c r="L132" s="1"/>
  <c r="L133" s="1"/>
  <c r="L1760"/>
  <c r="L1761" s="1"/>
  <c r="L1762" s="1"/>
  <c r="L1763" s="1"/>
  <c r="L1764" s="1"/>
  <c r="L1765" s="1"/>
  <c r="L1766" s="1"/>
  <c r="L1767" s="1"/>
  <c r="L1768" s="1"/>
  <c r="L1769" s="1"/>
  <c r="L1770" s="1"/>
  <c r="L1771" s="1"/>
  <c r="L1772" s="1"/>
  <c r="L1416"/>
  <c r="L1417" s="1"/>
  <c r="L1418" s="1"/>
  <c r="L1419" s="1"/>
  <c r="L1420" s="1"/>
  <c r="L1421" s="1"/>
  <c r="L1422" s="1"/>
  <c r="L1423" s="1"/>
  <c r="L1424" s="1"/>
  <c r="L1425" s="1"/>
  <c r="L1426" s="1"/>
  <c r="L1427" s="1"/>
  <c r="L1428" s="1"/>
  <c r="L1429" s="1"/>
  <c r="L1430" s="1"/>
  <c r="L1431" s="1"/>
  <c r="L1432" s="1"/>
  <c r="L1433" s="1"/>
  <c r="L1434" s="1"/>
  <c r="L1435" s="1"/>
  <c r="L1436" s="1"/>
  <c r="L1437" s="1"/>
  <c r="L1438" s="1"/>
  <c r="L1439" s="1"/>
  <c r="L1440" s="1"/>
  <c r="L1441" s="1"/>
  <c r="L1442" s="1"/>
  <c r="L1443" s="1"/>
  <c r="L1444" s="1"/>
  <c r="L1445" s="1"/>
  <c r="L1446" s="1"/>
  <c r="L1447" s="1"/>
  <c r="L1448" s="1"/>
  <c r="L1449" s="1"/>
  <c r="L842"/>
  <c r="L843" s="1"/>
  <c r="L844" s="1"/>
  <c r="L845" s="1"/>
  <c r="L846" s="1"/>
  <c r="L847" s="1"/>
  <c r="L848" s="1"/>
  <c r="L849" s="1"/>
  <c r="L850" s="1"/>
  <c r="L851" s="1"/>
  <c r="L852" s="1"/>
  <c r="L853" s="1"/>
  <c r="L854" s="1"/>
  <c r="L855" s="1"/>
  <c r="L856" s="1"/>
  <c r="L857" s="1"/>
  <c r="L858" s="1"/>
  <c r="L859" s="1"/>
  <c r="L860" s="1"/>
  <c r="L861" s="1"/>
  <c r="L862" s="1"/>
  <c r="L863" s="1"/>
  <c r="L864" s="1"/>
  <c r="L865" s="1"/>
  <c r="L866" s="1"/>
  <c r="L867" s="1"/>
  <c r="L868" s="1"/>
  <c r="L869" s="1"/>
  <c r="L870" s="1"/>
  <c r="L871" s="1"/>
  <c r="L872" s="1"/>
  <c r="L873" s="1"/>
  <c r="L1533"/>
  <c r="L1534" s="1"/>
  <c r="L1535" s="1"/>
  <c r="L1536" s="1"/>
  <c r="L1537" s="1"/>
  <c r="L1538" s="1"/>
  <c r="L1539" s="1"/>
  <c r="L1540" s="1"/>
  <c r="L1541" s="1"/>
  <c r="L1542" s="1"/>
  <c r="L1543" s="1"/>
  <c r="L1544" s="1"/>
  <c r="L1545" s="1"/>
  <c r="L1546" s="1"/>
  <c r="L1547" s="1"/>
  <c r="L1548" s="1"/>
  <c r="L1549" s="1"/>
  <c r="L1550" s="1"/>
  <c r="L1551" s="1"/>
  <c r="L1552" s="1"/>
  <c r="L15"/>
  <c r="L16" s="1"/>
  <c r="L17" s="1"/>
  <c r="L18" s="1"/>
  <c r="L19" s="1"/>
  <c r="L20" s="1"/>
  <c r="L21" s="1"/>
  <c r="L22" s="1"/>
  <c r="L23" s="1"/>
  <c r="L24" s="1"/>
  <c r="L25" s="1"/>
  <c r="L26" s="1"/>
  <c r="L27" s="1"/>
  <c r="L28" s="1"/>
  <c r="L29" s="1"/>
  <c r="L30" s="1"/>
  <c r="L31" s="1"/>
  <c r="L32" s="1"/>
  <c r="L33" s="1"/>
  <c r="L34" s="1"/>
  <c r="L35" s="1"/>
  <c r="L36" s="1"/>
  <c r="L37" s="1"/>
  <c r="L38" s="1"/>
  <c r="L39" s="1"/>
  <c r="L40" s="1"/>
  <c r="L41" s="1"/>
  <c r="L42" s="1"/>
  <c r="L43" s="1"/>
  <c r="L44" s="1"/>
  <c r="L45" s="1"/>
  <c r="L46" s="1"/>
  <c r="L47" s="1"/>
  <c r="L48" s="1"/>
  <c r="L170"/>
  <c r="L171" s="1"/>
  <c r="L172" s="1"/>
  <c r="L173" s="1"/>
  <c r="L174" s="1"/>
  <c r="L175" s="1"/>
  <c r="L176" s="1"/>
  <c r="L177" s="1"/>
  <c r="L178" s="1"/>
  <c r="L179" s="1"/>
  <c r="L180" s="1"/>
  <c r="L181" s="1"/>
  <c r="L182" s="1"/>
  <c r="L183" s="1"/>
  <c r="L184" s="1"/>
  <c r="L185" s="1"/>
  <c r="L186" s="1"/>
  <c r="L187" s="1"/>
  <c r="L188" s="1"/>
  <c r="L189" s="1"/>
  <c r="L190" s="1"/>
  <c r="L191" s="1"/>
  <c r="L192" s="1"/>
  <c r="L193" s="1"/>
  <c r="L194" s="1"/>
  <c r="L195" s="1"/>
  <c r="L196" s="1"/>
  <c r="L197" s="1"/>
  <c r="L198" s="1"/>
  <c r="L199" s="1"/>
  <c r="L200" s="1"/>
  <c r="L201" s="1"/>
  <c r="L202" s="1"/>
  <c r="L203" s="1"/>
  <c r="L1833"/>
  <c r="L1834" s="1"/>
  <c r="L1835" s="1"/>
  <c r="L1836" s="1"/>
  <c r="L1837" s="1"/>
  <c r="L1838" s="1"/>
  <c r="L431"/>
  <c r="L432" s="1"/>
  <c r="L433" s="1"/>
  <c r="L434" s="1"/>
  <c r="L435" s="1"/>
  <c r="L436" s="1"/>
  <c r="L437" s="1"/>
  <c r="L438" s="1"/>
  <c r="L439" s="1"/>
  <c r="L440" s="1"/>
  <c r="L441" s="1"/>
  <c r="L442" s="1"/>
  <c r="L443" s="1"/>
  <c r="L444" s="1"/>
  <c r="L445" s="1"/>
  <c r="L446" s="1"/>
  <c r="L447" s="1"/>
  <c r="L448" s="1"/>
  <c r="L449" s="1"/>
  <c r="L450" s="1"/>
  <c r="L1157"/>
  <c r="L1158" s="1"/>
  <c r="L1159" s="1"/>
  <c r="L1160" s="1"/>
  <c r="L1161" s="1"/>
  <c r="L1162" s="1"/>
  <c r="L1163" s="1"/>
  <c r="L1164" s="1"/>
  <c r="L1165" s="1"/>
  <c r="L1166" s="1"/>
  <c r="L1167" s="1"/>
  <c r="L1168" s="1"/>
  <c r="L1169" s="1"/>
  <c r="L1170" s="1"/>
  <c r="L1171" s="1"/>
  <c r="L1172" s="1"/>
  <c r="L1173" s="1"/>
  <c r="L1174" s="1"/>
  <c r="L1175" s="1"/>
  <c r="L1176" s="1"/>
  <c r="L1177" s="1"/>
  <c r="L1178" s="1"/>
  <c r="L1827"/>
  <c r="L1828" s="1"/>
  <c r="L1829" s="1"/>
  <c r="L1830" s="1"/>
  <c r="L1831" s="1"/>
  <c r="L805"/>
  <c r="L806" s="1"/>
  <c r="L807" s="1"/>
  <c r="L808" s="1"/>
  <c r="L809" s="1"/>
  <c r="L810" s="1"/>
  <c r="L811" s="1"/>
  <c r="L812" s="1"/>
  <c r="L813" s="1"/>
  <c r="L814" s="1"/>
  <c r="L815" s="1"/>
  <c r="L816" s="1"/>
  <c r="L817" s="1"/>
  <c r="L818" s="1"/>
  <c r="L819" s="1"/>
  <c r="L820" s="1"/>
  <c r="L821" s="1"/>
  <c r="L822" s="1"/>
  <c r="L823" s="1"/>
  <c r="L824" s="1"/>
  <c r="L825" s="1"/>
  <c r="L826" s="1"/>
  <c r="L827" s="1"/>
  <c r="L828" s="1"/>
  <c r="L829" s="1"/>
  <c r="L830" s="1"/>
  <c r="L831" s="1"/>
  <c r="L832" s="1"/>
  <c r="L833" s="1"/>
  <c r="L834" s="1"/>
  <c r="L835" s="1"/>
  <c r="L836" s="1"/>
  <c r="L837" s="1"/>
  <c r="L838" s="1"/>
  <c r="L839" s="1"/>
  <c r="L840" s="1"/>
  <c r="L841" s="1"/>
  <c r="L207"/>
  <c r="L208" s="1"/>
  <c r="L209" s="1"/>
  <c r="L210" s="1"/>
  <c r="L211" s="1"/>
  <c r="L212" s="1"/>
  <c r="L213" s="1"/>
  <c r="L214" s="1"/>
  <c r="L215" s="1"/>
  <c r="L216" s="1"/>
  <c r="L217" s="1"/>
  <c r="L218" s="1"/>
  <c r="L219" s="1"/>
  <c r="L220" s="1"/>
  <c r="L221" s="1"/>
  <c r="L222" s="1"/>
  <c r="L223" s="1"/>
  <c r="L224" s="1"/>
  <c r="L225" s="1"/>
  <c r="L226" s="1"/>
  <c r="L227" s="1"/>
  <c r="L228" s="1"/>
  <c r="L229" s="1"/>
  <c r="L230" s="1"/>
  <c r="L231" s="1"/>
  <c r="L232" s="1"/>
  <c r="L233" s="1"/>
  <c r="L234" s="1"/>
  <c r="L1195"/>
  <c r="L1196" s="1"/>
  <c r="L1197" s="1"/>
  <c r="L1198" s="1"/>
  <c r="L1199" s="1"/>
  <c r="L1200" s="1"/>
  <c r="L1201" s="1"/>
  <c r="L1202" s="1"/>
  <c r="L1203" s="1"/>
  <c r="L1204" s="1"/>
  <c r="L1205" s="1"/>
  <c r="L1206" s="1"/>
  <c r="L1207" s="1"/>
  <c r="L1208" s="1"/>
  <c r="L1209" s="1"/>
  <c r="L1210" s="1"/>
  <c r="L1211" s="1"/>
  <c r="L1212" s="1"/>
  <c r="L1213" s="1"/>
  <c r="L1214" s="1"/>
  <c r="L1215" s="1"/>
  <c r="L1216" s="1"/>
  <c r="L1217" s="1"/>
  <c r="L1218" s="1"/>
  <c r="L1219" s="1"/>
  <c r="L1220" s="1"/>
  <c r="L1816"/>
  <c r="L1817" s="1"/>
  <c r="L1818" s="1"/>
  <c r="L1819" s="1"/>
  <c r="L1820" s="1"/>
  <c r="L1821" s="1"/>
  <c r="L1822" s="1"/>
  <c r="L1823" s="1"/>
  <c r="L1824" s="1"/>
  <c r="L1585"/>
  <c r="L1586" s="1"/>
  <c r="L1587" s="1"/>
  <c r="L1588" s="1"/>
  <c r="L1589" s="1"/>
  <c r="L1590" s="1"/>
  <c r="L1591" s="1"/>
  <c r="L1592" s="1"/>
  <c r="L1593" s="1"/>
  <c r="L1594" s="1"/>
  <c r="L1595" s="1"/>
  <c r="L1596" s="1"/>
  <c r="L1597" s="1"/>
  <c r="L1598" s="1"/>
  <c r="L1599" s="1"/>
  <c r="L1600" s="1"/>
  <c r="L1601" s="1"/>
  <c r="L1602" s="1"/>
  <c r="L1463"/>
  <c r="L1464" s="1"/>
  <c r="L1465" s="1"/>
  <c r="L1466" s="1"/>
  <c r="L1467" s="1"/>
  <c r="L1468" s="1"/>
  <c r="L1469" s="1"/>
  <c r="L1470" s="1"/>
  <c r="L1471" s="1"/>
  <c r="L1472" s="1"/>
  <c r="L1473" s="1"/>
  <c r="L1074"/>
  <c r="L1075" s="1"/>
  <c r="L1076" s="1"/>
  <c r="L1077" s="1"/>
  <c r="L1078" s="1"/>
  <c r="L1079" s="1"/>
  <c r="L1080" s="1"/>
  <c r="L1081" s="1"/>
  <c r="L1082" s="1"/>
  <c r="L1756"/>
  <c r="L1757" s="1"/>
  <c r="L1758" s="1"/>
  <c r="L1759" s="1"/>
  <c r="L1796"/>
  <c r="L1797" s="1"/>
  <c r="L1798" s="1"/>
  <c r="L478"/>
  <c r="L479" s="1"/>
  <c r="L480" s="1"/>
  <c r="L481" s="1"/>
  <c r="L482" s="1"/>
  <c r="L483" s="1"/>
  <c r="L484" s="1"/>
  <c r="L485" s="1"/>
  <c r="L486" s="1"/>
  <c r="L487" s="1"/>
  <c r="L488" s="1"/>
  <c r="L489" s="1"/>
  <c r="L1517"/>
  <c r="L1518" s="1"/>
  <c r="L1519" s="1"/>
  <c r="L1520" s="1"/>
  <c r="L1521" s="1"/>
  <c r="L1522" s="1"/>
  <c r="L1523" s="1"/>
  <c r="L1524" s="1"/>
  <c r="L1525" s="1"/>
  <c r="L1503"/>
  <c r="L1504" s="1"/>
  <c r="L1505" s="1"/>
  <c r="L1506" s="1"/>
  <c r="L1507" s="1"/>
  <c r="L1508" s="1"/>
  <c r="L1509" s="1"/>
  <c r="L1604"/>
  <c r="L1605" s="1"/>
  <c r="L1606" s="1"/>
  <c r="L1607" s="1"/>
  <c r="L1608" s="1"/>
  <c r="L1609" s="1"/>
  <c r="L1610" s="1"/>
  <c r="L1611" s="1"/>
  <c r="L1612" s="1"/>
  <c r="L1613" s="1"/>
  <c r="L1614" s="1"/>
  <c r="L1615" s="1"/>
  <c r="L1616" s="1"/>
  <c r="L1617" s="1"/>
  <c r="L923"/>
  <c r="L924" s="1"/>
  <c r="L925" s="1"/>
  <c r="L926" s="1"/>
  <c r="L927" s="1"/>
  <c r="L928" s="1"/>
  <c r="L929" s="1"/>
  <c r="L930" s="1"/>
  <c r="L931" s="1"/>
  <c r="L932" s="1"/>
  <c r="L933" s="1"/>
  <c r="L934" s="1"/>
  <c r="L935" s="1"/>
  <c r="L936" s="1"/>
  <c r="L937" s="1"/>
  <c r="L938" s="1"/>
  <c r="L939" s="1"/>
  <c r="L940" s="1"/>
  <c r="L941" s="1"/>
  <c r="L942" s="1"/>
  <c r="L943" s="1"/>
  <c r="L1790"/>
  <c r="L1791" s="1"/>
  <c r="L1792" s="1"/>
  <c r="L1793" s="1"/>
  <c r="L1794" s="1"/>
  <c r="L1106"/>
  <c r="L1107" s="1"/>
  <c r="L1108" s="1"/>
  <c r="L1109" s="1"/>
  <c r="L1110" s="1"/>
  <c r="L1111" s="1"/>
  <c r="L1112" s="1"/>
  <c r="L1113" s="1"/>
  <c r="L1114" s="1"/>
  <c r="L1474"/>
  <c r="L1475" s="1"/>
  <c r="L1476" s="1"/>
  <c r="L1477" s="1"/>
  <c r="L1478" s="1"/>
  <c r="L1479" s="1"/>
  <c r="L1480" s="1"/>
  <c r="L1843"/>
  <c r="L1844" s="1"/>
  <c r="L1845" s="1"/>
  <c r="L1826"/>
  <c r="L1334"/>
  <c r="L1335" s="1"/>
  <c r="L1789"/>
  <c r="L1781"/>
  <c r="L1782" s="1"/>
  <c r="L1783" s="1"/>
  <c r="L1784" s="1"/>
  <c r="L1785" s="1"/>
  <c r="L1786" s="1"/>
  <c r="L1787" s="1"/>
  <c r="L1788" s="1"/>
  <c r="L1221"/>
  <c r="L1775"/>
  <c r="L1776" s="1"/>
  <c r="L1777" s="1"/>
  <c r="L1778" s="1"/>
  <c r="L1779" s="1"/>
  <c r="L1753"/>
  <c r="L1754" s="1"/>
  <c r="L1755" s="1"/>
  <c r="L1749"/>
  <c r="L1750" s="1"/>
  <c r="L1751" s="1"/>
  <c r="L1752" s="1"/>
  <c r="L1745"/>
  <c r="L1746" s="1"/>
  <c r="L1747" s="1"/>
  <c r="L1748" s="1"/>
  <c r="L1736"/>
  <c r="L1737" s="1"/>
  <c r="L1738" s="1"/>
  <c r="L1739" s="1"/>
  <c r="L1740" s="1"/>
  <c r="L1741" s="1"/>
  <c r="L1742" s="1"/>
  <c r="L1743" s="1"/>
  <c r="L1744" s="1"/>
  <c r="L1732"/>
  <c r="L1733" s="1"/>
  <c r="L1734" s="1"/>
  <c r="L1735" s="1"/>
  <c r="L1729"/>
  <c r="L1730" s="1"/>
  <c r="L1731" s="1"/>
  <c r="L1722"/>
  <c r="L1723" s="1"/>
  <c r="L1724" s="1"/>
  <c r="L1725" s="1"/>
  <c r="L1726" s="1"/>
  <c r="L1727" s="1"/>
  <c r="L1728" s="1"/>
  <c r="L1715"/>
  <c r="L1716" s="1"/>
  <c r="L1717" s="1"/>
  <c r="L1718" s="1"/>
  <c r="L1719" s="1"/>
  <c r="L1720" s="1"/>
  <c r="L1721" s="1"/>
  <c r="L1708"/>
  <c r="L1709" s="1"/>
  <c r="L1710" s="1"/>
  <c r="L1711" s="1"/>
  <c r="L1712" s="1"/>
  <c r="L1713" s="1"/>
  <c r="L1714" s="1"/>
  <c r="L1701"/>
  <c r="L1702" s="1"/>
  <c r="L1703" s="1"/>
  <c r="L1704" s="1"/>
  <c r="L1705" s="1"/>
  <c r="L1706" s="1"/>
  <c r="L1707" s="1"/>
  <c r="L1697"/>
  <c r="L1698" s="1"/>
  <c r="L1699" s="1"/>
  <c r="L1700" s="1"/>
  <c r="L1695"/>
  <c r="L1696" s="1"/>
  <c r="L1691"/>
  <c r="L1692" s="1"/>
  <c r="L1693" s="1"/>
  <c r="L1694" s="1"/>
  <c r="L1684"/>
  <c r="L1685" s="1"/>
  <c r="L1686" s="1"/>
  <c r="L1687" s="1"/>
  <c r="L1688" s="1"/>
  <c r="L1689" s="1"/>
  <c r="L1690" s="1"/>
  <c r="L1677"/>
  <c r="L1678" s="1"/>
  <c r="L1679" s="1"/>
  <c r="L1680" s="1"/>
  <c r="L1681" s="1"/>
  <c r="L1682" s="1"/>
  <c r="L1683" s="1"/>
  <c r="L1674"/>
  <c r="L1675" s="1"/>
  <c r="L1676" s="1"/>
  <c r="L1670"/>
  <c r="L1671" s="1"/>
  <c r="L1672" s="1"/>
  <c r="L1673" s="1"/>
  <c r="L1666"/>
  <c r="L1667" s="1"/>
  <c r="L1668" s="1"/>
  <c r="L1669" s="1"/>
  <c r="L1662"/>
  <c r="L1663" s="1"/>
  <c r="L1664" s="1"/>
  <c r="L1665" s="1"/>
  <c r="L1656"/>
  <c r="L1657" s="1"/>
  <c r="L1658" s="1"/>
  <c r="L1659" s="1"/>
  <c r="L1660" s="1"/>
  <c r="L1661" s="1"/>
  <c r="L1653"/>
  <c r="L1654" s="1"/>
  <c r="L1655" s="1"/>
  <c r="L1649"/>
  <c r="L1650" s="1"/>
  <c r="L1651" s="1"/>
  <c r="L1652" s="1"/>
  <c r="L1642"/>
  <c r="L1643" s="1"/>
  <c r="L1644" s="1"/>
  <c r="L1645" s="1"/>
  <c r="L1646" s="1"/>
  <c r="L1647" s="1"/>
  <c r="L1648" s="1"/>
  <c r="L1638"/>
  <c r="L1639" s="1"/>
  <c r="L1640" s="1"/>
  <c r="L1641" s="1"/>
  <c r="L1634"/>
  <c r="L1635" s="1"/>
  <c r="L1636" s="1"/>
  <c r="L1637" s="1"/>
  <c r="L1632"/>
  <c r="L1633" s="1"/>
  <c r="L1629"/>
  <c r="L1630" s="1"/>
  <c r="L1631" s="1"/>
  <c r="L1627"/>
  <c r="L1628" s="1"/>
  <c r="L1620"/>
  <c r="L1621" s="1"/>
  <c r="L1622" s="1"/>
  <c r="L1623" s="1"/>
  <c r="L1624" s="1"/>
  <c r="L1625" s="1"/>
  <c r="L1626" s="1"/>
  <c r="L1579"/>
  <c r="L1580" s="1"/>
  <c r="L1581" s="1"/>
  <c r="L1582" s="1"/>
  <c r="L1583" s="1"/>
  <c r="L1584" s="1"/>
  <c r="L1572"/>
  <c r="L1573" s="1"/>
  <c r="L1574" s="1"/>
  <c r="L1575" s="1"/>
  <c r="L1576" s="1"/>
  <c r="L1577" s="1"/>
  <c r="L1578" s="1"/>
  <c r="L1565"/>
  <c r="L1566" s="1"/>
  <c r="L1567" s="1"/>
  <c r="L1568" s="1"/>
  <c r="L1569" s="1"/>
  <c r="L1570" s="1"/>
  <c r="L1571" s="1"/>
  <c r="L1560"/>
  <c r="L1561" s="1"/>
  <c r="L1562" s="1"/>
  <c r="L1563" s="1"/>
  <c r="L1564" s="1"/>
  <c r="L1555"/>
  <c r="L1556" s="1"/>
  <c r="L1557" s="1"/>
  <c r="L1558" s="1"/>
  <c r="L1559" s="1"/>
  <c r="L1527"/>
  <c r="L1528" s="1"/>
  <c r="L1529" s="1"/>
  <c r="L1530" s="1"/>
  <c r="L1531" s="1"/>
  <c r="L1532" s="1"/>
  <c r="L1511"/>
  <c r="L1512" s="1"/>
  <c r="L1513" s="1"/>
  <c r="L1514" s="1"/>
  <c r="L1515" s="1"/>
  <c r="L1516" s="1"/>
  <c r="L1495"/>
  <c r="L1496" s="1"/>
  <c r="L1497" s="1"/>
  <c r="L1498" s="1"/>
  <c r="L1499" s="1"/>
  <c r="L1500" s="1"/>
  <c r="L1501" s="1"/>
  <c r="L1502" s="1"/>
  <c r="L1484"/>
  <c r="L1485" s="1"/>
  <c r="L1486" s="1"/>
  <c r="L1487" s="1"/>
  <c r="L1488" s="1"/>
  <c r="L1489" s="1"/>
  <c r="L1490" s="1"/>
  <c r="L1491" s="1"/>
  <c r="L1492" s="1"/>
  <c r="L1493" s="1"/>
  <c r="L1494" s="1"/>
  <c r="L1482"/>
  <c r="L1483" s="1"/>
  <c r="L1452"/>
  <c r="L1453" s="1"/>
  <c r="L1454" s="1"/>
  <c r="L1455" s="1"/>
  <c r="L1456" s="1"/>
  <c r="L1457" s="1"/>
  <c r="L1458" s="1"/>
  <c r="L1459" s="1"/>
  <c r="L1460" s="1"/>
  <c r="L1412"/>
  <c r="L1413" s="1"/>
  <c r="L1414" s="1"/>
  <c r="L1415" s="1"/>
  <c r="L1407"/>
  <c r="L1408" s="1"/>
  <c r="L1409" s="1"/>
  <c r="L1410" s="1"/>
  <c r="L1411" s="1"/>
  <c r="L1399"/>
  <c r="L1400" s="1"/>
  <c r="L1401" s="1"/>
  <c r="L1402" s="1"/>
  <c r="L1403" s="1"/>
  <c r="L1404" s="1"/>
  <c r="L1405" s="1"/>
  <c r="L1406" s="1"/>
  <c r="L1397"/>
  <c r="L1398" s="1"/>
  <c r="L1392"/>
  <c r="L1393" s="1"/>
  <c r="L1394" s="1"/>
  <c r="L1383"/>
  <c r="L1384" s="1"/>
  <c r="L1385" s="1"/>
  <c r="L1386" s="1"/>
  <c r="L1387" s="1"/>
  <c r="L1388" s="1"/>
  <c r="L1389" s="1"/>
  <c r="L1390" s="1"/>
  <c r="L1375"/>
  <c r="L1376" s="1"/>
  <c r="L1377" s="1"/>
  <c r="L1378" s="1"/>
  <c r="L1379" s="1"/>
  <c r="L1380" s="1"/>
  <c r="L1381" s="1"/>
  <c r="L1382" s="1"/>
  <c r="L1366"/>
  <c r="L1367" s="1"/>
  <c r="L1368" s="1"/>
  <c r="L1369" s="1"/>
  <c r="L1370" s="1"/>
  <c r="L1371" s="1"/>
  <c r="L1372" s="1"/>
  <c r="L1373" s="1"/>
  <c r="L1374" s="1"/>
  <c r="L1357"/>
  <c r="L1358" s="1"/>
  <c r="L1359" s="1"/>
  <c r="L1360" s="1"/>
  <c r="L1361" s="1"/>
  <c r="L1362" s="1"/>
  <c r="L1363" s="1"/>
  <c r="L1364" s="1"/>
  <c r="L1365" s="1"/>
  <c r="L1353"/>
  <c r="L1354" s="1"/>
  <c r="L1355" s="1"/>
  <c r="L1356" s="1"/>
  <c r="L1351"/>
  <c r="L1346"/>
  <c r="L1347" s="1"/>
  <c r="L1348" s="1"/>
  <c r="L1349" s="1"/>
  <c r="L1350" s="1"/>
  <c r="L1336"/>
  <c r="L1337" s="1"/>
  <c r="L1338" s="1"/>
  <c r="L1339" s="1"/>
  <c r="L1340" s="1"/>
  <c r="L1341" s="1"/>
  <c r="L1342" s="1"/>
  <c r="L1343" s="1"/>
  <c r="L1344" s="1"/>
  <c r="L1345" s="1"/>
  <c r="L1324"/>
  <c r="L1325" s="1"/>
  <c r="L1326" s="1"/>
  <c r="L1327" s="1"/>
  <c r="L1328" s="1"/>
  <c r="L1329" s="1"/>
  <c r="L1330" s="1"/>
  <c r="L1331" s="1"/>
  <c r="L1332" s="1"/>
  <c r="L1333" s="1"/>
  <c r="L1318"/>
  <c r="L1319" s="1"/>
  <c r="L1320" s="1"/>
  <c r="L1321" s="1"/>
  <c r="L1322" s="1"/>
  <c r="L1323" s="1"/>
  <c r="L1315"/>
  <c r="L1316" s="1"/>
  <c r="L1317" s="1"/>
  <c r="L1306"/>
  <c r="L1307" s="1"/>
  <c r="L1308" s="1"/>
  <c r="L1309" s="1"/>
  <c r="L1310" s="1"/>
  <c r="L1311" s="1"/>
  <c r="L1312" s="1"/>
  <c r="L1313" s="1"/>
  <c r="L1314" s="1"/>
  <c r="L1297"/>
  <c r="L1298" s="1"/>
  <c r="L1299" s="1"/>
  <c r="L1300" s="1"/>
  <c r="L1301" s="1"/>
  <c r="L1302" s="1"/>
  <c r="L1303" s="1"/>
  <c r="L1304" s="1"/>
  <c r="L1305" s="1"/>
  <c r="L1287"/>
  <c r="L1288" s="1"/>
  <c r="L1289" s="1"/>
  <c r="L1290" s="1"/>
  <c r="L1291" s="1"/>
  <c r="L1292" s="1"/>
  <c r="L1293" s="1"/>
  <c r="L1294" s="1"/>
  <c r="L1295" s="1"/>
  <c r="L1282"/>
  <c r="L1283" s="1"/>
  <c r="L1284" s="1"/>
  <c r="L1285" s="1"/>
  <c r="L1286" s="1"/>
  <c r="L1272"/>
  <c r="L1273" s="1"/>
  <c r="L1274" s="1"/>
  <c r="L1275" s="1"/>
  <c r="L1276" s="1"/>
  <c r="L1277" s="1"/>
  <c r="L1278" s="1"/>
  <c r="L1279" s="1"/>
  <c r="L1280" s="1"/>
  <c r="L1281" s="1"/>
  <c r="L1262"/>
  <c r="L1263" s="1"/>
  <c r="L1264" s="1"/>
  <c r="L1265" s="1"/>
  <c r="L1266" s="1"/>
  <c r="L1267" s="1"/>
  <c r="L1268" s="1"/>
  <c r="L1269" s="1"/>
  <c r="L1270" s="1"/>
  <c r="L1254"/>
  <c r="L1255" s="1"/>
  <c r="L1256" s="1"/>
  <c r="L1257" s="1"/>
  <c r="L1258" s="1"/>
  <c r="L1259" s="1"/>
  <c r="L1260" s="1"/>
  <c r="L1261" s="1"/>
  <c r="L1247"/>
  <c r="L1248" s="1"/>
  <c r="L1249" s="1"/>
  <c r="L1250" s="1"/>
  <c r="L1251" s="1"/>
  <c r="L1252" s="1"/>
  <c r="L1253" s="1"/>
  <c r="L1238"/>
  <c r="L1239" s="1"/>
  <c r="L1240" s="1"/>
  <c r="L1241" s="1"/>
  <c r="L1242" s="1"/>
  <c r="L1243" s="1"/>
  <c r="L1244" s="1"/>
  <c r="L1245" s="1"/>
  <c r="L1246" s="1"/>
  <c r="L1231"/>
  <c r="L1232" s="1"/>
  <c r="L1233" s="1"/>
  <c r="L1234" s="1"/>
  <c r="L1235" s="1"/>
  <c r="L1236" s="1"/>
  <c r="L1237" s="1"/>
  <c r="L1222"/>
  <c r="L1223" s="1"/>
  <c r="L1224" s="1"/>
  <c r="L1225" s="1"/>
  <c r="L1226" s="1"/>
  <c r="L1227" s="1"/>
  <c r="L1228" s="1"/>
  <c r="L1229" s="1"/>
  <c r="L1230" s="1"/>
  <c r="L1191"/>
  <c r="L1192" s="1"/>
  <c r="L1193" s="1"/>
  <c r="L1194" s="1"/>
  <c r="L1179"/>
  <c r="L1180" s="1"/>
  <c r="L1181" s="1"/>
  <c r="L1182" s="1"/>
  <c r="L1183" s="1"/>
  <c r="L1184" s="1"/>
  <c r="L1185" s="1"/>
  <c r="L1186" s="1"/>
  <c r="L1187" s="1"/>
  <c r="L1188" s="1"/>
  <c r="L1147"/>
  <c r="L1148" s="1"/>
  <c r="L1149" s="1"/>
  <c r="L1150" s="1"/>
  <c r="L1151" s="1"/>
  <c r="L1152" s="1"/>
  <c r="L1153" s="1"/>
  <c r="L1154" s="1"/>
  <c r="L1155" s="1"/>
  <c r="L1156" s="1"/>
  <c r="L1141"/>
  <c r="L1142" s="1"/>
  <c r="L1143" s="1"/>
  <c r="L1144" s="1"/>
  <c r="L1145" s="1"/>
  <c r="L1146" s="1"/>
  <c r="L1128"/>
  <c r="L1129" s="1"/>
  <c r="L1130" s="1"/>
  <c r="L1131" s="1"/>
  <c r="L1132" s="1"/>
  <c r="L1133" s="1"/>
  <c r="L1134" s="1"/>
  <c r="L1135" s="1"/>
  <c r="L1136" s="1"/>
  <c r="L1137" s="1"/>
  <c r="L1138" s="1"/>
  <c r="L1116"/>
  <c r="L1117" s="1"/>
  <c r="L1118" s="1"/>
  <c r="L1119" s="1"/>
  <c r="L1120" s="1"/>
  <c r="L1121" s="1"/>
  <c r="L1122" s="1"/>
  <c r="L1123" s="1"/>
  <c r="L1124" s="1"/>
  <c r="L1125" s="1"/>
  <c r="L1126" s="1"/>
  <c r="L1127" s="1"/>
  <c r="L1101"/>
  <c r="L1102" s="1"/>
  <c r="L1103" s="1"/>
  <c r="L1104" s="1"/>
  <c r="L1105" s="1"/>
  <c r="L1091"/>
  <c r="L1092" s="1"/>
  <c r="L1093" s="1"/>
  <c r="L1094" s="1"/>
  <c r="L1095" s="1"/>
  <c r="L1096" s="1"/>
  <c r="L1097" s="1"/>
  <c r="L1098" s="1"/>
  <c r="L1099" s="1"/>
  <c r="L1100" s="1"/>
  <c r="L1084"/>
  <c r="L1085" s="1"/>
  <c r="L1086" s="1"/>
  <c r="L1087" s="1"/>
  <c r="L1088" s="1"/>
  <c r="L1089" s="1"/>
  <c r="L1090" s="1"/>
  <c r="L1068"/>
  <c r="L1069" s="1"/>
  <c r="L1070" s="1"/>
  <c r="L1071" s="1"/>
  <c r="L1072" s="1"/>
  <c r="L1073" s="1"/>
  <c r="L1059"/>
  <c r="L1060" s="1"/>
  <c r="L1061" s="1"/>
  <c r="L1062" s="1"/>
  <c r="L1063" s="1"/>
  <c r="L1064" s="1"/>
  <c r="L1065" s="1"/>
  <c r="L1066" s="1"/>
  <c r="L1067" s="1"/>
  <c r="L1048"/>
  <c r="L1049" s="1"/>
  <c r="L1050" s="1"/>
  <c r="L1051" s="1"/>
  <c r="L1052" s="1"/>
  <c r="L1053" s="1"/>
  <c r="L1054" s="1"/>
  <c r="L1055" s="1"/>
  <c r="L1056" s="1"/>
  <c r="L1057" s="1"/>
  <c r="L1017"/>
  <c r="L1018" s="1"/>
  <c r="L1019" s="1"/>
  <c r="L1020" s="1"/>
  <c r="L1021" s="1"/>
  <c r="L1022" s="1"/>
  <c r="L1023" s="1"/>
  <c r="L1024" s="1"/>
  <c r="L1025" s="1"/>
  <c r="L1004"/>
  <c r="L1005" s="1"/>
  <c r="L1006" s="1"/>
  <c r="L1007" s="1"/>
  <c r="L1008" s="1"/>
  <c r="L1009" s="1"/>
  <c r="L1010" s="1"/>
  <c r="L1011" s="1"/>
  <c r="L1012" s="1"/>
  <c r="L1013" s="1"/>
  <c r="L1014" s="1"/>
  <c r="L1015" s="1"/>
  <c r="L1016" s="1"/>
  <c r="L997"/>
  <c r="L998" s="1"/>
  <c r="L999" s="1"/>
  <c r="L1000" s="1"/>
  <c r="L1001" s="1"/>
  <c r="L1002" s="1"/>
  <c r="L1003" s="1"/>
  <c r="L989"/>
  <c r="L990" s="1"/>
  <c r="L991" s="1"/>
  <c r="L992" s="1"/>
  <c r="L993" s="1"/>
  <c r="L994" s="1"/>
  <c r="L995" s="1"/>
  <c r="L996" s="1"/>
  <c r="L978"/>
  <c r="L979" s="1"/>
  <c r="L980" s="1"/>
  <c r="L981" s="1"/>
  <c r="L982" s="1"/>
  <c r="L983" s="1"/>
  <c r="L984" s="1"/>
  <c r="L985" s="1"/>
  <c r="L986" s="1"/>
  <c r="L987" s="1"/>
  <c r="L988" s="1"/>
  <c r="L967"/>
  <c r="L968" s="1"/>
  <c r="L969" s="1"/>
  <c r="L970" s="1"/>
  <c r="L971" s="1"/>
  <c r="L972" s="1"/>
  <c r="L973" s="1"/>
  <c r="L974" s="1"/>
  <c r="L975" s="1"/>
  <c r="L976" s="1"/>
  <c r="L977" s="1"/>
  <c r="L956"/>
  <c r="L957" s="1"/>
  <c r="L958" s="1"/>
  <c r="L959" s="1"/>
  <c r="L960" s="1"/>
  <c r="L961" s="1"/>
  <c r="L962" s="1"/>
  <c r="L963" s="1"/>
  <c r="L964" s="1"/>
  <c r="L965" s="1"/>
  <c r="L945"/>
  <c r="L946" s="1"/>
  <c r="L947" s="1"/>
  <c r="L948" s="1"/>
  <c r="L949" s="1"/>
  <c r="L950" s="1"/>
  <c r="L951" s="1"/>
  <c r="L952" s="1"/>
  <c r="L953" s="1"/>
  <c r="L954" s="1"/>
  <c r="L955" s="1"/>
  <c r="L912"/>
  <c r="L913" s="1"/>
  <c r="L914" s="1"/>
  <c r="L915" s="1"/>
  <c r="L916" s="1"/>
  <c r="L917" s="1"/>
  <c r="L918" s="1"/>
  <c r="L919" s="1"/>
  <c r="L920" s="1"/>
  <c r="L921" s="1"/>
  <c r="L922" s="1"/>
  <c r="L899"/>
  <c r="L900" s="1"/>
  <c r="L901" s="1"/>
  <c r="L902" s="1"/>
  <c r="L903" s="1"/>
  <c r="L904" s="1"/>
  <c r="L905" s="1"/>
  <c r="L906" s="1"/>
  <c r="L893"/>
  <c r="L894" s="1"/>
  <c r="L895" s="1"/>
  <c r="L896" s="1"/>
  <c r="L897" s="1"/>
  <c r="L898" s="1"/>
  <c r="L881"/>
  <c r="L882" s="1"/>
  <c r="L883" s="1"/>
  <c r="L884" s="1"/>
  <c r="L885" s="1"/>
  <c r="L886" s="1"/>
  <c r="L887" s="1"/>
  <c r="L888" s="1"/>
  <c r="L889" s="1"/>
  <c r="L890" s="1"/>
  <c r="L891" s="1"/>
  <c r="L892" s="1"/>
  <c r="L778"/>
  <c r="L779" s="1"/>
  <c r="L780" s="1"/>
  <c r="L781" s="1"/>
  <c r="L782" s="1"/>
  <c r="L783" s="1"/>
  <c r="L784" s="1"/>
  <c r="L785" s="1"/>
  <c r="L786" s="1"/>
  <c r="L787" s="1"/>
  <c r="L788" s="1"/>
  <c r="L789" s="1"/>
  <c r="L790" s="1"/>
  <c r="L791" s="1"/>
  <c r="L792" s="1"/>
  <c r="L793" s="1"/>
  <c r="L794" s="1"/>
  <c r="L795" s="1"/>
  <c r="L796" s="1"/>
  <c r="L797" s="1"/>
  <c r="L798" s="1"/>
  <c r="L799" s="1"/>
  <c r="L800" s="1"/>
  <c r="L801" s="1"/>
  <c r="L802" s="1"/>
  <c r="L803" s="1"/>
  <c r="L804" s="1"/>
  <c r="L762"/>
  <c r="L763" s="1"/>
  <c r="L764" s="1"/>
  <c r="L765" s="1"/>
  <c r="L766" s="1"/>
  <c r="L767" s="1"/>
  <c r="L768" s="1"/>
  <c r="L769" s="1"/>
  <c r="L770" s="1"/>
  <c r="L771" s="1"/>
  <c r="L772" s="1"/>
  <c r="L773" s="1"/>
  <c r="L774" s="1"/>
  <c r="L775" s="1"/>
  <c r="L776" s="1"/>
  <c r="L777" s="1"/>
  <c r="L752"/>
  <c r="L753" s="1"/>
  <c r="L754" s="1"/>
  <c r="L755" s="1"/>
  <c r="L756" s="1"/>
  <c r="L757" s="1"/>
  <c r="L758" s="1"/>
  <c r="L759" s="1"/>
  <c r="L760" s="1"/>
  <c r="L761" s="1"/>
  <c r="L743"/>
  <c r="L744" s="1"/>
  <c r="L745" s="1"/>
  <c r="L746" s="1"/>
  <c r="L747" s="1"/>
  <c r="L748" s="1"/>
  <c r="L749" s="1"/>
  <c r="L750" s="1"/>
  <c r="L751" s="1"/>
  <c r="L726"/>
  <c r="L727" s="1"/>
  <c r="L728" s="1"/>
  <c r="L729" s="1"/>
  <c r="L730" s="1"/>
  <c r="L731" s="1"/>
  <c r="L732" s="1"/>
  <c r="L733" s="1"/>
  <c r="L734" s="1"/>
  <c r="L735" s="1"/>
  <c r="L736" s="1"/>
  <c r="L737" s="1"/>
  <c r="L738" s="1"/>
  <c r="L739" s="1"/>
  <c r="L740" s="1"/>
  <c r="L741" s="1"/>
  <c r="L742" s="1"/>
  <c r="L689"/>
  <c r="L690" s="1"/>
  <c r="L691" s="1"/>
  <c r="L692" s="1"/>
  <c r="L693" s="1"/>
  <c r="L694" s="1"/>
  <c r="L678"/>
  <c r="L679" s="1"/>
  <c r="L680" s="1"/>
  <c r="L681" s="1"/>
  <c r="L682" s="1"/>
  <c r="L683" s="1"/>
  <c r="L684" s="1"/>
  <c r="L685" s="1"/>
  <c r="L686" s="1"/>
  <c r="L687" s="1"/>
  <c r="L688" s="1"/>
  <c r="L667"/>
  <c r="L668" s="1"/>
  <c r="L669" s="1"/>
  <c r="L670" s="1"/>
  <c r="L671" s="1"/>
  <c r="L672" s="1"/>
  <c r="L673" s="1"/>
  <c r="L674" s="1"/>
  <c r="L675" s="1"/>
  <c r="L676" s="1"/>
  <c r="L677" s="1"/>
  <c r="L658"/>
  <c r="L659" s="1"/>
  <c r="L660" s="1"/>
  <c r="L661" s="1"/>
  <c r="L662" s="1"/>
  <c r="L663" s="1"/>
  <c r="L664" s="1"/>
  <c r="L665" s="1"/>
  <c r="L666" s="1"/>
  <c r="L647"/>
  <c r="L648" s="1"/>
  <c r="L649" s="1"/>
  <c r="L650" s="1"/>
  <c r="L651" s="1"/>
  <c r="L652" s="1"/>
  <c r="L653" s="1"/>
  <c r="L654" s="1"/>
  <c r="L655" s="1"/>
  <c r="L656" s="1"/>
  <c r="L657" s="1"/>
  <c r="L610"/>
  <c r="L611" s="1"/>
  <c r="L612" s="1"/>
  <c r="L613" s="1"/>
  <c r="L614" s="1"/>
  <c r="L615" s="1"/>
  <c r="L616" s="1"/>
  <c r="L617" s="1"/>
  <c r="L618" s="1"/>
  <c r="L619" s="1"/>
  <c r="L620" s="1"/>
  <c r="L604"/>
  <c r="L605" s="1"/>
  <c r="L606" s="1"/>
  <c r="L607" s="1"/>
  <c r="L608" s="1"/>
  <c r="L609" s="1"/>
  <c r="L590"/>
  <c r="L591" s="1"/>
  <c r="L592" s="1"/>
  <c r="L593" s="1"/>
  <c r="L594" s="1"/>
  <c r="L595" s="1"/>
  <c r="L596" s="1"/>
  <c r="L597" s="1"/>
  <c r="L598" s="1"/>
  <c r="L599" s="1"/>
  <c r="L600" s="1"/>
  <c r="L601" s="1"/>
  <c r="L602" s="1"/>
  <c r="L603" s="1"/>
  <c r="L581"/>
  <c r="L582" s="1"/>
  <c r="L583" s="1"/>
  <c r="L584" s="1"/>
  <c r="L585" s="1"/>
  <c r="L586" s="1"/>
  <c r="L587" s="1"/>
  <c r="L588" s="1"/>
  <c r="L589" s="1"/>
  <c r="L571"/>
  <c r="L572" s="1"/>
  <c r="L573" s="1"/>
  <c r="L574" s="1"/>
  <c r="L575" s="1"/>
  <c r="L576" s="1"/>
  <c r="L577" s="1"/>
  <c r="L578" s="1"/>
  <c r="L579" s="1"/>
  <c r="L580" s="1"/>
  <c r="L561"/>
  <c r="L562" s="1"/>
  <c r="L563" s="1"/>
  <c r="L564" s="1"/>
  <c r="L565" s="1"/>
  <c r="L566" s="1"/>
  <c r="L567" s="1"/>
  <c r="L568" s="1"/>
  <c r="L569" s="1"/>
  <c r="L570" s="1"/>
  <c r="L529"/>
  <c r="L530" s="1"/>
  <c r="L531" s="1"/>
  <c r="L532" s="1"/>
  <c r="L506"/>
  <c r="L507" s="1"/>
  <c r="L508" s="1"/>
  <c r="L509" s="1"/>
  <c r="L510" s="1"/>
  <c r="L511" s="1"/>
  <c r="L512" s="1"/>
  <c r="L513" s="1"/>
  <c r="L514" s="1"/>
  <c r="L515" s="1"/>
  <c r="L516" s="1"/>
  <c r="L517" s="1"/>
  <c r="L497"/>
  <c r="L498" s="1"/>
  <c r="L499" s="1"/>
  <c r="L500" s="1"/>
  <c r="L501" s="1"/>
  <c r="L502" s="1"/>
  <c r="L503" s="1"/>
  <c r="L504" s="1"/>
  <c r="L490"/>
  <c r="L491" s="1"/>
  <c r="L492" s="1"/>
  <c r="L493" s="1"/>
  <c r="L494" s="1"/>
  <c r="L495" s="1"/>
  <c r="L476"/>
  <c r="L477" s="1"/>
  <c r="L462"/>
  <c r="L463" s="1"/>
  <c r="L464" s="1"/>
  <c r="L465" s="1"/>
  <c r="L466" s="1"/>
  <c r="L467" s="1"/>
  <c r="L468" s="1"/>
  <c r="L469" s="1"/>
  <c r="L470" s="1"/>
  <c r="L471" s="1"/>
  <c r="L472" s="1"/>
  <c r="L473" s="1"/>
  <c r="L451"/>
  <c r="L452" s="1"/>
  <c r="L453" s="1"/>
  <c r="L454" s="1"/>
  <c r="L455" s="1"/>
  <c r="L456" s="1"/>
  <c r="L457" s="1"/>
  <c r="L458" s="1"/>
  <c r="L459" s="1"/>
  <c r="L460" s="1"/>
  <c r="L461" s="1"/>
  <c r="L403"/>
  <c r="L404" s="1"/>
  <c r="L405" s="1"/>
  <c r="L406" s="1"/>
  <c r="L407" s="1"/>
  <c r="L408" s="1"/>
  <c r="L409" s="1"/>
  <c r="L410" s="1"/>
  <c r="L411" s="1"/>
  <c r="L412" s="1"/>
  <c r="L413" s="1"/>
  <c r="L414" s="1"/>
  <c r="L415" s="1"/>
  <c r="L416" s="1"/>
  <c r="L417" s="1"/>
  <c r="L418" s="1"/>
  <c r="L419" s="1"/>
  <c r="L420" s="1"/>
  <c r="L421" s="1"/>
  <c r="L422" s="1"/>
  <c r="L423" s="1"/>
  <c r="L424" s="1"/>
  <c r="L425" s="1"/>
  <c r="L426" s="1"/>
  <c r="L427" s="1"/>
  <c r="L428" s="1"/>
  <c r="L429" s="1"/>
  <c r="L430" s="1"/>
  <c r="L383"/>
  <c r="L309"/>
  <c r="L310" s="1"/>
  <c r="L311" s="1"/>
  <c r="L312" s="1"/>
  <c r="L313" s="1"/>
  <c r="L314" s="1"/>
  <c r="L315" s="1"/>
  <c r="L316" s="1"/>
  <c r="L317" s="1"/>
  <c r="L318" s="1"/>
  <c r="L319" s="1"/>
  <c r="L320" s="1"/>
  <c r="L321" s="1"/>
  <c r="L322" s="1"/>
  <c r="L323" s="1"/>
  <c r="L294"/>
  <c r="L295" s="1"/>
  <c r="L296" s="1"/>
  <c r="L297" s="1"/>
  <c r="L298" s="1"/>
  <c r="L299" s="1"/>
  <c r="L300" s="1"/>
  <c r="L301" s="1"/>
  <c r="L302" s="1"/>
  <c r="L303" s="1"/>
  <c r="L304" s="1"/>
  <c r="L305" s="1"/>
  <c r="L306" s="1"/>
  <c r="L307" s="1"/>
  <c r="L308" s="1"/>
  <c r="L236"/>
  <c r="L237" s="1"/>
  <c r="L238" s="1"/>
  <c r="L239" s="1"/>
  <c r="L240" s="1"/>
  <c r="L241" s="1"/>
  <c r="L242" s="1"/>
  <c r="L243" s="1"/>
  <c r="L244" s="1"/>
  <c r="L245" s="1"/>
  <c r="L246" s="1"/>
  <c r="L247" s="1"/>
  <c r="L248" s="1"/>
  <c r="L249" s="1"/>
  <c r="L250" s="1"/>
  <c r="L251" s="1"/>
  <c r="L252" s="1"/>
  <c r="L206"/>
  <c r="J49" i="45"/>
  <c r="J29"/>
  <c r="J6"/>
  <c r="J39"/>
  <c r="J26"/>
  <c r="J37"/>
  <c r="J32"/>
  <c r="J35"/>
  <c r="J51"/>
  <c r="J43"/>
  <c r="J15"/>
  <c r="J47"/>
  <c r="J20"/>
  <c r="J41"/>
  <c r="J17"/>
  <c r="J45"/>
  <c r="J23"/>
  <c r="J12"/>
  <c r="J9"/>
  <c r="J54"/>
  <c r="H7" i="47"/>
  <c r="L908" i="55" l="1"/>
  <c r="L909" s="1"/>
  <c r="L910" s="1"/>
  <c r="L907"/>
  <c r="L874"/>
  <c r="L875" s="1"/>
  <c r="L876" s="1"/>
  <c r="L877" s="1"/>
  <c r="L878" s="1"/>
  <c r="L518"/>
  <c r="L519" s="1"/>
  <c r="L520" s="1"/>
  <c r="L521" s="1"/>
  <c r="L522" s="1"/>
  <c r="L523" s="1"/>
  <c r="L524" s="1"/>
  <c r="L525" s="1"/>
  <c r="L526" s="1"/>
  <c r="L527" s="1"/>
  <c r="L528" s="1"/>
</calcChain>
</file>

<file path=xl/sharedStrings.xml><?xml version="1.0" encoding="utf-8"?>
<sst xmlns="http://schemas.openxmlformats.org/spreadsheetml/2006/main" count="3333" uniqueCount="554">
  <si>
    <t>Troubled Asset Relief Program</t>
  </si>
  <si>
    <t>Date</t>
  </si>
  <si>
    <t xml:space="preserve">Date </t>
  </si>
  <si>
    <t xml:space="preserve">Name of Institution </t>
  </si>
  <si>
    <t xml:space="preserve">City </t>
  </si>
  <si>
    <t xml:space="preserve">State </t>
  </si>
  <si>
    <t xml:space="preserve">Transaction Type </t>
  </si>
  <si>
    <t>Pricing Mechanism</t>
  </si>
  <si>
    <t xml:space="preserve">Charlotte </t>
  </si>
  <si>
    <t>TOTAL</t>
  </si>
  <si>
    <t>New York</t>
  </si>
  <si>
    <t>NY</t>
  </si>
  <si>
    <t>Purchase</t>
  </si>
  <si>
    <t xml:space="preserve">Glen Allen </t>
  </si>
  <si>
    <t>Hartford</t>
  </si>
  <si>
    <t>Plano</t>
  </si>
  <si>
    <t>Citizens First Wholesale Mortgage Company</t>
  </si>
  <si>
    <t>Technology Credit Union</t>
  </si>
  <si>
    <t>National City Bank</t>
  </si>
  <si>
    <t>The Villages</t>
  </si>
  <si>
    <t>San Jose</t>
  </si>
  <si>
    <t>Miamisburg</t>
  </si>
  <si>
    <t>Wachovia Mortgage, FSB</t>
  </si>
  <si>
    <t>Bayview Loan Servicing, LLC</t>
  </si>
  <si>
    <t>Coral Gables</t>
  </si>
  <si>
    <t>Lake National Bank</t>
  </si>
  <si>
    <t>Mentor</t>
  </si>
  <si>
    <t>IBM Southeast Employees' Federal Credit Union</t>
  </si>
  <si>
    <t xml:space="preserve">Delray Beach </t>
  </si>
  <si>
    <r>
      <t xml:space="preserve">Cap of Incentive Payments on Behalf of Borrowers and to Servicers &amp; Lenders/Investors (Cap) </t>
    </r>
    <r>
      <rPr>
        <b/>
        <vertAlign val="superscript"/>
        <sz val="11"/>
        <rFont val="Arial"/>
        <family val="2"/>
      </rPr>
      <t>1</t>
    </r>
  </si>
  <si>
    <t>MorEquity, Inc.</t>
  </si>
  <si>
    <t>PNC Bank, National Association</t>
  </si>
  <si>
    <t>Farmers State Bank</t>
  </si>
  <si>
    <t>ShoreBank</t>
  </si>
  <si>
    <t xml:space="preserve">West Salem </t>
  </si>
  <si>
    <t>Mortgage Center, LLC</t>
  </si>
  <si>
    <t>Mission Federal Credit Union</t>
  </si>
  <si>
    <t>Coppell</t>
  </si>
  <si>
    <t>Southfield</t>
  </si>
  <si>
    <t xml:space="preserve">San Diego </t>
  </si>
  <si>
    <t xml:space="preserve">1/ The Cap of Incentive Payments represents the potential total amount allocated to each servicer and includes the maximum amount allotted for all payments on behalf of borrowers and payments to servicers and lenders/investors.   </t>
  </si>
  <si>
    <t>First Bank</t>
  </si>
  <si>
    <t>Purdue Employees Federal Credit Union</t>
  </si>
  <si>
    <t>Wachovia Bank, N.A.</t>
  </si>
  <si>
    <t>West Lafayette</t>
  </si>
  <si>
    <t>Wyomissing</t>
  </si>
  <si>
    <t>Adjustment Details</t>
  </si>
  <si>
    <t>Cap Adjustment Amount</t>
  </si>
  <si>
    <t>Reason for Adjustment</t>
  </si>
  <si>
    <t>Adjustment Date</t>
  </si>
  <si>
    <t>Updated portfolio data from servicer</t>
  </si>
  <si>
    <t>Total Initial Cap</t>
  </si>
  <si>
    <t>Total Cap Adjustments</t>
  </si>
  <si>
    <t>The Cap is subject to adjustment based on the total amount allocated to the program and individual servicer usage for borrower modifications.  Each adjustment to the Cap is reflected under Adjustment Details.</t>
  </si>
  <si>
    <t>CCO Mortgage</t>
  </si>
  <si>
    <t>RG Mortgage Corporation</t>
  </si>
  <si>
    <t>San Juan</t>
  </si>
  <si>
    <t>PR</t>
  </si>
  <si>
    <t>Adjusted Cap</t>
  </si>
  <si>
    <t>TOTAL CAP</t>
  </si>
  <si>
    <t>First Federal Savings and Loan</t>
  </si>
  <si>
    <t>Wescom Central Credit Union</t>
  </si>
  <si>
    <t>Port Angeles</t>
  </si>
  <si>
    <t>Anaheim</t>
  </si>
  <si>
    <t>MI</t>
  </si>
  <si>
    <t>Seller</t>
  </si>
  <si>
    <t>Transaction Type</t>
  </si>
  <si>
    <t>Name of Institution</t>
  </si>
  <si>
    <t>City</t>
  </si>
  <si>
    <t>State</t>
  </si>
  <si>
    <t>N/A</t>
  </si>
  <si>
    <t>Frankfort</t>
  </si>
  <si>
    <t>Troy</t>
  </si>
  <si>
    <t>Charlotte</t>
  </si>
  <si>
    <t>Columbia</t>
  </si>
  <si>
    <t>NC</t>
  </si>
  <si>
    <t>Elkin</t>
  </si>
  <si>
    <t>Houston</t>
  </si>
  <si>
    <t>Oakland</t>
  </si>
  <si>
    <t>Boise</t>
  </si>
  <si>
    <t>Vienna</t>
  </si>
  <si>
    <t>Kansas City</t>
  </si>
  <si>
    <t>Fresno</t>
  </si>
  <si>
    <t>Ocala</t>
  </si>
  <si>
    <t>Palo Alto</t>
  </si>
  <si>
    <t>Nationstar Mortgage LLC</t>
  </si>
  <si>
    <t>Lewisville</t>
  </si>
  <si>
    <t>Little Rock</t>
  </si>
  <si>
    <t>Denver</t>
  </si>
  <si>
    <t>Spokane</t>
  </si>
  <si>
    <t>AZ</t>
  </si>
  <si>
    <t>Oak Ridge</t>
  </si>
  <si>
    <t>AK</t>
  </si>
  <si>
    <t>Chicago</t>
  </si>
  <si>
    <t>New Orleans</t>
  </si>
  <si>
    <t>Atlanta</t>
  </si>
  <si>
    <t>Footnote</t>
  </si>
  <si>
    <t>IL</t>
  </si>
  <si>
    <t>CA</t>
  </si>
  <si>
    <t>KY</t>
  </si>
  <si>
    <t>AR</t>
  </si>
  <si>
    <t>OR</t>
  </si>
  <si>
    <t>WA</t>
  </si>
  <si>
    <t>WI</t>
  </si>
  <si>
    <t>MS</t>
  </si>
  <si>
    <t>MO</t>
  </si>
  <si>
    <t>SC</t>
  </si>
  <si>
    <t>CO</t>
  </si>
  <si>
    <t>KS</t>
  </si>
  <si>
    <t>TN</t>
  </si>
  <si>
    <t>PA</t>
  </si>
  <si>
    <t>Lakewood</t>
  </si>
  <si>
    <t>IN</t>
  </si>
  <si>
    <t>GA</t>
  </si>
  <si>
    <t>Buffalo</t>
  </si>
  <si>
    <t>MN</t>
  </si>
  <si>
    <t>AL</t>
  </si>
  <si>
    <t>TX</t>
  </si>
  <si>
    <t>Tampa</t>
  </si>
  <si>
    <t>FL</t>
  </si>
  <si>
    <t>Warsaw</t>
  </si>
  <si>
    <t>Evansville</t>
  </si>
  <si>
    <t>CT</t>
  </si>
  <si>
    <t>IA</t>
  </si>
  <si>
    <t>ID</t>
  </si>
  <si>
    <t>Pittsburgh</t>
  </si>
  <si>
    <t>OK</t>
  </si>
  <si>
    <t>Salt Lake City</t>
  </si>
  <si>
    <t>UT</t>
  </si>
  <si>
    <t>LA</t>
  </si>
  <si>
    <t>Nashville</t>
  </si>
  <si>
    <t>Fort Worth</t>
  </si>
  <si>
    <t>Germantown</t>
  </si>
  <si>
    <t>OH</t>
  </si>
  <si>
    <t>VA</t>
  </si>
  <si>
    <t>St. Louis</t>
  </si>
  <si>
    <t>Washington</t>
  </si>
  <si>
    <t>DC</t>
  </si>
  <si>
    <t>NV</t>
  </si>
  <si>
    <t>Tallahassee</t>
  </si>
  <si>
    <t>Los Alamos</t>
  </si>
  <si>
    <t>Irving</t>
  </si>
  <si>
    <t>NM</t>
  </si>
  <si>
    <t xml:space="preserve">Investment Description </t>
  </si>
  <si>
    <t>Investment Amount</t>
  </si>
  <si>
    <t>NJ</t>
  </si>
  <si>
    <t>Select Portfolio Servicing</t>
  </si>
  <si>
    <t>Financial Instrument for Home Loan Modifications</t>
  </si>
  <si>
    <t>O'Fallon</t>
  </si>
  <si>
    <t>Wells Fargo Bank, NA</t>
  </si>
  <si>
    <t>Des Moines</t>
  </si>
  <si>
    <t>GMAC Mortgage, Inc.</t>
  </si>
  <si>
    <t>Ft. Washington</t>
  </si>
  <si>
    <t>Saxon Mortgage Services, Inc.</t>
  </si>
  <si>
    <t>Chase Home Finance, LLC</t>
  </si>
  <si>
    <t>Iselin</t>
  </si>
  <si>
    <t>West Palm Beach</t>
  </si>
  <si>
    <t>Bank of America, N.A.</t>
  </si>
  <si>
    <t>Simi Valley</t>
  </si>
  <si>
    <t>Investment Description</t>
  </si>
  <si>
    <t>Home Loan Services, Inc.</t>
  </si>
  <si>
    <t>Wilshire Credit Corporation</t>
  </si>
  <si>
    <t>Beaverton</t>
  </si>
  <si>
    <t>Salem</t>
  </si>
  <si>
    <t>Tulsa</t>
  </si>
  <si>
    <t>Oswego</t>
  </si>
  <si>
    <t>Green Tree Servicing LLC</t>
  </si>
  <si>
    <t>Saint Paul</t>
  </si>
  <si>
    <t>Carrington Mortgage Services, LLC</t>
  </si>
  <si>
    <t>Santa Ana</t>
  </si>
  <si>
    <t>Aurora Loan Services, LLC</t>
  </si>
  <si>
    <t>Littleton</t>
  </si>
  <si>
    <t>Freeport</t>
  </si>
  <si>
    <t>Horicon</t>
  </si>
  <si>
    <t>Servicer Modifying Borrowers' Loans</t>
  </si>
  <si>
    <t>Grand Rapids</t>
  </si>
  <si>
    <t xml:space="preserve">Lewisville </t>
  </si>
  <si>
    <t>EMC Mortgage Corporation</t>
  </si>
  <si>
    <t xml:space="preserve">Termination of SPA </t>
  </si>
  <si>
    <t xml:space="preserve">2/ On July 31, 2009, the SPA with Chase Home Finance, LLC was terminated and superseded by new SPAs with J.P. Morgan Chase Bank, NA and EMC Mortgage Corporation. </t>
  </si>
  <si>
    <t>Lake City Bank</t>
  </si>
  <si>
    <t>HomEq Servicing</t>
  </si>
  <si>
    <t>North Highlands</t>
  </si>
  <si>
    <t>Oakland Municipal Credit Union</t>
  </si>
  <si>
    <t>PennyMac Loan Services, LLC</t>
  </si>
  <si>
    <t>Calasbasa</t>
  </si>
  <si>
    <t>Titusville</t>
  </si>
  <si>
    <t>Servis One, Inc.</t>
  </si>
  <si>
    <t>OneWest Bank</t>
  </si>
  <si>
    <t>Pasadena</t>
  </si>
  <si>
    <t>Stanford Federal Credit Union</t>
  </si>
  <si>
    <t>RoundPoint Mortgage Servicing Corporation</t>
  </si>
  <si>
    <t>Horicon Bank</t>
  </si>
  <si>
    <t>Central Florida Educators Federal Credit Union</t>
  </si>
  <si>
    <t>U.S. Bank National Association</t>
  </si>
  <si>
    <t>CUC Mortgage Corporation</t>
  </si>
  <si>
    <t>Lake Mary</t>
  </si>
  <si>
    <t>Owensboro</t>
  </si>
  <si>
    <t>Albany</t>
  </si>
  <si>
    <t>ORNL Federal Credit Union</t>
  </si>
  <si>
    <t>Allstate Mortgage Loans &amp; Investments, Inc.</t>
  </si>
  <si>
    <t>Metropolitan National Bank</t>
  </si>
  <si>
    <t>Franklin Credit Management Corporation</t>
  </si>
  <si>
    <t>Jersey City</t>
  </si>
  <si>
    <t>Bay Federal Credit Union</t>
  </si>
  <si>
    <t>Capitola</t>
  </si>
  <si>
    <t>AMS Servicing, LLC</t>
  </si>
  <si>
    <t>Schools Financial Credit Union</t>
  </si>
  <si>
    <t>Sacramento</t>
  </si>
  <si>
    <t>Maumee</t>
  </si>
  <si>
    <t>Central Jersey Federal Credit Union</t>
  </si>
  <si>
    <t>Woodbridge</t>
  </si>
  <si>
    <t>Yadkin Valley Bank</t>
  </si>
  <si>
    <t>Glass City Federal Credit Union</t>
  </si>
  <si>
    <t>SEFCU</t>
  </si>
  <si>
    <t>Updated portfolio data from servicer &amp; HPDP initial cap</t>
  </si>
  <si>
    <t>HPDP initial cap</t>
  </si>
  <si>
    <t>Great Lakes Credit Union</t>
  </si>
  <si>
    <t>Mortgage Clearing Corporation</t>
  </si>
  <si>
    <t>North Chicago</t>
  </si>
  <si>
    <t>United Bank Mortgage Corporation</t>
  </si>
  <si>
    <t>Bank United</t>
  </si>
  <si>
    <t>Miami Lakes</t>
  </si>
  <si>
    <t>IC Federal Credit Union</t>
  </si>
  <si>
    <t>Fitchburg</t>
  </si>
  <si>
    <t>MA</t>
  </si>
  <si>
    <t>Harleysville National Bank &amp; Trust Company</t>
  </si>
  <si>
    <t>Harleysville</t>
  </si>
  <si>
    <t>Members Mortgage Company, Inc</t>
  </si>
  <si>
    <t>Woburn</t>
  </si>
  <si>
    <t>-</t>
  </si>
  <si>
    <t>DuPage Credit Union</t>
  </si>
  <si>
    <t>Naperville</t>
  </si>
  <si>
    <t>Los Alamos National Bank</t>
  </si>
  <si>
    <t>Quantum Servicing Corporation</t>
  </si>
  <si>
    <t>Hillsdale County National Bank</t>
  </si>
  <si>
    <t>Hillsdale</t>
  </si>
  <si>
    <t>QLending, Inc.</t>
  </si>
  <si>
    <t>Marix Servicing, LLC</t>
  </si>
  <si>
    <t>Home Financing Center, Inc</t>
  </si>
  <si>
    <t>First Keystone Bank</t>
  </si>
  <si>
    <t>Media</t>
  </si>
  <si>
    <t>Community Bank &amp; Trust Company</t>
  </si>
  <si>
    <t>Idaho Housing and Finance Association</t>
  </si>
  <si>
    <t>Clarks Summit</t>
  </si>
  <si>
    <t>Spirit of Alaska Federal Credit Union</t>
  </si>
  <si>
    <t>American Eagle Federal Credit Union</t>
  </si>
  <si>
    <t>Silver State Schools Credit Union</t>
  </si>
  <si>
    <t>Fidelity Homestead Savings Bank</t>
  </si>
  <si>
    <t>Bay Gulf Credit Union</t>
  </si>
  <si>
    <t>The Golden 1 Credit Union</t>
  </si>
  <si>
    <t>Sterling Savings Bank</t>
  </si>
  <si>
    <t>Fairbanks</t>
  </si>
  <si>
    <t>East Hartford</t>
  </si>
  <si>
    <t>Las Vegas</t>
  </si>
  <si>
    <t>HomeStar Bank &amp; Financial Services</t>
  </si>
  <si>
    <t>Glenview State Bank</t>
  </si>
  <si>
    <t>Verity Credit Union</t>
  </si>
  <si>
    <t>Hartford Savings Bank</t>
  </si>
  <si>
    <t>The Bryn Mawr Trust Co.</t>
  </si>
  <si>
    <t>Glenview</t>
  </si>
  <si>
    <t>Seattle</t>
  </si>
  <si>
    <t>Bryn Mawr</t>
  </si>
  <si>
    <t>Manteno</t>
  </si>
  <si>
    <t>Golden Plains Credit Union</t>
  </si>
  <si>
    <t>First Federal Savings and Loan Association of Lakewood</t>
  </si>
  <si>
    <t>Sound Community Bank</t>
  </si>
  <si>
    <t>Park View Federal Savings Bank</t>
  </si>
  <si>
    <t>Spring Valley</t>
  </si>
  <si>
    <t>Garden City</t>
  </si>
  <si>
    <t>Michigan City</t>
  </si>
  <si>
    <t>Solon</t>
  </si>
  <si>
    <t>Horizon Bank, NA</t>
  </si>
  <si>
    <t>Iberiabank</t>
  </si>
  <si>
    <t>Grafton Suburban Credit Union</t>
  </si>
  <si>
    <t>Eaton National Bank &amp; Trust Company</t>
  </si>
  <si>
    <t>Tempe Schools Credit Union</t>
  </si>
  <si>
    <t>Sarasota</t>
  </si>
  <si>
    <t>North Grafton</t>
  </si>
  <si>
    <t>Eaton</t>
  </si>
  <si>
    <t>Tempe</t>
  </si>
  <si>
    <t>Albuquerque</t>
  </si>
  <si>
    <t>Fresno County Federal Credit Union</t>
  </si>
  <si>
    <t>Roebling Bank</t>
  </si>
  <si>
    <t>First National Bank of Grant Park</t>
  </si>
  <si>
    <t>Greater Nevada Mortgage Services</t>
  </si>
  <si>
    <t>Roebling</t>
  </si>
  <si>
    <t>Grant Park</t>
  </si>
  <si>
    <t>Highlands Ranch</t>
  </si>
  <si>
    <t>Carson City</t>
  </si>
  <si>
    <t>Specialized Loan Servicing, LLC</t>
  </si>
  <si>
    <t>Digital Federal Credit Union</t>
  </si>
  <si>
    <t>Marlborough</t>
  </si>
  <si>
    <t>Updated portfolio data from servicer &amp; HAFA initial cap</t>
  </si>
  <si>
    <t>Updated HPDP cap &amp; HAFA initial cap</t>
  </si>
  <si>
    <t>Initial 2MP cap</t>
  </si>
  <si>
    <t>4/17/2009 as amended on 1/26/2010</t>
  </si>
  <si>
    <t>As used in this table:</t>
  </si>
  <si>
    <t>"HPDP" means the Home Price Decline Protection program.</t>
  </si>
  <si>
    <t>"2MP" means the Second Lien Modification Program.</t>
  </si>
  <si>
    <t xml:space="preserve">iServe Residential Lending, LLC </t>
  </si>
  <si>
    <t>United Bank</t>
  </si>
  <si>
    <t>Griffin</t>
  </si>
  <si>
    <t>Transfer of cap (to Wells Fargo Bank) due to merger</t>
  </si>
  <si>
    <t>Transfer of cap (from Wachovia) due to merger</t>
  </si>
  <si>
    <t>Urban Trust Bank</t>
  </si>
  <si>
    <t xml:space="preserve">iServe Servicing, Inc. </t>
  </si>
  <si>
    <t>Navy Federal Credit Union</t>
  </si>
  <si>
    <t>3/ Wachovia Mortgage, FSB was merged with Wells Fargo Bank, NA, and the remaining Adjusted Cap stated above represents the amount previously paid to Wachovia Mortgage, FSB prior to such merger.  </t>
  </si>
  <si>
    <t>Note</t>
  </si>
  <si>
    <t>Updated portfolio data from servicer &amp; 2MP initial cap</t>
  </si>
  <si>
    <t>Midwest Bank and Trust Co.</t>
  </si>
  <si>
    <t>Wealthbridge Mortgage Corp</t>
  </si>
  <si>
    <t>Elmwood Park</t>
  </si>
  <si>
    <t>Transfer of cap to Service One, Inc. due to servicing transfer</t>
  </si>
  <si>
    <t>Transfer of cap from Wilshire Credit Corporation due to servicing transfer</t>
  </si>
  <si>
    <t>Transfer of cap to Countrywide Home Loans due to servicing transfer</t>
  </si>
  <si>
    <t>Transfer of cap from CitiMortgage, Inc. due to servicing transfer</t>
  </si>
  <si>
    <t>Phoenix</t>
  </si>
  <si>
    <t xml:space="preserve">Total Purchase Amount*    </t>
  </si>
  <si>
    <t>Transfer of cap to Specialized Loan Servicing, LLC due to servicing transfer</t>
  </si>
  <si>
    <t>Transfer of cap to GMAC Mortgage, Inc. due to servicing transfer</t>
  </si>
  <si>
    <t>Aurora Financial Group, Inc.</t>
  </si>
  <si>
    <t>Marlton</t>
  </si>
  <si>
    <t>Updated FHA-HAMP cap</t>
  </si>
  <si>
    <t>Transfer of cap to multiple servicers due to servicing transfer</t>
  </si>
  <si>
    <t>Transfer of cap to Ocwen Financial Corporation, Inc. due to servicing transfer</t>
  </si>
  <si>
    <t>Transfer of cap from Saxon Mortgage Services, Inc. due to servicing transfer</t>
  </si>
  <si>
    <t>Nevada Affordable Housing Assistance Corporation</t>
  </si>
  <si>
    <t>Reno</t>
  </si>
  <si>
    <t>Financial Instrument for HHF Program</t>
  </si>
  <si>
    <t xml:space="preserve">CalHFA Mortgage Assistance Corporation </t>
  </si>
  <si>
    <t>Florida Housing Finance Corporation</t>
  </si>
  <si>
    <t>Arizona (Home) Foreclosure Prevention Funding Corporation</t>
  </si>
  <si>
    <t>Michigan Homeowner Assistance Nonprofit Housing Corporation</t>
  </si>
  <si>
    <t>Lansing</t>
  </si>
  <si>
    <t>Housing Finance Agency  Innovation Fund for the Hardest Hit Housing Markets</t>
  </si>
  <si>
    <t>Hardest Hit Funds (HHF) Program</t>
  </si>
  <si>
    <t>1/ The purchase will be incrementally funded up to the investment amount.</t>
  </si>
  <si>
    <t>Transfer of cap due to multiple servicing transfers</t>
  </si>
  <si>
    <t>Transfer of cap to Saxon Mortgage Services, Inc.</t>
  </si>
  <si>
    <t>Transfer of cap to Green Tree Servicing LLC due to servicing transfer</t>
  </si>
  <si>
    <t>North Carolina Housing Finance Agency</t>
  </si>
  <si>
    <t>Raleigh</t>
  </si>
  <si>
    <t>Ohio Homeowner Assistance LLC</t>
  </si>
  <si>
    <t>Columbus</t>
  </si>
  <si>
    <t>Oregon Affordable Housing Assistance Corporation</t>
  </si>
  <si>
    <t>Rhode Island Housing and Mortgage Finance Corporation</t>
  </si>
  <si>
    <t>Providence</t>
  </si>
  <si>
    <t>RI</t>
  </si>
  <si>
    <t>SC Housing Corp</t>
  </si>
  <si>
    <t>Suburban Mortgage Company of New Mexico</t>
  </si>
  <si>
    <t>Transfer of cap to due to servicing transfer</t>
  </si>
  <si>
    <t>Transfer of cap due to servicing transfer</t>
  </si>
  <si>
    <t>Bramble Savings Bank</t>
  </si>
  <si>
    <t>Cincinanati</t>
  </si>
  <si>
    <t>Pathfinder Bank</t>
  </si>
  <si>
    <t>First Financial Bank, N.A.</t>
  </si>
  <si>
    <t>Terre Haute</t>
  </si>
  <si>
    <t>Vantium Capital, Inc.dba Acqura Loan Services</t>
  </si>
  <si>
    <t>9/2/2009 as amended on 8/27/2010</t>
  </si>
  <si>
    <t>RBC Bank (USA)</t>
  </si>
  <si>
    <t>Initial FHA-HAMP cap</t>
  </si>
  <si>
    <t>Name</t>
  </si>
  <si>
    <t>Citigroup, Inc.</t>
  </si>
  <si>
    <t>Fay Servicing, LLC</t>
  </si>
  <si>
    <t>Facility Purchase Agreement, dated as of September 3, 2010, between the U.S. Department of the Treasury and Citibank, N.A</t>
  </si>
  <si>
    <t>FHA SHORT REFINANCE PROGRAM</t>
  </si>
  <si>
    <t>Oklahoma City</t>
  </si>
  <si>
    <t>Jackson</t>
  </si>
  <si>
    <t>Midwest Community Bank</t>
  </si>
  <si>
    <t>Initial Investment Amount</t>
  </si>
  <si>
    <t>Additional Investment Amount</t>
  </si>
  <si>
    <r>
      <t xml:space="preserve">Investment Amount </t>
    </r>
    <r>
      <rPr>
        <b/>
        <vertAlign val="superscript"/>
        <sz val="11"/>
        <rFont val="Arial"/>
        <family val="2"/>
      </rPr>
      <t>1</t>
    </r>
    <r>
      <rPr>
        <b/>
        <sz val="11"/>
        <rFont val="Arial"/>
        <family val="2"/>
      </rPr>
      <t xml:space="preserve"> </t>
    </r>
  </si>
  <si>
    <t>Alabama Housing Finance Authority</t>
  </si>
  <si>
    <t>Montgomery</t>
  </si>
  <si>
    <t>Kentucky Housing Corporation</t>
  </si>
  <si>
    <t>Mississippi Home Corporation</t>
  </si>
  <si>
    <t>GHFA Affordable Housing, Inc.</t>
  </si>
  <si>
    <t>Indiana Housing and Community Development Authority</t>
  </si>
  <si>
    <t>Indianapolis</t>
  </si>
  <si>
    <t>Illinois Housing Development Authority</t>
  </si>
  <si>
    <t>New Jersey Housing and Mortgage Finance Agency</t>
  </si>
  <si>
    <t>Trenton</t>
  </si>
  <si>
    <t>District of Columbia Housing Finance Agency</t>
  </si>
  <si>
    <t>Tennessee Housing Development Agency</t>
  </si>
  <si>
    <t xml:space="preserve">TOTAL INVESTMENT AMOUNT             </t>
  </si>
  <si>
    <t>2/ On 9/23/2010, Treasury provided additonal investment to this HFA and substituted its investment for an amended and restated Financial Instrument.</t>
  </si>
  <si>
    <t>MT</t>
  </si>
  <si>
    <t>American Finance House LARIBA</t>
  </si>
  <si>
    <t>Centrue Bank</t>
  </si>
  <si>
    <t>Ottawa</t>
  </si>
  <si>
    <t>3/ On 9/29/2010, Treasury provided additonal investment to this HFA and substituted its investment for an amended and restated Financial Instrument.</t>
  </si>
  <si>
    <t>Initial FHA-HAMP cap, Initial FHA-2LP cap, and initial RD-HAMP</t>
  </si>
  <si>
    <t>Initial FHA-2LP cap</t>
  </si>
  <si>
    <t>Initial FHA-2LP cap and FHA-HAMP</t>
  </si>
  <si>
    <t>Initial FHA-HAMP cap, Initial FHA-2LP cap, and initial 2MP cap</t>
  </si>
  <si>
    <t>Initial FHA-2LP cap and initial 2MP cap</t>
  </si>
  <si>
    <t>Initial FHA-HAMP cap and 2MP initial cap</t>
  </si>
  <si>
    <t>2MP initial cap</t>
  </si>
  <si>
    <t>Initial RD-HAMP</t>
  </si>
  <si>
    <t>Initial FHA-HAMP cap and initial RD-HAMP</t>
  </si>
  <si>
    <t>4, 8</t>
  </si>
  <si>
    <t>AgFirst Farm Credit Bank</t>
  </si>
  <si>
    <t>Amarillo National Bank</t>
  </si>
  <si>
    <t>Amarillo</t>
  </si>
  <si>
    <t>American Financial Resources Inc.</t>
  </si>
  <si>
    <t xml:space="preserve"> Parsippany</t>
  </si>
  <si>
    <t>Banco Popular de Puerto Rico</t>
  </si>
  <si>
    <t>4, 5, 8</t>
  </si>
  <si>
    <t>Capital International Financial, Inc.</t>
  </si>
  <si>
    <t>Citizens Community Bank</t>
  </si>
  <si>
    <t>Freeburg</t>
  </si>
  <si>
    <t>Community Credit Union of Florida</t>
  </si>
  <si>
    <t>Rockledge</t>
  </si>
  <si>
    <t>CU Mortgage Services, Inc.</t>
  </si>
  <si>
    <t>New Brighton</t>
  </si>
  <si>
    <t>First Federal Bank of Florida</t>
  </si>
  <si>
    <t>Lake City</t>
  </si>
  <si>
    <t>Diamond Bar</t>
  </si>
  <si>
    <t>First Safety Bank</t>
  </si>
  <si>
    <t>Cincinnati</t>
  </si>
  <si>
    <t>Flagstar Capital Markets Corporation</t>
  </si>
  <si>
    <t>7, 8</t>
  </si>
  <si>
    <t>Franklin Savings</t>
  </si>
  <si>
    <t>Gateway Mortgage Group, LLC</t>
  </si>
  <si>
    <t>GFA Federal Credit Union</t>
  </si>
  <si>
    <t>Gardner</t>
  </si>
  <si>
    <t>Guaranty Bank</t>
  </si>
  <si>
    <t>James B. Nutter &amp; Company</t>
  </si>
  <si>
    <t>Liberty Bank and Trust Co</t>
  </si>
  <si>
    <t>M&amp;T Bank</t>
  </si>
  <si>
    <t>Magna Bank</t>
  </si>
  <si>
    <t>Mainstreet Credit  Union</t>
  </si>
  <si>
    <t>Lexena</t>
  </si>
  <si>
    <t>Marsh Associates, Inc.</t>
  </si>
  <si>
    <t>4, 5</t>
  </si>
  <si>
    <t>Schmidt Mortgage Company</t>
  </si>
  <si>
    <t>Rocky River</t>
  </si>
  <si>
    <t>Stockman Bank of Montana</t>
  </si>
  <si>
    <t>Miles City</t>
  </si>
  <si>
    <t>University First Federal Credit Union</t>
  </si>
  <si>
    <t>Weststar Mortgage, Inc.</t>
  </si>
  <si>
    <t>4/ Initial cap amount includes FHA-HAMP.</t>
  </si>
  <si>
    <t>5/ Initial cap amount includes RD-HAMP.</t>
  </si>
  <si>
    <t>6/ Initial cap amount includes 2MP.</t>
  </si>
  <si>
    <t>7/ Initial cap amount includes FHA-2LP.</t>
  </si>
  <si>
    <t>8/ Initial cap does not include HAMP.</t>
  </si>
  <si>
    <t>9/ This institution executed an Assignment and Assumption Agreement (a copy of which is available on www.FinancialStability.gov) with respect to all rights and obligations for the transferred loan modifications.  The amount transferred is realized as a cap adjustment and not as initial cap.</t>
  </si>
  <si>
    <t>10/ The amendment reflects a change in the legal name of the institution.</t>
  </si>
  <si>
    <t>Initial FHA-HAMP cap and initial FHA-2LP cap</t>
  </si>
  <si>
    <t>Initial FHA-HAMP cap, initial FHA-2LP cap, and initial RD-HAMP</t>
  </si>
  <si>
    <t>Initial FHA-HAMP cap, initial FHA-2LP cap, and initial 2MP cap</t>
  </si>
  <si>
    <t>Initial FHA-HAMP cap, initial FHA-2LP cap, initial RD-HAMP, and initial 2MP cap</t>
  </si>
  <si>
    <t>"FHA-2LP" means the FHA Second Lien Program</t>
  </si>
  <si>
    <t>"RD-HAMP" means the Rural Housing Service Home Affordable Modification Program.</t>
  </si>
  <si>
    <t>Initial FHA-HAMP cap and initial 2MP cap</t>
  </si>
  <si>
    <t>1/  On September 3, 2010, the U.S. Department of the Treasury and Citibank, N.A. entered into a facility purchase agreement (the 'L/C Facility Agreement"), which allowed Treasury to demand from Citigroup the issuance of an up to $8 billion, 10-year letter of credit (the "L/C").  Treasury will increase availability under the L/C incrementally in proportion to the dollar value of mortgages refinanced under the FHA Short Refinance program from time to time during the first 2.5 years.  At that time, the amount of the L/C will be capped at the then-current level.  Under the terms of the L/C Facility Agreement, Treasury will incur fees for the availability and usage of the L/C up to a maximum amount of $117 million.</t>
  </si>
  <si>
    <r>
      <rPr>
        <b/>
        <sz val="11"/>
        <color theme="1"/>
        <rFont val="Calibri"/>
        <family val="2"/>
        <scheme val="minor"/>
      </rPr>
      <t xml:space="preserve">Supplemental Information [Not Required by EESA </t>
    </r>
    <r>
      <rPr>
        <b/>
        <sz val="11"/>
        <color theme="1"/>
        <rFont val="Calibri"/>
        <family val="2"/>
      </rPr>
      <t>§114(a)]</t>
    </r>
  </si>
  <si>
    <t>Borrowers</t>
  </si>
  <si>
    <t>Servicer</t>
  </si>
  <si>
    <t>Specialized Loan Servicing LLC</t>
  </si>
  <si>
    <t>Statebridge Company, LLC</t>
  </si>
  <si>
    <t>Scotiabank de Puerto Rico</t>
  </si>
  <si>
    <t>Midland Mortgage Company</t>
  </si>
  <si>
    <t>Vericrest Financial, Inc.</t>
  </si>
  <si>
    <t>Aurora Financial Group, Inc</t>
  </si>
  <si>
    <t>Aurora Loan Services LLC</t>
  </si>
  <si>
    <t>Wells Fargo Bank, N.A.</t>
  </si>
  <si>
    <t>U.S. Treasury Department</t>
  </si>
  <si>
    <t>Office of Financial Stability</t>
  </si>
  <si>
    <t>Transactions Report - Housing Programs</t>
  </si>
  <si>
    <t>Bayview Loan Servicing LLC</t>
  </si>
  <si>
    <t>Carrington Mortgage Services, LLC.</t>
  </si>
  <si>
    <t>CCO Mortgage, a division of RBS Citizens NA</t>
  </si>
  <si>
    <t>CitiMortgage Inc</t>
  </si>
  <si>
    <t>Citizens First National Bank</t>
  </si>
  <si>
    <t xml:space="preserve">FIRST BANK </t>
  </si>
  <si>
    <t>GMAC Mortgage, LLC</t>
  </si>
  <si>
    <t xml:space="preserve">HomEqServicing </t>
  </si>
  <si>
    <t>HomeStar Bank and Financial Services</t>
  </si>
  <si>
    <t>JPMorgan Chase Bank, NA</t>
  </si>
  <si>
    <t>Litton Loan Servicing, LP</t>
  </si>
  <si>
    <t>Marix Servicing LLC</t>
  </si>
  <si>
    <t>Midland Mortgage Co.</t>
  </si>
  <si>
    <t>Ocwen Loan Servicing, LLC</t>
  </si>
  <si>
    <t>Residential Credit Solutions, Inc.</t>
  </si>
  <si>
    <t xml:space="preserve">RG Mortgage </t>
  </si>
  <si>
    <t>Select Portfolio Servicing, Inc.</t>
  </si>
  <si>
    <t>Selene Finance LP</t>
  </si>
  <si>
    <t>Servis One, Inc., dba BSI Financial Services, Inc.</t>
  </si>
  <si>
    <t>Vantium Capital, Inc. d/b/a Acqura Loan Services</t>
  </si>
  <si>
    <t>Updated due to quarterly assessment and reallocation</t>
  </si>
  <si>
    <t>AmTrust Bank, A Division of New York Community Bank</t>
  </si>
  <si>
    <t>Cleveland</t>
  </si>
  <si>
    <t>SunTrust Mortgage, Inc.</t>
  </si>
  <si>
    <t>Richmond</t>
  </si>
  <si>
    <t>Urban Partnership Bank</t>
  </si>
  <si>
    <t>Western Federal Credit Union</t>
  </si>
  <si>
    <t>Hawthorne</t>
  </si>
  <si>
    <t>FCI Lender Services, Inc.</t>
  </si>
  <si>
    <t>Anaheim Hills</t>
  </si>
  <si>
    <t>"HAFA" means the Home Affordable Foreclosure Alternatives program.</t>
  </si>
  <si>
    <t>Termination of SPA 
(remaining cap equals distribution amount)</t>
  </si>
  <si>
    <t>11/ MorEquity, Inc executed a subservicing agreement with Nationstar Mortgage, LLC, that took effect 02/01/2011. All mortgage loans including all HAMP loans were transferred to Nationstar. The remaining Adjusted Cap stated above represents the amount previously paid to MorEquity, Inc. prior to such agreement.  </t>
  </si>
  <si>
    <t>12/ The remaining Adjusted Cap stated above represents the amount paid to servicer prior to SPA termination.  </t>
  </si>
  <si>
    <t>Gregory Funding, LLC</t>
  </si>
  <si>
    <t>The Bryn Mawr Trust Company</t>
  </si>
  <si>
    <t>J.P. Morgan Chase Bank, NA</t>
  </si>
  <si>
    <t>Bangor Savings Bank</t>
  </si>
  <si>
    <t>PHH Mortgage Corporation</t>
  </si>
  <si>
    <t>Mt. Laurel</t>
  </si>
  <si>
    <t>ME</t>
  </si>
  <si>
    <t>Bangor</t>
  </si>
  <si>
    <t>New York Community Bank</t>
  </si>
  <si>
    <t xml:space="preserve">Transfer of cap from Home Loan Services, Inc. and Wilshire Credit Corporation due to merger.
</t>
  </si>
  <si>
    <t>14/ In April 2011, EMC Mortgage, an indirect subsidiary of JP Morgan Chase &amp; Co,  transferred the servicing of all loans to JP Morgan Chase Bank, NA.  The remaining Adjusted Cap stated above represents the amount previously paid to EMC Mortgage prior to such transfer.  </t>
  </si>
  <si>
    <t>Rushmore Loan Management Services LLC</t>
  </si>
  <si>
    <t>Irvine</t>
  </si>
  <si>
    <t>James B.Nutter and Company</t>
  </si>
  <si>
    <t>Sun West Mortgage Company, Inc</t>
  </si>
  <si>
    <t>Cerritos</t>
  </si>
  <si>
    <t>Mortgage Center LLC</t>
  </si>
  <si>
    <t>PrimeWest Mortgage Corporation</t>
  </si>
  <si>
    <t>Lubbock</t>
  </si>
  <si>
    <t>MAKING HOME AFFORDABLE PROGRAM</t>
  </si>
  <si>
    <t>Making Home Affordable Program</t>
  </si>
  <si>
    <t xml:space="preserve"> </t>
  </si>
  <si>
    <t>BankUnited</t>
  </si>
  <si>
    <t>Greenville</t>
  </si>
  <si>
    <t>Resurgent Capital Solutions, LP</t>
  </si>
  <si>
    <t>First Mortgage Corporation</t>
  </si>
  <si>
    <t>Homeward Residential, Inc.</t>
  </si>
  <si>
    <t>Resurgent Capital Services, L.P.</t>
  </si>
  <si>
    <t>Total Payments to Date</t>
  </si>
  <si>
    <t>13/ Bank of America, N.A., Home Loan Services, Inc. and Wilshire Credit Corporation  were merged into BAC Home Loans Servicing, LP. and the remaining Adjusted Cap stated above represents the amount previously paid to each servicer prior to such merger.  </t>
  </si>
  <si>
    <t>Transfer of cap (from Bank of America, N.A.) due to merger</t>
  </si>
  <si>
    <t>Homeward Residential, Inc. (American Home Mortgage Servicing, Inc)</t>
  </si>
  <si>
    <t>Update of cap due to termination of SPA and merger with BAC Home Loans, LP</t>
  </si>
  <si>
    <t xml:space="preserve">Bank of America, N.A. (BAC Home Loans Servicing, LP) </t>
  </si>
  <si>
    <t>Bank of America, National Association</t>
  </si>
  <si>
    <t>VIST Financial Corp</t>
  </si>
  <si>
    <t>Citi Mortgage, Inc.</t>
  </si>
  <si>
    <t>Kondaur Capital Corporation</t>
  </si>
  <si>
    <t>Orange</t>
  </si>
  <si>
    <t>Ocwen Loan Servicing LLC</t>
  </si>
  <si>
    <t>Quicken Loans Inc</t>
  </si>
  <si>
    <t>Detroit</t>
  </si>
  <si>
    <t>RBS</t>
  </si>
  <si>
    <t>techno</t>
  </si>
  <si>
    <t>For Period Ending January 16, 2013</t>
  </si>
  <si>
    <t>Non-GSE Incentive Payments (through January 2013)</t>
  </si>
  <si>
    <t>Lenders / Investors</t>
  </si>
  <si>
    <t>Total</t>
  </si>
</sst>
</file>

<file path=xl/styles.xml><?xml version="1.0" encoding="utf-8"?>
<styleSheet xmlns="http://schemas.openxmlformats.org/spreadsheetml/2006/main">
  <numFmts count="6">
    <numFmt numFmtId="42" formatCode="_(&quot;$&quot;* #,##0_);_(&quot;$&quot;* \(#,##0\);_(&quot;$&quot;* &quot;-&quot;_);_(@_)"/>
    <numFmt numFmtId="44" formatCode="_(&quot;$&quot;* #,##0.00_);_(&quot;$&quot;* \(#,##0.00\);_(&quot;$&quot;* &quot;-&quot;??_);_(@_)"/>
    <numFmt numFmtId="43" formatCode="_(* #,##0.00_);_(* \(#,##0.00\);_(* &quot;-&quot;??_);_(@_)"/>
    <numFmt numFmtId="164" formatCode="&quot;$&quot;#,##0"/>
    <numFmt numFmtId="165" formatCode="_(&quot;$&quot;* #,##0_);_(&quot;$&quot;* \(#,##0\);_(&quot;$&quot;* &quot;-&quot;??_);_(@_)"/>
    <numFmt numFmtId="166" formatCode="_(&quot;$&quot;* #,##0.00_);_(&quot;$&quot;* \(#,##0.00\);_(&quot;$&quot;* &quot;-&quot;_);_(@_)"/>
  </numFmts>
  <fonts count="10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b/>
      <sz val="11"/>
      <name val="Arial"/>
      <family val="2"/>
    </font>
    <font>
      <sz val="11"/>
      <color indexed="8"/>
      <name val="Calibri"/>
      <family val="2"/>
    </font>
    <font>
      <sz val="10"/>
      <name val="Arial"/>
      <family val="2"/>
    </font>
    <font>
      <sz val="11"/>
      <name val="Arial"/>
      <family val="2"/>
    </font>
    <font>
      <sz val="11"/>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b/>
      <sz val="11"/>
      <color indexed="8"/>
      <name val="Arial"/>
      <family val="2"/>
    </font>
    <font>
      <sz val="11"/>
      <color indexed="8"/>
      <name val="Arial"/>
      <family val="2"/>
    </font>
    <font>
      <b/>
      <vertAlign val="superscript"/>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i/>
      <sz val="11"/>
      <name val="Arial"/>
      <family val="2"/>
    </font>
    <font>
      <sz val="10"/>
      <color indexed="8"/>
      <name val="Arial"/>
      <family val="2"/>
    </font>
    <font>
      <b/>
      <i/>
      <sz val="11"/>
      <name val="Arial"/>
      <family val="2"/>
    </font>
    <font>
      <i/>
      <sz val="10"/>
      <name val="Arial"/>
      <family val="2"/>
    </font>
    <font>
      <b/>
      <sz val="11"/>
      <color theme="1"/>
      <name val="Calibri"/>
      <family val="2"/>
    </font>
    <font>
      <sz val="11"/>
      <color theme="0"/>
      <name val="Arial"/>
      <family val="2"/>
    </font>
    <font>
      <sz val="10"/>
      <name val="Helv"/>
      <family val="2"/>
    </font>
    <font>
      <sz val="10"/>
      <name val="MS Sans Serif"/>
      <family val="2"/>
    </font>
    <font>
      <sz val="10"/>
      <name val="Arial"/>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59999389629810485"/>
        <bgColor indexed="64"/>
      </patternFill>
    </fill>
  </fills>
  <borders count="7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auto="1"/>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6531">
    <xf numFmtId="0" fontId="0" fillId="0" borderId="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0" fillId="4" borderId="0" applyNumberFormat="0" applyBorder="0" applyAlignment="0" applyProtection="0"/>
    <xf numFmtId="0" fontId="40" fillId="4" borderId="0" applyNumberFormat="0" applyBorder="0" applyAlignment="0" applyProtection="0"/>
    <xf numFmtId="0" fontId="40"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9" fillId="36"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79" fillId="37"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79" fillId="38"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79" fillId="39"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79" fillId="40"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79" fillId="41"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79" fillId="42"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79" fillId="43"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79" fillId="44"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79" fillId="45"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79" fillId="46"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79" fillId="47"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80" fillId="48"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81" fillId="49" borderId="56"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82" fillId="50" borderId="57"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43" fontId="52" fillId="0" borderId="0" applyFont="0" applyFill="0" applyBorder="0" applyAlignment="0" applyProtection="0"/>
    <xf numFmtId="44" fontId="52" fillId="0" borderId="0" applyFont="0" applyFill="0" applyBorder="0" applyAlignment="0" applyProtection="0"/>
    <xf numFmtId="0" fontId="83"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74" fillId="0" borderId="0" applyNumberFormat="0" applyFill="0" applyBorder="0" applyAlignment="0" applyProtection="0">
      <alignment vertical="top"/>
      <protection locked="0"/>
    </xf>
    <xf numFmtId="0" fontId="84" fillId="51"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85" fillId="0" borderId="58"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86" fillId="0" borderId="59"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87" fillId="0" borderId="60"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87"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88" fillId="52" borderId="56"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89" fillId="0" borderId="61"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90" fillId="53"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43" fillId="0" borderId="0"/>
    <xf numFmtId="0" fontId="43" fillId="0" borderId="0"/>
    <xf numFmtId="0" fontId="43" fillId="0" borderId="0"/>
    <xf numFmtId="0" fontId="43" fillId="0" borderId="0"/>
    <xf numFmtId="0" fontId="43" fillId="0" borderId="0"/>
    <xf numFmtId="0" fontId="78"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78" fillId="0" borderId="0"/>
    <xf numFmtId="0" fontId="78" fillId="0" borderId="0"/>
    <xf numFmtId="0" fontId="40" fillId="0" borderId="0"/>
    <xf numFmtId="0" fontId="40" fillId="0" borderId="0"/>
    <xf numFmtId="0" fontId="40" fillId="0" borderId="0"/>
    <xf numFmtId="0" fontId="38" fillId="0" borderId="0"/>
    <xf numFmtId="0" fontId="38" fillId="0" borderId="0"/>
    <xf numFmtId="0" fontId="38" fillId="0" borderId="0"/>
    <xf numFmtId="0" fontId="38" fillId="0" borderId="0"/>
    <xf numFmtId="0" fontId="38" fillId="0" borderId="0"/>
    <xf numFmtId="0" fontId="78" fillId="0" borderId="0"/>
    <xf numFmtId="0" fontId="78" fillId="0" borderId="0"/>
    <xf numFmtId="0" fontId="78" fillId="0" borderId="0"/>
    <xf numFmtId="0" fontId="78" fillId="0" borderId="0"/>
    <xf numFmtId="0" fontId="43" fillId="0" borderId="0"/>
    <xf numFmtId="0" fontId="38" fillId="0" borderId="0"/>
    <xf numFmtId="0" fontId="38" fillId="0" borderId="0"/>
    <xf numFmtId="0" fontId="38" fillId="0" borderId="0"/>
    <xf numFmtId="0" fontId="38" fillId="0" borderId="0"/>
    <xf numFmtId="0" fontId="3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43" fillId="0" borderId="0"/>
    <xf numFmtId="0" fontId="43" fillId="0" borderId="0"/>
    <xf numFmtId="0" fontId="43"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55" fillId="0" borderId="0"/>
    <xf numFmtId="0" fontId="52" fillId="0" borderId="0"/>
    <xf numFmtId="0" fontId="52" fillId="0" borderId="0"/>
    <xf numFmtId="0" fontId="52"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50" fillId="54" borderId="62" applyNumberFormat="0" applyFont="0" applyAlignment="0" applyProtection="0"/>
    <xf numFmtId="0" fontId="46" fillId="54" borderId="62"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50" fillId="54" borderId="62" applyNumberFormat="0" applyFont="0" applyAlignment="0" applyProtection="0"/>
    <xf numFmtId="0" fontId="4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50" fillId="54" borderId="62" applyNumberFormat="0" applyFont="0" applyAlignment="0" applyProtection="0"/>
    <xf numFmtId="0" fontId="46" fillId="54" borderId="62" applyNumberFormat="0" applyFont="0" applyAlignment="0" applyProtection="0"/>
    <xf numFmtId="0" fontId="50" fillId="54" borderId="62" applyNumberFormat="0" applyFont="0" applyAlignment="0" applyProtection="0"/>
    <xf numFmtId="0" fontId="46" fillId="54" borderId="62" applyNumberFormat="0" applyFont="0" applyAlignment="0" applyProtection="0"/>
    <xf numFmtId="0" fontId="50" fillId="54" borderId="62" applyNumberFormat="0" applyFont="0" applyAlignment="0" applyProtection="0"/>
    <xf numFmtId="0" fontId="46" fillId="54" borderId="62" applyNumberFormat="0" applyFont="0" applyAlignment="0" applyProtection="0"/>
    <xf numFmtId="0" fontId="50" fillId="54" borderId="62" applyNumberFormat="0" applyFont="0" applyAlignment="0" applyProtection="0"/>
    <xf numFmtId="0" fontId="46" fillId="54" borderId="62" applyNumberFormat="0" applyFont="0" applyAlignment="0" applyProtection="0"/>
    <xf numFmtId="0" fontId="50" fillId="54" borderId="62" applyNumberFormat="0" applyFont="0" applyAlignment="0" applyProtection="0"/>
    <xf numFmtId="0" fontId="46" fillId="54" borderId="62" applyNumberFormat="0" applyFont="0" applyAlignment="0" applyProtection="0"/>
    <xf numFmtId="0" fontId="50" fillId="54" borderId="62" applyNumberFormat="0" applyFont="0" applyAlignment="0" applyProtection="0"/>
    <xf numFmtId="0" fontId="46" fillId="54" borderId="62" applyNumberFormat="0" applyFont="0" applyAlignment="0" applyProtection="0"/>
    <xf numFmtId="0" fontId="50" fillId="54" borderId="62" applyNumberFormat="0" applyFont="0" applyAlignment="0" applyProtection="0"/>
    <xf numFmtId="0" fontId="46" fillId="54" borderId="62" applyNumberFormat="0" applyFont="0" applyAlignment="0" applyProtection="0"/>
    <xf numFmtId="0" fontId="49" fillId="54" borderId="62" applyNumberFormat="0" applyFont="0" applyAlignment="0" applyProtection="0"/>
    <xf numFmtId="0" fontId="46" fillId="54" borderId="62" applyNumberFormat="0" applyFont="0" applyAlignment="0" applyProtection="0"/>
    <xf numFmtId="0" fontId="54" fillId="54" borderId="62" applyNumberFormat="0" applyFont="0" applyAlignment="0" applyProtection="0"/>
    <xf numFmtId="0" fontId="51" fillId="54" borderId="62" applyNumberFormat="0" applyFont="0" applyAlignment="0" applyProtection="0"/>
    <xf numFmtId="0" fontId="51" fillId="54" borderId="62" applyNumberFormat="0" applyFont="0" applyAlignment="0" applyProtection="0"/>
    <xf numFmtId="0" fontId="49" fillId="54" borderId="62" applyNumberFormat="0" applyFont="0" applyAlignment="0" applyProtection="0"/>
    <xf numFmtId="0" fontId="46" fillId="54" borderId="62" applyNumberFormat="0" applyFont="0" applyAlignment="0" applyProtection="0"/>
    <xf numFmtId="0" fontId="49" fillId="54" borderId="62" applyNumberFormat="0" applyFont="0" applyAlignment="0" applyProtection="0"/>
    <xf numFmtId="0" fontId="46" fillId="54" borderId="62" applyNumberFormat="0" applyFont="0" applyAlignment="0" applyProtection="0"/>
    <xf numFmtId="0" fontId="49" fillId="54" borderId="62" applyNumberFormat="0" applyFont="0" applyAlignment="0" applyProtection="0"/>
    <xf numFmtId="0" fontId="46" fillId="54" borderId="62" applyNumberFormat="0" applyFont="0" applyAlignment="0" applyProtection="0"/>
    <xf numFmtId="0" fontId="49" fillId="54" borderId="62" applyNumberFormat="0" applyFont="0" applyAlignment="0" applyProtection="0"/>
    <xf numFmtId="0" fontId="46" fillId="54" borderId="62" applyNumberFormat="0" applyFont="0" applyAlignment="0" applyProtection="0"/>
    <xf numFmtId="0" fontId="49" fillId="54" borderId="62" applyNumberFormat="0" applyFont="0" applyAlignment="0" applyProtection="0"/>
    <xf numFmtId="0" fontId="46" fillId="54" borderId="62" applyNumberFormat="0" applyFont="0" applyAlignment="0" applyProtection="0"/>
    <xf numFmtId="0" fontId="48" fillId="54" borderId="62" applyNumberFormat="0" applyFont="0" applyAlignment="0" applyProtection="0"/>
    <xf numFmtId="0" fontId="46" fillId="54" borderId="62" applyNumberFormat="0" applyFont="0" applyAlignment="0" applyProtection="0"/>
    <xf numFmtId="0" fontId="48" fillId="54" borderId="62" applyNumberFormat="0" applyFont="0" applyAlignment="0" applyProtection="0"/>
    <xf numFmtId="0" fontId="46" fillId="54" borderId="62" applyNumberFormat="0" applyFont="0" applyAlignment="0" applyProtection="0"/>
    <xf numFmtId="0" fontId="48" fillId="54" borderId="62" applyNumberFormat="0" applyFont="0" applyAlignment="0" applyProtection="0"/>
    <xf numFmtId="0" fontId="46" fillId="54" borderId="62" applyNumberFormat="0" applyFont="0" applyAlignment="0" applyProtection="0"/>
    <xf numFmtId="0" fontId="48" fillId="54" borderId="62" applyNumberFormat="0" applyFont="0" applyAlignment="0" applyProtection="0"/>
    <xf numFmtId="0" fontId="46" fillId="54" borderId="62" applyNumberFormat="0" applyFont="0" applyAlignment="0" applyProtection="0"/>
    <xf numFmtId="0" fontId="48" fillId="54" borderId="62" applyNumberFormat="0" applyFont="0" applyAlignment="0" applyProtection="0"/>
    <xf numFmtId="0" fontId="46" fillId="54" borderId="62" applyNumberFormat="0" applyFont="0" applyAlignment="0" applyProtection="0"/>
    <xf numFmtId="0" fontId="51" fillId="54" borderId="62" applyNumberFormat="0" applyFont="0" applyAlignment="0" applyProtection="0"/>
    <xf numFmtId="0" fontId="48" fillId="54" borderId="62" applyNumberFormat="0" applyFont="0" applyAlignment="0" applyProtection="0"/>
    <xf numFmtId="0" fontId="46" fillId="54" borderId="62" applyNumberFormat="0" applyFont="0" applyAlignment="0" applyProtection="0"/>
    <xf numFmtId="0" fontId="47" fillId="54" borderId="62" applyNumberFormat="0" applyFont="0" applyAlignment="0" applyProtection="0"/>
    <xf numFmtId="0" fontId="46" fillId="54" borderId="62" applyNumberFormat="0" applyFont="0" applyAlignment="0" applyProtection="0"/>
    <xf numFmtId="0" fontId="47" fillId="54" borderId="62" applyNumberFormat="0" applyFont="0" applyAlignment="0" applyProtection="0"/>
    <xf numFmtId="0" fontId="46" fillId="54" borderId="62" applyNumberFormat="0" applyFont="0" applyAlignment="0" applyProtection="0"/>
    <xf numFmtId="0" fontId="47" fillId="54" borderId="62" applyNumberFormat="0" applyFont="0" applyAlignment="0" applyProtection="0"/>
    <xf numFmtId="0" fontId="46"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51"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51"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51" fillId="54" borderId="62" applyNumberFormat="0" applyFont="0" applyAlignment="0" applyProtection="0"/>
    <xf numFmtId="0" fontId="42"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51"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51"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40" fillId="23" borderId="7" applyNumberFormat="0" applyFont="0" applyAlignment="0" applyProtection="0"/>
    <xf numFmtId="0" fontId="40" fillId="23" borderId="7" applyNumberFormat="0" applyFont="0" applyAlignment="0" applyProtection="0"/>
    <xf numFmtId="0" fontId="40" fillId="23" borderId="7"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51" fillId="54" borderId="62" applyNumberFormat="0" applyFont="0" applyAlignment="0" applyProtection="0"/>
    <xf numFmtId="0" fontId="38"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91" fillId="49" borderId="63"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92"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93" fillId="0" borderId="64"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94"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35" fillId="0" borderId="0"/>
    <xf numFmtId="0" fontId="36" fillId="0" borderId="0"/>
    <xf numFmtId="0" fontId="36" fillId="0" borderId="0"/>
    <xf numFmtId="0" fontId="36" fillId="0" borderId="0"/>
    <xf numFmtId="0" fontId="36" fillId="0" borderId="0"/>
    <xf numFmtId="0" fontId="36" fillId="0" borderId="0"/>
    <xf numFmtId="0" fontId="34"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34" fillId="27"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34" fillId="31" borderId="0" applyNumberFormat="0" applyBorder="0" applyAlignment="0" applyProtection="0"/>
    <xf numFmtId="0" fontId="34" fillId="32" borderId="0" applyNumberFormat="0" applyBorder="0" applyAlignment="0" applyProtection="0"/>
    <xf numFmtId="0" fontId="34" fillId="33"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4" borderId="0" applyNumberFormat="0" applyBorder="0" applyAlignment="0" applyProtection="0"/>
    <xf numFmtId="0" fontId="34" fillId="33" borderId="0" applyNumberFormat="0" applyBorder="0" applyAlignment="0" applyProtection="0"/>
    <xf numFmtId="0" fontId="34" fillId="32" borderId="0" applyNumberFormat="0" applyBorder="0" applyAlignment="0" applyProtection="0"/>
    <xf numFmtId="0" fontId="34" fillId="31" borderId="0" applyNumberFormat="0" applyBorder="0" applyAlignment="0" applyProtection="0"/>
    <xf numFmtId="0" fontId="34" fillId="30" borderId="0" applyNumberFormat="0" applyBorder="0" applyAlignment="0" applyProtection="0"/>
    <xf numFmtId="0" fontId="34" fillId="29" borderId="0" applyNumberFormat="0" applyBorder="0" applyAlignment="0" applyProtection="0"/>
    <xf numFmtId="0" fontId="34" fillId="28" borderId="0" applyNumberFormat="0" applyBorder="0" applyAlignment="0" applyProtection="0"/>
    <xf numFmtId="0" fontId="34" fillId="27" borderId="0" applyNumberFormat="0" applyBorder="0" applyAlignment="0" applyProtection="0"/>
    <xf numFmtId="0" fontId="34" fillId="54" borderId="62" applyNumberFormat="0" applyFont="0" applyAlignment="0" applyProtection="0"/>
    <xf numFmtId="0" fontId="34" fillId="26" borderId="0" applyNumberFormat="0" applyBorder="0" applyAlignment="0" applyProtection="0"/>
    <xf numFmtId="0" fontId="34" fillId="25" borderId="0" applyNumberFormat="0" applyBorder="0" applyAlignment="0" applyProtection="0"/>
    <xf numFmtId="0" fontId="34" fillId="24" borderId="0" applyNumberFormat="0" applyBorder="0" applyAlignment="0" applyProtection="0"/>
    <xf numFmtId="0" fontId="34" fillId="35" borderId="0" applyNumberFormat="0" applyBorder="0" applyAlignment="0" applyProtection="0"/>
    <xf numFmtId="0" fontId="34" fillId="34" borderId="0" applyNumberFormat="0" applyBorder="0" applyAlignment="0" applyProtection="0"/>
    <xf numFmtId="0" fontId="34" fillId="33" borderId="0" applyNumberFormat="0" applyBorder="0" applyAlignment="0" applyProtection="0"/>
    <xf numFmtId="0" fontId="34" fillId="32" borderId="0" applyNumberFormat="0" applyBorder="0" applyAlignment="0" applyProtection="0"/>
    <xf numFmtId="0" fontId="34" fillId="31" borderId="0" applyNumberFormat="0" applyBorder="0" applyAlignment="0" applyProtection="0"/>
    <xf numFmtId="0" fontId="34" fillId="30" borderId="0" applyNumberFormat="0" applyBorder="0" applyAlignment="0" applyProtection="0"/>
    <xf numFmtId="0" fontId="34" fillId="29" borderId="0" applyNumberFormat="0" applyBorder="0" applyAlignment="0" applyProtection="0"/>
    <xf numFmtId="0" fontId="34" fillId="28" borderId="0" applyNumberFormat="0" applyBorder="0" applyAlignment="0" applyProtection="0"/>
    <xf numFmtId="0" fontId="34" fillId="27" borderId="0" applyNumberFormat="0" applyBorder="0" applyAlignment="0" applyProtection="0"/>
    <xf numFmtId="0" fontId="34" fillId="54" borderId="62" applyNumberFormat="0" applyFont="0" applyAlignment="0" applyProtection="0"/>
    <xf numFmtId="0" fontId="34" fillId="26" borderId="0" applyNumberFormat="0" applyBorder="0" applyAlignment="0" applyProtection="0"/>
    <xf numFmtId="0" fontId="34" fillId="25" borderId="0" applyNumberFormat="0" applyBorder="0" applyAlignment="0" applyProtection="0"/>
    <xf numFmtId="0" fontId="34" fillId="24" borderId="0" applyNumberFormat="0" applyBorder="0" applyAlignment="0" applyProtection="0"/>
    <xf numFmtId="0" fontId="34" fillId="54" borderId="62" applyNumberFormat="0" applyFont="0" applyAlignment="0" applyProtection="0"/>
    <xf numFmtId="0" fontId="36" fillId="3" borderId="0" applyNumberFormat="0" applyBorder="0" applyAlignment="0" applyProtection="0"/>
    <xf numFmtId="0" fontId="36" fillId="2"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3" borderId="0" applyNumberFormat="0" applyBorder="0" applyAlignment="0" applyProtection="0"/>
    <xf numFmtId="0" fontId="36" fillId="2"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7" borderId="0" applyNumberFormat="0" applyBorder="0" applyAlignment="0" applyProtection="0"/>
    <xf numFmtId="0" fontId="36" fillId="6"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36" fillId="5" borderId="0" applyNumberFormat="0" applyBorder="0" applyAlignment="0" applyProtection="0"/>
    <xf numFmtId="0" fontId="36" fillId="4" borderId="0" applyNumberFormat="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 borderId="0" applyNumberFormat="0" applyBorder="0" applyAlignment="0" applyProtection="0"/>
    <xf numFmtId="0" fontId="36" fillId="3" borderId="0" applyNumberFormat="0" applyBorder="0" applyAlignment="0" applyProtection="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7" borderId="0" applyNumberFormat="0" applyBorder="0" applyAlignment="0" applyProtection="0"/>
    <xf numFmtId="0" fontId="36" fillId="6"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36" fillId="5" borderId="0" applyNumberFormat="0" applyBorder="0" applyAlignment="0" applyProtection="0"/>
    <xf numFmtId="0" fontId="36" fillId="4" borderId="0" applyNumberFormat="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 borderId="0" applyNumberFormat="0" applyBorder="0" applyAlignment="0" applyProtection="0"/>
    <xf numFmtId="0" fontId="36" fillId="3" borderId="0" applyNumberFormat="0" applyBorder="0" applyAlignment="0" applyProtection="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7" borderId="0" applyNumberFormat="0" applyBorder="0" applyAlignment="0" applyProtection="0"/>
    <xf numFmtId="0" fontId="36" fillId="6"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36" fillId="5" borderId="0" applyNumberFormat="0" applyBorder="0" applyAlignment="0" applyProtection="0"/>
    <xf numFmtId="0" fontId="36" fillId="4" borderId="0" applyNumberFormat="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 borderId="0" applyNumberFormat="0" applyBorder="0" applyAlignment="0" applyProtection="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3"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33" fillId="34"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54" borderId="62" applyNumberFormat="0" applyFont="0" applyAlignment="0" applyProtection="0"/>
    <xf numFmtId="0" fontId="32" fillId="24"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54" borderId="62" applyNumberFormat="0" applyFont="0" applyAlignment="0" applyProtection="0"/>
    <xf numFmtId="0" fontId="36" fillId="3" borderId="0" applyNumberFormat="0" applyBorder="0" applyAlignment="0" applyProtection="0"/>
    <xf numFmtId="0" fontId="36" fillId="2"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3" borderId="0" applyNumberFormat="0" applyBorder="0" applyAlignment="0" applyProtection="0"/>
    <xf numFmtId="0" fontId="36" fillId="2"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7" borderId="0" applyNumberFormat="0" applyBorder="0" applyAlignment="0" applyProtection="0"/>
    <xf numFmtId="0" fontId="36" fillId="6"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36" fillId="5" borderId="0" applyNumberFormat="0" applyBorder="0" applyAlignment="0" applyProtection="0"/>
    <xf numFmtId="0" fontId="36" fillId="4" borderId="0" applyNumberFormat="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 borderId="0" applyNumberFormat="0" applyBorder="0" applyAlignment="0" applyProtection="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1" fillId="34" borderId="0" applyNumberFormat="0" applyBorder="0" applyAlignment="0" applyProtection="0"/>
    <xf numFmtId="0" fontId="31" fillId="35" borderId="0" applyNumberFormat="0" applyBorder="0" applyAlignment="0" applyProtection="0"/>
    <xf numFmtId="0" fontId="58" fillId="12" borderId="0" applyNumberFormat="0" applyBorder="0" applyAlignment="0" applyProtection="0"/>
    <xf numFmtId="0" fontId="36" fillId="11" borderId="0" applyNumberFormat="0" applyBorder="0" applyAlignment="0" applyProtection="0"/>
    <xf numFmtId="0" fontId="36" fillId="8" borderId="0" applyNumberFormat="0" applyBorder="0" applyAlignment="0" applyProtection="0"/>
    <xf numFmtId="0" fontId="36" fillId="5" borderId="0" applyNumberFormat="0" applyBorder="0" applyAlignment="0" applyProtection="0"/>
    <xf numFmtId="0" fontId="36" fillId="10" borderId="0" applyNumberFormat="0" applyBorder="0" applyAlignment="0" applyProtection="0"/>
    <xf numFmtId="0" fontId="36" fillId="9" borderId="0" applyNumberFormat="0" applyBorder="0" applyAlignment="0" applyProtection="0"/>
    <xf numFmtId="0" fontId="36" fillId="8" borderId="0" applyNumberFormat="0" applyBorder="0" applyAlignment="0" applyProtection="0"/>
    <xf numFmtId="0" fontId="36" fillId="7" borderId="0" applyNumberFormat="0" applyBorder="0" applyAlignment="0" applyProtection="0"/>
    <xf numFmtId="0" fontId="36" fillId="6" borderId="0" applyNumberFormat="0" applyBorder="0" applyAlignment="0" applyProtection="0"/>
    <xf numFmtId="0" fontId="36" fillId="5" borderId="0" applyNumberFormat="0" applyBorder="0" applyAlignment="0" applyProtection="0"/>
    <xf numFmtId="0" fontId="36" fillId="4" borderId="0" applyNumberFormat="0" applyBorder="0" applyAlignment="0" applyProtection="0"/>
    <xf numFmtId="0" fontId="36" fillId="3" borderId="0" applyNumberFormat="0" applyBorder="0" applyAlignment="0" applyProtection="0"/>
    <xf numFmtId="0" fontId="36" fillId="2" borderId="0" applyNumberFormat="0" applyBorder="0" applyAlignment="0" applyProtection="0"/>
    <xf numFmtId="0" fontId="36" fillId="3"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58" fillId="9"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54" borderId="62" applyNumberFormat="0" applyFont="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3" borderId="0" applyNumberFormat="0" applyBorder="0" applyAlignment="0" applyProtection="0"/>
    <xf numFmtId="0" fontId="36" fillId="2"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7" borderId="0" applyNumberFormat="0" applyBorder="0" applyAlignment="0" applyProtection="0"/>
    <xf numFmtId="0" fontId="36" fillId="6"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36" fillId="5" borderId="0" applyNumberFormat="0" applyBorder="0" applyAlignment="0" applyProtection="0"/>
    <xf numFmtId="0" fontId="36" fillId="4" borderId="0" applyNumberFormat="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 borderId="0" applyNumberFormat="0" applyBorder="0" applyAlignment="0" applyProtection="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2"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2"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0" fillId="0" borderId="0"/>
    <xf numFmtId="0" fontId="30" fillId="0" borderId="0"/>
    <xf numFmtId="0" fontId="30" fillId="0" borderId="0"/>
    <xf numFmtId="0" fontId="29" fillId="0" borderId="0"/>
    <xf numFmtId="0" fontId="28" fillId="0" borderId="0"/>
    <xf numFmtId="0" fontId="28" fillId="0" borderId="0"/>
    <xf numFmtId="0" fontId="28" fillId="0" borderId="0"/>
    <xf numFmtId="0" fontId="27" fillId="0" borderId="0"/>
    <xf numFmtId="0" fontId="26" fillId="0" borderId="0"/>
    <xf numFmtId="0" fontId="25" fillId="0" borderId="0"/>
    <xf numFmtId="0" fontId="24" fillId="0" borderId="0"/>
    <xf numFmtId="0" fontId="23" fillId="0" borderId="0"/>
    <xf numFmtId="0" fontId="22" fillId="0" borderId="0"/>
    <xf numFmtId="0" fontId="22" fillId="0" borderId="0"/>
    <xf numFmtId="0" fontId="22" fillId="0" borderId="0"/>
    <xf numFmtId="0" fontId="21" fillId="0" borderId="0"/>
    <xf numFmtId="0" fontId="21" fillId="0" borderId="0"/>
    <xf numFmtId="0" fontId="21" fillId="0" borderId="0"/>
    <xf numFmtId="0" fontId="20" fillId="0" borderId="0"/>
    <xf numFmtId="0" fontId="20" fillId="0" borderId="0"/>
    <xf numFmtId="0" fontId="20" fillId="0" borderId="0"/>
    <xf numFmtId="0" fontId="20" fillId="0" borderId="0"/>
    <xf numFmtId="0" fontId="19" fillId="0" borderId="0"/>
    <xf numFmtId="0" fontId="19" fillId="0" borderId="0"/>
    <xf numFmtId="0" fontId="19" fillId="0" borderId="0"/>
    <xf numFmtId="0" fontId="19"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6" fillId="0" borderId="0"/>
    <xf numFmtId="43" fontId="16" fillId="0" borderId="0" applyFont="0" applyFill="0" applyBorder="0" applyAlignment="0" applyProtection="0"/>
    <xf numFmtId="0" fontId="1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0" fontId="12" fillId="0" borderId="0"/>
    <xf numFmtId="44" fontId="12" fillId="0" borderId="0" applyFont="0" applyFill="0" applyBorder="0" applyAlignment="0" applyProtection="0"/>
    <xf numFmtId="0" fontId="11" fillId="0" borderId="0"/>
    <xf numFmtId="43" fontId="11" fillId="0" borderId="0" applyFont="0" applyFill="0" applyBorder="0" applyAlignment="0" applyProtection="0"/>
    <xf numFmtId="0" fontId="10" fillId="0" borderId="0"/>
    <xf numFmtId="0" fontId="9" fillId="0" borderId="0"/>
    <xf numFmtId="44" fontId="9" fillId="0" borderId="0" applyFont="0" applyFill="0" applyBorder="0" applyAlignment="0" applyProtection="0"/>
    <xf numFmtId="0" fontId="8" fillId="0" borderId="0"/>
    <xf numFmtId="0" fontId="8" fillId="0" borderId="0"/>
    <xf numFmtId="0" fontId="8" fillId="0" borderId="0"/>
    <xf numFmtId="0" fontId="7" fillId="0" borderId="0"/>
    <xf numFmtId="0" fontId="7" fillId="0" borderId="0"/>
    <xf numFmtId="0" fontId="7" fillId="0" borderId="0"/>
    <xf numFmtId="0" fontId="6" fillId="0" borderId="0"/>
    <xf numFmtId="0" fontId="6" fillId="0" borderId="0"/>
    <xf numFmtId="0" fontId="6" fillId="0" borderId="0"/>
    <xf numFmtId="0" fontId="5" fillId="0" borderId="0"/>
    <xf numFmtId="0" fontId="5" fillId="0" borderId="0"/>
    <xf numFmtId="0" fontId="4" fillId="0" borderId="0"/>
    <xf numFmtId="0" fontId="4" fillId="0" borderId="0"/>
    <xf numFmtId="43" fontId="4" fillId="0" borderId="0" applyFont="0" applyFill="0" applyBorder="0" applyAlignment="0" applyProtection="0"/>
    <xf numFmtId="0" fontId="52" fillId="0" borderId="0"/>
    <xf numFmtId="0" fontId="36" fillId="2"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2" fillId="0" borderId="0">
      <alignment horizontal="left" wrapText="1"/>
    </xf>
    <xf numFmtId="0" fontId="101" fillId="0" borderId="0"/>
    <xf numFmtId="0" fontId="102" fillId="0" borderId="0"/>
    <xf numFmtId="0" fontId="52" fillId="0" borderId="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6" fillId="0" borderId="0"/>
    <xf numFmtId="0" fontId="36" fillId="0" borderId="0"/>
    <xf numFmtId="0" fontId="36" fillId="0" borderId="0"/>
    <xf numFmtId="0" fontId="36" fillId="0" borderId="0"/>
    <xf numFmtId="0" fontId="3" fillId="0" borderId="0"/>
    <xf numFmtId="0" fontId="3" fillId="0" borderId="0"/>
    <xf numFmtId="0" fontId="3" fillId="0" borderId="0"/>
    <xf numFmtId="0" fontId="3" fillId="0" borderId="0"/>
    <xf numFmtId="0" fontId="36" fillId="0" borderId="0"/>
    <xf numFmtId="0" fontId="36" fillId="0" borderId="0"/>
    <xf numFmtId="0" fontId="36" fillId="0" borderId="0"/>
    <xf numFmtId="0" fontId="3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6" fillId="54" borderId="62" applyNumberFormat="0" applyFont="0" applyAlignment="0" applyProtection="0"/>
    <xf numFmtId="0" fontId="36" fillId="54" borderId="62"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 fillId="0" borderId="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54" borderId="62"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54" borderId="62"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54" borderId="62"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54" borderId="62"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2" fillId="0" borderId="0"/>
    <xf numFmtId="0" fontId="2" fillId="0" borderId="0"/>
    <xf numFmtId="0" fontId="1" fillId="0" borderId="0"/>
    <xf numFmtId="0" fontId="1" fillId="0" borderId="0"/>
    <xf numFmtId="44" fontId="103" fillId="0" borderId="0" applyFont="0" applyFill="0" applyBorder="0" applyAlignment="0" applyProtection="0"/>
  </cellStyleXfs>
  <cellXfs count="336">
    <xf numFmtId="0" fontId="0" fillId="0" borderId="0" xfId="0"/>
    <xf numFmtId="0" fontId="56" fillId="0" borderId="14" xfId="2858" applyFont="1" applyFill="1" applyBorder="1"/>
    <xf numFmtId="0" fontId="56" fillId="0" borderId="10" xfId="2858" applyFont="1" applyFill="1" applyBorder="1"/>
    <xf numFmtId="0" fontId="56" fillId="0" borderId="0" xfId="2858" applyFont="1" applyFill="1" applyBorder="1" applyAlignment="1"/>
    <xf numFmtId="0" fontId="56" fillId="0" borderId="0" xfId="2858" applyFont="1" applyFill="1" applyBorder="1" applyAlignment="1">
      <alignment horizontal="center" wrapText="1"/>
    </xf>
    <xf numFmtId="0" fontId="56" fillId="0" borderId="32" xfId="2858" applyNumberFormat="1" applyFont="1" applyFill="1" applyBorder="1" applyAlignment="1">
      <alignment horizontal="center"/>
    </xf>
    <xf numFmtId="0" fontId="56" fillId="0" borderId="33" xfId="2858" applyFont="1" applyFill="1" applyBorder="1" applyAlignment="1">
      <alignment horizontal="center"/>
    </xf>
    <xf numFmtId="0" fontId="56" fillId="0" borderId="33" xfId="2858" applyFont="1" applyFill="1" applyBorder="1" applyAlignment="1">
      <alignment horizontal="center" wrapText="1"/>
    </xf>
    <xf numFmtId="0" fontId="56" fillId="0" borderId="33" xfId="2858" applyFont="1" applyFill="1" applyBorder="1" applyAlignment="1">
      <alignment wrapText="1"/>
    </xf>
    <xf numFmtId="0" fontId="56" fillId="0" borderId="0" xfId="2858" applyFont="1" applyFill="1" applyAlignment="1">
      <alignment horizontal="center"/>
    </xf>
    <xf numFmtId="164" fontId="53" fillId="0" borderId="0" xfId="2858" applyNumberFormat="1" applyFont="1" applyFill="1" applyBorder="1"/>
    <xf numFmtId="42" fontId="56" fillId="0" borderId="0" xfId="2858" applyNumberFormat="1" applyFont="1" applyFill="1" applyBorder="1" applyAlignment="1"/>
    <xf numFmtId="14" fontId="56" fillId="0" borderId="33" xfId="2858" applyNumberFormat="1" applyFont="1" applyFill="1" applyBorder="1" applyAlignment="1">
      <alignment horizontal="center"/>
    </xf>
    <xf numFmtId="0" fontId="56" fillId="0" borderId="33" xfId="2858" applyFont="1" applyFill="1" applyBorder="1" applyAlignment="1"/>
    <xf numFmtId="14" fontId="56" fillId="0" borderId="0" xfId="2858" applyNumberFormat="1" applyFont="1" applyFill="1" applyBorder="1" applyAlignment="1"/>
    <xf numFmtId="0" fontId="53" fillId="0" borderId="46" xfId="2858" applyFont="1" applyFill="1" applyBorder="1" applyAlignment="1">
      <alignment horizontal="center"/>
    </xf>
    <xf numFmtId="0" fontId="56" fillId="0" borderId="0" xfId="2858" applyFont="1" applyFill="1" applyAlignment="1">
      <alignment horizontal="center" wrapText="1"/>
    </xf>
    <xf numFmtId="14" fontId="56" fillId="0" borderId="14" xfId="2858" applyNumberFormat="1" applyFont="1" applyFill="1" applyBorder="1" applyAlignment="1">
      <alignment horizontal="center"/>
    </xf>
    <xf numFmtId="0" fontId="56" fillId="0" borderId="15" xfId="2858" applyFont="1" applyFill="1" applyBorder="1" applyAlignment="1">
      <alignment horizontal="center"/>
    </xf>
    <xf numFmtId="0" fontId="56" fillId="0" borderId="10" xfId="2858" applyFont="1" applyFill="1" applyBorder="1" applyAlignment="1">
      <alignment horizontal="center"/>
    </xf>
    <xf numFmtId="0" fontId="56" fillId="0" borderId="29" xfId="2858" applyFont="1" applyFill="1" applyBorder="1"/>
    <xf numFmtId="0" fontId="53" fillId="0" borderId="21" xfId="2858" applyFont="1" applyFill="1" applyBorder="1"/>
    <xf numFmtId="0" fontId="53" fillId="0" borderId="21" xfId="2858" applyFont="1" applyFill="1" applyBorder="1" applyAlignment="1">
      <alignment horizontal="center"/>
    </xf>
    <xf numFmtId="0" fontId="56" fillId="0" borderId="41" xfId="2858" applyFont="1" applyFill="1" applyBorder="1"/>
    <xf numFmtId="0" fontId="56" fillId="0" borderId="14" xfId="2858" applyFont="1" applyFill="1" applyBorder="1" applyAlignment="1">
      <alignment horizontal="center" wrapText="1"/>
    </xf>
    <xf numFmtId="42" fontId="56" fillId="0" borderId="31" xfId="2858" applyNumberFormat="1" applyFont="1" applyFill="1" applyBorder="1" applyAlignment="1">
      <alignment vertical="center"/>
    </xf>
    <xf numFmtId="0" fontId="0" fillId="0" borderId="0" xfId="0" applyFill="1" applyAlignment="1">
      <alignment horizontal="center"/>
    </xf>
    <xf numFmtId="0" fontId="56" fillId="0" borderId="0" xfId="2858" applyFont="1" applyFill="1" applyBorder="1" applyAlignment="1">
      <alignment horizontal="center" vertical="center" wrapText="1"/>
    </xf>
    <xf numFmtId="0" fontId="75" fillId="0" borderId="0" xfId="3961" applyFont="1" applyFill="1" applyAlignment="1">
      <alignment horizontal="centerContinuous"/>
    </xf>
    <xf numFmtId="0" fontId="75" fillId="0" borderId="0" xfId="3961" applyFont="1" applyFill="1" applyAlignment="1">
      <alignment horizontal="center" wrapText="1"/>
    </xf>
    <xf numFmtId="0" fontId="75" fillId="0" borderId="0" xfId="3961" applyFont="1" applyFill="1" applyAlignment="1">
      <alignment horizontal="center"/>
    </xf>
    <xf numFmtId="0" fontId="56" fillId="0" borderId="0" xfId="2858" applyFont="1" applyFill="1" applyBorder="1" applyAlignment="1">
      <alignment horizontal="center"/>
    </xf>
    <xf numFmtId="0" fontId="56" fillId="0" borderId="0" xfId="2858" applyFont="1" applyFill="1" applyBorder="1" applyAlignment="1">
      <alignment wrapText="1"/>
    </xf>
    <xf numFmtId="0" fontId="53" fillId="0" borderId="0" xfId="2858" applyFont="1" applyFill="1" applyBorder="1" applyAlignment="1">
      <alignment horizontal="center" wrapText="1"/>
    </xf>
    <xf numFmtId="0" fontId="56" fillId="0" borderId="0" xfId="2858" applyFont="1" applyFill="1"/>
    <xf numFmtId="0" fontId="56" fillId="0" borderId="0" xfId="2858" applyFont="1" applyFill="1" applyBorder="1"/>
    <xf numFmtId="0" fontId="56" fillId="0" borderId="0" xfId="2858" applyFont="1" applyFill="1" applyAlignment="1">
      <alignment horizontal="left" wrapText="1"/>
    </xf>
    <xf numFmtId="42" fontId="53" fillId="0" borderId="65" xfId="2858" applyNumberFormat="1" applyFont="1" applyFill="1" applyBorder="1"/>
    <xf numFmtId="0" fontId="56" fillId="0" borderId="33" xfId="0" applyFont="1" applyFill="1" applyBorder="1" applyAlignment="1">
      <alignment wrapText="1"/>
    </xf>
    <xf numFmtId="42" fontId="56" fillId="0" borderId="33" xfId="2858" applyNumberFormat="1" applyFont="1" applyFill="1" applyBorder="1" applyAlignment="1"/>
    <xf numFmtId="0" fontId="56" fillId="0" borderId="0" xfId="2858" applyFont="1" applyFill="1" applyAlignment="1">
      <alignment vertical="center" wrapText="1"/>
    </xf>
    <xf numFmtId="0" fontId="53" fillId="0" borderId="43" xfId="2858" applyFont="1" applyFill="1" applyBorder="1"/>
    <xf numFmtId="0" fontId="56" fillId="0" borderId="13" xfId="2858" applyFont="1" applyFill="1" applyBorder="1" applyAlignment="1">
      <alignment horizontal="center"/>
    </xf>
    <xf numFmtId="0" fontId="56" fillId="0" borderId="29" xfId="2858" applyFont="1" applyFill="1" applyBorder="1" applyAlignment="1">
      <alignment horizontal="center"/>
    </xf>
    <xf numFmtId="42" fontId="95" fillId="0" borderId="25" xfId="2858" applyNumberFormat="1" applyFont="1" applyFill="1" applyBorder="1" applyAlignment="1">
      <alignment horizontal="center"/>
    </xf>
    <xf numFmtId="42" fontId="95" fillId="0" borderId="24" xfId="2858" applyNumberFormat="1" applyFont="1" applyFill="1" applyBorder="1" applyAlignment="1">
      <alignment horizontal="center"/>
    </xf>
    <xf numFmtId="42" fontId="95" fillId="0" borderId="41" xfId="2858" applyNumberFormat="1" applyFont="1" applyFill="1" applyBorder="1" applyAlignment="1">
      <alignment horizontal="center"/>
    </xf>
    <xf numFmtId="42" fontId="95" fillId="0" borderId="14" xfId="2858" applyNumberFormat="1" applyFont="1" applyFill="1" applyBorder="1" applyAlignment="1">
      <alignment horizontal="center"/>
    </xf>
    <xf numFmtId="164" fontId="98" fillId="0" borderId="0" xfId="0" applyNumberFormat="1" applyFont="1" applyFill="1" applyAlignment="1">
      <alignment horizontal="center"/>
    </xf>
    <xf numFmtId="164" fontId="0" fillId="0" borderId="0" xfId="0" applyNumberFormat="1" applyFill="1" applyAlignment="1">
      <alignment horizontal="center"/>
    </xf>
    <xf numFmtId="0" fontId="0" fillId="0" borderId="0" xfId="0" applyFill="1"/>
    <xf numFmtId="165" fontId="56" fillId="0" borderId="14" xfId="2858" applyNumberFormat="1" applyFont="1" applyFill="1" applyBorder="1"/>
    <xf numFmtId="0" fontId="56" fillId="0" borderId="0" xfId="2858" applyFont="1" applyFill="1"/>
    <xf numFmtId="42" fontId="56" fillId="0" borderId="10" xfId="2858" applyNumberFormat="1" applyFont="1" applyFill="1" applyBorder="1" applyAlignment="1">
      <alignment vertical="center"/>
    </xf>
    <xf numFmtId="42" fontId="56" fillId="0" borderId="29" xfId="2858" applyNumberFormat="1" applyFont="1" applyFill="1" applyBorder="1" applyAlignment="1">
      <alignment vertical="center"/>
    </xf>
    <xf numFmtId="42" fontId="56" fillId="0" borderId="41" xfId="2858" applyNumberFormat="1" applyFont="1" applyFill="1" applyBorder="1" applyAlignment="1">
      <alignment vertical="center"/>
    </xf>
    <xf numFmtId="42" fontId="56" fillId="0" borderId="49" xfId="2858" applyNumberFormat="1" applyFont="1" applyFill="1" applyBorder="1" applyAlignment="1">
      <alignment vertical="center"/>
    </xf>
    <xf numFmtId="0" fontId="56" fillId="0" borderId="55" xfId="2858" applyFont="1" applyFill="1" applyBorder="1"/>
    <xf numFmtId="42" fontId="56" fillId="0" borderId="10" xfId="2858" applyNumberFormat="1" applyFont="1" applyFill="1" applyBorder="1" applyAlignment="1">
      <alignment horizontal="center" vertical="center"/>
    </xf>
    <xf numFmtId="0" fontId="56" fillId="0" borderId="41" xfId="2858" applyFont="1" applyFill="1" applyBorder="1" applyAlignment="1">
      <alignment horizontal="center"/>
    </xf>
    <xf numFmtId="0" fontId="56" fillId="0" borderId="36" xfId="2858" applyFont="1" applyFill="1" applyBorder="1" applyAlignment="1">
      <alignment horizontal="center"/>
    </xf>
    <xf numFmtId="14" fontId="56" fillId="0" borderId="31" xfId="2858" applyNumberFormat="1" applyFont="1" applyFill="1" applyBorder="1" applyAlignment="1">
      <alignment horizontal="center"/>
    </xf>
    <xf numFmtId="0" fontId="56" fillId="0" borderId="54" xfId="2858" applyFont="1" applyFill="1" applyBorder="1"/>
    <xf numFmtId="0" fontId="56" fillId="0" borderId="31" xfId="2858" applyFont="1" applyFill="1" applyBorder="1"/>
    <xf numFmtId="0" fontId="56" fillId="0" borderId="31" xfId="2858" applyFont="1" applyFill="1" applyBorder="1" applyAlignment="1">
      <alignment horizontal="center"/>
    </xf>
    <xf numFmtId="0" fontId="56" fillId="0" borderId="31" xfId="2858" applyFont="1" applyFill="1" applyBorder="1" applyAlignment="1">
      <alignment horizontal="center" wrapText="1"/>
    </xf>
    <xf numFmtId="42" fontId="95" fillId="0" borderId="46" xfId="2858" applyNumberFormat="1" applyFont="1" applyFill="1" applyBorder="1" applyAlignment="1">
      <alignment horizontal="center"/>
    </xf>
    <xf numFmtId="0" fontId="56" fillId="0" borderId="37" xfId="2858" applyFont="1" applyFill="1" applyBorder="1" applyAlignment="1">
      <alignment horizontal="center"/>
    </xf>
    <xf numFmtId="42" fontId="95" fillId="0" borderId="65" xfId="2858" applyNumberFormat="1" applyFont="1" applyFill="1" applyBorder="1" applyAlignment="1">
      <alignment horizontal="center"/>
    </xf>
    <xf numFmtId="0" fontId="53" fillId="0" borderId="34" xfId="3967" applyFont="1" applyFill="1" applyBorder="1" applyAlignment="1">
      <alignment horizontal="centerContinuous"/>
    </xf>
    <xf numFmtId="0" fontId="53" fillId="0" borderId="35" xfId="3967" applyFont="1" applyFill="1" applyBorder="1" applyAlignment="1">
      <alignment horizontal="center"/>
    </xf>
    <xf numFmtId="0" fontId="53" fillId="0" borderId="26" xfId="3967" applyFont="1" applyFill="1" applyBorder="1" applyAlignment="1">
      <alignment horizontal="center" wrapText="1"/>
    </xf>
    <xf numFmtId="0" fontId="53" fillId="0" borderId="10" xfId="3967" applyFont="1" applyFill="1" applyBorder="1" applyAlignment="1">
      <alignment horizontal="center" wrapText="1"/>
    </xf>
    <xf numFmtId="14" fontId="56" fillId="0" borderId="48" xfId="3967" applyNumberFormat="1" applyFont="1" applyFill="1" applyBorder="1" applyAlignment="1">
      <alignment horizontal="center" vertical="center"/>
    </xf>
    <xf numFmtId="0" fontId="56" fillId="0" borderId="49" xfId="3967" applyFont="1" applyFill="1" applyBorder="1" applyAlignment="1">
      <alignment vertical="center"/>
    </xf>
    <xf numFmtId="0" fontId="56" fillId="0" borderId="49" xfId="3967" applyFont="1" applyFill="1" applyBorder="1" applyAlignment="1">
      <alignment horizontal="center" vertical="center"/>
    </xf>
    <xf numFmtId="0" fontId="56" fillId="0" borderId="49" xfId="3967" applyFont="1" applyFill="1" applyBorder="1" applyAlignment="1">
      <alignment horizontal="left" vertical="center"/>
    </xf>
    <xf numFmtId="42" fontId="56" fillId="0" borderId="49" xfId="3967" applyNumberFormat="1" applyFont="1" applyFill="1" applyBorder="1" applyAlignment="1">
      <alignment vertical="center" wrapText="1"/>
    </xf>
    <xf numFmtId="42" fontId="76" fillId="0" borderId="11" xfId="3967" applyNumberFormat="1" applyFont="1" applyFill="1" applyBorder="1" applyAlignment="1">
      <alignment wrapText="1"/>
    </xf>
    <xf numFmtId="42" fontId="56" fillId="0" borderId="11" xfId="3967" applyNumberFormat="1" applyFont="1" applyFill="1" applyBorder="1" applyAlignment="1">
      <alignment wrapText="1"/>
    </xf>
    <xf numFmtId="14" fontId="56" fillId="0" borderId="39" xfId="3967" applyNumberFormat="1" applyFont="1" applyFill="1" applyBorder="1" applyAlignment="1">
      <alignment horizontal="center" vertical="center"/>
    </xf>
    <xf numFmtId="0" fontId="56" fillId="0" borderId="29" xfId="3967" applyFont="1" applyFill="1" applyBorder="1" applyAlignment="1">
      <alignment vertical="center"/>
    </xf>
    <xf numFmtId="0" fontId="56" fillId="0" borderId="29" xfId="3967" applyFont="1" applyFill="1" applyBorder="1" applyAlignment="1">
      <alignment horizontal="center" vertical="center"/>
    </xf>
    <xf numFmtId="0" fontId="56" fillId="0" borderId="29" xfId="3967" applyFont="1" applyFill="1" applyBorder="1" applyAlignment="1">
      <alignment horizontal="left" vertical="center"/>
    </xf>
    <xf numFmtId="42" fontId="56" fillId="0" borderId="29" xfId="3967" applyNumberFormat="1" applyFont="1" applyFill="1" applyBorder="1" applyAlignment="1">
      <alignment vertical="center" wrapText="1"/>
    </xf>
    <xf numFmtId="42" fontId="76" fillId="0" borderId="41" xfId="3967" applyNumberFormat="1" applyFont="1" applyFill="1" applyBorder="1" applyAlignment="1">
      <alignment wrapText="1"/>
    </xf>
    <xf numFmtId="42" fontId="56" fillId="0" borderId="41" xfId="3967" applyNumberFormat="1" applyFont="1" applyFill="1" applyBorder="1" applyAlignment="1">
      <alignment wrapText="1"/>
    </xf>
    <xf numFmtId="42" fontId="76" fillId="0" borderId="14" xfId="3967" applyNumberFormat="1" applyFont="1" applyFill="1" applyBorder="1" applyAlignment="1">
      <alignment wrapText="1"/>
    </xf>
    <xf numFmtId="42" fontId="56" fillId="0" borderId="14" xfId="3967" applyNumberFormat="1" applyFont="1" applyFill="1" applyBorder="1" applyAlignment="1">
      <alignment wrapText="1"/>
    </xf>
    <xf numFmtId="42" fontId="76" fillId="0" borderId="26" xfId="3967" applyNumberFormat="1" applyFont="1" applyFill="1" applyBorder="1" applyAlignment="1">
      <alignment wrapText="1"/>
    </xf>
    <xf numFmtId="14" fontId="56" fillId="0" borderId="38" xfId="3967" applyNumberFormat="1" applyFont="1" applyFill="1" applyBorder="1" applyAlignment="1">
      <alignment horizontal="center" vertical="center"/>
    </xf>
    <xf numFmtId="0" fontId="56" fillId="0" borderId="10" xfId="3967" applyFont="1" applyFill="1" applyBorder="1" applyAlignment="1">
      <alignment vertical="center"/>
    </xf>
    <xf numFmtId="0" fontId="56" fillId="0" borderId="10" xfId="3967" applyFont="1" applyFill="1" applyBorder="1" applyAlignment="1">
      <alignment horizontal="center" vertical="center"/>
    </xf>
    <xf numFmtId="0" fontId="56" fillId="0" borderId="10" xfId="3967" applyFont="1" applyFill="1" applyBorder="1" applyAlignment="1">
      <alignment horizontal="left" vertical="center"/>
    </xf>
    <xf numFmtId="42" fontId="56" fillId="0" borderId="10" xfId="3967" applyNumberFormat="1" applyFont="1" applyFill="1" applyBorder="1" applyAlignment="1">
      <alignment vertical="center" wrapText="1"/>
    </xf>
    <xf numFmtId="0" fontId="56" fillId="0" borderId="14" xfId="3967" applyFont="1" applyFill="1" applyBorder="1" applyAlignment="1">
      <alignment horizontal="center" vertical="center"/>
    </xf>
    <xf numFmtId="42" fontId="56" fillId="0" borderId="41" xfId="3967" applyNumberFormat="1" applyFont="1" applyFill="1" applyBorder="1" applyAlignment="1">
      <alignment vertical="center" wrapText="1"/>
    </xf>
    <xf numFmtId="0" fontId="56" fillId="0" borderId="41" xfId="3967" applyFont="1" applyFill="1" applyBorder="1" applyAlignment="1">
      <alignment horizontal="center" vertical="center"/>
    </xf>
    <xf numFmtId="42" fontId="56" fillId="0" borderId="10" xfId="3967" applyNumberFormat="1" applyFont="1" applyFill="1" applyBorder="1" applyAlignment="1">
      <alignment vertical="center"/>
    </xf>
    <xf numFmtId="42" fontId="76" fillId="0" borderId="14" xfId="3967" applyNumberFormat="1" applyFont="1" applyFill="1" applyBorder="1"/>
    <xf numFmtId="42" fontId="56" fillId="0" borderId="29" xfId="3967" applyNumberFormat="1" applyFont="1" applyFill="1" applyBorder="1" applyAlignment="1">
      <alignment vertical="center"/>
    </xf>
    <xf numFmtId="42" fontId="76" fillId="0" borderId="10" xfId="3967" applyNumberFormat="1" applyFont="1" applyFill="1" applyBorder="1"/>
    <xf numFmtId="42" fontId="76" fillId="0" borderId="10" xfId="3967" applyNumberFormat="1" applyFont="1" applyFill="1" applyBorder="1" applyAlignment="1">
      <alignment wrapText="1"/>
    </xf>
    <xf numFmtId="0" fontId="76" fillId="0" borderId="10" xfId="3967" applyFont="1" applyFill="1" applyBorder="1" applyAlignment="1">
      <alignment horizontal="left" vertical="center"/>
    </xf>
    <xf numFmtId="0" fontId="76" fillId="0" borderId="29" xfId="3967" applyFont="1" applyFill="1" applyBorder="1" applyAlignment="1">
      <alignment horizontal="left" vertical="center"/>
    </xf>
    <xf numFmtId="0" fontId="76" fillId="0" borderId="10" xfId="3967" applyFont="1" applyFill="1" applyBorder="1" applyAlignment="1">
      <alignment horizontal="center" vertical="center"/>
    </xf>
    <xf numFmtId="42" fontId="56" fillId="0" borderId="10" xfId="3967" applyNumberFormat="1" applyFont="1" applyFill="1" applyBorder="1" applyAlignment="1"/>
    <xf numFmtId="0" fontId="76" fillId="0" borderId="29" xfId="3967" applyFont="1" applyFill="1" applyBorder="1" applyAlignment="1">
      <alignment horizontal="center" vertical="center"/>
    </xf>
    <xf numFmtId="14" fontId="56" fillId="0" borderId="17" xfId="3967" applyNumberFormat="1" applyFont="1" applyFill="1" applyBorder="1" applyAlignment="1">
      <alignment horizontal="center" vertical="center"/>
    </xf>
    <xf numFmtId="0" fontId="56" fillId="0" borderId="41" xfId="3967" applyFont="1" applyFill="1" applyBorder="1" applyAlignment="1">
      <alignment vertical="center"/>
    </xf>
    <xf numFmtId="0" fontId="56" fillId="0" borderId="41" xfId="3967" applyFont="1" applyFill="1" applyBorder="1" applyAlignment="1">
      <alignment horizontal="left" vertical="center"/>
    </xf>
    <xf numFmtId="42" fontId="56" fillId="0" borderId="26" xfId="3967" applyNumberFormat="1" applyFont="1" applyFill="1" applyBorder="1" applyAlignment="1"/>
    <xf numFmtId="14" fontId="56" fillId="0" borderId="16" xfId="3967" applyNumberFormat="1" applyFont="1" applyFill="1" applyBorder="1" applyAlignment="1">
      <alignment horizontal="center"/>
    </xf>
    <xf numFmtId="0" fontId="76" fillId="0" borderId="41" xfId="3967" applyFont="1" applyFill="1" applyBorder="1" applyAlignment="1">
      <alignment horizontal="center" vertical="center"/>
    </xf>
    <xf numFmtId="0" fontId="76" fillId="0" borderId="41" xfId="3967" applyFont="1" applyFill="1" applyBorder="1" applyAlignment="1">
      <alignment horizontal="left" vertical="center"/>
    </xf>
    <xf numFmtId="42" fontId="56" fillId="0" borderId="41" xfId="3967" applyNumberFormat="1" applyFont="1" applyFill="1" applyBorder="1" applyAlignment="1">
      <alignment vertical="center"/>
    </xf>
    <xf numFmtId="42" fontId="56" fillId="0" borderId="14" xfId="3967" applyNumberFormat="1" applyFont="1" applyFill="1" applyBorder="1" applyAlignment="1"/>
    <xf numFmtId="0" fontId="76" fillId="0" borderId="14" xfId="3967" applyFont="1" applyFill="1" applyBorder="1" applyAlignment="1">
      <alignment horizontal="left" vertical="center"/>
    </xf>
    <xf numFmtId="42" fontId="56" fillId="0" borderId="14" xfId="3967" applyNumberFormat="1" applyFont="1" applyFill="1" applyBorder="1" applyAlignment="1">
      <alignment vertical="center"/>
    </xf>
    <xf numFmtId="165" fontId="76" fillId="0" borderId="14" xfId="3967" applyNumberFormat="1" applyFont="1" applyFill="1" applyBorder="1" applyAlignment="1">
      <alignment wrapText="1"/>
    </xf>
    <xf numFmtId="0" fontId="76" fillId="0" borderId="0" xfId="3967" applyFont="1" applyFill="1" applyBorder="1" applyAlignment="1">
      <alignment horizontal="left" vertical="center"/>
    </xf>
    <xf numFmtId="42" fontId="56" fillId="0" borderId="0" xfId="3967" applyNumberFormat="1" applyFont="1" applyFill="1" applyBorder="1" applyAlignment="1">
      <alignment vertical="center"/>
    </xf>
    <xf numFmtId="0" fontId="56" fillId="0" borderId="0" xfId="3967" applyFont="1" applyFill="1" applyBorder="1" applyAlignment="1">
      <alignment horizontal="center" vertical="center"/>
    </xf>
    <xf numFmtId="42" fontId="76" fillId="0" borderId="0" xfId="3967" applyNumberFormat="1" applyFont="1" applyFill="1" applyBorder="1" applyAlignment="1">
      <alignment wrapText="1"/>
    </xf>
    <xf numFmtId="42" fontId="56" fillId="0" borderId="0" xfId="3967" applyNumberFormat="1" applyFont="1" applyFill="1" applyBorder="1" applyAlignment="1">
      <alignment wrapText="1"/>
    </xf>
    <xf numFmtId="0" fontId="56" fillId="0" borderId="41" xfId="2858" applyFont="1" applyFill="1" applyBorder="1"/>
    <xf numFmtId="0" fontId="56" fillId="0" borderId="10" xfId="2858" applyFont="1" applyFill="1" applyBorder="1"/>
    <xf numFmtId="14" fontId="75" fillId="0" borderId="0" xfId="2818" applyNumberFormat="1" applyFont="1" applyFill="1" applyBorder="1" applyAlignment="1">
      <alignment horizontal="center"/>
    </xf>
    <xf numFmtId="14" fontId="56" fillId="0" borderId="55" xfId="3967" applyNumberFormat="1" applyFont="1" applyFill="1" applyBorder="1" applyAlignment="1">
      <alignment horizontal="center" vertical="center"/>
    </xf>
    <xf numFmtId="0" fontId="100" fillId="0" borderId="29" xfId="3967" applyFont="1" applyFill="1" applyBorder="1" applyAlignment="1">
      <alignment vertical="center"/>
    </xf>
    <xf numFmtId="0" fontId="100" fillId="0" borderId="41" xfId="3967" applyFont="1" applyFill="1" applyBorder="1" applyAlignment="1">
      <alignment vertical="center"/>
    </xf>
    <xf numFmtId="0" fontId="100" fillId="0" borderId="55" xfId="3967" applyFont="1" applyFill="1" applyBorder="1" applyAlignment="1">
      <alignment vertical="center"/>
    </xf>
    <xf numFmtId="42" fontId="56" fillId="0" borderId="10" xfId="3967" applyNumberFormat="1" applyFont="1" applyFill="1" applyBorder="1" applyAlignment="1">
      <alignment wrapText="1"/>
    </xf>
    <xf numFmtId="42" fontId="56" fillId="0" borderId="26" xfId="3967" applyNumberFormat="1" applyFont="1" applyFill="1" applyBorder="1" applyAlignment="1">
      <alignment wrapText="1"/>
    </xf>
    <xf numFmtId="0" fontId="100" fillId="0" borderId="29" xfId="3105" applyFont="1" applyFill="1" applyBorder="1" applyAlignment="1">
      <alignment vertical="center" wrapText="1"/>
    </xf>
    <xf numFmtId="0" fontId="100" fillId="0" borderId="55" xfId="3103" applyFont="1" applyFill="1" applyBorder="1" applyAlignment="1">
      <alignment vertical="center" wrapText="1"/>
    </xf>
    <xf numFmtId="0" fontId="100" fillId="0" borderId="29" xfId="2858" applyFont="1" applyFill="1" applyBorder="1" applyAlignment="1">
      <alignment vertical="center"/>
    </xf>
    <xf numFmtId="0" fontId="100" fillId="0" borderId="29" xfId="3103" applyNumberFormat="1" applyFont="1" applyFill="1" applyBorder="1" applyAlignment="1">
      <alignment vertical="center" wrapText="1"/>
    </xf>
    <xf numFmtId="0" fontId="53" fillId="0" borderId="65" xfId="2858" applyFont="1" applyFill="1" applyBorder="1" applyAlignment="1">
      <alignment horizontal="right"/>
    </xf>
    <xf numFmtId="0" fontId="53" fillId="0" borderId="65" xfId="2858" applyFont="1" applyFill="1" applyBorder="1" applyAlignment="1">
      <alignment horizontal="center"/>
    </xf>
    <xf numFmtId="0" fontId="56" fillId="0" borderId="65" xfId="2858" applyFont="1" applyFill="1" applyBorder="1" applyAlignment="1">
      <alignment horizontal="center"/>
    </xf>
    <xf numFmtId="14" fontId="56" fillId="0" borderId="55" xfId="2858" applyNumberFormat="1" applyFont="1" applyFill="1" applyBorder="1" applyAlignment="1">
      <alignment horizontal="center" wrapText="1"/>
    </xf>
    <xf numFmtId="42" fontId="56" fillId="0" borderId="29" xfId="3967" applyNumberFormat="1" applyFont="1" applyFill="1" applyBorder="1" applyAlignment="1">
      <alignment wrapText="1"/>
    </xf>
    <xf numFmtId="14" fontId="56" fillId="0" borderId="16" xfId="2858" applyNumberFormat="1" applyFont="1" applyFill="1" applyBorder="1" applyAlignment="1">
      <alignment horizontal="center"/>
    </xf>
    <xf numFmtId="0" fontId="56" fillId="0" borderId="0" xfId="2858" applyFont="1" applyFill="1" applyAlignment="1">
      <alignment horizontal="center"/>
    </xf>
    <xf numFmtId="42" fontId="56" fillId="0" borderId="0" xfId="2858" applyNumberFormat="1" applyFont="1" applyFill="1"/>
    <xf numFmtId="0" fontId="56" fillId="0" borderId="0" xfId="2858" applyFont="1" applyFill="1" applyAlignment="1">
      <alignment horizontal="center" wrapText="1"/>
    </xf>
    <xf numFmtId="42" fontId="56" fillId="0" borderId="14" xfId="2858" applyNumberFormat="1" applyFont="1" applyFill="1" applyBorder="1"/>
    <xf numFmtId="0" fontId="56" fillId="0" borderId="15" xfId="2858" applyFont="1" applyFill="1" applyBorder="1"/>
    <xf numFmtId="0" fontId="96" fillId="0" borderId="0" xfId="3103" applyFont="1" applyFill="1" applyBorder="1" applyAlignment="1">
      <alignment vertical="top" wrapText="1"/>
    </xf>
    <xf numFmtId="14" fontId="56" fillId="0" borderId="13" xfId="2858" applyNumberFormat="1" applyFont="1" applyFill="1" applyBorder="1" applyAlignment="1">
      <alignment horizontal="center" vertical="center"/>
    </xf>
    <xf numFmtId="0" fontId="56" fillId="0" borderId="0" xfId="2858" applyFont="1" applyFill="1" applyBorder="1" applyAlignment="1">
      <alignment vertical="center"/>
    </xf>
    <xf numFmtId="14" fontId="56" fillId="0" borderId="26" xfId="2858" applyNumberFormat="1" applyFont="1" applyFill="1" applyBorder="1" applyAlignment="1">
      <alignment horizontal="center"/>
    </xf>
    <xf numFmtId="0" fontId="56" fillId="0" borderId="12" xfId="2858" applyFont="1" applyFill="1" applyBorder="1" applyAlignment="1">
      <alignment horizontal="left" wrapText="1"/>
    </xf>
    <xf numFmtId="0" fontId="56" fillId="0" borderId="15" xfId="2858" applyFont="1" applyFill="1" applyBorder="1" applyAlignment="1">
      <alignment horizontal="left" wrapText="1"/>
    </xf>
    <xf numFmtId="0" fontId="56" fillId="0" borderId="15" xfId="2858" applyFont="1" applyFill="1" applyBorder="1" applyAlignment="1">
      <alignment wrapText="1"/>
    </xf>
    <xf numFmtId="0" fontId="56" fillId="0" borderId="27" xfId="2858" applyFont="1" applyFill="1" applyBorder="1" applyAlignment="1">
      <alignment wrapText="1"/>
    </xf>
    <xf numFmtId="14" fontId="56" fillId="0" borderId="0" xfId="2858" applyNumberFormat="1" applyFont="1" applyFill="1" applyBorder="1" applyAlignment="1">
      <alignment horizontal="center" wrapText="1"/>
    </xf>
    <xf numFmtId="0" fontId="56" fillId="0" borderId="18" xfId="2858" applyFont="1" applyFill="1" applyBorder="1" applyAlignment="1">
      <alignment horizontal="left" wrapText="1"/>
    </xf>
    <xf numFmtId="0" fontId="76" fillId="0" borderId="10" xfId="3104" applyFont="1" applyFill="1" applyBorder="1" applyAlignment="1">
      <alignment vertical="center" wrapText="1"/>
    </xf>
    <xf numFmtId="0" fontId="76" fillId="0" borderId="29" xfId="3104" applyFont="1" applyFill="1" applyBorder="1" applyAlignment="1">
      <alignment vertical="center" wrapText="1"/>
    </xf>
    <xf numFmtId="0" fontId="76" fillId="0" borderId="41" xfId="3104" applyFont="1" applyFill="1" applyBorder="1" applyAlignment="1">
      <alignment vertical="center" wrapText="1"/>
    </xf>
    <xf numFmtId="0" fontId="76" fillId="0" borderId="10" xfId="3103" applyFont="1" applyFill="1" applyBorder="1" applyAlignment="1">
      <alignment vertical="center" wrapText="1"/>
    </xf>
    <xf numFmtId="0" fontId="76" fillId="0" borderId="29" xfId="3103" applyFont="1" applyFill="1" applyBorder="1" applyAlignment="1">
      <alignment vertical="center" wrapText="1"/>
    </xf>
    <xf numFmtId="0" fontId="76" fillId="0" borderId="10" xfId="3106" applyFont="1" applyFill="1" applyBorder="1" applyAlignment="1">
      <alignment vertical="center" wrapText="1"/>
    </xf>
    <xf numFmtId="0" fontId="76" fillId="0" borderId="10" xfId="3105" applyFont="1" applyFill="1" applyBorder="1" applyAlignment="1">
      <alignment vertical="center" wrapText="1"/>
    </xf>
    <xf numFmtId="0" fontId="53" fillId="0" borderId="0" xfId="2858" applyFont="1" applyFill="1" applyBorder="1" applyAlignment="1">
      <alignment horizontal="left" wrapText="1"/>
    </xf>
    <xf numFmtId="14" fontId="56" fillId="0" borderId="35" xfId="2858" applyNumberFormat="1" applyFont="1" applyFill="1" applyBorder="1" applyAlignment="1">
      <alignment horizontal="center" wrapText="1"/>
    </xf>
    <xf numFmtId="14" fontId="56" fillId="0" borderId="20" xfId="2858" applyNumberFormat="1" applyFont="1" applyFill="1" applyBorder="1" applyAlignment="1">
      <alignment horizontal="center" wrapText="1"/>
    </xf>
    <xf numFmtId="14" fontId="56" fillId="0" borderId="16" xfId="2858" applyNumberFormat="1" applyFont="1" applyFill="1" applyBorder="1" applyAlignment="1">
      <alignment horizontal="center" wrapText="1"/>
    </xf>
    <xf numFmtId="0" fontId="76" fillId="0" borderId="29" xfId="3106" applyFont="1" applyFill="1" applyBorder="1" applyAlignment="1">
      <alignment vertical="center" wrapText="1"/>
    </xf>
    <xf numFmtId="0" fontId="76" fillId="0" borderId="10" xfId="3104" applyFont="1" applyFill="1" applyBorder="1" applyAlignment="1">
      <alignment horizontal="center" vertical="center"/>
    </xf>
    <xf numFmtId="0" fontId="76" fillId="0" borderId="29" xfId="3104" applyFont="1" applyFill="1" applyBorder="1" applyAlignment="1">
      <alignment horizontal="center" vertical="center"/>
    </xf>
    <xf numFmtId="0" fontId="76" fillId="0" borderId="41" xfId="3104" applyFont="1" applyFill="1" applyBorder="1" applyAlignment="1">
      <alignment horizontal="center" vertical="center"/>
    </xf>
    <xf numFmtId="0" fontId="76" fillId="0" borderId="10" xfId="3103" applyFont="1" applyFill="1" applyBorder="1" applyAlignment="1">
      <alignment horizontal="center" vertical="center"/>
    </xf>
    <xf numFmtId="0" fontId="76" fillId="0" borderId="29" xfId="3103" applyFont="1" applyFill="1" applyBorder="1" applyAlignment="1">
      <alignment horizontal="center" vertical="center"/>
    </xf>
    <xf numFmtId="14" fontId="56" fillId="0" borderId="0" xfId="2858" applyNumberFormat="1" applyFont="1" applyFill="1" applyBorder="1" applyAlignment="1">
      <alignment horizontal="center" vertical="center"/>
    </xf>
    <xf numFmtId="14" fontId="56" fillId="0" borderId="26" xfId="2858" applyNumberFormat="1" applyFont="1" applyFill="1" applyBorder="1" applyAlignment="1">
      <alignment horizontal="center" wrapText="1"/>
    </xf>
    <xf numFmtId="0" fontId="56" fillId="0" borderId="27" xfId="2858" applyFont="1" applyFill="1" applyBorder="1" applyAlignment="1">
      <alignment horizontal="left" wrapText="1"/>
    </xf>
    <xf numFmtId="0" fontId="76" fillId="0" borderId="14" xfId="3104" applyFont="1" applyFill="1" applyBorder="1" applyAlignment="1">
      <alignment horizontal="center" vertical="center"/>
    </xf>
    <xf numFmtId="0" fontId="56" fillId="0" borderId="0" xfId="2858" applyFont="1" applyFill="1" applyBorder="1" applyAlignment="1">
      <alignment horizontal="center"/>
    </xf>
    <xf numFmtId="0" fontId="56" fillId="0" borderId="0" xfId="2858" applyFont="1" applyFill="1" applyBorder="1"/>
    <xf numFmtId="0" fontId="56" fillId="0" borderId="0" xfId="2858" applyFont="1" applyFill="1" applyAlignment="1">
      <alignment horizontal="left" wrapText="1"/>
    </xf>
    <xf numFmtId="42" fontId="53" fillId="0" borderId="65" xfId="2858" applyNumberFormat="1" applyFont="1" applyFill="1" applyBorder="1"/>
    <xf numFmtId="0" fontId="56" fillId="0" borderId="0" xfId="2858" applyFont="1" applyFill="1" applyBorder="1" applyAlignment="1">
      <alignment horizontal="center" vertical="center"/>
    </xf>
    <xf numFmtId="0" fontId="76" fillId="0" borderId="0" xfId="3104" applyFont="1" applyFill="1" applyBorder="1" applyAlignment="1">
      <alignment horizontal="center" vertical="center"/>
    </xf>
    <xf numFmtId="0" fontId="56" fillId="0" borderId="29" xfId="2858" applyFont="1" applyFill="1" applyBorder="1" applyAlignment="1">
      <alignment vertical="center"/>
    </xf>
    <xf numFmtId="0" fontId="56" fillId="0" borderId="10" xfId="2858" applyFont="1" applyFill="1" applyBorder="1" applyAlignment="1">
      <alignment horizontal="center" vertical="center"/>
    </xf>
    <xf numFmtId="0" fontId="56" fillId="0" borderId="29" xfId="2858" applyFont="1" applyFill="1" applyBorder="1" applyAlignment="1">
      <alignment horizontal="center" vertical="center"/>
    </xf>
    <xf numFmtId="0" fontId="56" fillId="0" borderId="41" xfId="2858" applyFont="1" applyFill="1" applyBorder="1" applyAlignment="1">
      <alignment horizontal="center" vertical="center"/>
    </xf>
    <xf numFmtId="14" fontId="56" fillId="0" borderId="39" xfId="2858" applyNumberFormat="1" applyFont="1" applyFill="1" applyBorder="1" applyAlignment="1">
      <alignment horizontal="center" vertical="center"/>
    </xf>
    <xf numFmtId="14" fontId="56" fillId="0" borderId="38" xfId="2858" applyNumberFormat="1" applyFont="1" applyFill="1" applyBorder="1" applyAlignment="1">
      <alignment horizontal="center" vertical="center" wrapText="1"/>
    </xf>
    <xf numFmtId="16" fontId="76" fillId="0" borderId="10" xfId="3103" applyNumberFormat="1" applyFont="1" applyFill="1" applyBorder="1" applyAlignment="1">
      <alignment vertical="center" wrapText="1"/>
    </xf>
    <xf numFmtId="0" fontId="56" fillId="0" borderId="10" xfId="2858" applyFont="1" applyFill="1" applyBorder="1" applyAlignment="1">
      <alignment vertical="center"/>
    </xf>
    <xf numFmtId="0" fontId="56" fillId="0" borderId="41" xfId="2858" applyFont="1" applyFill="1" applyBorder="1" applyAlignment="1">
      <alignment vertical="center"/>
    </xf>
    <xf numFmtId="14" fontId="56" fillId="0" borderId="38" xfId="2858" applyNumberFormat="1" applyFont="1" applyFill="1" applyBorder="1" applyAlignment="1">
      <alignment horizontal="center" vertical="center"/>
    </xf>
    <xf numFmtId="14" fontId="56" fillId="0" borderId="17" xfId="2858" applyNumberFormat="1" applyFont="1" applyFill="1" applyBorder="1" applyAlignment="1">
      <alignment horizontal="center" vertical="center"/>
    </xf>
    <xf numFmtId="0" fontId="56" fillId="0" borderId="28" xfId="2858" applyFont="1" applyFill="1" applyBorder="1" applyAlignment="1">
      <alignment horizontal="center" vertical="center"/>
    </xf>
    <xf numFmtId="0" fontId="56" fillId="0" borderId="53" xfId="2858" applyFont="1" applyFill="1" applyBorder="1" applyAlignment="1">
      <alignment horizontal="center" vertical="center"/>
    </xf>
    <xf numFmtId="0" fontId="56" fillId="0" borderId="0" xfId="2858" applyFont="1" applyFill="1" applyBorder="1" applyAlignment="1">
      <alignment horizontal="left" wrapText="1"/>
    </xf>
    <xf numFmtId="0" fontId="53" fillId="0" borderId="54" xfId="2858" applyFont="1" applyFill="1" applyBorder="1" applyAlignment="1">
      <alignment horizontal="center" wrapText="1"/>
    </xf>
    <xf numFmtId="0" fontId="56" fillId="0" borderId="14" xfId="2858" applyFont="1" applyFill="1" applyBorder="1" applyAlignment="1">
      <alignment vertical="center"/>
    </xf>
    <xf numFmtId="0" fontId="56" fillId="0" borderId="14" xfId="2858" applyFont="1" applyFill="1" applyBorder="1" applyAlignment="1">
      <alignment horizontal="center" vertical="center"/>
    </xf>
    <xf numFmtId="14" fontId="56" fillId="0" borderId="39" xfId="2858" applyNumberFormat="1" applyFont="1" applyFill="1" applyBorder="1" applyAlignment="1">
      <alignment horizontal="center" vertical="center" wrapText="1"/>
    </xf>
    <xf numFmtId="0" fontId="53" fillId="0" borderId="42" xfId="2858" applyFont="1" applyFill="1" applyBorder="1" applyAlignment="1">
      <alignment horizontal="center" wrapText="1"/>
    </xf>
    <xf numFmtId="0" fontId="56" fillId="0" borderId="22" xfId="2858" applyFont="1" applyFill="1" applyBorder="1" applyAlignment="1">
      <alignment horizontal="center" vertical="center"/>
    </xf>
    <xf numFmtId="0" fontId="56" fillId="0" borderId="0" xfId="2858" applyNumberFormat="1" applyFont="1" applyFill="1" applyBorder="1" applyAlignment="1">
      <alignment horizontal="center"/>
    </xf>
    <xf numFmtId="14" fontId="56" fillId="0" borderId="13" xfId="2858" applyNumberFormat="1" applyFont="1" applyFill="1" applyBorder="1" applyAlignment="1">
      <alignment horizontal="center" wrapText="1"/>
    </xf>
    <xf numFmtId="42" fontId="53" fillId="0" borderId="65" xfId="2858" applyNumberFormat="1" applyFont="1" applyFill="1" applyBorder="1" applyAlignment="1">
      <alignment wrapText="1"/>
    </xf>
    <xf numFmtId="0" fontId="100" fillId="0" borderId="41" xfId="3103" applyFont="1" applyFill="1" applyBorder="1" applyAlignment="1">
      <alignment vertical="center" wrapText="1"/>
    </xf>
    <xf numFmtId="0" fontId="56" fillId="0" borderId="51" xfId="2858" applyFont="1" applyFill="1" applyBorder="1" applyAlignment="1">
      <alignment horizontal="center" vertical="center"/>
    </xf>
    <xf numFmtId="0" fontId="56" fillId="0" borderId="19" xfId="2858" applyFont="1" applyFill="1" applyBorder="1" applyAlignment="1">
      <alignment horizontal="center" vertical="center"/>
    </xf>
    <xf numFmtId="0" fontId="56" fillId="0" borderId="18" xfId="2858" applyFont="1" applyFill="1" applyBorder="1" applyAlignment="1">
      <alignment horizontal="center" vertical="center"/>
    </xf>
    <xf numFmtId="0" fontId="56" fillId="0" borderId="27" xfId="2858" applyFont="1" applyFill="1" applyBorder="1" applyAlignment="1">
      <alignment horizontal="center" vertical="center"/>
    </xf>
    <xf numFmtId="14" fontId="56" fillId="0" borderId="38" xfId="2858" applyNumberFormat="1" applyFont="1" applyFill="1" applyBorder="1" applyAlignment="1">
      <alignment horizontal="center" wrapText="1"/>
    </xf>
    <xf numFmtId="0" fontId="100" fillId="0" borderId="29" xfId="3103" applyFont="1" applyFill="1" applyBorder="1" applyAlignment="1">
      <alignment vertical="center" wrapText="1"/>
    </xf>
    <xf numFmtId="166" fontId="53" fillId="0" borderId="65" xfId="2858" applyNumberFormat="1" applyFont="1" applyFill="1" applyBorder="1" applyAlignment="1">
      <alignment horizontal="center"/>
    </xf>
    <xf numFmtId="0" fontId="56" fillId="0" borderId="30" xfId="3967" applyFont="1" applyFill="1" applyBorder="1" applyAlignment="1">
      <alignment horizontal="left" vertical="center"/>
    </xf>
    <xf numFmtId="0" fontId="56" fillId="0" borderId="30" xfId="2858" applyFont="1" applyFill="1" applyBorder="1" applyAlignment="1">
      <alignment horizontal="center" vertical="center"/>
    </xf>
    <xf numFmtId="14" fontId="56" fillId="0" borderId="20" xfId="2858" applyNumberFormat="1" applyFont="1" applyFill="1" applyBorder="1" applyAlignment="1">
      <alignment horizontal="center" vertical="center"/>
    </xf>
    <xf numFmtId="14" fontId="56" fillId="0" borderId="41" xfId="2858" applyNumberFormat="1" applyFont="1" applyFill="1" applyBorder="1" applyAlignment="1">
      <alignment horizontal="center" vertical="center"/>
    </xf>
    <xf numFmtId="1" fontId="100" fillId="0" borderId="20" xfId="3103" applyNumberFormat="1" applyFont="1" applyFill="1" applyBorder="1" applyAlignment="1">
      <alignment vertical="center" wrapText="1"/>
    </xf>
    <xf numFmtId="0" fontId="56" fillId="0" borderId="20" xfId="2858" applyFont="1" applyFill="1" applyBorder="1" applyAlignment="1">
      <alignment horizontal="center" vertical="center"/>
    </xf>
    <xf numFmtId="0" fontId="76" fillId="0" borderId="20" xfId="3104" applyFont="1" applyFill="1" applyBorder="1" applyAlignment="1">
      <alignment horizontal="center" vertical="center"/>
    </xf>
    <xf numFmtId="0" fontId="76" fillId="0" borderId="20" xfId="3967" applyFont="1" applyFill="1" applyBorder="1" applyAlignment="1">
      <alignment horizontal="left" vertical="center"/>
    </xf>
    <xf numFmtId="42" fontId="56" fillId="0" borderId="20" xfId="3967" applyNumberFormat="1" applyFont="1" applyFill="1" applyBorder="1" applyAlignment="1">
      <alignment vertical="center"/>
    </xf>
    <xf numFmtId="0" fontId="56" fillId="0" borderId="45" xfId="3967" applyFont="1" applyFill="1" applyBorder="1" applyAlignment="1">
      <alignment horizontal="center" vertical="center"/>
    </xf>
    <xf numFmtId="0" fontId="56" fillId="0" borderId="25" xfId="2858" applyFont="1" applyFill="1" applyBorder="1" applyAlignment="1">
      <alignment horizontal="center" vertical="center"/>
    </xf>
    <xf numFmtId="165" fontId="76" fillId="0" borderId="16" xfId="3967" applyNumberFormat="1" applyFont="1" applyFill="1" applyBorder="1" applyAlignment="1">
      <alignment wrapText="1"/>
    </xf>
    <xf numFmtId="0" fontId="76" fillId="0" borderId="0" xfId="3103" applyFont="1" applyFill="1" applyBorder="1" applyAlignment="1">
      <alignment vertical="center" wrapText="1"/>
    </xf>
    <xf numFmtId="42" fontId="56" fillId="0" borderId="30" xfId="3967" applyNumberFormat="1" applyFont="1" applyFill="1" applyBorder="1" applyAlignment="1">
      <alignment vertical="center" wrapText="1"/>
    </xf>
    <xf numFmtId="43" fontId="93" fillId="55" borderId="36" xfId="2659" applyFont="1" applyFill="1" applyBorder="1"/>
    <xf numFmtId="0" fontId="56" fillId="0" borderId="10" xfId="3103" applyFont="1" applyFill="1" applyBorder="1" applyAlignment="1">
      <alignment vertical="center" wrapText="1"/>
    </xf>
    <xf numFmtId="42" fontId="56" fillId="0" borderId="10" xfId="3967" applyNumberFormat="1" applyFont="1" applyFill="1" applyBorder="1" applyAlignment="1">
      <alignment horizontal="center" vertical="center"/>
    </xf>
    <xf numFmtId="44" fontId="0" fillId="0" borderId="0" xfId="2660" applyFont="1"/>
    <xf numFmtId="44" fontId="93" fillId="0" borderId="0" xfId="2660" applyFont="1"/>
    <xf numFmtId="14" fontId="56" fillId="0" borderId="38" xfId="3967" applyNumberFormat="1" applyFont="1" applyFill="1" applyBorder="1" applyAlignment="1">
      <alignment horizontal="left" vertical="center" wrapText="1"/>
    </xf>
    <xf numFmtId="44" fontId="56" fillId="0" borderId="0" xfId="2858" applyNumberFormat="1" applyFont="1" applyFill="1"/>
    <xf numFmtId="0" fontId="1" fillId="0" borderId="0" xfId="6528" applyFont="1"/>
    <xf numFmtId="0" fontId="93" fillId="0" borderId="32" xfId="6529" applyFont="1" applyFill="1" applyBorder="1" applyAlignment="1">
      <alignment horizontal="center" wrapText="1"/>
    </xf>
    <xf numFmtId="0" fontId="93" fillId="0" borderId="33" xfId="6529" applyFont="1" applyFill="1" applyBorder="1" applyAlignment="1">
      <alignment horizontal="center" wrapText="1"/>
    </xf>
    <xf numFmtId="0" fontId="93" fillId="0" borderId="47" xfId="6529" applyFont="1" applyFill="1" applyBorder="1" applyAlignment="1">
      <alignment horizontal="center" wrapText="1"/>
    </xf>
    <xf numFmtId="0" fontId="93" fillId="0" borderId="68" xfId="6529" applyFont="1" applyFill="1" applyBorder="1" applyAlignment="1">
      <alignment horizontal="center" wrapText="1"/>
    </xf>
    <xf numFmtId="0" fontId="1" fillId="0" borderId="55" xfId="6528" applyFont="1" applyBorder="1"/>
    <xf numFmtId="0" fontId="52" fillId="0" borderId="17" xfId="3983" applyBorder="1"/>
    <xf numFmtId="44" fontId="52" fillId="0" borderId="41" xfId="3983" applyNumberFormat="1" applyBorder="1"/>
    <xf numFmtId="0" fontId="52" fillId="0" borderId="0" xfId="3983"/>
    <xf numFmtId="44" fontId="93" fillId="0" borderId="18" xfId="3983" applyNumberFormat="1" applyFont="1" applyBorder="1"/>
    <xf numFmtId="0" fontId="1" fillId="0" borderId="0" xfId="6528" applyFont="1" applyBorder="1"/>
    <xf numFmtId="43" fontId="1" fillId="0" borderId="0" xfId="6528" applyNumberFormat="1" applyFont="1"/>
    <xf numFmtId="0" fontId="93" fillId="0" borderId="0" xfId="6528" applyFont="1"/>
    <xf numFmtId="44" fontId="93" fillId="55" borderId="36" xfId="6530" applyFont="1" applyFill="1" applyBorder="1"/>
    <xf numFmtId="0" fontId="56" fillId="0" borderId="42" xfId="2858" applyFont="1" applyFill="1" applyBorder="1" applyAlignment="1">
      <alignment horizontal="left" wrapText="1"/>
    </xf>
    <xf numFmtId="0" fontId="56" fillId="0" borderId="0" xfId="2858" applyFont="1" applyFill="1"/>
    <xf numFmtId="0" fontId="56" fillId="0" borderId="0" xfId="2858" applyFont="1" applyFill="1" applyAlignment="1">
      <alignment horizontal="left"/>
    </xf>
    <xf numFmtId="0" fontId="56" fillId="0" borderId="0" xfId="2858" applyFont="1" applyFill="1" applyAlignment="1">
      <alignment wrapText="1"/>
    </xf>
    <xf numFmtId="14" fontId="53" fillId="0" borderId="0" xfId="2818" applyNumberFormat="1" applyFont="1" applyFill="1" applyBorder="1" applyAlignment="1">
      <alignment horizontal="center"/>
    </xf>
    <xf numFmtId="0" fontId="53" fillId="0" borderId="31" xfId="2858" applyFont="1" applyFill="1" applyBorder="1" applyAlignment="1">
      <alignment horizontal="center" wrapText="1"/>
    </xf>
    <xf numFmtId="0" fontId="56" fillId="0" borderId="0" xfId="2858" applyFont="1" applyFill="1"/>
    <xf numFmtId="0" fontId="56" fillId="0" borderId="0" xfId="2858" applyFont="1" applyFill="1" applyAlignment="1">
      <alignment horizontal="left"/>
    </xf>
    <xf numFmtId="0" fontId="56" fillId="0" borderId="0" xfId="2858" applyFont="1" applyFill="1" applyAlignment="1"/>
    <xf numFmtId="14" fontId="56" fillId="0" borderId="39" xfId="3967" applyNumberFormat="1" applyFont="1" applyFill="1" applyBorder="1" applyAlignment="1">
      <alignment horizontal="center" vertical="center" wrapText="1"/>
    </xf>
    <xf numFmtId="14" fontId="56" fillId="0" borderId="69" xfId="2858" applyNumberFormat="1" applyFont="1" applyFill="1" applyBorder="1" applyAlignment="1">
      <alignment horizontal="center" vertical="center"/>
    </xf>
    <xf numFmtId="0" fontId="76" fillId="0" borderId="21" xfId="3103" applyFont="1" applyFill="1" applyBorder="1" applyAlignment="1">
      <alignment vertical="center" wrapText="1"/>
    </xf>
    <xf numFmtId="0" fontId="56" fillId="0" borderId="21" xfId="2858" applyFont="1" applyFill="1" applyBorder="1" applyAlignment="1">
      <alignment vertical="center"/>
    </xf>
    <xf numFmtId="0" fontId="56" fillId="0" borderId="21" xfId="2858" applyFont="1" applyFill="1" applyBorder="1" applyAlignment="1">
      <alignment horizontal="center" vertical="center"/>
    </xf>
    <xf numFmtId="0" fontId="76" fillId="0" borderId="21" xfId="3104" applyFont="1" applyFill="1" applyBorder="1" applyAlignment="1">
      <alignment horizontal="center" vertical="center"/>
    </xf>
    <xf numFmtId="0" fontId="76" fillId="0" borderId="21" xfId="3967" applyFont="1" applyFill="1" applyBorder="1" applyAlignment="1">
      <alignment horizontal="left" vertical="center"/>
    </xf>
    <xf numFmtId="42" fontId="56" fillId="0" borderId="21" xfId="3967" applyNumberFormat="1" applyFont="1" applyFill="1" applyBorder="1" applyAlignment="1">
      <alignment vertical="center"/>
    </xf>
    <xf numFmtId="0" fontId="56" fillId="0" borderId="21" xfId="3967" applyFont="1" applyFill="1" applyBorder="1" applyAlignment="1">
      <alignment horizontal="center" vertical="center"/>
    </xf>
    <xf numFmtId="0" fontId="56" fillId="0" borderId="70" xfId="2858" applyFont="1" applyFill="1" applyBorder="1" applyAlignment="1">
      <alignment horizontal="center" vertical="center"/>
    </xf>
    <xf numFmtId="14" fontId="56" fillId="0" borderId="43" xfId="2858" applyNumberFormat="1" applyFont="1" applyFill="1" applyBorder="1" applyAlignment="1">
      <alignment horizontal="center" wrapText="1"/>
    </xf>
    <xf numFmtId="42" fontId="76" fillId="0" borderId="43" xfId="3967" applyNumberFormat="1" applyFont="1" applyFill="1" applyBorder="1" applyAlignment="1">
      <alignment wrapText="1"/>
    </xf>
    <xf numFmtId="42" fontId="56" fillId="0" borderId="21" xfId="3967" applyNumberFormat="1" applyFont="1" applyFill="1" applyBorder="1" applyAlignment="1">
      <alignment wrapText="1"/>
    </xf>
    <xf numFmtId="0" fontId="53" fillId="0" borderId="0" xfId="2858" applyFont="1" applyFill="1" applyAlignment="1">
      <alignment horizontal="left"/>
    </xf>
    <xf numFmtId="0" fontId="56" fillId="0" borderId="0" xfId="2858" applyFont="1" applyFill="1" applyAlignment="1">
      <alignment horizontal="left"/>
    </xf>
    <xf numFmtId="14" fontId="56" fillId="0" borderId="38" xfId="3967" applyNumberFormat="1" applyFont="1" applyFill="1" applyBorder="1" applyAlignment="1">
      <alignment horizontal="center" vertical="center" wrapText="1"/>
    </xf>
    <xf numFmtId="14" fontId="56" fillId="0" borderId="39" xfId="3967" applyNumberFormat="1" applyFont="1" applyFill="1" applyBorder="1" applyAlignment="1">
      <alignment horizontal="center" vertical="center" wrapText="1"/>
    </xf>
    <xf numFmtId="0" fontId="53" fillId="0" borderId="0" xfId="2858" applyFont="1" applyFill="1" applyBorder="1" applyAlignment="1">
      <alignment horizontal="center"/>
    </xf>
    <xf numFmtId="14" fontId="53" fillId="0" borderId="0" xfId="2818" applyNumberFormat="1" applyFont="1" applyFill="1" applyBorder="1" applyAlignment="1">
      <alignment horizontal="center"/>
    </xf>
    <xf numFmtId="0" fontId="53" fillId="0" borderId="0" xfId="2818" applyFont="1" applyFill="1" applyBorder="1" applyAlignment="1">
      <alignment horizontal="center"/>
    </xf>
    <xf numFmtId="0" fontId="56" fillId="0" borderId="0" xfId="2858" applyFont="1" applyFill="1"/>
    <xf numFmtId="0" fontId="53" fillId="0" borderId="0" xfId="2858" applyFont="1" applyFill="1" applyAlignment="1">
      <alignment horizontal="center"/>
    </xf>
    <xf numFmtId="0" fontId="53" fillId="0" borderId="0" xfId="3967" applyFont="1" applyFill="1" applyBorder="1" applyAlignment="1">
      <alignment horizontal="center"/>
    </xf>
    <xf numFmtId="0" fontId="56" fillId="0" borderId="66" xfId="2858" applyFont="1" applyFill="1" applyBorder="1" applyAlignment="1">
      <alignment horizontal="left"/>
    </xf>
    <xf numFmtId="0" fontId="53" fillId="0" borderId="48" xfId="3967" applyFont="1" applyFill="1" applyBorder="1" applyAlignment="1">
      <alignment horizontal="center"/>
    </xf>
    <xf numFmtId="0" fontId="53" fillId="0" borderId="36" xfId="3967" applyFont="1" applyFill="1" applyBorder="1" applyAlignment="1">
      <alignment horizontal="center"/>
    </xf>
    <xf numFmtId="0" fontId="53" fillId="0" borderId="49" xfId="3967" applyFont="1" applyFill="1" applyBorder="1" applyAlignment="1">
      <alignment horizontal="center" wrapText="1"/>
    </xf>
    <xf numFmtId="0" fontId="53" fillId="0" borderId="31" xfId="3967" applyFont="1" applyFill="1" applyBorder="1" applyAlignment="1">
      <alignment horizontal="center" wrapText="1"/>
    </xf>
    <xf numFmtId="0" fontId="57" fillId="0" borderId="31" xfId="3967" applyFont="1" applyFill="1" applyBorder="1" applyAlignment="1">
      <alignment wrapText="1"/>
    </xf>
    <xf numFmtId="0" fontId="53" fillId="0" borderId="51" xfId="2858" applyFont="1" applyFill="1" applyBorder="1" applyAlignment="1">
      <alignment horizontal="center" wrapText="1"/>
    </xf>
    <xf numFmtId="0" fontId="53" fillId="0" borderId="52" xfId="2858" applyFont="1" applyFill="1" applyBorder="1" applyAlignment="1">
      <alignment horizontal="center" wrapText="1"/>
    </xf>
    <xf numFmtId="0" fontId="53" fillId="0" borderId="34" xfId="2858" applyFont="1" applyFill="1" applyBorder="1" applyAlignment="1">
      <alignment horizontal="center" wrapText="1"/>
    </xf>
    <xf numFmtId="0" fontId="53" fillId="0" borderId="44" xfId="2858" applyFont="1" applyFill="1" applyBorder="1" applyAlignment="1">
      <alignment horizontal="center" wrapText="1"/>
    </xf>
    <xf numFmtId="0" fontId="56" fillId="0" borderId="0" xfId="2858" applyFont="1" applyFill="1" applyAlignment="1"/>
    <xf numFmtId="0" fontId="56" fillId="0" borderId="0" xfId="2858" applyFont="1" applyFill="1" applyAlignment="1">
      <alignment wrapText="1"/>
    </xf>
    <xf numFmtId="0" fontId="93" fillId="0" borderId="0" xfId="6529" applyFont="1" applyFill="1" applyBorder="1" applyAlignment="1">
      <alignment horizontal="center"/>
    </xf>
    <xf numFmtId="0" fontId="1" fillId="0" borderId="0" xfId="6529" applyFont="1" applyFill="1" applyBorder="1" applyAlignment="1">
      <alignment horizontal="center"/>
    </xf>
    <xf numFmtId="0" fontId="1" fillId="0" borderId="0" xfId="6529" applyFont="1" applyFill="1" applyBorder="1" applyAlignment="1">
      <alignment horizontal="left"/>
    </xf>
    <xf numFmtId="0" fontId="53" fillId="0" borderId="49" xfId="2858" applyFont="1" applyFill="1" applyBorder="1" applyAlignment="1">
      <alignment horizontal="center" wrapText="1"/>
    </xf>
    <xf numFmtId="0" fontId="53" fillId="0" borderId="31" xfId="2858" applyFont="1" applyFill="1" applyBorder="1" applyAlignment="1">
      <alignment horizontal="center" wrapText="1"/>
    </xf>
    <xf numFmtId="164" fontId="97" fillId="0" borderId="49" xfId="2858" applyNumberFormat="1" applyFont="1" applyFill="1" applyBorder="1" applyAlignment="1">
      <alignment horizontal="center" wrapText="1"/>
    </xf>
    <xf numFmtId="164" fontId="97" fillId="0" borderId="31" xfId="2858" applyNumberFormat="1" applyFont="1" applyFill="1" applyBorder="1" applyAlignment="1">
      <alignment horizontal="center" wrapText="1"/>
    </xf>
    <xf numFmtId="0" fontId="53" fillId="0" borderId="50" xfId="2858" applyFont="1" applyFill="1" applyBorder="1" applyAlignment="1">
      <alignment horizontal="center" wrapText="1"/>
    </xf>
    <xf numFmtId="0" fontId="53" fillId="0" borderId="37" xfId="2858" applyFont="1" applyFill="1" applyBorder="1" applyAlignment="1">
      <alignment horizontal="center" wrapText="1"/>
    </xf>
    <xf numFmtId="0" fontId="56" fillId="0" borderId="0" xfId="0" applyFont="1" applyFill="1" applyAlignment="1">
      <alignment horizontal="left"/>
    </xf>
    <xf numFmtId="0" fontId="56" fillId="0" borderId="0" xfId="0" applyFont="1" applyFill="1" applyAlignment="1">
      <alignment horizontal="left" wrapText="1"/>
    </xf>
    <xf numFmtId="0" fontId="56" fillId="0" borderId="66" xfId="2858" applyFont="1" applyFill="1" applyBorder="1" applyAlignment="1">
      <alignment horizontal="center"/>
    </xf>
    <xf numFmtId="0" fontId="56" fillId="0" borderId="0" xfId="2858" applyFont="1" applyFill="1" applyBorder="1" applyAlignment="1">
      <alignment horizontal="left"/>
    </xf>
    <xf numFmtId="0" fontId="53" fillId="0" borderId="48" xfId="2858" applyFont="1" applyFill="1" applyBorder="1" applyAlignment="1">
      <alignment horizontal="center"/>
    </xf>
    <xf numFmtId="0" fontId="56" fillId="0" borderId="17" xfId="2858" applyFont="1" applyFill="1" applyBorder="1" applyAlignment="1">
      <alignment horizontal="center"/>
    </xf>
    <xf numFmtId="164" fontId="53" fillId="0" borderId="49" xfId="2858" applyNumberFormat="1" applyFont="1" applyFill="1" applyBorder="1" applyAlignment="1">
      <alignment horizontal="center" wrapText="1"/>
    </xf>
    <xf numFmtId="164" fontId="53" fillId="0" borderId="31" xfId="2858" applyNumberFormat="1" applyFont="1" applyFill="1" applyBorder="1" applyAlignment="1">
      <alignment horizontal="center" wrapText="1"/>
    </xf>
    <xf numFmtId="0" fontId="53" fillId="0" borderId="0" xfId="2858" applyFont="1" applyFill="1" applyAlignment="1">
      <alignment horizontal="right"/>
    </xf>
    <xf numFmtId="0" fontId="53" fillId="0" borderId="41" xfId="2858" applyFont="1" applyFill="1" applyBorder="1" applyAlignment="1">
      <alignment horizontal="center" wrapText="1"/>
    </xf>
    <xf numFmtId="0" fontId="53" fillId="0" borderId="23" xfId="2858" applyFont="1" applyFill="1" applyBorder="1" applyAlignment="1">
      <alignment horizontal="center" wrapText="1"/>
    </xf>
    <xf numFmtId="0" fontId="53" fillId="0" borderId="35" xfId="2858" applyFont="1" applyFill="1" applyBorder="1" applyAlignment="1">
      <alignment horizontal="center" wrapText="1"/>
    </xf>
    <xf numFmtId="0" fontId="56" fillId="0" borderId="0" xfId="2858" applyFont="1" applyFill="1" applyAlignment="1">
      <alignment vertical="center" wrapText="1"/>
    </xf>
    <xf numFmtId="0" fontId="75" fillId="0" borderId="30" xfId="3961" applyFont="1" applyFill="1" applyBorder="1" applyAlignment="1">
      <alignment horizontal="center" wrapText="1"/>
    </xf>
    <xf numFmtId="0" fontId="75" fillId="0" borderId="0" xfId="3961" applyFont="1" applyFill="1" applyBorder="1" applyAlignment="1">
      <alignment horizontal="center" wrapText="1"/>
    </xf>
    <xf numFmtId="0" fontId="76" fillId="0" borderId="67" xfId="3961" applyFont="1" applyFill="1" applyBorder="1" applyAlignment="1">
      <alignment horizontal="center" wrapText="1"/>
    </xf>
    <xf numFmtId="0" fontId="76" fillId="0" borderId="68" xfId="3961" applyFont="1" applyFill="1" applyBorder="1" applyAlignment="1">
      <alignment horizontal="center" wrapText="1"/>
    </xf>
    <xf numFmtId="0" fontId="76" fillId="0" borderId="0" xfId="3961" applyFont="1" applyFill="1" applyBorder="1" applyAlignment="1">
      <alignment horizontal="center" wrapText="1"/>
    </xf>
    <xf numFmtId="0" fontId="53" fillId="0" borderId="48" xfId="2858" applyNumberFormat="1" applyFont="1" applyFill="1" applyBorder="1" applyAlignment="1" applyProtection="1">
      <alignment horizontal="center" wrapText="1"/>
      <protection locked="0"/>
    </xf>
    <xf numFmtId="0" fontId="53" fillId="0" borderId="36" xfId="2858" applyNumberFormat="1" applyFont="1" applyFill="1" applyBorder="1" applyAlignment="1" applyProtection="1">
      <alignment horizontal="center" wrapText="1"/>
      <protection locked="0"/>
    </xf>
    <xf numFmtId="0" fontId="53" fillId="0" borderId="40" xfId="2858" applyFont="1" applyFill="1" applyBorder="1" applyAlignment="1">
      <alignment horizontal="center" wrapText="1"/>
    </xf>
    <xf numFmtId="0" fontId="53" fillId="0" borderId="46" xfId="2858" applyFont="1" applyFill="1" applyBorder="1" applyAlignment="1">
      <alignment horizontal="center" wrapText="1"/>
    </xf>
    <xf numFmtId="0" fontId="53" fillId="0" borderId="23" xfId="2858" applyFont="1" applyFill="1" applyBorder="1" applyAlignment="1">
      <alignment horizontal="center"/>
    </xf>
    <xf numFmtId="0" fontId="53" fillId="0" borderId="34" xfId="2858" applyFont="1" applyFill="1" applyBorder="1" applyAlignment="1">
      <alignment horizontal="center"/>
    </xf>
    <xf numFmtId="0" fontId="53" fillId="0" borderId="35" xfId="2858" applyFont="1" applyFill="1" applyBorder="1" applyAlignment="1">
      <alignment horizontal="center"/>
    </xf>
    <xf numFmtId="0" fontId="75" fillId="0" borderId="49" xfId="3961" applyFont="1" applyFill="1" applyBorder="1" applyAlignment="1">
      <alignment horizontal="center"/>
    </xf>
    <xf numFmtId="0" fontId="75" fillId="0" borderId="31" xfId="3961" applyFont="1" applyFill="1" applyBorder="1" applyAlignment="1">
      <alignment horizontal="center"/>
    </xf>
    <xf numFmtId="0" fontId="75" fillId="0" borderId="40" xfId="3961" applyFont="1" applyFill="1" applyBorder="1" applyAlignment="1">
      <alignment horizontal="center" wrapText="1"/>
    </xf>
    <xf numFmtId="0" fontId="75" fillId="0" borderId="51" xfId="3961" applyFont="1" applyFill="1" applyBorder="1" applyAlignment="1">
      <alignment horizontal="center" wrapText="1"/>
    </xf>
    <xf numFmtId="0" fontId="75" fillId="0" borderId="46" xfId="3961" applyFont="1" applyFill="1" applyBorder="1" applyAlignment="1">
      <alignment horizontal="center" wrapText="1"/>
    </xf>
    <xf numFmtId="0" fontId="75" fillId="0" borderId="52" xfId="3961" applyFont="1" applyFill="1" applyBorder="1" applyAlignment="1">
      <alignment horizontal="center" wrapText="1"/>
    </xf>
  </cellXfs>
  <cellStyles count="6531">
    <cellStyle name="20% - Accent1" xfId="1" builtinId="30" customBuiltin="1"/>
    <cellStyle name="20% - Accent1 10" xfId="2"/>
    <cellStyle name="20% - Accent1 10 2" xfId="3"/>
    <cellStyle name="20% - Accent1 10 2 2" xfId="4002"/>
    <cellStyle name="20% - Accent1 10 3" xfId="4001"/>
    <cellStyle name="20% - Accent1 10_draft transactions report_052009_rvsd" xfId="4"/>
    <cellStyle name="20% - Accent1 100" xfId="5"/>
    <cellStyle name="20% - Accent1 100 2" xfId="4003"/>
    <cellStyle name="20% - Accent1 101" xfId="6"/>
    <cellStyle name="20% - Accent1 101 2" xfId="4004"/>
    <cellStyle name="20% - Accent1 102" xfId="7"/>
    <cellStyle name="20% - Accent1 102 2" xfId="4005"/>
    <cellStyle name="20% - Accent1 103" xfId="8"/>
    <cellStyle name="20% - Accent1 103 2" xfId="4006"/>
    <cellStyle name="20% - Accent1 104" xfId="9"/>
    <cellStyle name="20% - Accent1 104 2" xfId="4007"/>
    <cellStyle name="20% - Accent1 105" xfId="10"/>
    <cellStyle name="20% - Accent1 105 2" xfId="4008"/>
    <cellStyle name="20% - Accent1 106" xfId="11"/>
    <cellStyle name="20% - Accent1 106 2" xfId="4009"/>
    <cellStyle name="20% - Accent1 107" xfId="12"/>
    <cellStyle name="20% - Accent1 107 2" xfId="4010"/>
    <cellStyle name="20% - Accent1 108" xfId="13"/>
    <cellStyle name="20% - Accent1 108 2" xfId="4011"/>
    <cellStyle name="20% - Accent1 109" xfId="14"/>
    <cellStyle name="20% - Accent1 109 2" xfId="4012"/>
    <cellStyle name="20% - Accent1 11" xfId="15"/>
    <cellStyle name="20% - Accent1 11 2" xfId="16"/>
    <cellStyle name="20% - Accent1 11 2 2" xfId="4014"/>
    <cellStyle name="20% - Accent1 11 3" xfId="4013"/>
    <cellStyle name="20% - Accent1 11_draft transactions report_052009_rvsd" xfId="17"/>
    <cellStyle name="20% - Accent1 110" xfId="18"/>
    <cellStyle name="20% - Accent1 110 2" xfId="4015"/>
    <cellStyle name="20% - Accent1 111" xfId="19"/>
    <cellStyle name="20% - Accent1 111 2" xfId="4016"/>
    <cellStyle name="20% - Accent1 112" xfId="20"/>
    <cellStyle name="20% - Accent1 112 2" xfId="4017"/>
    <cellStyle name="20% - Accent1 113" xfId="21"/>
    <cellStyle name="20% - Accent1 113 2" xfId="4018"/>
    <cellStyle name="20% - Accent1 114" xfId="22"/>
    <cellStyle name="20% - Accent1 114 2" xfId="4019"/>
    <cellStyle name="20% - Accent1 115" xfId="23"/>
    <cellStyle name="20% - Accent1 115 2" xfId="4020"/>
    <cellStyle name="20% - Accent1 116" xfId="24"/>
    <cellStyle name="20% - Accent1 116 2" xfId="4021"/>
    <cellStyle name="20% - Accent1 117" xfId="25"/>
    <cellStyle name="20% - Accent1 117 2" xfId="4022"/>
    <cellStyle name="20% - Accent1 118" xfId="26"/>
    <cellStyle name="20% - Accent1 118 2" xfId="4023"/>
    <cellStyle name="20% - Accent1 119" xfId="3108"/>
    <cellStyle name="20% - Accent1 119 2" xfId="6197"/>
    <cellStyle name="20% - Accent1 12" xfId="27"/>
    <cellStyle name="20% - Accent1 12 2" xfId="28"/>
    <cellStyle name="20% - Accent1 12 2 2" xfId="4025"/>
    <cellStyle name="20% - Accent1 12 3" xfId="4024"/>
    <cellStyle name="20% - Accent1 12_draft transactions report_052009_rvsd" xfId="29"/>
    <cellStyle name="20% - Accent1 120" xfId="3132"/>
    <cellStyle name="20% - Accent1 120 2" xfId="6221"/>
    <cellStyle name="20% - Accent1 121" xfId="3145"/>
    <cellStyle name="20% - Accent1 121 2" xfId="6234"/>
    <cellStyle name="20% - Accent1 122" xfId="3148"/>
    <cellStyle name="20% - Accent1 123" xfId="3176"/>
    <cellStyle name="20% - Accent1 124" xfId="3231"/>
    <cellStyle name="20% - Accent1 125" xfId="3273"/>
    <cellStyle name="20% - Accent1 126" xfId="3315"/>
    <cellStyle name="20% - Accent1 127" xfId="3357"/>
    <cellStyle name="20% - Accent1 127 2" xfId="6236"/>
    <cellStyle name="20% - Accent1 128" xfId="3381"/>
    <cellStyle name="20% - Accent1 128 2" xfId="6260"/>
    <cellStyle name="20% - Accent1 129" xfId="3394"/>
    <cellStyle name="20% - Accent1 129 2" xfId="6273"/>
    <cellStyle name="20% - Accent1 13" xfId="30"/>
    <cellStyle name="20% - Accent1 13 2" xfId="31"/>
    <cellStyle name="20% - Accent1 13 2 2" xfId="4027"/>
    <cellStyle name="20% - Accent1 13 3" xfId="4026"/>
    <cellStyle name="20% - Accent1 13_draft transactions report_052009_rvsd" xfId="32"/>
    <cellStyle name="20% - Accent1 130" xfId="3396"/>
    <cellStyle name="20% - Accent1 130 2" xfId="6275"/>
    <cellStyle name="20% - Accent1 131" xfId="3420"/>
    <cellStyle name="20% - Accent1 131 2" xfId="6299"/>
    <cellStyle name="20% - Accent1 132" xfId="3433"/>
    <cellStyle name="20% - Accent1 132 2" xfId="6312"/>
    <cellStyle name="20% - Accent1 133" xfId="3446"/>
    <cellStyle name="20% - Accent1 133 2" xfId="6325"/>
    <cellStyle name="20% - Accent1 134" xfId="3459"/>
    <cellStyle name="20% - Accent1 134 2" xfId="6338"/>
    <cellStyle name="20% - Accent1 135" xfId="3462"/>
    <cellStyle name="20% - Accent1 136" xfId="3490"/>
    <cellStyle name="20% - Accent1 137" xfId="3545"/>
    <cellStyle name="20% - Accent1 138" xfId="3587"/>
    <cellStyle name="20% - Accent1 138 2" xfId="6340"/>
    <cellStyle name="20% - Accent1 139" xfId="3625"/>
    <cellStyle name="20% - Accent1 139 2" xfId="6364"/>
    <cellStyle name="20% - Accent1 14" xfId="33"/>
    <cellStyle name="20% - Accent1 14 2" xfId="34"/>
    <cellStyle name="20% - Accent1 14 2 2" xfId="4029"/>
    <cellStyle name="20% - Accent1 14 3" xfId="4028"/>
    <cellStyle name="20% - Accent1 14_draft transactions report_052009_rvsd" xfId="35"/>
    <cellStyle name="20% - Accent1 140" xfId="3638"/>
    <cellStyle name="20% - Accent1 140 2" xfId="6377"/>
    <cellStyle name="20% - Accent1 141" xfId="3651"/>
    <cellStyle name="20% - Accent1 141 2" xfId="6390"/>
    <cellStyle name="20% - Accent1 142" xfId="3664"/>
    <cellStyle name="20% - Accent1 142 2" xfId="6403"/>
    <cellStyle name="20% - Accent1 143" xfId="3677"/>
    <cellStyle name="20% - Accent1 143 2" xfId="6416"/>
    <cellStyle name="20% - Accent1 144" xfId="3690"/>
    <cellStyle name="20% - Accent1 144 2" xfId="6429"/>
    <cellStyle name="20% - Accent1 145" xfId="3703"/>
    <cellStyle name="20% - Accent1 145 2" xfId="6442"/>
    <cellStyle name="20% - Accent1 146" xfId="3717"/>
    <cellStyle name="20% - Accent1 146 2" xfId="6455"/>
    <cellStyle name="20% - Accent1 147" xfId="3611"/>
    <cellStyle name="20% - Accent1 148" xfId="3733"/>
    <cellStyle name="20% - Accent1 149" xfId="3788"/>
    <cellStyle name="20% - Accent1 15" xfId="36"/>
    <cellStyle name="20% - Accent1 15 2" xfId="37"/>
    <cellStyle name="20% - Accent1 15 2 2" xfId="4031"/>
    <cellStyle name="20% - Accent1 15 3" xfId="4030"/>
    <cellStyle name="20% - Accent1 15_draft transactions report_052009_rvsd" xfId="38"/>
    <cellStyle name="20% - Accent1 150" xfId="3830"/>
    <cellStyle name="20% - Accent1 151" xfId="3857"/>
    <cellStyle name="20% - Accent1 152" xfId="3984"/>
    <cellStyle name="20% - Accent1 153" xfId="4000"/>
    <cellStyle name="20% - Accent1 16" xfId="39"/>
    <cellStyle name="20% - Accent1 16 2" xfId="40"/>
    <cellStyle name="20% - Accent1 16 2 2" xfId="4033"/>
    <cellStyle name="20% - Accent1 16 3" xfId="4032"/>
    <cellStyle name="20% - Accent1 16_draft transactions report_052009_rvsd" xfId="41"/>
    <cellStyle name="20% - Accent1 17" xfId="42"/>
    <cellStyle name="20% - Accent1 17 2" xfId="43"/>
    <cellStyle name="20% - Accent1 17 2 2" xfId="4035"/>
    <cellStyle name="20% - Accent1 17 3" xfId="4034"/>
    <cellStyle name="20% - Accent1 17_draft transactions report_052009_rvsd" xfId="44"/>
    <cellStyle name="20% - Accent1 18" xfId="45"/>
    <cellStyle name="20% - Accent1 18 2" xfId="46"/>
    <cellStyle name="20% - Accent1 18 2 2" xfId="4037"/>
    <cellStyle name="20% - Accent1 18 3" xfId="4036"/>
    <cellStyle name="20% - Accent1 18_draft transactions report_052009_rvsd" xfId="47"/>
    <cellStyle name="20% - Accent1 19" xfId="48"/>
    <cellStyle name="20% - Accent1 19 2" xfId="49"/>
    <cellStyle name="20% - Accent1 19 2 2" xfId="4039"/>
    <cellStyle name="20% - Accent1 19 3" xfId="4038"/>
    <cellStyle name="20% - Accent1 19_draft transactions report_052009_rvsd" xfId="50"/>
    <cellStyle name="20% - Accent1 2" xfId="51"/>
    <cellStyle name="20% - Accent1 2 2" xfId="52"/>
    <cellStyle name="20% - Accent1 2 2 2" xfId="53"/>
    <cellStyle name="20% - Accent1 2 2 2 2" xfId="4042"/>
    <cellStyle name="20% - Accent1 2 2 3" xfId="4041"/>
    <cellStyle name="20% - Accent1 2 2_draft transactions report_052009_rvsd" xfId="54"/>
    <cellStyle name="20% - Accent1 2 3" xfId="55"/>
    <cellStyle name="20% - Accent1 2 3 2" xfId="4043"/>
    <cellStyle name="20% - Accent1 2 4" xfId="4040"/>
    <cellStyle name="20% - Accent1 2_draft transactions report_052009_rvsd" xfId="56"/>
    <cellStyle name="20% - Accent1 20" xfId="57"/>
    <cellStyle name="20% - Accent1 20 2" xfId="58"/>
    <cellStyle name="20% - Accent1 20 2 2" xfId="4045"/>
    <cellStyle name="20% - Accent1 20 3" xfId="4044"/>
    <cellStyle name="20% - Accent1 20_draft transactions report_052009_rvsd" xfId="59"/>
    <cellStyle name="20% - Accent1 21" xfId="60"/>
    <cellStyle name="20% - Accent1 21 2" xfId="61"/>
    <cellStyle name="20% - Accent1 21 2 2" xfId="4047"/>
    <cellStyle name="20% - Accent1 21 3" xfId="4046"/>
    <cellStyle name="20% - Accent1 21_draft transactions report_052009_rvsd" xfId="62"/>
    <cellStyle name="20% - Accent1 22" xfId="63"/>
    <cellStyle name="20% - Accent1 22 2" xfId="64"/>
    <cellStyle name="20% - Accent1 22 2 2" xfId="4049"/>
    <cellStyle name="20% - Accent1 22 3" xfId="4048"/>
    <cellStyle name="20% - Accent1 22_draft transactions report_052009_rvsd" xfId="65"/>
    <cellStyle name="20% - Accent1 23" xfId="66"/>
    <cellStyle name="20% - Accent1 23 2" xfId="67"/>
    <cellStyle name="20% - Accent1 23 2 2" xfId="4051"/>
    <cellStyle name="20% - Accent1 23 3" xfId="4050"/>
    <cellStyle name="20% - Accent1 23_draft transactions report_052009_rvsd" xfId="68"/>
    <cellStyle name="20% - Accent1 24" xfId="69"/>
    <cellStyle name="20% - Accent1 24 2" xfId="70"/>
    <cellStyle name="20% - Accent1 24 2 2" xfId="4053"/>
    <cellStyle name="20% - Accent1 24 3" xfId="4052"/>
    <cellStyle name="20% - Accent1 24_draft transactions report_052009_rvsd" xfId="71"/>
    <cellStyle name="20% - Accent1 25" xfId="72"/>
    <cellStyle name="20% - Accent1 25 2" xfId="73"/>
    <cellStyle name="20% - Accent1 25 2 2" xfId="4055"/>
    <cellStyle name="20% - Accent1 25 3" xfId="4054"/>
    <cellStyle name="20% - Accent1 25_draft transactions report_052009_rvsd" xfId="74"/>
    <cellStyle name="20% - Accent1 26" xfId="75"/>
    <cellStyle name="20% - Accent1 26 2" xfId="76"/>
    <cellStyle name="20% - Accent1 26 2 2" xfId="4057"/>
    <cellStyle name="20% - Accent1 26 3" xfId="4056"/>
    <cellStyle name="20% - Accent1 26_draft transactions report_052009_rvsd" xfId="77"/>
    <cellStyle name="20% - Accent1 27" xfId="78"/>
    <cellStyle name="20% - Accent1 27 2" xfId="79"/>
    <cellStyle name="20% - Accent1 27 2 2" xfId="4059"/>
    <cellStyle name="20% - Accent1 27 3" xfId="4058"/>
    <cellStyle name="20% - Accent1 27_draft transactions report_052009_rvsd" xfId="80"/>
    <cellStyle name="20% - Accent1 28" xfId="81"/>
    <cellStyle name="20% - Accent1 28 2" xfId="82"/>
    <cellStyle name="20% - Accent1 28 2 2" xfId="4061"/>
    <cellStyle name="20% - Accent1 28 3" xfId="4060"/>
    <cellStyle name="20% - Accent1 28_draft transactions report_052009_rvsd" xfId="83"/>
    <cellStyle name="20% - Accent1 29" xfId="84"/>
    <cellStyle name="20% - Accent1 29 2" xfId="85"/>
    <cellStyle name="20% - Accent1 29 2 2" xfId="4063"/>
    <cellStyle name="20% - Accent1 29 3" xfId="4062"/>
    <cellStyle name="20% - Accent1 29_draft transactions report_052009_rvsd" xfId="86"/>
    <cellStyle name="20% - Accent1 3" xfId="87"/>
    <cellStyle name="20% - Accent1 3 2" xfId="88"/>
    <cellStyle name="20% - Accent1 3 2 2" xfId="89"/>
    <cellStyle name="20% - Accent1 3 2 2 2" xfId="4066"/>
    <cellStyle name="20% - Accent1 3 2 3" xfId="4065"/>
    <cellStyle name="20% - Accent1 3 2_draft transactions report_052009_rvsd" xfId="90"/>
    <cellStyle name="20% - Accent1 3 3" xfId="91"/>
    <cellStyle name="20% - Accent1 3 3 2" xfId="4067"/>
    <cellStyle name="20% - Accent1 3 4" xfId="4064"/>
    <cellStyle name="20% - Accent1 3_draft transactions report_052009_rvsd" xfId="92"/>
    <cellStyle name="20% - Accent1 30" xfId="93"/>
    <cellStyle name="20% - Accent1 30 2" xfId="94"/>
    <cellStyle name="20% - Accent1 30 2 2" xfId="4069"/>
    <cellStyle name="20% - Accent1 30 3" xfId="4068"/>
    <cellStyle name="20% - Accent1 30_draft transactions report_052009_rvsd" xfId="95"/>
    <cellStyle name="20% - Accent1 31" xfId="96"/>
    <cellStyle name="20% - Accent1 31 2" xfId="97"/>
    <cellStyle name="20% - Accent1 31 2 2" xfId="4071"/>
    <cellStyle name="20% - Accent1 31 3" xfId="4070"/>
    <cellStyle name="20% - Accent1 31_draft transactions report_052009_rvsd" xfId="98"/>
    <cellStyle name="20% - Accent1 32" xfId="99"/>
    <cellStyle name="20% - Accent1 32 2" xfId="100"/>
    <cellStyle name="20% - Accent1 32 2 2" xfId="4073"/>
    <cellStyle name="20% - Accent1 32 3" xfId="4072"/>
    <cellStyle name="20% - Accent1 32_draft transactions report_052009_rvsd" xfId="101"/>
    <cellStyle name="20% - Accent1 33" xfId="102"/>
    <cellStyle name="20% - Accent1 33 2" xfId="4074"/>
    <cellStyle name="20% - Accent1 34" xfId="103"/>
    <cellStyle name="20% - Accent1 34 2" xfId="4075"/>
    <cellStyle name="20% - Accent1 35" xfId="104"/>
    <cellStyle name="20% - Accent1 35 2" xfId="4076"/>
    <cellStyle name="20% - Accent1 36" xfId="105"/>
    <cellStyle name="20% - Accent1 36 2" xfId="4077"/>
    <cellStyle name="20% - Accent1 37" xfId="106"/>
    <cellStyle name="20% - Accent1 37 2" xfId="4078"/>
    <cellStyle name="20% - Accent1 38" xfId="107"/>
    <cellStyle name="20% - Accent1 38 2" xfId="4079"/>
    <cellStyle name="20% - Accent1 39" xfId="108"/>
    <cellStyle name="20% - Accent1 39 2" xfId="4080"/>
    <cellStyle name="20% - Accent1 4" xfId="109"/>
    <cellStyle name="20% - Accent1 4 2" xfId="110"/>
    <cellStyle name="20% - Accent1 4 2 2" xfId="111"/>
    <cellStyle name="20% - Accent1 4 2 2 2" xfId="4083"/>
    <cellStyle name="20% - Accent1 4 2 3" xfId="4082"/>
    <cellStyle name="20% - Accent1 4 2_draft transactions report_052009_rvsd" xfId="112"/>
    <cellStyle name="20% - Accent1 4 3" xfId="113"/>
    <cellStyle name="20% - Accent1 4 3 2" xfId="4084"/>
    <cellStyle name="20% - Accent1 4 4" xfId="4081"/>
    <cellStyle name="20% - Accent1 4_draft transactions report_052009_rvsd" xfId="114"/>
    <cellStyle name="20% - Accent1 40" xfId="115"/>
    <cellStyle name="20% - Accent1 40 2" xfId="4085"/>
    <cellStyle name="20% - Accent1 41" xfId="116"/>
    <cellStyle name="20% - Accent1 41 2" xfId="4086"/>
    <cellStyle name="20% - Accent1 42" xfId="117"/>
    <cellStyle name="20% - Accent1 42 2" xfId="4087"/>
    <cellStyle name="20% - Accent1 43" xfId="118"/>
    <cellStyle name="20% - Accent1 43 2" xfId="4088"/>
    <cellStyle name="20% - Accent1 44" xfId="119"/>
    <cellStyle name="20% - Accent1 44 2" xfId="4089"/>
    <cellStyle name="20% - Accent1 45" xfId="120"/>
    <cellStyle name="20% - Accent1 45 2" xfId="4090"/>
    <cellStyle name="20% - Accent1 46" xfId="121"/>
    <cellStyle name="20% - Accent1 46 2" xfId="4091"/>
    <cellStyle name="20% - Accent1 47" xfId="122"/>
    <cellStyle name="20% - Accent1 47 2" xfId="4092"/>
    <cellStyle name="20% - Accent1 48" xfId="123"/>
    <cellStyle name="20% - Accent1 48 2" xfId="4093"/>
    <cellStyle name="20% - Accent1 49" xfId="124"/>
    <cellStyle name="20% - Accent1 49 2" xfId="4094"/>
    <cellStyle name="20% - Accent1 5" xfId="125"/>
    <cellStyle name="20% - Accent1 5 2" xfId="126"/>
    <cellStyle name="20% - Accent1 5 2 2" xfId="127"/>
    <cellStyle name="20% - Accent1 5 2 2 2" xfId="4097"/>
    <cellStyle name="20% - Accent1 5 2 3" xfId="4096"/>
    <cellStyle name="20% - Accent1 5 2_draft transactions report_052009_rvsd" xfId="128"/>
    <cellStyle name="20% - Accent1 5 3" xfId="129"/>
    <cellStyle name="20% - Accent1 5 3 2" xfId="4098"/>
    <cellStyle name="20% - Accent1 5 4" xfId="4095"/>
    <cellStyle name="20% - Accent1 5_draft transactions report_052009_rvsd" xfId="130"/>
    <cellStyle name="20% - Accent1 50" xfId="131"/>
    <cellStyle name="20% - Accent1 50 2" xfId="4099"/>
    <cellStyle name="20% - Accent1 51" xfId="132"/>
    <cellStyle name="20% - Accent1 51 2" xfId="4100"/>
    <cellStyle name="20% - Accent1 52" xfId="133"/>
    <cellStyle name="20% - Accent1 52 2" xfId="4101"/>
    <cellStyle name="20% - Accent1 53" xfId="134"/>
    <cellStyle name="20% - Accent1 53 2" xfId="4102"/>
    <cellStyle name="20% - Accent1 54" xfId="135"/>
    <cellStyle name="20% - Accent1 54 2" xfId="4103"/>
    <cellStyle name="20% - Accent1 55" xfId="136"/>
    <cellStyle name="20% - Accent1 55 2" xfId="4104"/>
    <cellStyle name="20% - Accent1 56" xfId="137"/>
    <cellStyle name="20% - Accent1 56 2" xfId="4105"/>
    <cellStyle name="20% - Accent1 57" xfId="138"/>
    <cellStyle name="20% - Accent1 57 2" xfId="4106"/>
    <cellStyle name="20% - Accent1 58" xfId="139"/>
    <cellStyle name="20% - Accent1 58 2" xfId="4107"/>
    <cellStyle name="20% - Accent1 59" xfId="140"/>
    <cellStyle name="20% - Accent1 59 2" xfId="4108"/>
    <cellStyle name="20% - Accent1 6" xfId="141"/>
    <cellStyle name="20% - Accent1 6 2" xfId="142"/>
    <cellStyle name="20% - Accent1 6 2 2" xfId="143"/>
    <cellStyle name="20% - Accent1 6 2 2 2" xfId="4111"/>
    <cellStyle name="20% - Accent1 6 2 3" xfId="4110"/>
    <cellStyle name="20% - Accent1 6 2_draft transactions report_052009_rvsd" xfId="144"/>
    <cellStyle name="20% - Accent1 6 3" xfId="145"/>
    <cellStyle name="20% - Accent1 6 3 2" xfId="4112"/>
    <cellStyle name="20% - Accent1 6 4" xfId="4109"/>
    <cellStyle name="20% - Accent1 6_draft transactions report_052009_rvsd" xfId="146"/>
    <cellStyle name="20% - Accent1 60" xfId="147"/>
    <cellStyle name="20% - Accent1 60 2" xfId="4113"/>
    <cellStyle name="20% - Accent1 61" xfId="148"/>
    <cellStyle name="20% - Accent1 61 2" xfId="4114"/>
    <cellStyle name="20% - Accent1 62" xfId="149"/>
    <cellStyle name="20% - Accent1 62 2" xfId="4115"/>
    <cellStyle name="20% - Accent1 63" xfId="150"/>
    <cellStyle name="20% - Accent1 63 2" xfId="4116"/>
    <cellStyle name="20% - Accent1 64" xfId="151"/>
    <cellStyle name="20% - Accent1 64 2" xfId="4117"/>
    <cellStyle name="20% - Accent1 65" xfId="152"/>
    <cellStyle name="20% - Accent1 65 2" xfId="4118"/>
    <cellStyle name="20% - Accent1 66" xfId="153"/>
    <cellStyle name="20% - Accent1 66 2" xfId="4119"/>
    <cellStyle name="20% - Accent1 67" xfId="154"/>
    <cellStyle name="20% - Accent1 67 2" xfId="4120"/>
    <cellStyle name="20% - Accent1 68" xfId="155"/>
    <cellStyle name="20% - Accent1 68 2" xfId="4121"/>
    <cellStyle name="20% - Accent1 69" xfId="156"/>
    <cellStyle name="20% - Accent1 69 2" xfId="4122"/>
    <cellStyle name="20% - Accent1 7" xfId="157"/>
    <cellStyle name="20% - Accent1 7 2" xfId="158"/>
    <cellStyle name="20% - Accent1 7 2 2" xfId="159"/>
    <cellStyle name="20% - Accent1 7 2 2 2" xfId="4125"/>
    <cellStyle name="20% - Accent1 7 2 3" xfId="4124"/>
    <cellStyle name="20% - Accent1 7 2_draft transactions report_052009_rvsd" xfId="160"/>
    <cellStyle name="20% - Accent1 7 3" xfId="161"/>
    <cellStyle name="20% - Accent1 7 3 2" xfId="4126"/>
    <cellStyle name="20% - Accent1 7 4" xfId="4123"/>
    <cellStyle name="20% - Accent1 7_draft transactions report_052009_rvsd" xfId="162"/>
    <cellStyle name="20% - Accent1 70" xfId="163"/>
    <cellStyle name="20% - Accent1 70 2" xfId="4127"/>
    <cellStyle name="20% - Accent1 71" xfId="164"/>
    <cellStyle name="20% - Accent1 71 2" xfId="4128"/>
    <cellStyle name="20% - Accent1 72" xfId="165"/>
    <cellStyle name="20% - Accent1 72 2" xfId="4129"/>
    <cellStyle name="20% - Accent1 73" xfId="166"/>
    <cellStyle name="20% - Accent1 73 2" xfId="4130"/>
    <cellStyle name="20% - Accent1 74" xfId="167"/>
    <cellStyle name="20% - Accent1 74 2" xfId="4131"/>
    <cellStyle name="20% - Accent1 75" xfId="168"/>
    <cellStyle name="20% - Accent1 75 2" xfId="4132"/>
    <cellStyle name="20% - Accent1 76" xfId="169"/>
    <cellStyle name="20% - Accent1 76 2" xfId="4133"/>
    <cellStyle name="20% - Accent1 77" xfId="170"/>
    <cellStyle name="20% - Accent1 77 2" xfId="4134"/>
    <cellStyle name="20% - Accent1 78" xfId="171"/>
    <cellStyle name="20% - Accent1 78 2" xfId="4135"/>
    <cellStyle name="20% - Accent1 79" xfId="172"/>
    <cellStyle name="20% - Accent1 79 2" xfId="4136"/>
    <cellStyle name="20% - Accent1 8" xfId="173"/>
    <cellStyle name="20% - Accent1 8 2" xfId="174"/>
    <cellStyle name="20% - Accent1 8 2 2" xfId="175"/>
    <cellStyle name="20% - Accent1 8 2 2 2" xfId="4139"/>
    <cellStyle name="20% - Accent1 8 2 3" xfId="4138"/>
    <cellStyle name="20% - Accent1 8 2_draft transactions report_052009_rvsd" xfId="176"/>
    <cellStyle name="20% - Accent1 8 3" xfId="177"/>
    <cellStyle name="20% - Accent1 8 3 2" xfId="4140"/>
    <cellStyle name="20% - Accent1 8 4" xfId="4137"/>
    <cellStyle name="20% - Accent1 8_draft transactions report_052009_rvsd" xfId="178"/>
    <cellStyle name="20% - Accent1 80" xfId="179"/>
    <cellStyle name="20% - Accent1 80 2" xfId="4141"/>
    <cellStyle name="20% - Accent1 81" xfId="180"/>
    <cellStyle name="20% - Accent1 81 2" xfId="4142"/>
    <cellStyle name="20% - Accent1 82" xfId="181"/>
    <cellStyle name="20% - Accent1 82 2" xfId="4143"/>
    <cellStyle name="20% - Accent1 83" xfId="182"/>
    <cellStyle name="20% - Accent1 83 2" xfId="4144"/>
    <cellStyle name="20% - Accent1 84" xfId="183"/>
    <cellStyle name="20% - Accent1 84 2" xfId="4145"/>
    <cellStyle name="20% - Accent1 85" xfId="184"/>
    <cellStyle name="20% - Accent1 85 2" xfId="4146"/>
    <cellStyle name="20% - Accent1 86" xfId="185"/>
    <cellStyle name="20% - Accent1 86 2" xfId="4147"/>
    <cellStyle name="20% - Accent1 87" xfId="186"/>
    <cellStyle name="20% - Accent1 87 2" xfId="4148"/>
    <cellStyle name="20% - Accent1 88" xfId="187"/>
    <cellStyle name="20% - Accent1 88 2" xfId="4149"/>
    <cellStyle name="20% - Accent1 89" xfId="188"/>
    <cellStyle name="20% - Accent1 89 2" xfId="4150"/>
    <cellStyle name="20% - Accent1 9" xfId="189"/>
    <cellStyle name="20% - Accent1 9 2" xfId="190"/>
    <cellStyle name="20% - Accent1 9 2 2" xfId="191"/>
    <cellStyle name="20% - Accent1 9 2 2 2" xfId="4153"/>
    <cellStyle name="20% - Accent1 9 2 3" xfId="4152"/>
    <cellStyle name="20% - Accent1 9 2_draft transactions report_052009_rvsd" xfId="192"/>
    <cellStyle name="20% - Accent1 9 3" xfId="193"/>
    <cellStyle name="20% - Accent1 9 3 2" xfId="4154"/>
    <cellStyle name="20% - Accent1 9 4" xfId="4151"/>
    <cellStyle name="20% - Accent1 9_draft transactions report_052009_rvsd" xfId="194"/>
    <cellStyle name="20% - Accent1 90" xfId="195"/>
    <cellStyle name="20% - Accent1 90 2" xfId="4155"/>
    <cellStyle name="20% - Accent1 91" xfId="196"/>
    <cellStyle name="20% - Accent1 91 2" xfId="4156"/>
    <cellStyle name="20% - Accent1 92" xfId="197"/>
    <cellStyle name="20% - Accent1 92 2" xfId="4157"/>
    <cellStyle name="20% - Accent1 93" xfId="198"/>
    <cellStyle name="20% - Accent1 93 2" xfId="4158"/>
    <cellStyle name="20% - Accent1 94" xfId="199"/>
    <cellStyle name="20% - Accent1 94 2" xfId="4159"/>
    <cellStyle name="20% - Accent1 95" xfId="200"/>
    <cellStyle name="20% - Accent1 95 2" xfId="4160"/>
    <cellStyle name="20% - Accent1 96" xfId="201"/>
    <cellStyle name="20% - Accent1 96 2" xfId="4161"/>
    <cellStyle name="20% - Accent1 97" xfId="202"/>
    <cellStyle name="20% - Accent1 97 2" xfId="4162"/>
    <cellStyle name="20% - Accent1 98" xfId="203"/>
    <cellStyle name="20% - Accent1 98 2" xfId="4163"/>
    <cellStyle name="20% - Accent1 99" xfId="204"/>
    <cellStyle name="20% - Accent1 99 2" xfId="4164"/>
    <cellStyle name="20% - Accent2" xfId="205" builtinId="34" customBuiltin="1"/>
    <cellStyle name="20% - Accent2 10" xfId="206"/>
    <cellStyle name="20% - Accent2 10 2" xfId="207"/>
    <cellStyle name="20% - Accent2 10 2 2" xfId="4167"/>
    <cellStyle name="20% - Accent2 10 3" xfId="4166"/>
    <cellStyle name="20% - Accent2 10_draft transactions report_052009_rvsd" xfId="208"/>
    <cellStyle name="20% - Accent2 100" xfId="209"/>
    <cellStyle name="20% - Accent2 100 2" xfId="4168"/>
    <cellStyle name="20% - Accent2 101" xfId="210"/>
    <cellStyle name="20% - Accent2 101 2" xfId="4169"/>
    <cellStyle name="20% - Accent2 102" xfId="211"/>
    <cellStyle name="20% - Accent2 102 2" xfId="4170"/>
    <cellStyle name="20% - Accent2 103" xfId="212"/>
    <cellStyle name="20% - Accent2 103 2" xfId="4171"/>
    <cellStyle name="20% - Accent2 104" xfId="213"/>
    <cellStyle name="20% - Accent2 104 2" xfId="4172"/>
    <cellStyle name="20% - Accent2 105" xfId="214"/>
    <cellStyle name="20% - Accent2 105 2" xfId="4173"/>
    <cellStyle name="20% - Accent2 106" xfId="215"/>
    <cellStyle name="20% - Accent2 106 2" xfId="4174"/>
    <cellStyle name="20% - Accent2 107" xfId="216"/>
    <cellStyle name="20% - Accent2 107 2" xfId="4175"/>
    <cellStyle name="20% - Accent2 108" xfId="217"/>
    <cellStyle name="20% - Accent2 108 2" xfId="4176"/>
    <cellStyle name="20% - Accent2 109" xfId="218"/>
    <cellStyle name="20% - Accent2 109 2" xfId="4177"/>
    <cellStyle name="20% - Accent2 11" xfId="219"/>
    <cellStyle name="20% - Accent2 11 2" xfId="220"/>
    <cellStyle name="20% - Accent2 11 2 2" xfId="4179"/>
    <cellStyle name="20% - Accent2 11 3" xfId="4178"/>
    <cellStyle name="20% - Accent2 11_draft transactions report_052009_rvsd" xfId="221"/>
    <cellStyle name="20% - Accent2 110" xfId="222"/>
    <cellStyle name="20% - Accent2 110 2" xfId="4180"/>
    <cellStyle name="20% - Accent2 111" xfId="223"/>
    <cellStyle name="20% - Accent2 111 2" xfId="4181"/>
    <cellStyle name="20% - Accent2 112" xfId="224"/>
    <cellStyle name="20% - Accent2 112 2" xfId="4182"/>
    <cellStyle name="20% - Accent2 113" xfId="225"/>
    <cellStyle name="20% - Accent2 113 2" xfId="4183"/>
    <cellStyle name="20% - Accent2 114" xfId="226"/>
    <cellStyle name="20% - Accent2 114 2" xfId="4184"/>
    <cellStyle name="20% - Accent2 115" xfId="227"/>
    <cellStyle name="20% - Accent2 115 2" xfId="4185"/>
    <cellStyle name="20% - Accent2 116" xfId="228"/>
    <cellStyle name="20% - Accent2 116 2" xfId="4186"/>
    <cellStyle name="20% - Accent2 117" xfId="229"/>
    <cellStyle name="20% - Accent2 117 2" xfId="4187"/>
    <cellStyle name="20% - Accent2 118" xfId="230"/>
    <cellStyle name="20% - Accent2 118 2" xfId="4188"/>
    <cellStyle name="20% - Accent2 119" xfId="3109"/>
    <cellStyle name="20% - Accent2 119 2" xfId="6198"/>
    <cellStyle name="20% - Accent2 12" xfId="231"/>
    <cellStyle name="20% - Accent2 12 2" xfId="232"/>
    <cellStyle name="20% - Accent2 12 2 2" xfId="4190"/>
    <cellStyle name="20% - Accent2 12 3" xfId="4189"/>
    <cellStyle name="20% - Accent2 12_draft transactions report_052009_rvsd" xfId="233"/>
    <cellStyle name="20% - Accent2 120" xfId="3131"/>
    <cellStyle name="20% - Accent2 120 2" xfId="6220"/>
    <cellStyle name="20% - Accent2 121" xfId="3144"/>
    <cellStyle name="20% - Accent2 121 2" xfId="6233"/>
    <cellStyle name="20% - Accent2 122" xfId="3149"/>
    <cellStyle name="20% - Accent2 123" xfId="3175"/>
    <cellStyle name="20% - Accent2 124" xfId="3147"/>
    <cellStyle name="20% - Accent2 125" xfId="3232"/>
    <cellStyle name="20% - Accent2 126" xfId="3274"/>
    <cellStyle name="20% - Accent2 127" xfId="3358"/>
    <cellStyle name="20% - Accent2 127 2" xfId="6237"/>
    <cellStyle name="20% - Accent2 128" xfId="3380"/>
    <cellStyle name="20% - Accent2 128 2" xfId="6259"/>
    <cellStyle name="20% - Accent2 129" xfId="3393"/>
    <cellStyle name="20% - Accent2 129 2" xfId="6272"/>
    <cellStyle name="20% - Accent2 13" xfId="234"/>
    <cellStyle name="20% - Accent2 13 2" xfId="235"/>
    <cellStyle name="20% - Accent2 13 2 2" xfId="4192"/>
    <cellStyle name="20% - Accent2 13 3" xfId="4191"/>
    <cellStyle name="20% - Accent2 13_draft transactions report_052009_rvsd" xfId="236"/>
    <cellStyle name="20% - Accent2 130" xfId="3397"/>
    <cellStyle name="20% - Accent2 130 2" xfId="6276"/>
    <cellStyle name="20% - Accent2 131" xfId="3419"/>
    <cellStyle name="20% - Accent2 131 2" xfId="6298"/>
    <cellStyle name="20% - Accent2 132" xfId="3432"/>
    <cellStyle name="20% - Accent2 132 2" xfId="6311"/>
    <cellStyle name="20% - Accent2 133" xfId="3445"/>
    <cellStyle name="20% - Accent2 133 2" xfId="6324"/>
    <cellStyle name="20% - Accent2 134" xfId="3458"/>
    <cellStyle name="20% - Accent2 134 2" xfId="6337"/>
    <cellStyle name="20% - Accent2 135" xfId="3463"/>
    <cellStyle name="20% - Accent2 136" xfId="3489"/>
    <cellStyle name="20% - Accent2 137" xfId="3461"/>
    <cellStyle name="20% - Accent2 138" xfId="3588"/>
    <cellStyle name="20% - Accent2 138 2" xfId="6341"/>
    <cellStyle name="20% - Accent2 139" xfId="3624"/>
    <cellStyle name="20% - Accent2 139 2" xfId="6363"/>
    <cellStyle name="20% - Accent2 14" xfId="237"/>
    <cellStyle name="20% - Accent2 14 2" xfId="238"/>
    <cellStyle name="20% - Accent2 14 2 2" xfId="4194"/>
    <cellStyle name="20% - Accent2 14 3" xfId="4193"/>
    <cellStyle name="20% - Accent2 14_draft transactions report_052009_rvsd" xfId="239"/>
    <cellStyle name="20% - Accent2 140" xfId="3637"/>
    <cellStyle name="20% - Accent2 140 2" xfId="6376"/>
    <cellStyle name="20% - Accent2 141" xfId="3650"/>
    <cellStyle name="20% - Accent2 141 2" xfId="6389"/>
    <cellStyle name="20% - Accent2 142" xfId="3663"/>
    <cellStyle name="20% - Accent2 142 2" xfId="6402"/>
    <cellStyle name="20% - Accent2 143" xfId="3676"/>
    <cellStyle name="20% - Accent2 143 2" xfId="6415"/>
    <cellStyle name="20% - Accent2 144" xfId="3689"/>
    <cellStyle name="20% - Accent2 144 2" xfId="6428"/>
    <cellStyle name="20% - Accent2 145" xfId="3702"/>
    <cellStyle name="20% - Accent2 145 2" xfId="6441"/>
    <cellStyle name="20% - Accent2 146" xfId="3716"/>
    <cellStyle name="20% - Accent2 146 2" xfId="6454"/>
    <cellStyle name="20% - Accent2 147" xfId="3610"/>
    <cellStyle name="20% - Accent2 148" xfId="3732"/>
    <cellStyle name="20% - Accent2 149" xfId="3612"/>
    <cellStyle name="20% - Accent2 15" xfId="240"/>
    <cellStyle name="20% - Accent2 15 2" xfId="241"/>
    <cellStyle name="20% - Accent2 15 2 2" xfId="4196"/>
    <cellStyle name="20% - Accent2 15 3" xfId="4195"/>
    <cellStyle name="20% - Accent2 15_draft transactions report_052009_rvsd" xfId="242"/>
    <cellStyle name="20% - Accent2 150" xfId="3831"/>
    <cellStyle name="20% - Accent2 151" xfId="3873"/>
    <cellStyle name="20% - Accent2 152" xfId="3985"/>
    <cellStyle name="20% - Accent2 153" xfId="4165"/>
    <cellStyle name="20% - Accent2 16" xfId="243"/>
    <cellStyle name="20% - Accent2 16 2" xfId="244"/>
    <cellStyle name="20% - Accent2 16 2 2" xfId="4198"/>
    <cellStyle name="20% - Accent2 16 3" xfId="4197"/>
    <cellStyle name="20% - Accent2 16_draft transactions report_052009_rvsd" xfId="245"/>
    <cellStyle name="20% - Accent2 17" xfId="246"/>
    <cellStyle name="20% - Accent2 17 2" xfId="247"/>
    <cellStyle name="20% - Accent2 17 2 2" xfId="4200"/>
    <cellStyle name="20% - Accent2 17 3" xfId="4199"/>
    <cellStyle name="20% - Accent2 17_draft transactions report_052009_rvsd" xfId="248"/>
    <cellStyle name="20% - Accent2 18" xfId="249"/>
    <cellStyle name="20% - Accent2 18 2" xfId="250"/>
    <cellStyle name="20% - Accent2 18 2 2" xfId="4202"/>
    <cellStyle name="20% - Accent2 18 3" xfId="4201"/>
    <cellStyle name="20% - Accent2 18_draft transactions report_052009_rvsd" xfId="251"/>
    <cellStyle name="20% - Accent2 19" xfId="252"/>
    <cellStyle name="20% - Accent2 19 2" xfId="253"/>
    <cellStyle name="20% - Accent2 19 2 2" xfId="4204"/>
    <cellStyle name="20% - Accent2 19 3" xfId="4203"/>
    <cellStyle name="20% - Accent2 19_draft transactions report_052009_rvsd" xfId="254"/>
    <cellStyle name="20% - Accent2 2" xfId="255"/>
    <cellStyle name="20% - Accent2 2 2" xfId="256"/>
    <cellStyle name="20% - Accent2 2 2 2" xfId="257"/>
    <cellStyle name="20% - Accent2 2 2 2 2" xfId="4207"/>
    <cellStyle name="20% - Accent2 2 2 3" xfId="4206"/>
    <cellStyle name="20% - Accent2 2 2_draft transactions report_052009_rvsd" xfId="258"/>
    <cellStyle name="20% - Accent2 2 3" xfId="259"/>
    <cellStyle name="20% - Accent2 2 3 2" xfId="4208"/>
    <cellStyle name="20% - Accent2 2 4" xfId="4205"/>
    <cellStyle name="20% - Accent2 2_draft transactions report_052009_rvsd" xfId="260"/>
    <cellStyle name="20% - Accent2 20" xfId="261"/>
    <cellStyle name="20% - Accent2 20 2" xfId="262"/>
    <cellStyle name="20% - Accent2 20 2 2" xfId="4210"/>
    <cellStyle name="20% - Accent2 20 3" xfId="4209"/>
    <cellStyle name="20% - Accent2 20_draft transactions report_052009_rvsd" xfId="263"/>
    <cellStyle name="20% - Accent2 21" xfId="264"/>
    <cellStyle name="20% - Accent2 21 2" xfId="265"/>
    <cellStyle name="20% - Accent2 21 2 2" xfId="4212"/>
    <cellStyle name="20% - Accent2 21 3" xfId="4211"/>
    <cellStyle name="20% - Accent2 21_draft transactions report_052009_rvsd" xfId="266"/>
    <cellStyle name="20% - Accent2 22" xfId="267"/>
    <cellStyle name="20% - Accent2 22 2" xfId="268"/>
    <cellStyle name="20% - Accent2 22 2 2" xfId="4214"/>
    <cellStyle name="20% - Accent2 22 3" xfId="4213"/>
    <cellStyle name="20% - Accent2 22_draft transactions report_052009_rvsd" xfId="269"/>
    <cellStyle name="20% - Accent2 23" xfId="270"/>
    <cellStyle name="20% - Accent2 23 2" xfId="271"/>
    <cellStyle name="20% - Accent2 23 2 2" xfId="4216"/>
    <cellStyle name="20% - Accent2 23 3" xfId="4215"/>
    <cellStyle name="20% - Accent2 23_draft transactions report_052009_rvsd" xfId="272"/>
    <cellStyle name="20% - Accent2 24" xfId="273"/>
    <cellStyle name="20% - Accent2 24 2" xfId="274"/>
    <cellStyle name="20% - Accent2 24 2 2" xfId="4218"/>
    <cellStyle name="20% - Accent2 24 3" xfId="4217"/>
    <cellStyle name="20% - Accent2 24_draft transactions report_052009_rvsd" xfId="275"/>
    <cellStyle name="20% - Accent2 25" xfId="276"/>
    <cellStyle name="20% - Accent2 25 2" xfId="277"/>
    <cellStyle name="20% - Accent2 25 2 2" xfId="4220"/>
    <cellStyle name="20% - Accent2 25 3" xfId="4219"/>
    <cellStyle name="20% - Accent2 25_draft transactions report_052009_rvsd" xfId="278"/>
    <cellStyle name="20% - Accent2 26" xfId="279"/>
    <cellStyle name="20% - Accent2 26 2" xfId="280"/>
    <cellStyle name="20% - Accent2 26 2 2" xfId="4222"/>
    <cellStyle name="20% - Accent2 26 3" xfId="4221"/>
    <cellStyle name="20% - Accent2 26_draft transactions report_052009_rvsd" xfId="281"/>
    <cellStyle name="20% - Accent2 27" xfId="282"/>
    <cellStyle name="20% - Accent2 27 2" xfId="283"/>
    <cellStyle name="20% - Accent2 27 2 2" xfId="4224"/>
    <cellStyle name="20% - Accent2 27 3" xfId="4223"/>
    <cellStyle name="20% - Accent2 27_draft transactions report_052009_rvsd" xfId="284"/>
    <cellStyle name="20% - Accent2 28" xfId="285"/>
    <cellStyle name="20% - Accent2 28 2" xfId="286"/>
    <cellStyle name="20% - Accent2 28 2 2" xfId="4226"/>
    <cellStyle name="20% - Accent2 28 3" xfId="4225"/>
    <cellStyle name="20% - Accent2 28_draft transactions report_052009_rvsd" xfId="287"/>
    <cellStyle name="20% - Accent2 29" xfId="288"/>
    <cellStyle name="20% - Accent2 29 2" xfId="289"/>
    <cellStyle name="20% - Accent2 29 2 2" xfId="4228"/>
    <cellStyle name="20% - Accent2 29 3" xfId="4227"/>
    <cellStyle name="20% - Accent2 29_draft transactions report_052009_rvsd" xfId="290"/>
    <cellStyle name="20% - Accent2 3" xfId="291"/>
    <cellStyle name="20% - Accent2 3 2" xfId="292"/>
    <cellStyle name="20% - Accent2 3 2 2" xfId="293"/>
    <cellStyle name="20% - Accent2 3 2 2 2" xfId="4231"/>
    <cellStyle name="20% - Accent2 3 2 3" xfId="4230"/>
    <cellStyle name="20% - Accent2 3 2_draft transactions report_052009_rvsd" xfId="294"/>
    <cellStyle name="20% - Accent2 3 3" xfId="295"/>
    <cellStyle name="20% - Accent2 3 3 2" xfId="4232"/>
    <cellStyle name="20% - Accent2 3 4" xfId="4229"/>
    <cellStyle name="20% - Accent2 3_draft transactions report_052009_rvsd" xfId="296"/>
    <cellStyle name="20% - Accent2 30" xfId="297"/>
    <cellStyle name="20% - Accent2 30 2" xfId="298"/>
    <cellStyle name="20% - Accent2 30 2 2" xfId="4234"/>
    <cellStyle name="20% - Accent2 30 3" xfId="4233"/>
    <cellStyle name="20% - Accent2 30_draft transactions report_052009_rvsd" xfId="299"/>
    <cellStyle name="20% - Accent2 31" xfId="300"/>
    <cellStyle name="20% - Accent2 31 2" xfId="301"/>
    <cellStyle name="20% - Accent2 31 2 2" xfId="4236"/>
    <cellStyle name="20% - Accent2 31 3" xfId="4235"/>
    <cellStyle name="20% - Accent2 31_draft transactions report_052009_rvsd" xfId="302"/>
    <cellStyle name="20% - Accent2 32" xfId="303"/>
    <cellStyle name="20% - Accent2 32 2" xfId="304"/>
    <cellStyle name="20% - Accent2 32 2 2" xfId="4238"/>
    <cellStyle name="20% - Accent2 32 3" xfId="4237"/>
    <cellStyle name="20% - Accent2 32_draft transactions report_052009_rvsd" xfId="305"/>
    <cellStyle name="20% - Accent2 33" xfId="306"/>
    <cellStyle name="20% - Accent2 33 2" xfId="4239"/>
    <cellStyle name="20% - Accent2 34" xfId="307"/>
    <cellStyle name="20% - Accent2 34 2" xfId="4240"/>
    <cellStyle name="20% - Accent2 35" xfId="308"/>
    <cellStyle name="20% - Accent2 35 2" xfId="4241"/>
    <cellStyle name="20% - Accent2 36" xfId="309"/>
    <cellStyle name="20% - Accent2 36 2" xfId="4242"/>
    <cellStyle name="20% - Accent2 37" xfId="310"/>
    <cellStyle name="20% - Accent2 37 2" xfId="4243"/>
    <cellStyle name="20% - Accent2 38" xfId="311"/>
    <cellStyle name="20% - Accent2 38 2" xfId="4244"/>
    <cellStyle name="20% - Accent2 39" xfId="312"/>
    <cellStyle name="20% - Accent2 39 2" xfId="4245"/>
    <cellStyle name="20% - Accent2 4" xfId="313"/>
    <cellStyle name="20% - Accent2 4 2" xfId="314"/>
    <cellStyle name="20% - Accent2 4 2 2" xfId="315"/>
    <cellStyle name="20% - Accent2 4 2 2 2" xfId="4248"/>
    <cellStyle name="20% - Accent2 4 2 3" xfId="4247"/>
    <cellStyle name="20% - Accent2 4 2_draft transactions report_052009_rvsd" xfId="316"/>
    <cellStyle name="20% - Accent2 4 3" xfId="317"/>
    <cellStyle name="20% - Accent2 4 3 2" xfId="4249"/>
    <cellStyle name="20% - Accent2 4 4" xfId="4246"/>
    <cellStyle name="20% - Accent2 4_draft transactions report_052009_rvsd" xfId="318"/>
    <cellStyle name="20% - Accent2 40" xfId="319"/>
    <cellStyle name="20% - Accent2 40 2" xfId="4250"/>
    <cellStyle name="20% - Accent2 41" xfId="320"/>
    <cellStyle name="20% - Accent2 41 2" xfId="4251"/>
    <cellStyle name="20% - Accent2 42" xfId="321"/>
    <cellStyle name="20% - Accent2 42 2" xfId="4252"/>
    <cellStyle name="20% - Accent2 43" xfId="322"/>
    <cellStyle name="20% - Accent2 43 2" xfId="4253"/>
    <cellStyle name="20% - Accent2 44" xfId="323"/>
    <cellStyle name="20% - Accent2 44 2" xfId="4254"/>
    <cellStyle name="20% - Accent2 45" xfId="324"/>
    <cellStyle name="20% - Accent2 45 2" xfId="4255"/>
    <cellStyle name="20% - Accent2 46" xfId="325"/>
    <cellStyle name="20% - Accent2 46 2" xfId="4256"/>
    <cellStyle name="20% - Accent2 47" xfId="326"/>
    <cellStyle name="20% - Accent2 47 2" xfId="4257"/>
    <cellStyle name="20% - Accent2 48" xfId="327"/>
    <cellStyle name="20% - Accent2 48 2" xfId="4258"/>
    <cellStyle name="20% - Accent2 49" xfId="328"/>
    <cellStyle name="20% - Accent2 49 2" xfId="4259"/>
    <cellStyle name="20% - Accent2 5" xfId="329"/>
    <cellStyle name="20% - Accent2 5 2" xfId="330"/>
    <cellStyle name="20% - Accent2 5 2 2" xfId="331"/>
    <cellStyle name="20% - Accent2 5 2 2 2" xfId="4262"/>
    <cellStyle name="20% - Accent2 5 2 3" xfId="4261"/>
    <cellStyle name="20% - Accent2 5 2_draft transactions report_052009_rvsd" xfId="332"/>
    <cellStyle name="20% - Accent2 5 3" xfId="333"/>
    <cellStyle name="20% - Accent2 5 3 2" xfId="4263"/>
    <cellStyle name="20% - Accent2 5 4" xfId="4260"/>
    <cellStyle name="20% - Accent2 5_draft transactions report_052009_rvsd" xfId="334"/>
    <cellStyle name="20% - Accent2 50" xfId="335"/>
    <cellStyle name="20% - Accent2 50 2" xfId="4264"/>
    <cellStyle name="20% - Accent2 51" xfId="336"/>
    <cellStyle name="20% - Accent2 51 2" xfId="4265"/>
    <cellStyle name="20% - Accent2 52" xfId="337"/>
    <cellStyle name="20% - Accent2 52 2" xfId="4266"/>
    <cellStyle name="20% - Accent2 53" xfId="338"/>
    <cellStyle name="20% - Accent2 53 2" xfId="4267"/>
    <cellStyle name="20% - Accent2 54" xfId="339"/>
    <cellStyle name="20% - Accent2 54 2" xfId="4268"/>
    <cellStyle name="20% - Accent2 55" xfId="340"/>
    <cellStyle name="20% - Accent2 55 2" xfId="4269"/>
    <cellStyle name="20% - Accent2 56" xfId="341"/>
    <cellStyle name="20% - Accent2 56 2" xfId="4270"/>
    <cellStyle name="20% - Accent2 57" xfId="342"/>
    <cellStyle name="20% - Accent2 57 2" xfId="4271"/>
    <cellStyle name="20% - Accent2 58" xfId="343"/>
    <cellStyle name="20% - Accent2 58 2" xfId="4272"/>
    <cellStyle name="20% - Accent2 59" xfId="344"/>
    <cellStyle name="20% - Accent2 59 2" xfId="4273"/>
    <cellStyle name="20% - Accent2 6" xfId="345"/>
    <cellStyle name="20% - Accent2 6 2" xfId="346"/>
    <cellStyle name="20% - Accent2 6 2 2" xfId="347"/>
    <cellStyle name="20% - Accent2 6 2 2 2" xfId="4276"/>
    <cellStyle name="20% - Accent2 6 2 3" xfId="4275"/>
    <cellStyle name="20% - Accent2 6 2_draft transactions report_052009_rvsd" xfId="348"/>
    <cellStyle name="20% - Accent2 6 3" xfId="349"/>
    <cellStyle name="20% - Accent2 6 3 2" xfId="4277"/>
    <cellStyle name="20% - Accent2 6 4" xfId="4274"/>
    <cellStyle name="20% - Accent2 6_draft transactions report_052009_rvsd" xfId="350"/>
    <cellStyle name="20% - Accent2 60" xfId="351"/>
    <cellStyle name="20% - Accent2 60 2" xfId="4278"/>
    <cellStyle name="20% - Accent2 61" xfId="352"/>
    <cellStyle name="20% - Accent2 61 2" xfId="4279"/>
    <cellStyle name="20% - Accent2 62" xfId="353"/>
    <cellStyle name="20% - Accent2 62 2" xfId="4280"/>
    <cellStyle name="20% - Accent2 63" xfId="354"/>
    <cellStyle name="20% - Accent2 63 2" xfId="4281"/>
    <cellStyle name="20% - Accent2 64" xfId="355"/>
    <cellStyle name="20% - Accent2 64 2" xfId="4282"/>
    <cellStyle name="20% - Accent2 65" xfId="356"/>
    <cellStyle name="20% - Accent2 65 2" xfId="4283"/>
    <cellStyle name="20% - Accent2 66" xfId="357"/>
    <cellStyle name="20% - Accent2 66 2" xfId="4284"/>
    <cellStyle name="20% - Accent2 67" xfId="358"/>
    <cellStyle name="20% - Accent2 67 2" xfId="4285"/>
    <cellStyle name="20% - Accent2 68" xfId="359"/>
    <cellStyle name="20% - Accent2 68 2" xfId="4286"/>
    <cellStyle name="20% - Accent2 69" xfId="360"/>
    <cellStyle name="20% - Accent2 69 2" xfId="4287"/>
    <cellStyle name="20% - Accent2 7" xfId="361"/>
    <cellStyle name="20% - Accent2 7 2" xfId="362"/>
    <cellStyle name="20% - Accent2 7 2 2" xfId="363"/>
    <cellStyle name="20% - Accent2 7 2 2 2" xfId="4290"/>
    <cellStyle name="20% - Accent2 7 2 3" xfId="4289"/>
    <cellStyle name="20% - Accent2 7 2_draft transactions report_052009_rvsd" xfId="364"/>
    <cellStyle name="20% - Accent2 7 3" xfId="365"/>
    <cellStyle name="20% - Accent2 7 3 2" xfId="4291"/>
    <cellStyle name="20% - Accent2 7 4" xfId="4288"/>
    <cellStyle name="20% - Accent2 7_draft transactions report_052009_rvsd" xfId="366"/>
    <cellStyle name="20% - Accent2 70" xfId="367"/>
    <cellStyle name="20% - Accent2 70 2" xfId="4292"/>
    <cellStyle name="20% - Accent2 71" xfId="368"/>
    <cellStyle name="20% - Accent2 71 2" xfId="4293"/>
    <cellStyle name="20% - Accent2 72" xfId="369"/>
    <cellStyle name="20% - Accent2 72 2" xfId="4294"/>
    <cellStyle name="20% - Accent2 73" xfId="370"/>
    <cellStyle name="20% - Accent2 73 2" xfId="4295"/>
    <cellStyle name="20% - Accent2 74" xfId="371"/>
    <cellStyle name="20% - Accent2 74 2" xfId="4296"/>
    <cellStyle name="20% - Accent2 75" xfId="372"/>
    <cellStyle name="20% - Accent2 75 2" xfId="4297"/>
    <cellStyle name="20% - Accent2 76" xfId="373"/>
    <cellStyle name="20% - Accent2 76 2" xfId="4298"/>
    <cellStyle name="20% - Accent2 77" xfId="374"/>
    <cellStyle name="20% - Accent2 77 2" xfId="4299"/>
    <cellStyle name="20% - Accent2 78" xfId="375"/>
    <cellStyle name="20% - Accent2 78 2" xfId="4300"/>
    <cellStyle name="20% - Accent2 79" xfId="376"/>
    <cellStyle name="20% - Accent2 79 2" xfId="4301"/>
    <cellStyle name="20% - Accent2 8" xfId="377"/>
    <cellStyle name="20% - Accent2 8 2" xfId="378"/>
    <cellStyle name="20% - Accent2 8 2 2" xfId="379"/>
    <cellStyle name="20% - Accent2 8 2 2 2" xfId="4304"/>
    <cellStyle name="20% - Accent2 8 2 3" xfId="4303"/>
    <cellStyle name="20% - Accent2 8 2_draft transactions report_052009_rvsd" xfId="380"/>
    <cellStyle name="20% - Accent2 8 3" xfId="381"/>
    <cellStyle name="20% - Accent2 8 3 2" xfId="4305"/>
    <cellStyle name="20% - Accent2 8 4" xfId="4302"/>
    <cellStyle name="20% - Accent2 8_draft transactions report_052009_rvsd" xfId="382"/>
    <cellStyle name="20% - Accent2 80" xfId="383"/>
    <cellStyle name="20% - Accent2 80 2" xfId="4306"/>
    <cellStyle name="20% - Accent2 81" xfId="384"/>
    <cellStyle name="20% - Accent2 81 2" xfId="4307"/>
    <cellStyle name="20% - Accent2 82" xfId="385"/>
    <cellStyle name="20% - Accent2 82 2" xfId="4308"/>
    <cellStyle name="20% - Accent2 83" xfId="386"/>
    <cellStyle name="20% - Accent2 83 2" xfId="4309"/>
    <cellStyle name="20% - Accent2 84" xfId="387"/>
    <cellStyle name="20% - Accent2 84 2" xfId="4310"/>
    <cellStyle name="20% - Accent2 85" xfId="388"/>
    <cellStyle name="20% - Accent2 85 2" xfId="4311"/>
    <cellStyle name="20% - Accent2 86" xfId="389"/>
    <cellStyle name="20% - Accent2 86 2" xfId="4312"/>
    <cellStyle name="20% - Accent2 87" xfId="390"/>
    <cellStyle name="20% - Accent2 87 2" xfId="4313"/>
    <cellStyle name="20% - Accent2 88" xfId="391"/>
    <cellStyle name="20% - Accent2 88 2" xfId="4314"/>
    <cellStyle name="20% - Accent2 89" xfId="392"/>
    <cellStyle name="20% - Accent2 89 2" xfId="4315"/>
    <cellStyle name="20% - Accent2 9" xfId="393"/>
    <cellStyle name="20% - Accent2 9 2" xfId="394"/>
    <cellStyle name="20% - Accent2 9 2 2" xfId="395"/>
    <cellStyle name="20% - Accent2 9 2 2 2" xfId="4318"/>
    <cellStyle name="20% - Accent2 9 2 3" xfId="4317"/>
    <cellStyle name="20% - Accent2 9 2_draft transactions report_052009_rvsd" xfId="396"/>
    <cellStyle name="20% - Accent2 9 3" xfId="397"/>
    <cellStyle name="20% - Accent2 9 3 2" xfId="4319"/>
    <cellStyle name="20% - Accent2 9 4" xfId="4316"/>
    <cellStyle name="20% - Accent2 9_draft transactions report_052009_rvsd" xfId="398"/>
    <cellStyle name="20% - Accent2 90" xfId="399"/>
    <cellStyle name="20% - Accent2 90 2" xfId="4320"/>
    <cellStyle name="20% - Accent2 91" xfId="400"/>
    <cellStyle name="20% - Accent2 91 2" xfId="4321"/>
    <cellStyle name="20% - Accent2 92" xfId="401"/>
    <cellStyle name="20% - Accent2 92 2" xfId="4322"/>
    <cellStyle name="20% - Accent2 93" xfId="402"/>
    <cellStyle name="20% - Accent2 93 2" xfId="4323"/>
    <cellStyle name="20% - Accent2 94" xfId="403"/>
    <cellStyle name="20% - Accent2 94 2" xfId="4324"/>
    <cellStyle name="20% - Accent2 95" xfId="404"/>
    <cellStyle name="20% - Accent2 95 2" xfId="4325"/>
    <cellStyle name="20% - Accent2 96" xfId="405"/>
    <cellStyle name="20% - Accent2 96 2" xfId="4326"/>
    <cellStyle name="20% - Accent2 97" xfId="406"/>
    <cellStyle name="20% - Accent2 97 2" xfId="4327"/>
    <cellStyle name="20% - Accent2 98" xfId="407"/>
    <cellStyle name="20% - Accent2 98 2" xfId="4328"/>
    <cellStyle name="20% - Accent2 99" xfId="408"/>
    <cellStyle name="20% - Accent2 99 2" xfId="4329"/>
    <cellStyle name="20% - Accent3" xfId="409" builtinId="38" customBuiltin="1"/>
    <cellStyle name="20% - Accent3 10" xfId="410"/>
    <cellStyle name="20% - Accent3 10 2" xfId="411"/>
    <cellStyle name="20% - Accent3 10 2 2" xfId="4332"/>
    <cellStyle name="20% - Accent3 10 3" xfId="4331"/>
    <cellStyle name="20% - Accent3 10_draft transactions report_052009_rvsd" xfId="412"/>
    <cellStyle name="20% - Accent3 100" xfId="413"/>
    <cellStyle name="20% - Accent3 100 2" xfId="4333"/>
    <cellStyle name="20% - Accent3 101" xfId="414"/>
    <cellStyle name="20% - Accent3 101 2" xfId="4334"/>
    <cellStyle name="20% - Accent3 102" xfId="415"/>
    <cellStyle name="20% - Accent3 102 2" xfId="4335"/>
    <cellStyle name="20% - Accent3 103" xfId="416"/>
    <cellStyle name="20% - Accent3 103 2" xfId="4336"/>
    <cellStyle name="20% - Accent3 104" xfId="417"/>
    <cellStyle name="20% - Accent3 104 2" xfId="4337"/>
    <cellStyle name="20% - Accent3 105" xfId="418"/>
    <cellStyle name="20% - Accent3 105 2" xfId="4338"/>
    <cellStyle name="20% - Accent3 106" xfId="419"/>
    <cellStyle name="20% - Accent3 106 2" xfId="4339"/>
    <cellStyle name="20% - Accent3 107" xfId="420"/>
    <cellStyle name="20% - Accent3 107 2" xfId="4340"/>
    <cellStyle name="20% - Accent3 108" xfId="421"/>
    <cellStyle name="20% - Accent3 108 2" xfId="4341"/>
    <cellStyle name="20% - Accent3 109" xfId="422"/>
    <cellStyle name="20% - Accent3 109 2" xfId="4342"/>
    <cellStyle name="20% - Accent3 11" xfId="423"/>
    <cellStyle name="20% - Accent3 11 2" xfId="424"/>
    <cellStyle name="20% - Accent3 11 2 2" xfId="4344"/>
    <cellStyle name="20% - Accent3 11 3" xfId="4343"/>
    <cellStyle name="20% - Accent3 11_draft transactions report_052009_rvsd" xfId="425"/>
    <cellStyle name="20% - Accent3 110" xfId="426"/>
    <cellStyle name="20% - Accent3 110 2" xfId="4345"/>
    <cellStyle name="20% - Accent3 111" xfId="427"/>
    <cellStyle name="20% - Accent3 111 2" xfId="4346"/>
    <cellStyle name="20% - Accent3 112" xfId="428"/>
    <cellStyle name="20% - Accent3 112 2" xfId="4347"/>
    <cellStyle name="20% - Accent3 113" xfId="429"/>
    <cellStyle name="20% - Accent3 113 2" xfId="4348"/>
    <cellStyle name="20% - Accent3 114" xfId="430"/>
    <cellStyle name="20% - Accent3 114 2" xfId="4349"/>
    <cellStyle name="20% - Accent3 115" xfId="431"/>
    <cellStyle name="20% - Accent3 115 2" xfId="4350"/>
    <cellStyle name="20% - Accent3 116" xfId="432"/>
    <cellStyle name="20% - Accent3 116 2" xfId="4351"/>
    <cellStyle name="20% - Accent3 117" xfId="433"/>
    <cellStyle name="20% - Accent3 117 2" xfId="4352"/>
    <cellStyle name="20% - Accent3 118" xfId="434"/>
    <cellStyle name="20% - Accent3 118 2" xfId="4353"/>
    <cellStyle name="20% - Accent3 119" xfId="3110"/>
    <cellStyle name="20% - Accent3 119 2" xfId="6199"/>
    <cellStyle name="20% - Accent3 12" xfId="435"/>
    <cellStyle name="20% - Accent3 12 2" xfId="436"/>
    <cellStyle name="20% - Accent3 12 2 2" xfId="4355"/>
    <cellStyle name="20% - Accent3 12 3" xfId="4354"/>
    <cellStyle name="20% - Accent3 12_draft transactions report_052009_rvsd" xfId="437"/>
    <cellStyle name="20% - Accent3 120" xfId="3130"/>
    <cellStyle name="20% - Accent3 120 2" xfId="6219"/>
    <cellStyle name="20% - Accent3 121" xfId="3143"/>
    <cellStyle name="20% - Accent3 121 2" xfId="6232"/>
    <cellStyle name="20% - Accent3 122" xfId="3150"/>
    <cellStyle name="20% - Accent3 123" xfId="3192"/>
    <cellStyle name="20% - Accent3 124" xfId="3226"/>
    <cellStyle name="20% - Accent3 125" xfId="3268"/>
    <cellStyle name="20% - Accent3 126" xfId="3310"/>
    <cellStyle name="20% - Accent3 127" xfId="3359"/>
    <cellStyle name="20% - Accent3 127 2" xfId="6238"/>
    <cellStyle name="20% - Accent3 128" xfId="3379"/>
    <cellStyle name="20% - Accent3 128 2" xfId="6258"/>
    <cellStyle name="20% - Accent3 129" xfId="3392"/>
    <cellStyle name="20% - Accent3 129 2" xfId="6271"/>
    <cellStyle name="20% - Accent3 13" xfId="438"/>
    <cellStyle name="20% - Accent3 13 2" xfId="439"/>
    <cellStyle name="20% - Accent3 13 2 2" xfId="4357"/>
    <cellStyle name="20% - Accent3 13 3" xfId="4356"/>
    <cellStyle name="20% - Accent3 13_draft transactions report_052009_rvsd" xfId="440"/>
    <cellStyle name="20% - Accent3 130" xfId="3398"/>
    <cellStyle name="20% - Accent3 130 2" xfId="6277"/>
    <cellStyle name="20% - Accent3 131" xfId="3418"/>
    <cellStyle name="20% - Accent3 131 2" xfId="6297"/>
    <cellStyle name="20% - Accent3 132" xfId="3431"/>
    <cellStyle name="20% - Accent3 132 2" xfId="6310"/>
    <cellStyle name="20% - Accent3 133" xfId="3444"/>
    <cellStyle name="20% - Accent3 133 2" xfId="6323"/>
    <cellStyle name="20% - Accent3 134" xfId="3457"/>
    <cellStyle name="20% - Accent3 134 2" xfId="6336"/>
    <cellStyle name="20% - Accent3 135" xfId="3464"/>
    <cellStyle name="20% - Accent3 136" xfId="3506"/>
    <cellStyle name="20% - Accent3 137" xfId="3540"/>
    <cellStyle name="20% - Accent3 138" xfId="3589"/>
    <cellStyle name="20% - Accent3 138 2" xfId="6342"/>
    <cellStyle name="20% - Accent3 139" xfId="3623"/>
    <cellStyle name="20% - Accent3 139 2" xfId="6362"/>
    <cellStyle name="20% - Accent3 14" xfId="441"/>
    <cellStyle name="20% - Accent3 14 2" xfId="442"/>
    <cellStyle name="20% - Accent3 14 2 2" xfId="4359"/>
    <cellStyle name="20% - Accent3 14 3" xfId="4358"/>
    <cellStyle name="20% - Accent3 14_draft transactions report_052009_rvsd" xfId="443"/>
    <cellStyle name="20% - Accent3 140" xfId="3636"/>
    <cellStyle name="20% - Accent3 140 2" xfId="6375"/>
    <cellStyle name="20% - Accent3 141" xfId="3649"/>
    <cellStyle name="20% - Accent3 141 2" xfId="6388"/>
    <cellStyle name="20% - Accent3 142" xfId="3662"/>
    <cellStyle name="20% - Accent3 142 2" xfId="6401"/>
    <cellStyle name="20% - Accent3 143" xfId="3675"/>
    <cellStyle name="20% - Accent3 143 2" xfId="6414"/>
    <cellStyle name="20% - Accent3 144" xfId="3688"/>
    <cellStyle name="20% - Accent3 144 2" xfId="6427"/>
    <cellStyle name="20% - Accent3 145" xfId="3701"/>
    <cellStyle name="20% - Accent3 145 2" xfId="6440"/>
    <cellStyle name="20% - Accent3 146" xfId="3715"/>
    <cellStyle name="20% - Accent3 146 2" xfId="6453"/>
    <cellStyle name="20% - Accent3 147" xfId="3609"/>
    <cellStyle name="20% - Accent3 148" xfId="3749"/>
    <cellStyle name="20% - Accent3 149" xfId="3783"/>
    <cellStyle name="20% - Accent3 15" xfId="444"/>
    <cellStyle name="20% - Accent3 15 2" xfId="445"/>
    <cellStyle name="20% - Accent3 15 2 2" xfId="4361"/>
    <cellStyle name="20% - Accent3 15 3" xfId="4360"/>
    <cellStyle name="20% - Accent3 15_draft transactions report_052009_rvsd" xfId="446"/>
    <cellStyle name="20% - Accent3 150" xfId="3832"/>
    <cellStyle name="20% - Accent3 151" xfId="3874"/>
    <cellStyle name="20% - Accent3 152" xfId="3986"/>
    <cellStyle name="20% - Accent3 153" xfId="4330"/>
    <cellStyle name="20% - Accent3 16" xfId="447"/>
    <cellStyle name="20% - Accent3 16 2" xfId="448"/>
    <cellStyle name="20% - Accent3 16 2 2" xfId="4363"/>
    <cellStyle name="20% - Accent3 16 3" xfId="4362"/>
    <cellStyle name="20% - Accent3 16_draft transactions report_052009_rvsd" xfId="449"/>
    <cellStyle name="20% - Accent3 17" xfId="450"/>
    <cellStyle name="20% - Accent3 17 2" xfId="451"/>
    <cellStyle name="20% - Accent3 17 2 2" xfId="4365"/>
    <cellStyle name="20% - Accent3 17 3" xfId="4364"/>
    <cellStyle name="20% - Accent3 17_draft transactions report_052009_rvsd" xfId="452"/>
    <cellStyle name="20% - Accent3 18" xfId="453"/>
    <cellStyle name="20% - Accent3 18 2" xfId="454"/>
    <cellStyle name="20% - Accent3 18 2 2" xfId="4367"/>
    <cellStyle name="20% - Accent3 18 3" xfId="4366"/>
    <cellStyle name="20% - Accent3 18_draft transactions report_052009_rvsd" xfId="455"/>
    <cellStyle name="20% - Accent3 19" xfId="456"/>
    <cellStyle name="20% - Accent3 19 2" xfId="457"/>
    <cellStyle name="20% - Accent3 19 2 2" xfId="4369"/>
    <cellStyle name="20% - Accent3 19 3" xfId="4368"/>
    <cellStyle name="20% - Accent3 19_draft transactions report_052009_rvsd" xfId="458"/>
    <cellStyle name="20% - Accent3 2" xfId="459"/>
    <cellStyle name="20% - Accent3 2 2" xfId="460"/>
    <cellStyle name="20% - Accent3 2 2 2" xfId="461"/>
    <cellStyle name="20% - Accent3 2 2 2 2" xfId="4372"/>
    <cellStyle name="20% - Accent3 2 2 3" xfId="4371"/>
    <cellStyle name="20% - Accent3 2 2_draft transactions report_052009_rvsd" xfId="462"/>
    <cellStyle name="20% - Accent3 2 3" xfId="463"/>
    <cellStyle name="20% - Accent3 2 3 2" xfId="4373"/>
    <cellStyle name="20% - Accent3 2 4" xfId="4370"/>
    <cellStyle name="20% - Accent3 2_draft transactions report_052009_rvsd" xfId="464"/>
    <cellStyle name="20% - Accent3 20" xfId="465"/>
    <cellStyle name="20% - Accent3 20 2" xfId="466"/>
    <cellStyle name="20% - Accent3 20 2 2" xfId="4375"/>
    <cellStyle name="20% - Accent3 20 3" xfId="4374"/>
    <cellStyle name="20% - Accent3 20_draft transactions report_052009_rvsd" xfId="467"/>
    <cellStyle name="20% - Accent3 21" xfId="468"/>
    <cellStyle name="20% - Accent3 21 2" xfId="469"/>
    <cellStyle name="20% - Accent3 21 2 2" xfId="4377"/>
    <cellStyle name="20% - Accent3 21 3" xfId="4376"/>
    <cellStyle name="20% - Accent3 21_draft transactions report_052009_rvsd" xfId="470"/>
    <cellStyle name="20% - Accent3 22" xfId="471"/>
    <cellStyle name="20% - Accent3 22 2" xfId="472"/>
    <cellStyle name="20% - Accent3 22 2 2" xfId="4379"/>
    <cellStyle name="20% - Accent3 22 3" xfId="4378"/>
    <cellStyle name="20% - Accent3 22_draft transactions report_052009_rvsd" xfId="473"/>
    <cellStyle name="20% - Accent3 23" xfId="474"/>
    <cellStyle name="20% - Accent3 23 2" xfId="475"/>
    <cellStyle name="20% - Accent3 23 2 2" xfId="4381"/>
    <cellStyle name="20% - Accent3 23 3" xfId="4380"/>
    <cellStyle name="20% - Accent3 23_draft transactions report_052009_rvsd" xfId="476"/>
    <cellStyle name="20% - Accent3 24" xfId="477"/>
    <cellStyle name="20% - Accent3 24 2" xfId="478"/>
    <cellStyle name="20% - Accent3 24 2 2" xfId="4383"/>
    <cellStyle name="20% - Accent3 24 3" xfId="4382"/>
    <cellStyle name="20% - Accent3 24_draft transactions report_052009_rvsd" xfId="479"/>
    <cellStyle name="20% - Accent3 25" xfId="480"/>
    <cellStyle name="20% - Accent3 25 2" xfId="481"/>
    <cellStyle name="20% - Accent3 25 2 2" xfId="4385"/>
    <cellStyle name="20% - Accent3 25 3" xfId="4384"/>
    <cellStyle name="20% - Accent3 25_draft transactions report_052009_rvsd" xfId="482"/>
    <cellStyle name="20% - Accent3 26" xfId="483"/>
    <cellStyle name="20% - Accent3 26 2" xfId="484"/>
    <cellStyle name="20% - Accent3 26 2 2" xfId="4387"/>
    <cellStyle name="20% - Accent3 26 3" xfId="4386"/>
    <cellStyle name="20% - Accent3 26_draft transactions report_052009_rvsd" xfId="485"/>
    <cellStyle name="20% - Accent3 27" xfId="486"/>
    <cellStyle name="20% - Accent3 27 2" xfId="487"/>
    <cellStyle name="20% - Accent3 27 2 2" xfId="4389"/>
    <cellStyle name="20% - Accent3 27 3" xfId="4388"/>
    <cellStyle name="20% - Accent3 27_draft transactions report_052009_rvsd" xfId="488"/>
    <cellStyle name="20% - Accent3 28" xfId="489"/>
    <cellStyle name="20% - Accent3 28 2" xfId="490"/>
    <cellStyle name="20% - Accent3 28 2 2" xfId="4391"/>
    <cellStyle name="20% - Accent3 28 3" xfId="4390"/>
    <cellStyle name="20% - Accent3 28_draft transactions report_052009_rvsd" xfId="491"/>
    <cellStyle name="20% - Accent3 29" xfId="492"/>
    <cellStyle name="20% - Accent3 29 2" xfId="493"/>
    <cellStyle name="20% - Accent3 29 2 2" xfId="4393"/>
    <cellStyle name="20% - Accent3 29 3" xfId="4392"/>
    <cellStyle name="20% - Accent3 29_draft transactions report_052009_rvsd" xfId="494"/>
    <cellStyle name="20% - Accent3 3" xfId="495"/>
    <cellStyle name="20% - Accent3 3 2" xfId="496"/>
    <cellStyle name="20% - Accent3 3 2 2" xfId="497"/>
    <cellStyle name="20% - Accent3 3 2 2 2" xfId="4396"/>
    <cellStyle name="20% - Accent3 3 2 3" xfId="4395"/>
    <cellStyle name="20% - Accent3 3 2_draft transactions report_052009_rvsd" xfId="498"/>
    <cellStyle name="20% - Accent3 3 3" xfId="499"/>
    <cellStyle name="20% - Accent3 3 3 2" xfId="4397"/>
    <cellStyle name="20% - Accent3 3 4" xfId="4394"/>
    <cellStyle name="20% - Accent3 3_draft transactions report_052009_rvsd" xfId="500"/>
    <cellStyle name="20% - Accent3 30" xfId="501"/>
    <cellStyle name="20% - Accent3 30 2" xfId="502"/>
    <cellStyle name="20% - Accent3 30 2 2" xfId="4399"/>
    <cellStyle name="20% - Accent3 30 3" xfId="4398"/>
    <cellStyle name="20% - Accent3 30_draft transactions report_052009_rvsd" xfId="503"/>
    <cellStyle name="20% - Accent3 31" xfId="504"/>
    <cellStyle name="20% - Accent3 31 2" xfId="505"/>
    <cellStyle name="20% - Accent3 31 2 2" xfId="4401"/>
    <cellStyle name="20% - Accent3 31 3" xfId="4400"/>
    <cellStyle name="20% - Accent3 31_draft transactions report_052009_rvsd" xfId="506"/>
    <cellStyle name="20% - Accent3 32" xfId="507"/>
    <cellStyle name="20% - Accent3 32 2" xfId="508"/>
    <cellStyle name="20% - Accent3 32 2 2" xfId="4403"/>
    <cellStyle name="20% - Accent3 32 3" xfId="4402"/>
    <cellStyle name="20% - Accent3 32_draft transactions report_052009_rvsd" xfId="509"/>
    <cellStyle name="20% - Accent3 33" xfId="510"/>
    <cellStyle name="20% - Accent3 33 2" xfId="4404"/>
    <cellStyle name="20% - Accent3 34" xfId="511"/>
    <cellStyle name="20% - Accent3 34 2" xfId="4405"/>
    <cellStyle name="20% - Accent3 35" xfId="512"/>
    <cellStyle name="20% - Accent3 35 2" xfId="4406"/>
    <cellStyle name="20% - Accent3 36" xfId="513"/>
    <cellStyle name="20% - Accent3 36 2" xfId="4407"/>
    <cellStyle name="20% - Accent3 37" xfId="514"/>
    <cellStyle name="20% - Accent3 37 2" xfId="4408"/>
    <cellStyle name="20% - Accent3 38" xfId="515"/>
    <cellStyle name="20% - Accent3 38 2" xfId="4409"/>
    <cellStyle name="20% - Accent3 39" xfId="516"/>
    <cellStyle name="20% - Accent3 39 2" xfId="4410"/>
    <cellStyle name="20% - Accent3 4" xfId="517"/>
    <cellStyle name="20% - Accent3 4 2" xfId="518"/>
    <cellStyle name="20% - Accent3 4 2 2" xfId="519"/>
    <cellStyle name="20% - Accent3 4 2 2 2" xfId="4413"/>
    <cellStyle name="20% - Accent3 4 2 3" xfId="4412"/>
    <cellStyle name="20% - Accent3 4 2_draft transactions report_052009_rvsd" xfId="520"/>
    <cellStyle name="20% - Accent3 4 3" xfId="521"/>
    <cellStyle name="20% - Accent3 4 3 2" xfId="4414"/>
    <cellStyle name="20% - Accent3 4 4" xfId="4411"/>
    <cellStyle name="20% - Accent3 4_draft transactions report_052009_rvsd" xfId="522"/>
    <cellStyle name="20% - Accent3 40" xfId="523"/>
    <cellStyle name="20% - Accent3 40 2" xfId="4415"/>
    <cellStyle name="20% - Accent3 41" xfId="524"/>
    <cellStyle name="20% - Accent3 41 2" xfId="4416"/>
    <cellStyle name="20% - Accent3 42" xfId="525"/>
    <cellStyle name="20% - Accent3 42 2" xfId="4417"/>
    <cellStyle name="20% - Accent3 43" xfId="526"/>
    <cellStyle name="20% - Accent3 43 2" xfId="4418"/>
    <cellStyle name="20% - Accent3 44" xfId="527"/>
    <cellStyle name="20% - Accent3 44 2" xfId="4419"/>
    <cellStyle name="20% - Accent3 45" xfId="528"/>
    <cellStyle name="20% - Accent3 45 2" xfId="4420"/>
    <cellStyle name="20% - Accent3 46" xfId="529"/>
    <cellStyle name="20% - Accent3 46 2" xfId="4421"/>
    <cellStyle name="20% - Accent3 47" xfId="530"/>
    <cellStyle name="20% - Accent3 47 2" xfId="4422"/>
    <cellStyle name="20% - Accent3 48" xfId="531"/>
    <cellStyle name="20% - Accent3 48 2" xfId="4423"/>
    <cellStyle name="20% - Accent3 49" xfId="532"/>
    <cellStyle name="20% - Accent3 49 2" xfId="4424"/>
    <cellStyle name="20% - Accent3 5" xfId="533"/>
    <cellStyle name="20% - Accent3 5 2" xfId="534"/>
    <cellStyle name="20% - Accent3 5 2 2" xfId="535"/>
    <cellStyle name="20% - Accent3 5 2 2 2" xfId="4427"/>
    <cellStyle name="20% - Accent3 5 2 3" xfId="4426"/>
    <cellStyle name="20% - Accent3 5 2_draft transactions report_052009_rvsd" xfId="536"/>
    <cellStyle name="20% - Accent3 5 3" xfId="537"/>
    <cellStyle name="20% - Accent3 5 3 2" xfId="4428"/>
    <cellStyle name="20% - Accent3 5 4" xfId="4425"/>
    <cellStyle name="20% - Accent3 5_draft transactions report_052009_rvsd" xfId="538"/>
    <cellStyle name="20% - Accent3 50" xfId="539"/>
    <cellStyle name="20% - Accent3 50 2" xfId="4429"/>
    <cellStyle name="20% - Accent3 51" xfId="540"/>
    <cellStyle name="20% - Accent3 51 2" xfId="4430"/>
    <cellStyle name="20% - Accent3 52" xfId="541"/>
    <cellStyle name="20% - Accent3 52 2" xfId="4431"/>
    <cellStyle name="20% - Accent3 53" xfId="542"/>
    <cellStyle name="20% - Accent3 53 2" xfId="4432"/>
    <cellStyle name="20% - Accent3 54" xfId="543"/>
    <cellStyle name="20% - Accent3 54 2" xfId="4433"/>
    <cellStyle name="20% - Accent3 55" xfId="544"/>
    <cellStyle name="20% - Accent3 55 2" xfId="4434"/>
    <cellStyle name="20% - Accent3 56" xfId="545"/>
    <cellStyle name="20% - Accent3 56 2" xfId="4435"/>
    <cellStyle name="20% - Accent3 57" xfId="546"/>
    <cellStyle name="20% - Accent3 57 2" xfId="4436"/>
    <cellStyle name="20% - Accent3 58" xfId="547"/>
    <cellStyle name="20% - Accent3 58 2" xfId="4437"/>
    <cellStyle name="20% - Accent3 59" xfId="548"/>
    <cellStyle name="20% - Accent3 59 2" xfId="4438"/>
    <cellStyle name="20% - Accent3 6" xfId="549"/>
    <cellStyle name="20% - Accent3 6 2" xfId="550"/>
    <cellStyle name="20% - Accent3 6 2 2" xfId="551"/>
    <cellStyle name="20% - Accent3 6 2 2 2" xfId="4441"/>
    <cellStyle name="20% - Accent3 6 2 3" xfId="4440"/>
    <cellStyle name="20% - Accent3 6 2_draft transactions report_052009_rvsd" xfId="552"/>
    <cellStyle name="20% - Accent3 6 3" xfId="553"/>
    <cellStyle name="20% - Accent3 6 3 2" xfId="4442"/>
    <cellStyle name="20% - Accent3 6 4" xfId="4439"/>
    <cellStyle name="20% - Accent3 6_draft transactions report_052009_rvsd" xfId="554"/>
    <cellStyle name="20% - Accent3 60" xfId="555"/>
    <cellStyle name="20% - Accent3 60 2" xfId="4443"/>
    <cellStyle name="20% - Accent3 61" xfId="556"/>
    <cellStyle name="20% - Accent3 61 2" xfId="4444"/>
    <cellStyle name="20% - Accent3 62" xfId="557"/>
    <cellStyle name="20% - Accent3 62 2" xfId="4445"/>
    <cellStyle name="20% - Accent3 63" xfId="558"/>
    <cellStyle name="20% - Accent3 63 2" xfId="4446"/>
    <cellStyle name="20% - Accent3 64" xfId="559"/>
    <cellStyle name="20% - Accent3 64 2" xfId="4447"/>
    <cellStyle name="20% - Accent3 65" xfId="560"/>
    <cellStyle name="20% - Accent3 65 2" xfId="4448"/>
    <cellStyle name="20% - Accent3 66" xfId="561"/>
    <cellStyle name="20% - Accent3 66 2" xfId="4449"/>
    <cellStyle name="20% - Accent3 67" xfId="562"/>
    <cellStyle name="20% - Accent3 67 2" xfId="4450"/>
    <cellStyle name="20% - Accent3 68" xfId="563"/>
    <cellStyle name="20% - Accent3 68 2" xfId="4451"/>
    <cellStyle name="20% - Accent3 69" xfId="564"/>
    <cellStyle name="20% - Accent3 69 2" xfId="4452"/>
    <cellStyle name="20% - Accent3 7" xfId="565"/>
    <cellStyle name="20% - Accent3 7 2" xfId="566"/>
    <cellStyle name="20% - Accent3 7 2 2" xfId="567"/>
    <cellStyle name="20% - Accent3 7 2 2 2" xfId="4455"/>
    <cellStyle name="20% - Accent3 7 2 3" xfId="4454"/>
    <cellStyle name="20% - Accent3 7 2_draft transactions report_052009_rvsd" xfId="568"/>
    <cellStyle name="20% - Accent3 7 3" xfId="569"/>
    <cellStyle name="20% - Accent3 7 3 2" xfId="4456"/>
    <cellStyle name="20% - Accent3 7 4" xfId="4453"/>
    <cellStyle name="20% - Accent3 7_draft transactions report_052009_rvsd" xfId="570"/>
    <cellStyle name="20% - Accent3 70" xfId="571"/>
    <cellStyle name="20% - Accent3 70 2" xfId="4457"/>
    <cellStyle name="20% - Accent3 71" xfId="572"/>
    <cellStyle name="20% - Accent3 71 2" xfId="4458"/>
    <cellStyle name="20% - Accent3 72" xfId="573"/>
    <cellStyle name="20% - Accent3 72 2" xfId="4459"/>
    <cellStyle name="20% - Accent3 73" xfId="574"/>
    <cellStyle name="20% - Accent3 73 2" xfId="4460"/>
    <cellStyle name="20% - Accent3 74" xfId="575"/>
    <cellStyle name="20% - Accent3 74 2" xfId="4461"/>
    <cellStyle name="20% - Accent3 75" xfId="576"/>
    <cellStyle name="20% - Accent3 75 2" xfId="4462"/>
    <cellStyle name="20% - Accent3 76" xfId="577"/>
    <cellStyle name="20% - Accent3 76 2" xfId="4463"/>
    <cellStyle name="20% - Accent3 77" xfId="578"/>
    <cellStyle name="20% - Accent3 77 2" xfId="4464"/>
    <cellStyle name="20% - Accent3 78" xfId="579"/>
    <cellStyle name="20% - Accent3 78 2" xfId="4465"/>
    <cellStyle name="20% - Accent3 79" xfId="580"/>
    <cellStyle name="20% - Accent3 79 2" xfId="4466"/>
    <cellStyle name="20% - Accent3 8" xfId="581"/>
    <cellStyle name="20% - Accent3 8 2" xfId="582"/>
    <cellStyle name="20% - Accent3 8 2 2" xfId="583"/>
    <cellStyle name="20% - Accent3 8 2 2 2" xfId="4469"/>
    <cellStyle name="20% - Accent3 8 2 3" xfId="4468"/>
    <cellStyle name="20% - Accent3 8 2_draft transactions report_052009_rvsd" xfId="584"/>
    <cellStyle name="20% - Accent3 8 3" xfId="585"/>
    <cellStyle name="20% - Accent3 8 3 2" xfId="4470"/>
    <cellStyle name="20% - Accent3 8 4" xfId="4467"/>
    <cellStyle name="20% - Accent3 8_draft transactions report_052009_rvsd" xfId="586"/>
    <cellStyle name="20% - Accent3 80" xfId="587"/>
    <cellStyle name="20% - Accent3 80 2" xfId="4471"/>
    <cellStyle name="20% - Accent3 81" xfId="588"/>
    <cellStyle name="20% - Accent3 81 2" xfId="4472"/>
    <cellStyle name="20% - Accent3 82" xfId="589"/>
    <cellStyle name="20% - Accent3 82 2" xfId="4473"/>
    <cellStyle name="20% - Accent3 83" xfId="590"/>
    <cellStyle name="20% - Accent3 83 2" xfId="4474"/>
    <cellStyle name="20% - Accent3 84" xfId="591"/>
    <cellStyle name="20% - Accent3 84 2" xfId="4475"/>
    <cellStyle name="20% - Accent3 85" xfId="592"/>
    <cellStyle name="20% - Accent3 85 2" xfId="4476"/>
    <cellStyle name="20% - Accent3 86" xfId="593"/>
    <cellStyle name="20% - Accent3 86 2" xfId="4477"/>
    <cellStyle name="20% - Accent3 87" xfId="594"/>
    <cellStyle name="20% - Accent3 87 2" xfId="4478"/>
    <cellStyle name="20% - Accent3 88" xfId="595"/>
    <cellStyle name="20% - Accent3 88 2" xfId="4479"/>
    <cellStyle name="20% - Accent3 89" xfId="596"/>
    <cellStyle name="20% - Accent3 89 2" xfId="4480"/>
    <cellStyle name="20% - Accent3 9" xfId="597"/>
    <cellStyle name="20% - Accent3 9 2" xfId="598"/>
    <cellStyle name="20% - Accent3 9 2 2" xfId="599"/>
    <cellStyle name="20% - Accent3 9 2 2 2" xfId="4483"/>
    <cellStyle name="20% - Accent3 9 2 3" xfId="4482"/>
    <cellStyle name="20% - Accent3 9 2_draft transactions report_052009_rvsd" xfId="600"/>
    <cellStyle name="20% - Accent3 9 3" xfId="601"/>
    <cellStyle name="20% - Accent3 9 3 2" xfId="4484"/>
    <cellStyle name="20% - Accent3 9 4" xfId="4481"/>
    <cellStyle name="20% - Accent3 9_draft transactions report_052009_rvsd" xfId="602"/>
    <cellStyle name="20% - Accent3 90" xfId="603"/>
    <cellStyle name="20% - Accent3 90 2" xfId="4485"/>
    <cellStyle name="20% - Accent3 91" xfId="604"/>
    <cellStyle name="20% - Accent3 91 2" xfId="4486"/>
    <cellStyle name="20% - Accent3 92" xfId="605"/>
    <cellStyle name="20% - Accent3 92 2" xfId="4487"/>
    <cellStyle name="20% - Accent3 93" xfId="606"/>
    <cellStyle name="20% - Accent3 93 2" xfId="4488"/>
    <cellStyle name="20% - Accent3 94" xfId="607"/>
    <cellStyle name="20% - Accent3 94 2" xfId="4489"/>
    <cellStyle name="20% - Accent3 95" xfId="608"/>
    <cellStyle name="20% - Accent3 95 2" xfId="4490"/>
    <cellStyle name="20% - Accent3 96" xfId="609"/>
    <cellStyle name="20% - Accent3 96 2" xfId="4491"/>
    <cellStyle name="20% - Accent3 97" xfId="610"/>
    <cellStyle name="20% - Accent3 97 2" xfId="4492"/>
    <cellStyle name="20% - Accent3 98" xfId="611"/>
    <cellStyle name="20% - Accent3 98 2" xfId="4493"/>
    <cellStyle name="20% - Accent3 99" xfId="612"/>
    <cellStyle name="20% - Accent3 99 2" xfId="4494"/>
    <cellStyle name="20% - Accent4" xfId="613" builtinId="42" customBuiltin="1"/>
    <cellStyle name="20% - Accent4 10" xfId="614"/>
    <cellStyle name="20% - Accent4 10 2" xfId="615"/>
    <cellStyle name="20% - Accent4 10 2 2" xfId="4497"/>
    <cellStyle name="20% - Accent4 10 3" xfId="4496"/>
    <cellStyle name="20% - Accent4 10_draft transactions report_052009_rvsd" xfId="616"/>
    <cellStyle name="20% - Accent4 100" xfId="617"/>
    <cellStyle name="20% - Accent4 100 2" xfId="4498"/>
    <cellStyle name="20% - Accent4 101" xfId="618"/>
    <cellStyle name="20% - Accent4 101 2" xfId="4499"/>
    <cellStyle name="20% - Accent4 102" xfId="619"/>
    <cellStyle name="20% - Accent4 102 2" xfId="4500"/>
    <cellStyle name="20% - Accent4 103" xfId="620"/>
    <cellStyle name="20% - Accent4 103 2" xfId="4501"/>
    <cellStyle name="20% - Accent4 104" xfId="621"/>
    <cellStyle name="20% - Accent4 104 2" xfId="4502"/>
    <cellStyle name="20% - Accent4 105" xfId="622"/>
    <cellStyle name="20% - Accent4 105 2" xfId="4503"/>
    <cellStyle name="20% - Accent4 106" xfId="623"/>
    <cellStyle name="20% - Accent4 106 2" xfId="4504"/>
    <cellStyle name="20% - Accent4 107" xfId="624"/>
    <cellStyle name="20% - Accent4 107 2" xfId="4505"/>
    <cellStyle name="20% - Accent4 108" xfId="625"/>
    <cellStyle name="20% - Accent4 108 2" xfId="4506"/>
    <cellStyle name="20% - Accent4 109" xfId="626"/>
    <cellStyle name="20% - Accent4 109 2" xfId="4507"/>
    <cellStyle name="20% - Accent4 11" xfId="627"/>
    <cellStyle name="20% - Accent4 11 2" xfId="628"/>
    <cellStyle name="20% - Accent4 11 2 2" xfId="4509"/>
    <cellStyle name="20% - Accent4 11 3" xfId="4508"/>
    <cellStyle name="20% - Accent4 11_draft transactions report_052009_rvsd" xfId="629"/>
    <cellStyle name="20% - Accent4 110" xfId="630"/>
    <cellStyle name="20% - Accent4 110 2" xfId="4510"/>
    <cellStyle name="20% - Accent4 111" xfId="631"/>
    <cellStyle name="20% - Accent4 111 2" xfId="4511"/>
    <cellStyle name="20% - Accent4 112" xfId="632"/>
    <cellStyle name="20% - Accent4 112 2" xfId="4512"/>
    <cellStyle name="20% - Accent4 113" xfId="633"/>
    <cellStyle name="20% - Accent4 113 2" xfId="4513"/>
    <cellStyle name="20% - Accent4 114" xfId="634"/>
    <cellStyle name="20% - Accent4 114 2" xfId="4514"/>
    <cellStyle name="20% - Accent4 115" xfId="635"/>
    <cellStyle name="20% - Accent4 115 2" xfId="4515"/>
    <cellStyle name="20% - Accent4 116" xfId="636"/>
    <cellStyle name="20% - Accent4 116 2" xfId="4516"/>
    <cellStyle name="20% - Accent4 117" xfId="637"/>
    <cellStyle name="20% - Accent4 117 2" xfId="4517"/>
    <cellStyle name="20% - Accent4 118" xfId="638"/>
    <cellStyle name="20% - Accent4 118 2" xfId="4518"/>
    <cellStyle name="20% - Accent4 119" xfId="3111"/>
    <cellStyle name="20% - Accent4 119 2" xfId="6200"/>
    <cellStyle name="20% - Accent4 12" xfId="639"/>
    <cellStyle name="20% - Accent4 12 2" xfId="640"/>
    <cellStyle name="20% - Accent4 12 2 2" xfId="4520"/>
    <cellStyle name="20% - Accent4 12 3" xfId="4519"/>
    <cellStyle name="20% - Accent4 12_draft transactions report_052009_rvsd" xfId="641"/>
    <cellStyle name="20% - Accent4 120" xfId="3128"/>
    <cellStyle name="20% - Accent4 120 2" xfId="6217"/>
    <cellStyle name="20% - Accent4 121" xfId="3141"/>
    <cellStyle name="20% - Accent4 121 2" xfId="6230"/>
    <cellStyle name="20% - Accent4 122" xfId="3151"/>
    <cellStyle name="20% - Accent4 123" xfId="3193"/>
    <cellStyle name="20% - Accent4 124" xfId="3225"/>
    <cellStyle name="20% - Accent4 125" xfId="3267"/>
    <cellStyle name="20% - Accent4 126" xfId="3309"/>
    <cellStyle name="20% - Accent4 127" xfId="3360"/>
    <cellStyle name="20% - Accent4 127 2" xfId="6239"/>
    <cellStyle name="20% - Accent4 128" xfId="3377"/>
    <cellStyle name="20% - Accent4 128 2" xfId="6256"/>
    <cellStyle name="20% - Accent4 129" xfId="3390"/>
    <cellStyle name="20% - Accent4 129 2" xfId="6269"/>
    <cellStyle name="20% - Accent4 13" xfId="642"/>
    <cellStyle name="20% - Accent4 13 2" xfId="643"/>
    <cellStyle name="20% - Accent4 13 2 2" xfId="4522"/>
    <cellStyle name="20% - Accent4 13 3" xfId="4521"/>
    <cellStyle name="20% - Accent4 13_draft transactions report_052009_rvsd" xfId="644"/>
    <cellStyle name="20% - Accent4 130" xfId="3399"/>
    <cellStyle name="20% - Accent4 130 2" xfId="6278"/>
    <cellStyle name="20% - Accent4 131" xfId="3416"/>
    <cellStyle name="20% - Accent4 131 2" xfId="6295"/>
    <cellStyle name="20% - Accent4 132" xfId="3429"/>
    <cellStyle name="20% - Accent4 132 2" xfId="6308"/>
    <cellStyle name="20% - Accent4 133" xfId="3442"/>
    <cellStyle name="20% - Accent4 133 2" xfId="6321"/>
    <cellStyle name="20% - Accent4 134" xfId="3455"/>
    <cellStyle name="20% - Accent4 134 2" xfId="6334"/>
    <cellStyle name="20% - Accent4 135" xfId="3465"/>
    <cellStyle name="20% - Accent4 136" xfId="3507"/>
    <cellStyle name="20% - Accent4 137" xfId="3539"/>
    <cellStyle name="20% - Accent4 138" xfId="3590"/>
    <cellStyle name="20% - Accent4 138 2" xfId="6343"/>
    <cellStyle name="20% - Accent4 139" xfId="3621"/>
    <cellStyle name="20% - Accent4 139 2" xfId="6360"/>
    <cellStyle name="20% - Accent4 14" xfId="645"/>
    <cellStyle name="20% - Accent4 14 2" xfId="646"/>
    <cellStyle name="20% - Accent4 14 2 2" xfId="4524"/>
    <cellStyle name="20% - Accent4 14 3" xfId="4523"/>
    <cellStyle name="20% - Accent4 14_draft transactions report_052009_rvsd" xfId="647"/>
    <cellStyle name="20% - Accent4 140" xfId="3634"/>
    <cellStyle name="20% - Accent4 140 2" xfId="6373"/>
    <cellStyle name="20% - Accent4 141" xfId="3647"/>
    <cellStyle name="20% - Accent4 141 2" xfId="6386"/>
    <cellStyle name="20% - Accent4 142" xfId="3660"/>
    <cellStyle name="20% - Accent4 142 2" xfId="6399"/>
    <cellStyle name="20% - Accent4 143" xfId="3673"/>
    <cellStyle name="20% - Accent4 143 2" xfId="6412"/>
    <cellStyle name="20% - Accent4 144" xfId="3686"/>
    <cellStyle name="20% - Accent4 144 2" xfId="6425"/>
    <cellStyle name="20% - Accent4 145" xfId="3699"/>
    <cellStyle name="20% - Accent4 145 2" xfId="6438"/>
    <cellStyle name="20% - Accent4 146" xfId="3713"/>
    <cellStyle name="20% - Accent4 146 2" xfId="6451"/>
    <cellStyle name="20% - Accent4 147" xfId="3608"/>
    <cellStyle name="20% - Accent4 148" xfId="3750"/>
    <cellStyle name="20% - Accent4 149" xfId="3782"/>
    <cellStyle name="20% - Accent4 15" xfId="648"/>
    <cellStyle name="20% - Accent4 15 2" xfId="649"/>
    <cellStyle name="20% - Accent4 15 2 2" xfId="4526"/>
    <cellStyle name="20% - Accent4 15 3" xfId="4525"/>
    <cellStyle name="20% - Accent4 15_draft transactions report_052009_rvsd" xfId="650"/>
    <cellStyle name="20% - Accent4 150" xfId="3833"/>
    <cellStyle name="20% - Accent4 151" xfId="3875"/>
    <cellStyle name="20% - Accent4 152" xfId="3987"/>
    <cellStyle name="20% - Accent4 153" xfId="4495"/>
    <cellStyle name="20% - Accent4 16" xfId="651"/>
    <cellStyle name="20% - Accent4 16 2" xfId="652"/>
    <cellStyle name="20% - Accent4 16 2 2" xfId="4528"/>
    <cellStyle name="20% - Accent4 16 3" xfId="4527"/>
    <cellStyle name="20% - Accent4 16_draft transactions report_052009_rvsd" xfId="653"/>
    <cellStyle name="20% - Accent4 17" xfId="654"/>
    <cellStyle name="20% - Accent4 17 2" xfId="655"/>
    <cellStyle name="20% - Accent4 17 2 2" xfId="4530"/>
    <cellStyle name="20% - Accent4 17 3" xfId="4529"/>
    <cellStyle name="20% - Accent4 17_draft transactions report_052009_rvsd" xfId="656"/>
    <cellStyle name="20% - Accent4 18" xfId="657"/>
    <cellStyle name="20% - Accent4 18 2" xfId="658"/>
    <cellStyle name="20% - Accent4 18 2 2" xfId="4532"/>
    <cellStyle name="20% - Accent4 18 3" xfId="4531"/>
    <cellStyle name="20% - Accent4 18_draft transactions report_052009_rvsd" xfId="659"/>
    <cellStyle name="20% - Accent4 19" xfId="660"/>
    <cellStyle name="20% - Accent4 19 2" xfId="661"/>
    <cellStyle name="20% - Accent4 19 2 2" xfId="4534"/>
    <cellStyle name="20% - Accent4 19 3" xfId="4533"/>
    <cellStyle name="20% - Accent4 19_draft transactions report_052009_rvsd" xfId="662"/>
    <cellStyle name="20% - Accent4 2" xfId="663"/>
    <cellStyle name="20% - Accent4 2 2" xfId="664"/>
    <cellStyle name="20% - Accent4 2 2 2" xfId="665"/>
    <cellStyle name="20% - Accent4 2 2 2 2" xfId="4537"/>
    <cellStyle name="20% - Accent4 2 2 3" xfId="4536"/>
    <cellStyle name="20% - Accent4 2 2_draft transactions report_052009_rvsd" xfId="666"/>
    <cellStyle name="20% - Accent4 2 3" xfId="667"/>
    <cellStyle name="20% - Accent4 2 3 2" xfId="4538"/>
    <cellStyle name="20% - Accent4 2 4" xfId="4535"/>
    <cellStyle name="20% - Accent4 2_draft transactions report_052009_rvsd" xfId="668"/>
    <cellStyle name="20% - Accent4 20" xfId="669"/>
    <cellStyle name="20% - Accent4 20 2" xfId="670"/>
    <cellStyle name="20% - Accent4 20 2 2" xfId="4540"/>
    <cellStyle name="20% - Accent4 20 3" xfId="4539"/>
    <cellStyle name="20% - Accent4 20_draft transactions report_052009_rvsd" xfId="671"/>
    <cellStyle name="20% - Accent4 21" xfId="672"/>
    <cellStyle name="20% - Accent4 21 2" xfId="673"/>
    <cellStyle name="20% - Accent4 21 2 2" xfId="4542"/>
    <cellStyle name="20% - Accent4 21 3" xfId="4541"/>
    <cellStyle name="20% - Accent4 21_draft transactions report_052009_rvsd" xfId="674"/>
    <cellStyle name="20% - Accent4 22" xfId="675"/>
    <cellStyle name="20% - Accent4 22 2" xfId="676"/>
    <cellStyle name="20% - Accent4 22 2 2" xfId="4544"/>
    <cellStyle name="20% - Accent4 22 3" xfId="4543"/>
    <cellStyle name="20% - Accent4 22_draft transactions report_052009_rvsd" xfId="677"/>
    <cellStyle name="20% - Accent4 23" xfId="678"/>
    <cellStyle name="20% - Accent4 23 2" xfId="679"/>
    <cellStyle name="20% - Accent4 23 2 2" xfId="4546"/>
    <cellStyle name="20% - Accent4 23 3" xfId="4545"/>
    <cellStyle name="20% - Accent4 23_draft transactions report_052009_rvsd" xfId="680"/>
    <cellStyle name="20% - Accent4 24" xfId="681"/>
    <cellStyle name="20% - Accent4 24 2" xfId="682"/>
    <cellStyle name="20% - Accent4 24 2 2" xfId="4548"/>
    <cellStyle name="20% - Accent4 24 3" xfId="4547"/>
    <cellStyle name="20% - Accent4 24_draft transactions report_052009_rvsd" xfId="683"/>
    <cellStyle name="20% - Accent4 25" xfId="684"/>
    <cellStyle name="20% - Accent4 25 2" xfId="685"/>
    <cellStyle name="20% - Accent4 25 2 2" xfId="4550"/>
    <cellStyle name="20% - Accent4 25 3" xfId="4549"/>
    <cellStyle name="20% - Accent4 25_draft transactions report_052009_rvsd" xfId="686"/>
    <cellStyle name="20% - Accent4 26" xfId="687"/>
    <cellStyle name="20% - Accent4 26 2" xfId="688"/>
    <cellStyle name="20% - Accent4 26 2 2" xfId="4552"/>
    <cellStyle name="20% - Accent4 26 3" xfId="4551"/>
    <cellStyle name="20% - Accent4 26_draft transactions report_052009_rvsd" xfId="689"/>
    <cellStyle name="20% - Accent4 27" xfId="690"/>
    <cellStyle name="20% - Accent4 27 2" xfId="691"/>
    <cellStyle name="20% - Accent4 27 2 2" xfId="4554"/>
    <cellStyle name="20% - Accent4 27 3" xfId="4553"/>
    <cellStyle name="20% - Accent4 27_draft transactions report_052009_rvsd" xfId="692"/>
    <cellStyle name="20% - Accent4 28" xfId="693"/>
    <cellStyle name="20% - Accent4 28 2" xfId="694"/>
    <cellStyle name="20% - Accent4 28 2 2" xfId="4556"/>
    <cellStyle name="20% - Accent4 28 3" xfId="4555"/>
    <cellStyle name="20% - Accent4 28_draft transactions report_052009_rvsd" xfId="695"/>
    <cellStyle name="20% - Accent4 29" xfId="696"/>
    <cellStyle name="20% - Accent4 29 2" xfId="697"/>
    <cellStyle name="20% - Accent4 29 2 2" xfId="4558"/>
    <cellStyle name="20% - Accent4 29 3" xfId="4557"/>
    <cellStyle name="20% - Accent4 29_draft transactions report_052009_rvsd" xfId="698"/>
    <cellStyle name="20% - Accent4 3" xfId="699"/>
    <cellStyle name="20% - Accent4 3 2" xfId="700"/>
    <cellStyle name="20% - Accent4 3 2 2" xfId="701"/>
    <cellStyle name="20% - Accent4 3 2 2 2" xfId="4561"/>
    <cellStyle name="20% - Accent4 3 2 3" xfId="4560"/>
    <cellStyle name="20% - Accent4 3 2_draft transactions report_052009_rvsd" xfId="702"/>
    <cellStyle name="20% - Accent4 3 3" xfId="703"/>
    <cellStyle name="20% - Accent4 3 3 2" xfId="4562"/>
    <cellStyle name="20% - Accent4 3 4" xfId="4559"/>
    <cellStyle name="20% - Accent4 3_draft transactions report_052009_rvsd" xfId="704"/>
    <cellStyle name="20% - Accent4 30" xfId="705"/>
    <cellStyle name="20% - Accent4 30 2" xfId="706"/>
    <cellStyle name="20% - Accent4 30 2 2" xfId="4564"/>
    <cellStyle name="20% - Accent4 30 3" xfId="4563"/>
    <cellStyle name="20% - Accent4 30_draft transactions report_052009_rvsd" xfId="707"/>
    <cellStyle name="20% - Accent4 31" xfId="708"/>
    <cellStyle name="20% - Accent4 31 2" xfId="709"/>
    <cellStyle name="20% - Accent4 31 2 2" xfId="4566"/>
    <cellStyle name="20% - Accent4 31 3" xfId="4565"/>
    <cellStyle name="20% - Accent4 31_draft transactions report_052009_rvsd" xfId="710"/>
    <cellStyle name="20% - Accent4 32" xfId="711"/>
    <cellStyle name="20% - Accent4 32 2" xfId="712"/>
    <cellStyle name="20% - Accent4 32 2 2" xfId="4568"/>
    <cellStyle name="20% - Accent4 32 3" xfId="4567"/>
    <cellStyle name="20% - Accent4 32_draft transactions report_052009_rvsd" xfId="713"/>
    <cellStyle name="20% - Accent4 33" xfId="714"/>
    <cellStyle name="20% - Accent4 33 2" xfId="4569"/>
    <cellStyle name="20% - Accent4 34" xfId="715"/>
    <cellStyle name="20% - Accent4 34 2" xfId="4570"/>
    <cellStyle name="20% - Accent4 35" xfId="716"/>
    <cellStyle name="20% - Accent4 35 2" xfId="4571"/>
    <cellStyle name="20% - Accent4 36" xfId="717"/>
    <cellStyle name="20% - Accent4 36 2" xfId="4572"/>
    <cellStyle name="20% - Accent4 37" xfId="718"/>
    <cellStyle name="20% - Accent4 37 2" xfId="4573"/>
    <cellStyle name="20% - Accent4 38" xfId="719"/>
    <cellStyle name="20% - Accent4 38 2" xfId="4574"/>
    <cellStyle name="20% - Accent4 39" xfId="720"/>
    <cellStyle name="20% - Accent4 39 2" xfId="4575"/>
    <cellStyle name="20% - Accent4 4" xfId="721"/>
    <cellStyle name="20% - Accent4 4 2" xfId="722"/>
    <cellStyle name="20% - Accent4 4 2 2" xfId="723"/>
    <cellStyle name="20% - Accent4 4 2 2 2" xfId="4578"/>
    <cellStyle name="20% - Accent4 4 2 3" xfId="4577"/>
    <cellStyle name="20% - Accent4 4 2_draft transactions report_052009_rvsd" xfId="724"/>
    <cellStyle name="20% - Accent4 4 3" xfId="725"/>
    <cellStyle name="20% - Accent4 4 3 2" xfId="4579"/>
    <cellStyle name="20% - Accent4 4 4" xfId="4576"/>
    <cellStyle name="20% - Accent4 4_draft transactions report_052009_rvsd" xfId="726"/>
    <cellStyle name="20% - Accent4 40" xfId="727"/>
    <cellStyle name="20% - Accent4 40 2" xfId="4580"/>
    <cellStyle name="20% - Accent4 41" xfId="728"/>
    <cellStyle name="20% - Accent4 41 2" xfId="4581"/>
    <cellStyle name="20% - Accent4 42" xfId="729"/>
    <cellStyle name="20% - Accent4 42 2" xfId="4582"/>
    <cellStyle name="20% - Accent4 43" xfId="730"/>
    <cellStyle name="20% - Accent4 43 2" xfId="4583"/>
    <cellStyle name="20% - Accent4 44" xfId="731"/>
    <cellStyle name="20% - Accent4 44 2" xfId="4584"/>
    <cellStyle name="20% - Accent4 45" xfId="732"/>
    <cellStyle name="20% - Accent4 45 2" xfId="4585"/>
    <cellStyle name="20% - Accent4 46" xfId="733"/>
    <cellStyle name="20% - Accent4 46 2" xfId="4586"/>
    <cellStyle name="20% - Accent4 47" xfId="734"/>
    <cellStyle name="20% - Accent4 47 2" xfId="4587"/>
    <cellStyle name="20% - Accent4 48" xfId="735"/>
    <cellStyle name="20% - Accent4 48 2" xfId="4588"/>
    <cellStyle name="20% - Accent4 49" xfId="736"/>
    <cellStyle name="20% - Accent4 49 2" xfId="4589"/>
    <cellStyle name="20% - Accent4 5" xfId="737"/>
    <cellStyle name="20% - Accent4 5 2" xfId="738"/>
    <cellStyle name="20% - Accent4 5 2 2" xfId="739"/>
    <cellStyle name="20% - Accent4 5 2 2 2" xfId="4592"/>
    <cellStyle name="20% - Accent4 5 2 3" xfId="4591"/>
    <cellStyle name="20% - Accent4 5 2_draft transactions report_052009_rvsd" xfId="740"/>
    <cellStyle name="20% - Accent4 5 3" xfId="741"/>
    <cellStyle name="20% - Accent4 5 3 2" xfId="4593"/>
    <cellStyle name="20% - Accent4 5 4" xfId="4590"/>
    <cellStyle name="20% - Accent4 5_draft transactions report_052009_rvsd" xfId="742"/>
    <cellStyle name="20% - Accent4 50" xfId="743"/>
    <cellStyle name="20% - Accent4 50 2" xfId="4594"/>
    <cellStyle name="20% - Accent4 51" xfId="744"/>
    <cellStyle name="20% - Accent4 51 2" xfId="4595"/>
    <cellStyle name="20% - Accent4 52" xfId="745"/>
    <cellStyle name="20% - Accent4 52 2" xfId="4596"/>
    <cellStyle name="20% - Accent4 53" xfId="746"/>
    <cellStyle name="20% - Accent4 53 2" xfId="4597"/>
    <cellStyle name="20% - Accent4 54" xfId="747"/>
    <cellStyle name="20% - Accent4 54 2" xfId="4598"/>
    <cellStyle name="20% - Accent4 55" xfId="748"/>
    <cellStyle name="20% - Accent4 55 2" xfId="4599"/>
    <cellStyle name="20% - Accent4 56" xfId="749"/>
    <cellStyle name="20% - Accent4 56 2" xfId="4600"/>
    <cellStyle name="20% - Accent4 57" xfId="750"/>
    <cellStyle name="20% - Accent4 57 2" xfId="4601"/>
    <cellStyle name="20% - Accent4 58" xfId="751"/>
    <cellStyle name="20% - Accent4 58 2" xfId="4602"/>
    <cellStyle name="20% - Accent4 59" xfId="752"/>
    <cellStyle name="20% - Accent4 59 2" xfId="4603"/>
    <cellStyle name="20% - Accent4 6" xfId="753"/>
    <cellStyle name="20% - Accent4 6 2" xfId="754"/>
    <cellStyle name="20% - Accent4 6 2 2" xfId="755"/>
    <cellStyle name="20% - Accent4 6 2 2 2" xfId="4606"/>
    <cellStyle name="20% - Accent4 6 2 3" xfId="4605"/>
    <cellStyle name="20% - Accent4 6 2_draft transactions report_052009_rvsd" xfId="756"/>
    <cellStyle name="20% - Accent4 6 3" xfId="757"/>
    <cellStyle name="20% - Accent4 6 3 2" xfId="4607"/>
    <cellStyle name="20% - Accent4 6 4" xfId="4604"/>
    <cellStyle name="20% - Accent4 6_draft transactions report_052009_rvsd" xfId="758"/>
    <cellStyle name="20% - Accent4 60" xfId="759"/>
    <cellStyle name="20% - Accent4 60 2" xfId="4608"/>
    <cellStyle name="20% - Accent4 61" xfId="760"/>
    <cellStyle name="20% - Accent4 61 2" xfId="4609"/>
    <cellStyle name="20% - Accent4 62" xfId="761"/>
    <cellStyle name="20% - Accent4 62 2" xfId="4610"/>
    <cellStyle name="20% - Accent4 63" xfId="762"/>
    <cellStyle name="20% - Accent4 63 2" xfId="4611"/>
    <cellStyle name="20% - Accent4 64" xfId="763"/>
    <cellStyle name="20% - Accent4 64 2" xfId="4612"/>
    <cellStyle name="20% - Accent4 65" xfId="764"/>
    <cellStyle name="20% - Accent4 65 2" xfId="4613"/>
    <cellStyle name="20% - Accent4 66" xfId="765"/>
    <cellStyle name="20% - Accent4 66 2" xfId="4614"/>
    <cellStyle name="20% - Accent4 67" xfId="766"/>
    <cellStyle name="20% - Accent4 67 2" xfId="4615"/>
    <cellStyle name="20% - Accent4 68" xfId="767"/>
    <cellStyle name="20% - Accent4 68 2" xfId="4616"/>
    <cellStyle name="20% - Accent4 69" xfId="768"/>
    <cellStyle name="20% - Accent4 69 2" xfId="4617"/>
    <cellStyle name="20% - Accent4 7" xfId="769"/>
    <cellStyle name="20% - Accent4 7 2" xfId="770"/>
    <cellStyle name="20% - Accent4 7 2 2" xfId="771"/>
    <cellStyle name="20% - Accent4 7 2 2 2" xfId="4620"/>
    <cellStyle name="20% - Accent4 7 2 3" xfId="4619"/>
    <cellStyle name="20% - Accent4 7 2_draft transactions report_052009_rvsd" xfId="772"/>
    <cellStyle name="20% - Accent4 7 3" xfId="773"/>
    <cellStyle name="20% - Accent4 7 3 2" xfId="4621"/>
    <cellStyle name="20% - Accent4 7 4" xfId="4618"/>
    <cellStyle name="20% - Accent4 7_draft transactions report_052009_rvsd" xfId="774"/>
    <cellStyle name="20% - Accent4 70" xfId="775"/>
    <cellStyle name="20% - Accent4 70 2" xfId="4622"/>
    <cellStyle name="20% - Accent4 71" xfId="776"/>
    <cellStyle name="20% - Accent4 71 2" xfId="4623"/>
    <cellStyle name="20% - Accent4 72" xfId="777"/>
    <cellStyle name="20% - Accent4 72 2" xfId="4624"/>
    <cellStyle name="20% - Accent4 73" xfId="778"/>
    <cellStyle name="20% - Accent4 73 2" xfId="4625"/>
    <cellStyle name="20% - Accent4 74" xfId="779"/>
    <cellStyle name="20% - Accent4 74 2" xfId="4626"/>
    <cellStyle name="20% - Accent4 75" xfId="780"/>
    <cellStyle name="20% - Accent4 75 2" xfId="4627"/>
    <cellStyle name="20% - Accent4 76" xfId="781"/>
    <cellStyle name="20% - Accent4 76 2" xfId="4628"/>
    <cellStyle name="20% - Accent4 77" xfId="782"/>
    <cellStyle name="20% - Accent4 77 2" xfId="4629"/>
    <cellStyle name="20% - Accent4 78" xfId="783"/>
    <cellStyle name="20% - Accent4 78 2" xfId="4630"/>
    <cellStyle name="20% - Accent4 79" xfId="784"/>
    <cellStyle name="20% - Accent4 79 2" xfId="4631"/>
    <cellStyle name="20% - Accent4 8" xfId="785"/>
    <cellStyle name="20% - Accent4 8 2" xfId="786"/>
    <cellStyle name="20% - Accent4 8 2 2" xfId="787"/>
    <cellStyle name="20% - Accent4 8 2 2 2" xfId="4634"/>
    <cellStyle name="20% - Accent4 8 2 3" xfId="4633"/>
    <cellStyle name="20% - Accent4 8 2_draft transactions report_052009_rvsd" xfId="788"/>
    <cellStyle name="20% - Accent4 8 3" xfId="789"/>
    <cellStyle name="20% - Accent4 8 3 2" xfId="4635"/>
    <cellStyle name="20% - Accent4 8 4" xfId="4632"/>
    <cellStyle name="20% - Accent4 8_draft transactions report_052009_rvsd" xfId="790"/>
    <cellStyle name="20% - Accent4 80" xfId="791"/>
    <cellStyle name="20% - Accent4 80 2" xfId="4636"/>
    <cellStyle name="20% - Accent4 81" xfId="792"/>
    <cellStyle name="20% - Accent4 81 2" xfId="4637"/>
    <cellStyle name="20% - Accent4 82" xfId="793"/>
    <cellStyle name="20% - Accent4 82 2" xfId="4638"/>
    <cellStyle name="20% - Accent4 83" xfId="794"/>
    <cellStyle name="20% - Accent4 83 2" xfId="4639"/>
    <cellStyle name="20% - Accent4 84" xfId="795"/>
    <cellStyle name="20% - Accent4 84 2" xfId="4640"/>
    <cellStyle name="20% - Accent4 85" xfId="796"/>
    <cellStyle name="20% - Accent4 85 2" xfId="4641"/>
    <cellStyle name="20% - Accent4 86" xfId="797"/>
    <cellStyle name="20% - Accent4 86 2" xfId="4642"/>
    <cellStyle name="20% - Accent4 87" xfId="798"/>
    <cellStyle name="20% - Accent4 87 2" xfId="4643"/>
    <cellStyle name="20% - Accent4 88" xfId="799"/>
    <cellStyle name="20% - Accent4 88 2" xfId="4644"/>
    <cellStyle name="20% - Accent4 89" xfId="800"/>
    <cellStyle name="20% - Accent4 89 2" xfId="4645"/>
    <cellStyle name="20% - Accent4 9" xfId="801"/>
    <cellStyle name="20% - Accent4 9 2" xfId="802"/>
    <cellStyle name="20% - Accent4 9 2 2" xfId="803"/>
    <cellStyle name="20% - Accent4 9 2 2 2" xfId="4648"/>
    <cellStyle name="20% - Accent4 9 2 3" xfId="4647"/>
    <cellStyle name="20% - Accent4 9 2_draft transactions report_052009_rvsd" xfId="804"/>
    <cellStyle name="20% - Accent4 9 3" xfId="805"/>
    <cellStyle name="20% - Accent4 9 3 2" xfId="4649"/>
    <cellStyle name="20% - Accent4 9 4" xfId="4646"/>
    <cellStyle name="20% - Accent4 9_draft transactions report_052009_rvsd" xfId="806"/>
    <cellStyle name="20% - Accent4 90" xfId="807"/>
    <cellStyle name="20% - Accent4 90 2" xfId="4650"/>
    <cellStyle name="20% - Accent4 91" xfId="808"/>
    <cellStyle name="20% - Accent4 91 2" xfId="4651"/>
    <cellStyle name="20% - Accent4 92" xfId="809"/>
    <cellStyle name="20% - Accent4 92 2" xfId="4652"/>
    <cellStyle name="20% - Accent4 93" xfId="810"/>
    <cellStyle name="20% - Accent4 93 2" xfId="4653"/>
    <cellStyle name="20% - Accent4 94" xfId="811"/>
    <cellStyle name="20% - Accent4 94 2" xfId="4654"/>
    <cellStyle name="20% - Accent4 95" xfId="812"/>
    <cellStyle name="20% - Accent4 95 2" xfId="4655"/>
    <cellStyle name="20% - Accent4 96" xfId="813"/>
    <cellStyle name="20% - Accent4 96 2" xfId="4656"/>
    <cellStyle name="20% - Accent4 97" xfId="814"/>
    <cellStyle name="20% - Accent4 97 2" xfId="4657"/>
    <cellStyle name="20% - Accent4 98" xfId="815"/>
    <cellStyle name="20% - Accent4 98 2" xfId="4658"/>
    <cellStyle name="20% - Accent4 99" xfId="816"/>
    <cellStyle name="20% - Accent4 99 2" xfId="4659"/>
    <cellStyle name="20% - Accent5" xfId="817" builtinId="46" customBuiltin="1"/>
    <cellStyle name="20% - Accent5 10" xfId="818"/>
    <cellStyle name="20% - Accent5 10 2" xfId="819"/>
    <cellStyle name="20% - Accent5 10 2 2" xfId="4662"/>
    <cellStyle name="20% - Accent5 10 3" xfId="4661"/>
    <cellStyle name="20% - Accent5 10_draft transactions report_052009_rvsd" xfId="820"/>
    <cellStyle name="20% - Accent5 100" xfId="821"/>
    <cellStyle name="20% - Accent5 100 2" xfId="4663"/>
    <cellStyle name="20% - Accent5 101" xfId="822"/>
    <cellStyle name="20% - Accent5 101 2" xfId="4664"/>
    <cellStyle name="20% - Accent5 102" xfId="823"/>
    <cellStyle name="20% - Accent5 102 2" xfId="4665"/>
    <cellStyle name="20% - Accent5 103" xfId="824"/>
    <cellStyle name="20% - Accent5 103 2" xfId="4666"/>
    <cellStyle name="20% - Accent5 104" xfId="825"/>
    <cellStyle name="20% - Accent5 104 2" xfId="4667"/>
    <cellStyle name="20% - Accent5 105" xfId="826"/>
    <cellStyle name="20% - Accent5 105 2" xfId="4668"/>
    <cellStyle name="20% - Accent5 106" xfId="827"/>
    <cellStyle name="20% - Accent5 106 2" xfId="4669"/>
    <cellStyle name="20% - Accent5 107" xfId="828"/>
    <cellStyle name="20% - Accent5 107 2" xfId="4670"/>
    <cellStyle name="20% - Accent5 108" xfId="829"/>
    <cellStyle name="20% - Accent5 108 2" xfId="4671"/>
    <cellStyle name="20% - Accent5 109" xfId="830"/>
    <cellStyle name="20% - Accent5 109 2" xfId="4672"/>
    <cellStyle name="20% - Accent5 11" xfId="831"/>
    <cellStyle name="20% - Accent5 11 2" xfId="832"/>
    <cellStyle name="20% - Accent5 11 2 2" xfId="4674"/>
    <cellStyle name="20% - Accent5 11 3" xfId="4673"/>
    <cellStyle name="20% - Accent5 11_draft transactions report_052009_rvsd" xfId="833"/>
    <cellStyle name="20% - Accent5 110" xfId="834"/>
    <cellStyle name="20% - Accent5 110 2" xfId="4675"/>
    <cellStyle name="20% - Accent5 111" xfId="835"/>
    <cellStyle name="20% - Accent5 111 2" xfId="4676"/>
    <cellStyle name="20% - Accent5 112" xfId="836"/>
    <cellStyle name="20% - Accent5 112 2" xfId="4677"/>
    <cellStyle name="20% - Accent5 113" xfId="837"/>
    <cellStyle name="20% - Accent5 113 2" xfId="4678"/>
    <cellStyle name="20% - Accent5 114" xfId="838"/>
    <cellStyle name="20% - Accent5 114 2" xfId="4679"/>
    <cellStyle name="20% - Accent5 115" xfId="839"/>
    <cellStyle name="20% - Accent5 115 2" xfId="4680"/>
    <cellStyle name="20% - Accent5 116" xfId="840"/>
    <cellStyle name="20% - Accent5 116 2" xfId="4681"/>
    <cellStyle name="20% - Accent5 117" xfId="841"/>
    <cellStyle name="20% - Accent5 117 2" xfId="4682"/>
    <cellStyle name="20% - Accent5 118" xfId="842"/>
    <cellStyle name="20% - Accent5 118 2" xfId="4683"/>
    <cellStyle name="20% - Accent5 119" xfId="3112"/>
    <cellStyle name="20% - Accent5 119 2" xfId="6201"/>
    <cellStyle name="20% - Accent5 12" xfId="843"/>
    <cellStyle name="20% - Accent5 12 2" xfId="844"/>
    <cellStyle name="20% - Accent5 12 2 2" xfId="4685"/>
    <cellStyle name="20% - Accent5 12 3" xfId="4684"/>
    <cellStyle name="20% - Accent5 12_draft transactions report_052009_rvsd" xfId="845"/>
    <cellStyle name="20% - Accent5 120" xfId="3127"/>
    <cellStyle name="20% - Accent5 120 2" xfId="6216"/>
    <cellStyle name="20% - Accent5 121" xfId="3140"/>
    <cellStyle name="20% - Accent5 121 2" xfId="6229"/>
    <cellStyle name="20% - Accent5 122" xfId="3152"/>
    <cellStyle name="20% - Accent5 123" xfId="3194"/>
    <cellStyle name="20% - Accent5 124" xfId="3218"/>
    <cellStyle name="20% - Accent5 125" xfId="3260"/>
    <cellStyle name="20% - Accent5 126" xfId="3302"/>
    <cellStyle name="20% - Accent5 127" xfId="3361"/>
    <cellStyle name="20% - Accent5 127 2" xfId="6240"/>
    <cellStyle name="20% - Accent5 128" xfId="3376"/>
    <cellStyle name="20% - Accent5 128 2" xfId="6255"/>
    <cellStyle name="20% - Accent5 129" xfId="3389"/>
    <cellStyle name="20% - Accent5 129 2" xfId="6268"/>
    <cellStyle name="20% - Accent5 13" xfId="846"/>
    <cellStyle name="20% - Accent5 13 2" xfId="847"/>
    <cellStyle name="20% - Accent5 13 2 2" xfId="4687"/>
    <cellStyle name="20% - Accent5 13 3" xfId="4686"/>
    <cellStyle name="20% - Accent5 13_draft transactions report_052009_rvsd" xfId="848"/>
    <cellStyle name="20% - Accent5 130" xfId="3400"/>
    <cellStyle name="20% - Accent5 130 2" xfId="6279"/>
    <cellStyle name="20% - Accent5 131" xfId="3415"/>
    <cellStyle name="20% - Accent5 131 2" xfId="6294"/>
    <cellStyle name="20% - Accent5 132" xfId="3428"/>
    <cellStyle name="20% - Accent5 132 2" xfId="6307"/>
    <cellStyle name="20% - Accent5 133" xfId="3441"/>
    <cellStyle name="20% - Accent5 133 2" xfId="6320"/>
    <cellStyle name="20% - Accent5 134" xfId="3454"/>
    <cellStyle name="20% - Accent5 134 2" xfId="6333"/>
    <cellStyle name="20% - Accent5 135" xfId="3466"/>
    <cellStyle name="20% - Accent5 136" xfId="3508"/>
    <cellStyle name="20% - Accent5 137" xfId="3532"/>
    <cellStyle name="20% - Accent5 138" xfId="3591"/>
    <cellStyle name="20% - Accent5 138 2" xfId="6344"/>
    <cellStyle name="20% - Accent5 139" xfId="3620"/>
    <cellStyle name="20% - Accent5 139 2" xfId="6359"/>
    <cellStyle name="20% - Accent5 14" xfId="849"/>
    <cellStyle name="20% - Accent5 14 2" xfId="850"/>
    <cellStyle name="20% - Accent5 14 2 2" xfId="4689"/>
    <cellStyle name="20% - Accent5 14 3" xfId="4688"/>
    <cellStyle name="20% - Accent5 14_draft transactions report_052009_rvsd" xfId="851"/>
    <cellStyle name="20% - Accent5 140" xfId="3633"/>
    <cellStyle name="20% - Accent5 140 2" xfId="6372"/>
    <cellStyle name="20% - Accent5 141" xfId="3646"/>
    <cellStyle name="20% - Accent5 141 2" xfId="6385"/>
    <cellStyle name="20% - Accent5 142" xfId="3659"/>
    <cellStyle name="20% - Accent5 142 2" xfId="6398"/>
    <cellStyle name="20% - Accent5 143" xfId="3672"/>
    <cellStyle name="20% - Accent5 143 2" xfId="6411"/>
    <cellStyle name="20% - Accent5 144" xfId="3685"/>
    <cellStyle name="20% - Accent5 144 2" xfId="6424"/>
    <cellStyle name="20% - Accent5 145" xfId="3698"/>
    <cellStyle name="20% - Accent5 145 2" xfId="6437"/>
    <cellStyle name="20% - Accent5 146" xfId="3712"/>
    <cellStyle name="20% - Accent5 146 2" xfId="6450"/>
    <cellStyle name="20% - Accent5 147" xfId="3607"/>
    <cellStyle name="20% - Accent5 148" xfId="3751"/>
    <cellStyle name="20% - Accent5 149" xfId="3775"/>
    <cellStyle name="20% - Accent5 15" xfId="852"/>
    <cellStyle name="20% - Accent5 15 2" xfId="853"/>
    <cellStyle name="20% - Accent5 15 2 2" xfId="4691"/>
    <cellStyle name="20% - Accent5 15 3" xfId="4690"/>
    <cellStyle name="20% - Accent5 15_draft transactions report_052009_rvsd" xfId="854"/>
    <cellStyle name="20% - Accent5 150" xfId="3834"/>
    <cellStyle name="20% - Accent5 151" xfId="3876"/>
    <cellStyle name="20% - Accent5 152" xfId="3988"/>
    <cellStyle name="20% - Accent5 153" xfId="4660"/>
    <cellStyle name="20% - Accent5 16" xfId="855"/>
    <cellStyle name="20% - Accent5 16 2" xfId="856"/>
    <cellStyle name="20% - Accent5 16 2 2" xfId="4693"/>
    <cellStyle name="20% - Accent5 16 3" xfId="4692"/>
    <cellStyle name="20% - Accent5 16_draft transactions report_052009_rvsd" xfId="857"/>
    <cellStyle name="20% - Accent5 17" xfId="858"/>
    <cellStyle name="20% - Accent5 17 2" xfId="859"/>
    <cellStyle name="20% - Accent5 17 2 2" xfId="4695"/>
    <cellStyle name="20% - Accent5 17 3" xfId="4694"/>
    <cellStyle name="20% - Accent5 17_draft transactions report_052009_rvsd" xfId="860"/>
    <cellStyle name="20% - Accent5 18" xfId="861"/>
    <cellStyle name="20% - Accent5 18 2" xfId="862"/>
    <cellStyle name="20% - Accent5 18 2 2" xfId="4697"/>
    <cellStyle name="20% - Accent5 18 3" xfId="4696"/>
    <cellStyle name="20% - Accent5 18_draft transactions report_052009_rvsd" xfId="863"/>
    <cellStyle name="20% - Accent5 19" xfId="864"/>
    <cellStyle name="20% - Accent5 19 2" xfId="865"/>
    <cellStyle name="20% - Accent5 19 2 2" xfId="4699"/>
    <cellStyle name="20% - Accent5 19 3" xfId="4698"/>
    <cellStyle name="20% - Accent5 19_draft transactions report_052009_rvsd" xfId="866"/>
    <cellStyle name="20% - Accent5 2" xfId="867"/>
    <cellStyle name="20% - Accent5 2 2" xfId="868"/>
    <cellStyle name="20% - Accent5 2 2 2" xfId="869"/>
    <cellStyle name="20% - Accent5 2 2 2 2" xfId="4702"/>
    <cellStyle name="20% - Accent5 2 2 3" xfId="4701"/>
    <cellStyle name="20% - Accent5 2 2_draft transactions report_052009_rvsd" xfId="870"/>
    <cellStyle name="20% - Accent5 2 3" xfId="871"/>
    <cellStyle name="20% - Accent5 2 3 2" xfId="4703"/>
    <cellStyle name="20% - Accent5 2 4" xfId="4700"/>
    <cellStyle name="20% - Accent5 2_draft transactions report_052009_rvsd" xfId="872"/>
    <cellStyle name="20% - Accent5 20" xfId="873"/>
    <cellStyle name="20% - Accent5 20 2" xfId="874"/>
    <cellStyle name="20% - Accent5 20 2 2" xfId="4705"/>
    <cellStyle name="20% - Accent5 20 3" xfId="4704"/>
    <cellStyle name="20% - Accent5 20_draft transactions report_052009_rvsd" xfId="875"/>
    <cellStyle name="20% - Accent5 21" xfId="876"/>
    <cellStyle name="20% - Accent5 21 2" xfId="877"/>
    <cellStyle name="20% - Accent5 21 2 2" xfId="4707"/>
    <cellStyle name="20% - Accent5 21 3" xfId="4706"/>
    <cellStyle name="20% - Accent5 21_draft transactions report_052009_rvsd" xfId="878"/>
    <cellStyle name="20% - Accent5 22" xfId="879"/>
    <cellStyle name="20% - Accent5 22 2" xfId="880"/>
    <cellStyle name="20% - Accent5 22 2 2" xfId="4709"/>
    <cellStyle name="20% - Accent5 22 3" xfId="4708"/>
    <cellStyle name="20% - Accent5 22_draft transactions report_052009_rvsd" xfId="881"/>
    <cellStyle name="20% - Accent5 23" xfId="882"/>
    <cellStyle name="20% - Accent5 23 2" xfId="883"/>
    <cellStyle name="20% - Accent5 23 2 2" xfId="4711"/>
    <cellStyle name="20% - Accent5 23 3" xfId="4710"/>
    <cellStyle name="20% - Accent5 23_draft transactions report_052009_rvsd" xfId="884"/>
    <cellStyle name="20% - Accent5 24" xfId="885"/>
    <cellStyle name="20% - Accent5 24 2" xfId="886"/>
    <cellStyle name="20% - Accent5 24 2 2" xfId="4713"/>
    <cellStyle name="20% - Accent5 24 3" xfId="4712"/>
    <cellStyle name="20% - Accent5 24_draft transactions report_052009_rvsd" xfId="887"/>
    <cellStyle name="20% - Accent5 25" xfId="888"/>
    <cellStyle name="20% - Accent5 25 2" xfId="889"/>
    <cellStyle name="20% - Accent5 25 2 2" xfId="4715"/>
    <cellStyle name="20% - Accent5 25 3" xfId="4714"/>
    <cellStyle name="20% - Accent5 25_draft transactions report_052009_rvsd" xfId="890"/>
    <cellStyle name="20% - Accent5 26" xfId="891"/>
    <cellStyle name="20% - Accent5 26 2" xfId="892"/>
    <cellStyle name="20% - Accent5 26 2 2" xfId="4717"/>
    <cellStyle name="20% - Accent5 26 3" xfId="4716"/>
    <cellStyle name="20% - Accent5 26_draft transactions report_052009_rvsd" xfId="893"/>
    <cellStyle name="20% - Accent5 27" xfId="894"/>
    <cellStyle name="20% - Accent5 27 2" xfId="895"/>
    <cellStyle name="20% - Accent5 27 2 2" xfId="4719"/>
    <cellStyle name="20% - Accent5 27 3" xfId="4718"/>
    <cellStyle name="20% - Accent5 27_draft transactions report_052009_rvsd" xfId="896"/>
    <cellStyle name="20% - Accent5 28" xfId="897"/>
    <cellStyle name="20% - Accent5 28 2" xfId="898"/>
    <cellStyle name="20% - Accent5 28 2 2" xfId="4721"/>
    <cellStyle name="20% - Accent5 28 3" xfId="4720"/>
    <cellStyle name="20% - Accent5 28_draft transactions report_052009_rvsd" xfId="899"/>
    <cellStyle name="20% - Accent5 29" xfId="900"/>
    <cellStyle name="20% - Accent5 29 2" xfId="901"/>
    <cellStyle name="20% - Accent5 29 2 2" xfId="4723"/>
    <cellStyle name="20% - Accent5 29 3" xfId="4722"/>
    <cellStyle name="20% - Accent5 29_draft transactions report_052009_rvsd" xfId="902"/>
    <cellStyle name="20% - Accent5 3" xfId="903"/>
    <cellStyle name="20% - Accent5 3 2" xfId="904"/>
    <cellStyle name="20% - Accent5 3 2 2" xfId="905"/>
    <cellStyle name="20% - Accent5 3 2 2 2" xfId="4726"/>
    <cellStyle name="20% - Accent5 3 2 3" xfId="4725"/>
    <cellStyle name="20% - Accent5 3 2_draft transactions report_052009_rvsd" xfId="906"/>
    <cellStyle name="20% - Accent5 3 3" xfId="907"/>
    <cellStyle name="20% - Accent5 3 3 2" xfId="4727"/>
    <cellStyle name="20% - Accent5 3 4" xfId="4724"/>
    <cellStyle name="20% - Accent5 3_draft transactions report_052009_rvsd" xfId="908"/>
    <cellStyle name="20% - Accent5 30" xfId="909"/>
    <cellStyle name="20% - Accent5 30 2" xfId="910"/>
    <cellStyle name="20% - Accent5 30 2 2" xfId="4729"/>
    <cellStyle name="20% - Accent5 30 3" xfId="4728"/>
    <cellStyle name="20% - Accent5 30_draft transactions report_052009_rvsd" xfId="911"/>
    <cellStyle name="20% - Accent5 31" xfId="912"/>
    <cellStyle name="20% - Accent5 31 2" xfId="913"/>
    <cellStyle name="20% - Accent5 31 2 2" xfId="4731"/>
    <cellStyle name="20% - Accent5 31 3" xfId="4730"/>
    <cellStyle name="20% - Accent5 31_draft transactions report_052009_rvsd" xfId="914"/>
    <cellStyle name="20% - Accent5 32" xfId="915"/>
    <cellStyle name="20% - Accent5 32 2" xfId="916"/>
    <cellStyle name="20% - Accent5 32 2 2" xfId="4733"/>
    <cellStyle name="20% - Accent5 32 3" xfId="4732"/>
    <cellStyle name="20% - Accent5 32_draft transactions report_052009_rvsd" xfId="917"/>
    <cellStyle name="20% - Accent5 33" xfId="918"/>
    <cellStyle name="20% - Accent5 33 2" xfId="4734"/>
    <cellStyle name="20% - Accent5 34" xfId="919"/>
    <cellStyle name="20% - Accent5 34 2" xfId="4735"/>
    <cellStyle name="20% - Accent5 35" xfId="920"/>
    <cellStyle name="20% - Accent5 35 2" xfId="4736"/>
    <cellStyle name="20% - Accent5 36" xfId="921"/>
    <cellStyle name="20% - Accent5 36 2" xfId="4737"/>
    <cellStyle name="20% - Accent5 37" xfId="922"/>
    <cellStyle name="20% - Accent5 37 2" xfId="4738"/>
    <cellStyle name="20% - Accent5 38" xfId="923"/>
    <cellStyle name="20% - Accent5 38 2" xfId="4739"/>
    <cellStyle name="20% - Accent5 39" xfId="924"/>
    <cellStyle name="20% - Accent5 39 2" xfId="4740"/>
    <cellStyle name="20% - Accent5 4" xfId="925"/>
    <cellStyle name="20% - Accent5 4 2" xfId="926"/>
    <cellStyle name="20% - Accent5 4 2 2" xfId="927"/>
    <cellStyle name="20% - Accent5 4 2 2 2" xfId="4743"/>
    <cellStyle name="20% - Accent5 4 2 3" xfId="4742"/>
    <cellStyle name="20% - Accent5 4 2_draft transactions report_052009_rvsd" xfId="928"/>
    <cellStyle name="20% - Accent5 4 3" xfId="929"/>
    <cellStyle name="20% - Accent5 4 3 2" xfId="4744"/>
    <cellStyle name="20% - Accent5 4 4" xfId="4741"/>
    <cellStyle name="20% - Accent5 4_draft transactions report_052009_rvsd" xfId="930"/>
    <cellStyle name="20% - Accent5 40" xfId="931"/>
    <cellStyle name="20% - Accent5 40 2" xfId="4745"/>
    <cellStyle name="20% - Accent5 41" xfId="932"/>
    <cellStyle name="20% - Accent5 41 2" xfId="4746"/>
    <cellStyle name="20% - Accent5 42" xfId="933"/>
    <cellStyle name="20% - Accent5 42 2" xfId="4747"/>
    <cellStyle name="20% - Accent5 43" xfId="934"/>
    <cellStyle name="20% - Accent5 43 2" xfId="4748"/>
    <cellStyle name="20% - Accent5 44" xfId="935"/>
    <cellStyle name="20% - Accent5 44 2" xfId="4749"/>
    <cellStyle name="20% - Accent5 45" xfId="936"/>
    <cellStyle name="20% - Accent5 45 2" xfId="4750"/>
    <cellStyle name="20% - Accent5 46" xfId="937"/>
    <cellStyle name="20% - Accent5 46 2" xfId="4751"/>
    <cellStyle name="20% - Accent5 47" xfId="938"/>
    <cellStyle name="20% - Accent5 47 2" xfId="4752"/>
    <cellStyle name="20% - Accent5 48" xfId="939"/>
    <cellStyle name="20% - Accent5 48 2" xfId="4753"/>
    <cellStyle name="20% - Accent5 49" xfId="940"/>
    <cellStyle name="20% - Accent5 49 2" xfId="4754"/>
    <cellStyle name="20% - Accent5 5" xfId="941"/>
    <cellStyle name="20% - Accent5 5 2" xfId="942"/>
    <cellStyle name="20% - Accent5 5 2 2" xfId="943"/>
    <cellStyle name="20% - Accent5 5 2 2 2" xfId="4757"/>
    <cellStyle name="20% - Accent5 5 2 3" xfId="4756"/>
    <cellStyle name="20% - Accent5 5 2_draft transactions report_052009_rvsd" xfId="944"/>
    <cellStyle name="20% - Accent5 5 3" xfId="945"/>
    <cellStyle name="20% - Accent5 5 3 2" xfId="4758"/>
    <cellStyle name="20% - Accent5 5 4" xfId="4755"/>
    <cellStyle name="20% - Accent5 5_draft transactions report_052009_rvsd" xfId="946"/>
    <cellStyle name="20% - Accent5 50" xfId="947"/>
    <cellStyle name="20% - Accent5 50 2" xfId="4759"/>
    <cellStyle name="20% - Accent5 51" xfId="948"/>
    <cellStyle name="20% - Accent5 51 2" xfId="4760"/>
    <cellStyle name="20% - Accent5 52" xfId="949"/>
    <cellStyle name="20% - Accent5 52 2" xfId="4761"/>
    <cellStyle name="20% - Accent5 53" xfId="950"/>
    <cellStyle name="20% - Accent5 53 2" xfId="4762"/>
    <cellStyle name="20% - Accent5 54" xfId="951"/>
    <cellStyle name="20% - Accent5 54 2" xfId="4763"/>
    <cellStyle name="20% - Accent5 55" xfId="952"/>
    <cellStyle name="20% - Accent5 55 2" xfId="4764"/>
    <cellStyle name="20% - Accent5 56" xfId="953"/>
    <cellStyle name="20% - Accent5 56 2" xfId="4765"/>
    <cellStyle name="20% - Accent5 57" xfId="954"/>
    <cellStyle name="20% - Accent5 57 2" xfId="4766"/>
    <cellStyle name="20% - Accent5 58" xfId="955"/>
    <cellStyle name="20% - Accent5 58 2" xfId="4767"/>
    <cellStyle name="20% - Accent5 59" xfId="956"/>
    <cellStyle name="20% - Accent5 59 2" xfId="4768"/>
    <cellStyle name="20% - Accent5 6" xfId="957"/>
    <cellStyle name="20% - Accent5 6 2" xfId="958"/>
    <cellStyle name="20% - Accent5 6 2 2" xfId="959"/>
    <cellStyle name="20% - Accent5 6 2 2 2" xfId="4771"/>
    <cellStyle name="20% - Accent5 6 2 3" xfId="4770"/>
    <cellStyle name="20% - Accent5 6 2_draft transactions report_052009_rvsd" xfId="960"/>
    <cellStyle name="20% - Accent5 6 3" xfId="961"/>
    <cellStyle name="20% - Accent5 6 3 2" xfId="4772"/>
    <cellStyle name="20% - Accent5 6 4" xfId="4769"/>
    <cellStyle name="20% - Accent5 6_draft transactions report_052009_rvsd" xfId="962"/>
    <cellStyle name="20% - Accent5 60" xfId="963"/>
    <cellStyle name="20% - Accent5 60 2" xfId="4773"/>
    <cellStyle name="20% - Accent5 61" xfId="964"/>
    <cellStyle name="20% - Accent5 61 2" xfId="4774"/>
    <cellStyle name="20% - Accent5 62" xfId="965"/>
    <cellStyle name="20% - Accent5 62 2" xfId="4775"/>
    <cellStyle name="20% - Accent5 63" xfId="966"/>
    <cellStyle name="20% - Accent5 63 2" xfId="4776"/>
    <cellStyle name="20% - Accent5 64" xfId="967"/>
    <cellStyle name="20% - Accent5 64 2" xfId="4777"/>
    <cellStyle name="20% - Accent5 65" xfId="968"/>
    <cellStyle name="20% - Accent5 65 2" xfId="4778"/>
    <cellStyle name="20% - Accent5 66" xfId="969"/>
    <cellStyle name="20% - Accent5 66 2" xfId="4779"/>
    <cellStyle name="20% - Accent5 67" xfId="970"/>
    <cellStyle name="20% - Accent5 67 2" xfId="4780"/>
    <cellStyle name="20% - Accent5 68" xfId="971"/>
    <cellStyle name="20% - Accent5 68 2" xfId="4781"/>
    <cellStyle name="20% - Accent5 69" xfId="972"/>
    <cellStyle name="20% - Accent5 69 2" xfId="4782"/>
    <cellStyle name="20% - Accent5 7" xfId="973"/>
    <cellStyle name="20% - Accent5 7 2" xfId="974"/>
    <cellStyle name="20% - Accent5 7 2 2" xfId="975"/>
    <cellStyle name="20% - Accent5 7 2 2 2" xfId="4785"/>
    <cellStyle name="20% - Accent5 7 2 3" xfId="4784"/>
    <cellStyle name="20% - Accent5 7 2_draft transactions report_052009_rvsd" xfId="976"/>
    <cellStyle name="20% - Accent5 7 3" xfId="977"/>
    <cellStyle name="20% - Accent5 7 3 2" xfId="4786"/>
    <cellStyle name="20% - Accent5 7 4" xfId="4783"/>
    <cellStyle name="20% - Accent5 7_draft transactions report_052009_rvsd" xfId="978"/>
    <cellStyle name="20% - Accent5 70" xfId="979"/>
    <cellStyle name="20% - Accent5 70 2" xfId="4787"/>
    <cellStyle name="20% - Accent5 71" xfId="980"/>
    <cellStyle name="20% - Accent5 71 2" xfId="4788"/>
    <cellStyle name="20% - Accent5 72" xfId="981"/>
    <cellStyle name="20% - Accent5 72 2" xfId="4789"/>
    <cellStyle name="20% - Accent5 73" xfId="982"/>
    <cellStyle name="20% - Accent5 73 2" xfId="4790"/>
    <cellStyle name="20% - Accent5 74" xfId="983"/>
    <cellStyle name="20% - Accent5 74 2" xfId="4791"/>
    <cellStyle name="20% - Accent5 75" xfId="984"/>
    <cellStyle name="20% - Accent5 75 2" xfId="4792"/>
    <cellStyle name="20% - Accent5 76" xfId="985"/>
    <cellStyle name="20% - Accent5 76 2" xfId="4793"/>
    <cellStyle name="20% - Accent5 77" xfId="986"/>
    <cellStyle name="20% - Accent5 77 2" xfId="4794"/>
    <cellStyle name="20% - Accent5 78" xfId="987"/>
    <cellStyle name="20% - Accent5 78 2" xfId="4795"/>
    <cellStyle name="20% - Accent5 79" xfId="988"/>
    <cellStyle name="20% - Accent5 79 2" xfId="4796"/>
    <cellStyle name="20% - Accent5 8" xfId="989"/>
    <cellStyle name="20% - Accent5 8 2" xfId="990"/>
    <cellStyle name="20% - Accent5 8 2 2" xfId="991"/>
    <cellStyle name="20% - Accent5 8 2 2 2" xfId="4799"/>
    <cellStyle name="20% - Accent5 8 2 3" xfId="4798"/>
    <cellStyle name="20% - Accent5 8 2_draft transactions report_052009_rvsd" xfId="992"/>
    <cellStyle name="20% - Accent5 8 3" xfId="993"/>
    <cellStyle name="20% - Accent5 8 3 2" xfId="4800"/>
    <cellStyle name="20% - Accent5 8 4" xfId="4797"/>
    <cellStyle name="20% - Accent5 8_draft transactions report_052009_rvsd" xfId="994"/>
    <cellStyle name="20% - Accent5 80" xfId="995"/>
    <cellStyle name="20% - Accent5 80 2" xfId="4801"/>
    <cellStyle name="20% - Accent5 81" xfId="996"/>
    <cellStyle name="20% - Accent5 81 2" xfId="4802"/>
    <cellStyle name="20% - Accent5 82" xfId="997"/>
    <cellStyle name="20% - Accent5 82 2" xfId="4803"/>
    <cellStyle name="20% - Accent5 83" xfId="998"/>
    <cellStyle name="20% - Accent5 83 2" xfId="4804"/>
    <cellStyle name="20% - Accent5 84" xfId="999"/>
    <cellStyle name="20% - Accent5 84 2" xfId="4805"/>
    <cellStyle name="20% - Accent5 85" xfId="1000"/>
    <cellStyle name="20% - Accent5 85 2" xfId="4806"/>
    <cellStyle name="20% - Accent5 86" xfId="1001"/>
    <cellStyle name="20% - Accent5 86 2" xfId="4807"/>
    <cellStyle name="20% - Accent5 87" xfId="1002"/>
    <cellStyle name="20% - Accent5 87 2" xfId="4808"/>
    <cellStyle name="20% - Accent5 88" xfId="1003"/>
    <cellStyle name="20% - Accent5 88 2" xfId="4809"/>
    <cellStyle name="20% - Accent5 89" xfId="1004"/>
    <cellStyle name="20% - Accent5 89 2" xfId="4810"/>
    <cellStyle name="20% - Accent5 9" xfId="1005"/>
    <cellStyle name="20% - Accent5 9 2" xfId="1006"/>
    <cellStyle name="20% - Accent5 9 2 2" xfId="1007"/>
    <cellStyle name="20% - Accent5 9 2 2 2" xfId="4813"/>
    <cellStyle name="20% - Accent5 9 2 3" xfId="4812"/>
    <cellStyle name="20% - Accent5 9 2_draft transactions report_052009_rvsd" xfId="1008"/>
    <cellStyle name="20% - Accent5 9 3" xfId="1009"/>
    <cellStyle name="20% - Accent5 9 3 2" xfId="4814"/>
    <cellStyle name="20% - Accent5 9 4" xfId="4811"/>
    <cellStyle name="20% - Accent5 9_draft transactions report_052009_rvsd" xfId="1010"/>
    <cellStyle name="20% - Accent5 90" xfId="1011"/>
    <cellStyle name="20% - Accent5 90 2" xfId="4815"/>
    <cellStyle name="20% - Accent5 91" xfId="1012"/>
    <cellStyle name="20% - Accent5 91 2" xfId="4816"/>
    <cellStyle name="20% - Accent5 92" xfId="1013"/>
    <cellStyle name="20% - Accent5 92 2" xfId="4817"/>
    <cellStyle name="20% - Accent5 93" xfId="1014"/>
    <cellStyle name="20% - Accent5 93 2" xfId="4818"/>
    <cellStyle name="20% - Accent5 94" xfId="1015"/>
    <cellStyle name="20% - Accent5 94 2" xfId="4819"/>
    <cellStyle name="20% - Accent5 95" xfId="1016"/>
    <cellStyle name="20% - Accent5 95 2" xfId="4820"/>
    <cellStyle name="20% - Accent5 96" xfId="1017"/>
    <cellStyle name="20% - Accent5 96 2" xfId="4821"/>
    <cellStyle name="20% - Accent5 97" xfId="1018"/>
    <cellStyle name="20% - Accent5 97 2" xfId="4822"/>
    <cellStyle name="20% - Accent5 98" xfId="1019"/>
    <cellStyle name="20% - Accent5 98 2" xfId="4823"/>
    <cellStyle name="20% - Accent5 99" xfId="1020"/>
    <cellStyle name="20% - Accent5 99 2" xfId="4824"/>
    <cellStyle name="20% - Accent6" xfId="1021" builtinId="50" customBuiltin="1"/>
    <cellStyle name="20% - Accent6 10" xfId="1022"/>
    <cellStyle name="20% - Accent6 10 2" xfId="1023"/>
    <cellStyle name="20% - Accent6 10 2 2" xfId="4827"/>
    <cellStyle name="20% - Accent6 10 3" xfId="4826"/>
    <cellStyle name="20% - Accent6 10_draft transactions report_052009_rvsd" xfId="1024"/>
    <cellStyle name="20% - Accent6 100" xfId="1025"/>
    <cellStyle name="20% - Accent6 100 2" xfId="4828"/>
    <cellStyle name="20% - Accent6 101" xfId="1026"/>
    <cellStyle name="20% - Accent6 101 2" xfId="4829"/>
    <cellStyle name="20% - Accent6 102" xfId="1027"/>
    <cellStyle name="20% - Accent6 102 2" xfId="4830"/>
    <cellStyle name="20% - Accent6 103" xfId="1028"/>
    <cellStyle name="20% - Accent6 103 2" xfId="4831"/>
    <cellStyle name="20% - Accent6 104" xfId="1029"/>
    <cellStyle name="20% - Accent6 104 2" xfId="4832"/>
    <cellStyle name="20% - Accent6 105" xfId="1030"/>
    <cellStyle name="20% - Accent6 105 2" xfId="4833"/>
    <cellStyle name="20% - Accent6 106" xfId="1031"/>
    <cellStyle name="20% - Accent6 106 2" xfId="4834"/>
    <cellStyle name="20% - Accent6 107" xfId="1032"/>
    <cellStyle name="20% - Accent6 107 2" xfId="4835"/>
    <cellStyle name="20% - Accent6 108" xfId="1033"/>
    <cellStyle name="20% - Accent6 108 2" xfId="4836"/>
    <cellStyle name="20% - Accent6 109" xfId="1034"/>
    <cellStyle name="20% - Accent6 109 2" xfId="4837"/>
    <cellStyle name="20% - Accent6 11" xfId="1035"/>
    <cellStyle name="20% - Accent6 11 2" xfId="1036"/>
    <cellStyle name="20% - Accent6 11 2 2" xfId="4839"/>
    <cellStyle name="20% - Accent6 11 3" xfId="4838"/>
    <cellStyle name="20% - Accent6 11_draft transactions report_052009_rvsd" xfId="1037"/>
    <cellStyle name="20% - Accent6 110" xfId="1038"/>
    <cellStyle name="20% - Accent6 110 2" xfId="4840"/>
    <cellStyle name="20% - Accent6 111" xfId="1039"/>
    <cellStyle name="20% - Accent6 111 2" xfId="4841"/>
    <cellStyle name="20% - Accent6 112" xfId="1040"/>
    <cellStyle name="20% - Accent6 112 2" xfId="4842"/>
    <cellStyle name="20% - Accent6 113" xfId="1041"/>
    <cellStyle name="20% - Accent6 113 2" xfId="4843"/>
    <cellStyle name="20% - Accent6 114" xfId="1042"/>
    <cellStyle name="20% - Accent6 114 2" xfId="4844"/>
    <cellStyle name="20% - Accent6 115" xfId="1043"/>
    <cellStyle name="20% - Accent6 115 2" xfId="4845"/>
    <cellStyle name="20% - Accent6 116" xfId="1044"/>
    <cellStyle name="20% - Accent6 116 2" xfId="4846"/>
    <cellStyle name="20% - Accent6 117" xfId="1045"/>
    <cellStyle name="20% - Accent6 117 2" xfId="4847"/>
    <cellStyle name="20% - Accent6 118" xfId="1046"/>
    <cellStyle name="20% - Accent6 118 2" xfId="4848"/>
    <cellStyle name="20% - Accent6 119" xfId="3113"/>
    <cellStyle name="20% - Accent6 119 2" xfId="6202"/>
    <cellStyle name="20% - Accent6 12" xfId="1047"/>
    <cellStyle name="20% - Accent6 12 2" xfId="1048"/>
    <cellStyle name="20% - Accent6 12 2 2" xfId="4850"/>
    <cellStyle name="20% - Accent6 12 3" xfId="4849"/>
    <cellStyle name="20% - Accent6 12_draft transactions report_052009_rvsd" xfId="1049"/>
    <cellStyle name="20% - Accent6 120" xfId="3126"/>
    <cellStyle name="20% - Accent6 120 2" xfId="6215"/>
    <cellStyle name="20% - Accent6 121" xfId="3139"/>
    <cellStyle name="20% - Accent6 121 2" xfId="6228"/>
    <cellStyle name="20% - Accent6 122" xfId="3153"/>
    <cellStyle name="20% - Accent6 123" xfId="3195"/>
    <cellStyle name="20% - Accent6 124" xfId="3217"/>
    <cellStyle name="20% - Accent6 125" xfId="3259"/>
    <cellStyle name="20% - Accent6 126" xfId="3301"/>
    <cellStyle name="20% - Accent6 127" xfId="3362"/>
    <cellStyle name="20% - Accent6 127 2" xfId="6241"/>
    <cellStyle name="20% - Accent6 128" xfId="3375"/>
    <cellStyle name="20% - Accent6 128 2" xfId="6254"/>
    <cellStyle name="20% - Accent6 129" xfId="3388"/>
    <cellStyle name="20% - Accent6 129 2" xfId="6267"/>
    <cellStyle name="20% - Accent6 13" xfId="1050"/>
    <cellStyle name="20% - Accent6 13 2" xfId="1051"/>
    <cellStyle name="20% - Accent6 13 2 2" xfId="4852"/>
    <cellStyle name="20% - Accent6 13 3" xfId="4851"/>
    <cellStyle name="20% - Accent6 13_draft transactions report_052009_rvsd" xfId="1052"/>
    <cellStyle name="20% - Accent6 130" xfId="3401"/>
    <cellStyle name="20% - Accent6 130 2" xfId="6280"/>
    <cellStyle name="20% - Accent6 131" xfId="3414"/>
    <cellStyle name="20% - Accent6 131 2" xfId="6293"/>
    <cellStyle name="20% - Accent6 132" xfId="3427"/>
    <cellStyle name="20% - Accent6 132 2" xfId="6306"/>
    <cellStyle name="20% - Accent6 133" xfId="3440"/>
    <cellStyle name="20% - Accent6 133 2" xfId="6319"/>
    <cellStyle name="20% - Accent6 134" xfId="3453"/>
    <cellStyle name="20% - Accent6 134 2" xfId="6332"/>
    <cellStyle name="20% - Accent6 135" xfId="3467"/>
    <cellStyle name="20% - Accent6 136" xfId="3509"/>
    <cellStyle name="20% - Accent6 137" xfId="3531"/>
    <cellStyle name="20% - Accent6 138" xfId="3592"/>
    <cellStyle name="20% - Accent6 138 2" xfId="6345"/>
    <cellStyle name="20% - Accent6 139" xfId="3619"/>
    <cellStyle name="20% - Accent6 139 2" xfId="6358"/>
    <cellStyle name="20% - Accent6 14" xfId="1053"/>
    <cellStyle name="20% - Accent6 14 2" xfId="1054"/>
    <cellStyle name="20% - Accent6 14 2 2" xfId="4854"/>
    <cellStyle name="20% - Accent6 14 3" xfId="4853"/>
    <cellStyle name="20% - Accent6 14_draft transactions report_052009_rvsd" xfId="1055"/>
    <cellStyle name="20% - Accent6 140" xfId="3632"/>
    <cellStyle name="20% - Accent6 140 2" xfId="6371"/>
    <cellStyle name="20% - Accent6 141" xfId="3645"/>
    <cellStyle name="20% - Accent6 141 2" xfId="6384"/>
    <cellStyle name="20% - Accent6 142" xfId="3658"/>
    <cellStyle name="20% - Accent6 142 2" xfId="6397"/>
    <cellStyle name="20% - Accent6 143" xfId="3671"/>
    <cellStyle name="20% - Accent6 143 2" xfId="6410"/>
    <cellStyle name="20% - Accent6 144" xfId="3684"/>
    <cellStyle name="20% - Accent6 144 2" xfId="6423"/>
    <cellStyle name="20% - Accent6 145" xfId="3697"/>
    <cellStyle name="20% - Accent6 145 2" xfId="6436"/>
    <cellStyle name="20% - Accent6 146" xfId="3711"/>
    <cellStyle name="20% - Accent6 146 2" xfId="6449"/>
    <cellStyle name="20% - Accent6 147" xfId="3606"/>
    <cellStyle name="20% - Accent6 148" xfId="3752"/>
    <cellStyle name="20% - Accent6 149" xfId="3774"/>
    <cellStyle name="20% - Accent6 15" xfId="1056"/>
    <cellStyle name="20% - Accent6 15 2" xfId="1057"/>
    <cellStyle name="20% - Accent6 15 2 2" xfId="4856"/>
    <cellStyle name="20% - Accent6 15 3" xfId="4855"/>
    <cellStyle name="20% - Accent6 15_draft transactions report_052009_rvsd" xfId="1058"/>
    <cellStyle name="20% - Accent6 150" xfId="3835"/>
    <cellStyle name="20% - Accent6 151" xfId="3877"/>
    <cellStyle name="20% - Accent6 152" xfId="3989"/>
    <cellStyle name="20% - Accent6 153" xfId="4825"/>
    <cellStyle name="20% - Accent6 16" xfId="1059"/>
    <cellStyle name="20% - Accent6 16 2" xfId="1060"/>
    <cellStyle name="20% - Accent6 16 2 2" xfId="4858"/>
    <cellStyle name="20% - Accent6 16 3" xfId="4857"/>
    <cellStyle name="20% - Accent6 16_draft transactions report_052009_rvsd" xfId="1061"/>
    <cellStyle name="20% - Accent6 17" xfId="1062"/>
    <cellStyle name="20% - Accent6 17 2" xfId="1063"/>
    <cellStyle name="20% - Accent6 17 2 2" xfId="4860"/>
    <cellStyle name="20% - Accent6 17 3" xfId="4859"/>
    <cellStyle name="20% - Accent6 17_draft transactions report_052009_rvsd" xfId="1064"/>
    <cellStyle name="20% - Accent6 18" xfId="1065"/>
    <cellStyle name="20% - Accent6 18 2" xfId="1066"/>
    <cellStyle name="20% - Accent6 18 2 2" xfId="4862"/>
    <cellStyle name="20% - Accent6 18 3" xfId="4861"/>
    <cellStyle name="20% - Accent6 18_draft transactions report_052009_rvsd" xfId="1067"/>
    <cellStyle name="20% - Accent6 19" xfId="1068"/>
    <cellStyle name="20% - Accent6 19 2" xfId="1069"/>
    <cellStyle name="20% - Accent6 19 2 2" xfId="4864"/>
    <cellStyle name="20% - Accent6 19 3" xfId="4863"/>
    <cellStyle name="20% - Accent6 19_draft transactions report_052009_rvsd" xfId="1070"/>
    <cellStyle name="20% - Accent6 2" xfId="1071"/>
    <cellStyle name="20% - Accent6 2 2" xfId="1072"/>
    <cellStyle name="20% - Accent6 2 2 2" xfId="1073"/>
    <cellStyle name="20% - Accent6 2 2 2 2" xfId="4867"/>
    <cellStyle name="20% - Accent6 2 2 3" xfId="4866"/>
    <cellStyle name="20% - Accent6 2 2_draft transactions report_052009_rvsd" xfId="1074"/>
    <cellStyle name="20% - Accent6 2 3" xfId="1075"/>
    <cellStyle name="20% - Accent6 2 3 2" xfId="4868"/>
    <cellStyle name="20% - Accent6 2 4" xfId="4865"/>
    <cellStyle name="20% - Accent6 2_draft transactions report_052009_rvsd" xfId="1076"/>
    <cellStyle name="20% - Accent6 20" xfId="1077"/>
    <cellStyle name="20% - Accent6 20 2" xfId="1078"/>
    <cellStyle name="20% - Accent6 20 2 2" xfId="4870"/>
    <cellStyle name="20% - Accent6 20 3" xfId="4869"/>
    <cellStyle name="20% - Accent6 20_draft transactions report_052009_rvsd" xfId="1079"/>
    <cellStyle name="20% - Accent6 21" xfId="1080"/>
    <cellStyle name="20% - Accent6 21 2" xfId="1081"/>
    <cellStyle name="20% - Accent6 21 2 2" xfId="4872"/>
    <cellStyle name="20% - Accent6 21 3" xfId="4871"/>
    <cellStyle name="20% - Accent6 21_draft transactions report_052009_rvsd" xfId="1082"/>
    <cellStyle name="20% - Accent6 22" xfId="1083"/>
    <cellStyle name="20% - Accent6 22 2" xfId="1084"/>
    <cellStyle name="20% - Accent6 22 2 2" xfId="4874"/>
    <cellStyle name="20% - Accent6 22 3" xfId="4873"/>
    <cellStyle name="20% - Accent6 22_draft transactions report_052009_rvsd" xfId="1085"/>
    <cellStyle name="20% - Accent6 23" xfId="1086"/>
    <cellStyle name="20% - Accent6 23 2" xfId="1087"/>
    <cellStyle name="20% - Accent6 23 2 2" xfId="4876"/>
    <cellStyle name="20% - Accent6 23 3" xfId="4875"/>
    <cellStyle name="20% - Accent6 23_draft transactions report_052009_rvsd" xfId="1088"/>
    <cellStyle name="20% - Accent6 24" xfId="1089"/>
    <cellStyle name="20% - Accent6 24 2" xfId="1090"/>
    <cellStyle name="20% - Accent6 24 2 2" xfId="4878"/>
    <cellStyle name="20% - Accent6 24 3" xfId="4877"/>
    <cellStyle name="20% - Accent6 24_draft transactions report_052009_rvsd" xfId="1091"/>
    <cellStyle name="20% - Accent6 25" xfId="1092"/>
    <cellStyle name="20% - Accent6 25 2" xfId="1093"/>
    <cellStyle name="20% - Accent6 25 2 2" xfId="4880"/>
    <cellStyle name="20% - Accent6 25 3" xfId="4879"/>
    <cellStyle name="20% - Accent6 25_draft transactions report_052009_rvsd" xfId="1094"/>
    <cellStyle name="20% - Accent6 26" xfId="1095"/>
    <cellStyle name="20% - Accent6 26 2" xfId="1096"/>
    <cellStyle name="20% - Accent6 26 2 2" xfId="4882"/>
    <cellStyle name="20% - Accent6 26 3" xfId="4881"/>
    <cellStyle name="20% - Accent6 26_draft transactions report_052009_rvsd" xfId="1097"/>
    <cellStyle name="20% - Accent6 27" xfId="1098"/>
    <cellStyle name="20% - Accent6 27 2" xfId="1099"/>
    <cellStyle name="20% - Accent6 27 2 2" xfId="4884"/>
    <cellStyle name="20% - Accent6 27 3" xfId="4883"/>
    <cellStyle name="20% - Accent6 27_draft transactions report_052009_rvsd" xfId="1100"/>
    <cellStyle name="20% - Accent6 28" xfId="1101"/>
    <cellStyle name="20% - Accent6 28 2" xfId="1102"/>
    <cellStyle name="20% - Accent6 28 2 2" xfId="4886"/>
    <cellStyle name="20% - Accent6 28 3" xfId="4885"/>
    <cellStyle name="20% - Accent6 28_draft transactions report_052009_rvsd" xfId="1103"/>
    <cellStyle name="20% - Accent6 29" xfId="1104"/>
    <cellStyle name="20% - Accent6 29 2" xfId="1105"/>
    <cellStyle name="20% - Accent6 29 2 2" xfId="4888"/>
    <cellStyle name="20% - Accent6 29 3" xfId="4887"/>
    <cellStyle name="20% - Accent6 29_draft transactions report_052009_rvsd" xfId="1106"/>
    <cellStyle name="20% - Accent6 3" xfId="1107"/>
    <cellStyle name="20% - Accent6 3 2" xfId="1108"/>
    <cellStyle name="20% - Accent6 3 2 2" xfId="1109"/>
    <cellStyle name="20% - Accent6 3 2 2 2" xfId="4891"/>
    <cellStyle name="20% - Accent6 3 2 3" xfId="4890"/>
    <cellStyle name="20% - Accent6 3 2_draft transactions report_052009_rvsd" xfId="1110"/>
    <cellStyle name="20% - Accent6 3 3" xfId="1111"/>
    <cellStyle name="20% - Accent6 3 3 2" xfId="4892"/>
    <cellStyle name="20% - Accent6 3 4" xfId="4889"/>
    <cellStyle name="20% - Accent6 3_draft transactions report_052009_rvsd" xfId="1112"/>
    <cellStyle name="20% - Accent6 30" xfId="1113"/>
    <cellStyle name="20% - Accent6 30 2" xfId="1114"/>
    <cellStyle name="20% - Accent6 30 2 2" xfId="4894"/>
    <cellStyle name="20% - Accent6 30 3" xfId="4893"/>
    <cellStyle name="20% - Accent6 30_draft transactions report_052009_rvsd" xfId="1115"/>
    <cellStyle name="20% - Accent6 31" xfId="1116"/>
    <cellStyle name="20% - Accent6 31 2" xfId="1117"/>
    <cellStyle name="20% - Accent6 31 2 2" xfId="4896"/>
    <cellStyle name="20% - Accent6 31 3" xfId="4895"/>
    <cellStyle name="20% - Accent6 31_draft transactions report_052009_rvsd" xfId="1118"/>
    <cellStyle name="20% - Accent6 32" xfId="1119"/>
    <cellStyle name="20% - Accent6 32 2" xfId="1120"/>
    <cellStyle name="20% - Accent6 32 2 2" xfId="4898"/>
    <cellStyle name="20% - Accent6 32 3" xfId="4897"/>
    <cellStyle name="20% - Accent6 32_draft transactions report_052009_rvsd" xfId="1121"/>
    <cellStyle name="20% - Accent6 33" xfId="1122"/>
    <cellStyle name="20% - Accent6 33 2" xfId="4899"/>
    <cellStyle name="20% - Accent6 34" xfId="1123"/>
    <cellStyle name="20% - Accent6 34 2" xfId="4900"/>
    <cellStyle name="20% - Accent6 35" xfId="1124"/>
    <cellStyle name="20% - Accent6 35 2" xfId="4901"/>
    <cellStyle name="20% - Accent6 36" xfId="1125"/>
    <cellStyle name="20% - Accent6 36 2" xfId="4902"/>
    <cellStyle name="20% - Accent6 37" xfId="1126"/>
    <cellStyle name="20% - Accent6 37 2" xfId="4903"/>
    <cellStyle name="20% - Accent6 38" xfId="1127"/>
    <cellStyle name="20% - Accent6 38 2" xfId="4904"/>
    <cellStyle name="20% - Accent6 39" xfId="1128"/>
    <cellStyle name="20% - Accent6 39 2" xfId="4905"/>
    <cellStyle name="20% - Accent6 4" xfId="1129"/>
    <cellStyle name="20% - Accent6 4 2" xfId="1130"/>
    <cellStyle name="20% - Accent6 4 2 2" xfId="1131"/>
    <cellStyle name="20% - Accent6 4 2 2 2" xfId="4908"/>
    <cellStyle name="20% - Accent6 4 2 3" xfId="4907"/>
    <cellStyle name="20% - Accent6 4 2_draft transactions report_052009_rvsd" xfId="1132"/>
    <cellStyle name="20% - Accent6 4 3" xfId="1133"/>
    <cellStyle name="20% - Accent6 4 3 2" xfId="4909"/>
    <cellStyle name="20% - Accent6 4 4" xfId="4906"/>
    <cellStyle name="20% - Accent6 4_draft transactions report_052009_rvsd" xfId="1134"/>
    <cellStyle name="20% - Accent6 40" xfId="1135"/>
    <cellStyle name="20% - Accent6 40 2" xfId="4910"/>
    <cellStyle name="20% - Accent6 41" xfId="1136"/>
    <cellStyle name="20% - Accent6 41 2" xfId="4911"/>
    <cellStyle name="20% - Accent6 42" xfId="1137"/>
    <cellStyle name="20% - Accent6 42 2" xfId="4912"/>
    <cellStyle name="20% - Accent6 43" xfId="1138"/>
    <cellStyle name="20% - Accent6 43 2" xfId="4913"/>
    <cellStyle name="20% - Accent6 44" xfId="1139"/>
    <cellStyle name="20% - Accent6 44 2" xfId="4914"/>
    <cellStyle name="20% - Accent6 45" xfId="1140"/>
    <cellStyle name="20% - Accent6 45 2" xfId="4915"/>
    <cellStyle name="20% - Accent6 46" xfId="1141"/>
    <cellStyle name="20% - Accent6 46 2" xfId="4916"/>
    <cellStyle name="20% - Accent6 47" xfId="1142"/>
    <cellStyle name="20% - Accent6 47 2" xfId="4917"/>
    <cellStyle name="20% - Accent6 48" xfId="1143"/>
    <cellStyle name="20% - Accent6 48 2" xfId="4918"/>
    <cellStyle name="20% - Accent6 49" xfId="1144"/>
    <cellStyle name="20% - Accent6 49 2" xfId="4919"/>
    <cellStyle name="20% - Accent6 5" xfId="1145"/>
    <cellStyle name="20% - Accent6 5 2" xfId="1146"/>
    <cellStyle name="20% - Accent6 5 2 2" xfId="1147"/>
    <cellStyle name="20% - Accent6 5 2 2 2" xfId="4922"/>
    <cellStyle name="20% - Accent6 5 2 3" xfId="4921"/>
    <cellStyle name="20% - Accent6 5 2_draft transactions report_052009_rvsd" xfId="1148"/>
    <cellStyle name="20% - Accent6 5 3" xfId="1149"/>
    <cellStyle name="20% - Accent6 5 3 2" xfId="4923"/>
    <cellStyle name="20% - Accent6 5 4" xfId="4920"/>
    <cellStyle name="20% - Accent6 5_draft transactions report_052009_rvsd" xfId="1150"/>
    <cellStyle name="20% - Accent6 50" xfId="1151"/>
    <cellStyle name="20% - Accent6 50 2" xfId="4924"/>
    <cellStyle name="20% - Accent6 51" xfId="1152"/>
    <cellStyle name="20% - Accent6 51 2" xfId="4925"/>
    <cellStyle name="20% - Accent6 52" xfId="1153"/>
    <cellStyle name="20% - Accent6 52 2" xfId="4926"/>
    <cellStyle name="20% - Accent6 53" xfId="1154"/>
    <cellStyle name="20% - Accent6 53 2" xfId="4927"/>
    <cellStyle name="20% - Accent6 54" xfId="1155"/>
    <cellStyle name="20% - Accent6 54 2" xfId="4928"/>
    <cellStyle name="20% - Accent6 55" xfId="1156"/>
    <cellStyle name="20% - Accent6 55 2" xfId="4929"/>
    <cellStyle name="20% - Accent6 56" xfId="1157"/>
    <cellStyle name="20% - Accent6 56 2" xfId="4930"/>
    <cellStyle name="20% - Accent6 57" xfId="1158"/>
    <cellStyle name="20% - Accent6 57 2" xfId="4931"/>
    <cellStyle name="20% - Accent6 58" xfId="1159"/>
    <cellStyle name="20% - Accent6 58 2" xfId="4932"/>
    <cellStyle name="20% - Accent6 59" xfId="1160"/>
    <cellStyle name="20% - Accent6 59 2" xfId="4933"/>
    <cellStyle name="20% - Accent6 6" xfId="1161"/>
    <cellStyle name="20% - Accent6 6 2" xfId="1162"/>
    <cellStyle name="20% - Accent6 6 2 2" xfId="1163"/>
    <cellStyle name="20% - Accent6 6 2 2 2" xfId="4936"/>
    <cellStyle name="20% - Accent6 6 2 3" xfId="4935"/>
    <cellStyle name="20% - Accent6 6 2_draft transactions report_052009_rvsd" xfId="1164"/>
    <cellStyle name="20% - Accent6 6 3" xfId="1165"/>
    <cellStyle name="20% - Accent6 6 3 2" xfId="4937"/>
    <cellStyle name="20% - Accent6 6 4" xfId="4934"/>
    <cellStyle name="20% - Accent6 6_draft transactions report_052009_rvsd" xfId="1166"/>
    <cellStyle name="20% - Accent6 60" xfId="1167"/>
    <cellStyle name="20% - Accent6 60 2" xfId="4938"/>
    <cellStyle name="20% - Accent6 61" xfId="1168"/>
    <cellStyle name="20% - Accent6 61 2" xfId="4939"/>
    <cellStyle name="20% - Accent6 62" xfId="1169"/>
    <cellStyle name="20% - Accent6 62 2" xfId="4940"/>
    <cellStyle name="20% - Accent6 63" xfId="1170"/>
    <cellStyle name="20% - Accent6 63 2" xfId="4941"/>
    <cellStyle name="20% - Accent6 64" xfId="1171"/>
    <cellStyle name="20% - Accent6 64 2" xfId="4942"/>
    <cellStyle name="20% - Accent6 65" xfId="1172"/>
    <cellStyle name="20% - Accent6 65 2" xfId="4943"/>
    <cellStyle name="20% - Accent6 66" xfId="1173"/>
    <cellStyle name="20% - Accent6 66 2" xfId="4944"/>
    <cellStyle name="20% - Accent6 67" xfId="1174"/>
    <cellStyle name="20% - Accent6 67 2" xfId="4945"/>
    <cellStyle name="20% - Accent6 68" xfId="1175"/>
    <cellStyle name="20% - Accent6 68 2" xfId="4946"/>
    <cellStyle name="20% - Accent6 69" xfId="1176"/>
    <cellStyle name="20% - Accent6 69 2" xfId="4947"/>
    <cellStyle name="20% - Accent6 7" xfId="1177"/>
    <cellStyle name="20% - Accent6 7 2" xfId="1178"/>
    <cellStyle name="20% - Accent6 7 2 2" xfId="1179"/>
    <cellStyle name="20% - Accent6 7 2 2 2" xfId="4950"/>
    <cellStyle name="20% - Accent6 7 2 3" xfId="4949"/>
    <cellStyle name="20% - Accent6 7 2_draft transactions report_052009_rvsd" xfId="1180"/>
    <cellStyle name="20% - Accent6 7 3" xfId="1181"/>
    <cellStyle name="20% - Accent6 7 3 2" xfId="4951"/>
    <cellStyle name="20% - Accent6 7 4" xfId="4948"/>
    <cellStyle name="20% - Accent6 7_draft transactions report_052009_rvsd" xfId="1182"/>
    <cellStyle name="20% - Accent6 70" xfId="1183"/>
    <cellStyle name="20% - Accent6 70 2" xfId="4952"/>
    <cellStyle name="20% - Accent6 71" xfId="1184"/>
    <cellStyle name="20% - Accent6 71 2" xfId="4953"/>
    <cellStyle name="20% - Accent6 72" xfId="1185"/>
    <cellStyle name="20% - Accent6 72 2" xfId="4954"/>
    <cellStyle name="20% - Accent6 73" xfId="1186"/>
    <cellStyle name="20% - Accent6 73 2" xfId="4955"/>
    <cellStyle name="20% - Accent6 74" xfId="1187"/>
    <cellStyle name="20% - Accent6 74 2" xfId="4956"/>
    <cellStyle name="20% - Accent6 75" xfId="1188"/>
    <cellStyle name="20% - Accent6 75 2" xfId="4957"/>
    <cellStyle name="20% - Accent6 76" xfId="1189"/>
    <cellStyle name="20% - Accent6 76 2" xfId="4958"/>
    <cellStyle name="20% - Accent6 77" xfId="1190"/>
    <cellStyle name="20% - Accent6 77 2" xfId="4959"/>
    <cellStyle name="20% - Accent6 78" xfId="1191"/>
    <cellStyle name="20% - Accent6 78 2" xfId="4960"/>
    <cellStyle name="20% - Accent6 79" xfId="1192"/>
    <cellStyle name="20% - Accent6 79 2" xfId="4961"/>
    <cellStyle name="20% - Accent6 8" xfId="1193"/>
    <cellStyle name="20% - Accent6 8 2" xfId="1194"/>
    <cellStyle name="20% - Accent6 8 2 2" xfId="1195"/>
    <cellStyle name="20% - Accent6 8 2 2 2" xfId="4964"/>
    <cellStyle name="20% - Accent6 8 2 3" xfId="4963"/>
    <cellStyle name="20% - Accent6 8 2_draft transactions report_052009_rvsd" xfId="1196"/>
    <cellStyle name="20% - Accent6 8 3" xfId="1197"/>
    <cellStyle name="20% - Accent6 8 3 2" xfId="4965"/>
    <cellStyle name="20% - Accent6 8 4" xfId="4962"/>
    <cellStyle name="20% - Accent6 8_draft transactions report_052009_rvsd" xfId="1198"/>
    <cellStyle name="20% - Accent6 80" xfId="1199"/>
    <cellStyle name="20% - Accent6 80 2" xfId="4966"/>
    <cellStyle name="20% - Accent6 81" xfId="1200"/>
    <cellStyle name="20% - Accent6 81 2" xfId="4967"/>
    <cellStyle name="20% - Accent6 82" xfId="1201"/>
    <cellStyle name="20% - Accent6 82 2" xfId="4968"/>
    <cellStyle name="20% - Accent6 83" xfId="1202"/>
    <cellStyle name="20% - Accent6 83 2" xfId="4969"/>
    <cellStyle name="20% - Accent6 84" xfId="1203"/>
    <cellStyle name="20% - Accent6 84 2" xfId="4970"/>
    <cellStyle name="20% - Accent6 85" xfId="1204"/>
    <cellStyle name="20% - Accent6 85 2" xfId="4971"/>
    <cellStyle name="20% - Accent6 86" xfId="1205"/>
    <cellStyle name="20% - Accent6 86 2" xfId="4972"/>
    <cellStyle name="20% - Accent6 87" xfId="1206"/>
    <cellStyle name="20% - Accent6 87 2" xfId="4973"/>
    <cellStyle name="20% - Accent6 88" xfId="1207"/>
    <cellStyle name="20% - Accent6 88 2" xfId="4974"/>
    <cellStyle name="20% - Accent6 89" xfId="1208"/>
    <cellStyle name="20% - Accent6 89 2" xfId="4975"/>
    <cellStyle name="20% - Accent6 9" xfId="1209"/>
    <cellStyle name="20% - Accent6 9 2" xfId="1210"/>
    <cellStyle name="20% - Accent6 9 2 2" xfId="1211"/>
    <cellStyle name="20% - Accent6 9 2 2 2" xfId="4978"/>
    <cellStyle name="20% - Accent6 9 2 3" xfId="4977"/>
    <cellStyle name="20% - Accent6 9 2_draft transactions report_052009_rvsd" xfId="1212"/>
    <cellStyle name="20% - Accent6 9 3" xfId="1213"/>
    <cellStyle name="20% - Accent6 9 3 2" xfId="4979"/>
    <cellStyle name="20% - Accent6 9 4" xfId="4976"/>
    <cellStyle name="20% - Accent6 9_draft transactions report_052009_rvsd" xfId="1214"/>
    <cellStyle name="20% - Accent6 90" xfId="1215"/>
    <cellStyle name="20% - Accent6 90 2" xfId="4980"/>
    <cellStyle name="20% - Accent6 91" xfId="1216"/>
    <cellStyle name="20% - Accent6 91 2" xfId="4981"/>
    <cellStyle name="20% - Accent6 92" xfId="1217"/>
    <cellStyle name="20% - Accent6 92 2" xfId="4982"/>
    <cellStyle name="20% - Accent6 93" xfId="1218"/>
    <cellStyle name="20% - Accent6 93 2" xfId="4983"/>
    <cellStyle name="20% - Accent6 94" xfId="1219"/>
    <cellStyle name="20% - Accent6 94 2" xfId="4984"/>
    <cellStyle name="20% - Accent6 95" xfId="1220"/>
    <cellStyle name="20% - Accent6 95 2" xfId="4985"/>
    <cellStyle name="20% - Accent6 96" xfId="1221"/>
    <cellStyle name="20% - Accent6 96 2" xfId="4986"/>
    <cellStyle name="20% - Accent6 97" xfId="1222"/>
    <cellStyle name="20% - Accent6 97 2" xfId="4987"/>
    <cellStyle name="20% - Accent6 98" xfId="1223"/>
    <cellStyle name="20% - Accent6 98 2" xfId="4988"/>
    <cellStyle name="20% - Accent6 99" xfId="1224"/>
    <cellStyle name="20% - Accent6 99 2" xfId="4989"/>
    <cellStyle name="40% - Accent1" xfId="1225" builtinId="31" customBuiltin="1"/>
    <cellStyle name="40% - Accent1 10" xfId="1226"/>
    <cellStyle name="40% - Accent1 10 2" xfId="1227"/>
    <cellStyle name="40% - Accent1 10 2 2" xfId="4992"/>
    <cellStyle name="40% - Accent1 10 3" xfId="4991"/>
    <cellStyle name="40% - Accent1 10_draft transactions report_052009_rvsd" xfId="1228"/>
    <cellStyle name="40% - Accent1 100" xfId="1229"/>
    <cellStyle name="40% - Accent1 100 2" xfId="4993"/>
    <cellStyle name="40% - Accent1 101" xfId="1230"/>
    <cellStyle name="40% - Accent1 101 2" xfId="4994"/>
    <cellStyle name="40% - Accent1 102" xfId="1231"/>
    <cellStyle name="40% - Accent1 102 2" xfId="4995"/>
    <cellStyle name="40% - Accent1 103" xfId="1232"/>
    <cellStyle name="40% - Accent1 103 2" xfId="4996"/>
    <cellStyle name="40% - Accent1 104" xfId="1233"/>
    <cellStyle name="40% - Accent1 104 2" xfId="4997"/>
    <cellStyle name="40% - Accent1 105" xfId="1234"/>
    <cellStyle name="40% - Accent1 105 2" xfId="4998"/>
    <cellStyle name="40% - Accent1 106" xfId="1235"/>
    <cellStyle name="40% - Accent1 106 2" xfId="4999"/>
    <cellStyle name="40% - Accent1 107" xfId="1236"/>
    <cellStyle name="40% - Accent1 107 2" xfId="5000"/>
    <cellStyle name="40% - Accent1 108" xfId="1237"/>
    <cellStyle name="40% - Accent1 108 2" xfId="5001"/>
    <cellStyle name="40% - Accent1 109" xfId="1238"/>
    <cellStyle name="40% - Accent1 109 2" xfId="5002"/>
    <cellStyle name="40% - Accent1 11" xfId="1239"/>
    <cellStyle name="40% - Accent1 11 2" xfId="1240"/>
    <cellStyle name="40% - Accent1 11 2 2" xfId="5004"/>
    <cellStyle name="40% - Accent1 11 3" xfId="5003"/>
    <cellStyle name="40% - Accent1 11_draft transactions report_052009_rvsd" xfId="1241"/>
    <cellStyle name="40% - Accent1 110" xfId="1242"/>
    <cellStyle name="40% - Accent1 110 2" xfId="5005"/>
    <cellStyle name="40% - Accent1 111" xfId="1243"/>
    <cellStyle name="40% - Accent1 111 2" xfId="5006"/>
    <cellStyle name="40% - Accent1 112" xfId="1244"/>
    <cellStyle name="40% - Accent1 112 2" xfId="5007"/>
    <cellStyle name="40% - Accent1 113" xfId="1245"/>
    <cellStyle name="40% - Accent1 113 2" xfId="5008"/>
    <cellStyle name="40% - Accent1 114" xfId="1246"/>
    <cellStyle name="40% - Accent1 114 2" xfId="5009"/>
    <cellStyle name="40% - Accent1 115" xfId="1247"/>
    <cellStyle name="40% - Accent1 115 2" xfId="5010"/>
    <cellStyle name="40% - Accent1 116" xfId="1248"/>
    <cellStyle name="40% - Accent1 116 2" xfId="5011"/>
    <cellStyle name="40% - Accent1 117" xfId="1249"/>
    <cellStyle name="40% - Accent1 117 2" xfId="5012"/>
    <cellStyle name="40% - Accent1 118" xfId="1250"/>
    <cellStyle name="40% - Accent1 118 2" xfId="5013"/>
    <cellStyle name="40% - Accent1 119" xfId="3114"/>
    <cellStyle name="40% - Accent1 119 2" xfId="6203"/>
    <cellStyle name="40% - Accent1 12" xfId="1251"/>
    <cellStyle name="40% - Accent1 12 2" xfId="1252"/>
    <cellStyle name="40% - Accent1 12 2 2" xfId="5015"/>
    <cellStyle name="40% - Accent1 12 3" xfId="5014"/>
    <cellStyle name="40% - Accent1 12_draft transactions report_052009_rvsd" xfId="1253"/>
    <cellStyle name="40% - Accent1 120" xfId="3125"/>
    <cellStyle name="40% - Accent1 120 2" xfId="6214"/>
    <cellStyle name="40% - Accent1 121" xfId="3138"/>
    <cellStyle name="40% - Accent1 121 2" xfId="6227"/>
    <cellStyle name="40% - Accent1 122" xfId="3154"/>
    <cellStyle name="40% - Accent1 123" xfId="3196"/>
    <cellStyle name="40% - Accent1 124" xfId="3238"/>
    <cellStyle name="40% - Accent1 125" xfId="3280"/>
    <cellStyle name="40% - Accent1 126" xfId="3321"/>
    <cellStyle name="40% - Accent1 127" xfId="3363"/>
    <cellStyle name="40% - Accent1 127 2" xfId="6242"/>
    <cellStyle name="40% - Accent1 128" xfId="3374"/>
    <cellStyle name="40% - Accent1 128 2" xfId="6253"/>
    <cellStyle name="40% - Accent1 129" xfId="3387"/>
    <cellStyle name="40% - Accent1 129 2" xfId="6266"/>
    <cellStyle name="40% - Accent1 13" xfId="1254"/>
    <cellStyle name="40% - Accent1 13 2" xfId="1255"/>
    <cellStyle name="40% - Accent1 13 2 2" xfId="5017"/>
    <cellStyle name="40% - Accent1 13 3" xfId="5016"/>
    <cellStyle name="40% - Accent1 13_draft transactions report_052009_rvsd" xfId="1256"/>
    <cellStyle name="40% - Accent1 130" xfId="3402"/>
    <cellStyle name="40% - Accent1 130 2" xfId="6281"/>
    <cellStyle name="40% - Accent1 131" xfId="3413"/>
    <cellStyle name="40% - Accent1 131 2" xfId="6292"/>
    <cellStyle name="40% - Accent1 132" xfId="3426"/>
    <cellStyle name="40% - Accent1 132 2" xfId="6305"/>
    <cellStyle name="40% - Accent1 133" xfId="3439"/>
    <cellStyle name="40% - Accent1 133 2" xfId="6318"/>
    <cellStyle name="40% - Accent1 134" xfId="3452"/>
    <cellStyle name="40% - Accent1 134 2" xfId="6331"/>
    <cellStyle name="40% - Accent1 135" xfId="3468"/>
    <cellStyle name="40% - Accent1 136" xfId="3510"/>
    <cellStyle name="40% - Accent1 137" xfId="3551"/>
    <cellStyle name="40% - Accent1 138" xfId="3593"/>
    <cellStyle name="40% - Accent1 138 2" xfId="6346"/>
    <cellStyle name="40% - Accent1 139" xfId="3618"/>
    <cellStyle name="40% - Accent1 139 2" xfId="6357"/>
    <cellStyle name="40% - Accent1 14" xfId="1257"/>
    <cellStyle name="40% - Accent1 14 2" xfId="1258"/>
    <cellStyle name="40% - Accent1 14 2 2" xfId="5019"/>
    <cellStyle name="40% - Accent1 14 3" xfId="5018"/>
    <cellStyle name="40% - Accent1 14_draft transactions report_052009_rvsd" xfId="1259"/>
    <cellStyle name="40% - Accent1 140" xfId="3631"/>
    <cellStyle name="40% - Accent1 140 2" xfId="6370"/>
    <cellStyle name="40% - Accent1 141" xfId="3644"/>
    <cellStyle name="40% - Accent1 141 2" xfId="6383"/>
    <cellStyle name="40% - Accent1 142" xfId="3657"/>
    <cellStyle name="40% - Accent1 142 2" xfId="6396"/>
    <cellStyle name="40% - Accent1 143" xfId="3670"/>
    <cellStyle name="40% - Accent1 143 2" xfId="6409"/>
    <cellStyle name="40% - Accent1 144" xfId="3683"/>
    <cellStyle name="40% - Accent1 144 2" xfId="6422"/>
    <cellStyle name="40% - Accent1 145" xfId="3696"/>
    <cellStyle name="40% - Accent1 145 2" xfId="6435"/>
    <cellStyle name="40% - Accent1 146" xfId="3710"/>
    <cellStyle name="40% - Accent1 146 2" xfId="6448"/>
    <cellStyle name="40% - Accent1 147" xfId="3605"/>
    <cellStyle name="40% - Accent1 148" xfId="3753"/>
    <cellStyle name="40% - Accent1 149" xfId="3794"/>
    <cellStyle name="40% - Accent1 15" xfId="1260"/>
    <cellStyle name="40% - Accent1 15 2" xfId="1261"/>
    <cellStyle name="40% - Accent1 15 2 2" xfId="5021"/>
    <cellStyle name="40% - Accent1 15 3" xfId="5020"/>
    <cellStyle name="40% - Accent1 15_draft transactions report_052009_rvsd" xfId="1262"/>
    <cellStyle name="40% - Accent1 150" xfId="3836"/>
    <cellStyle name="40% - Accent1 151" xfId="3878"/>
    <cellStyle name="40% - Accent1 152" xfId="3990"/>
    <cellStyle name="40% - Accent1 153" xfId="4990"/>
    <cellStyle name="40% - Accent1 16" xfId="1263"/>
    <cellStyle name="40% - Accent1 16 2" xfId="1264"/>
    <cellStyle name="40% - Accent1 16 2 2" xfId="5023"/>
    <cellStyle name="40% - Accent1 16 3" xfId="5022"/>
    <cellStyle name="40% - Accent1 16_draft transactions report_052009_rvsd" xfId="1265"/>
    <cellStyle name="40% - Accent1 17" xfId="1266"/>
    <cellStyle name="40% - Accent1 17 2" xfId="1267"/>
    <cellStyle name="40% - Accent1 17 2 2" xfId="5025"/>
    <cellStyle name="40% - Accent1 17 3" xfId="5024"/>
    <cellStyle name="40% - Accent1 17_draft transactions report_052009_rvsd" xfId="1268"/>
    <cellStyle name="40% - Accent1 18" xfId="1269"/>
    <cellStyle name="40% - Accent1 18 2" xfId="1270"/>
    <cellStyle name="40% - Accent1 18 2 2" xfId="5027"/>
    <cellStyle name="40% - Accent1 18 3" xfId="5026"/>
    <cellStyle name="40% - Accent1 18_draft transactions report_052009_rvsd" xfId="1271"/>
    <cellStyle name="40% - Accent1 19" xfId="1272"/>
    <cellStyle name="40% - Accent1 19 2" xfId="1273"/>
    <cellStyle name="40% - Accent1 19 2 2" xfId="5029"/>
    <cellStyle name="40% - Accent1 19 3" xfId="5028"/>
    <cellStyle name="40% - Accent1 19_draft transactions report_052009_rvsd" xfId="1274"/>
    <cellStyle name="40% - Accent1 2" xfId="1275"/>
    <cellStyle name="40% - Accent1 2 2" xfId="1276"/>
    <cellStyle name="40% - Accent1 2 2 2" xfId="1277"/>
    <cellStyle name="40% - Accent1 2 2 2 2" xfId="5032"/>
    <cellStyle name="40% - Accent1 2 2 3" xfId="5031"/>
    <cellStyle name="40% - Accent1 2 2_draft transactions report_052009_rvsd" xfId="1278"/>
    <cellStyle name="40% - Accent1 2 3" xfId="1279"/>
    <cellStyle name="40% - Accent1 2 3 2" xfId="5033"/>
    <cellStyle name="40% - Accent1 2 4" xfId="5030"/>
    <cellStyle name="40% - Accent1 2_draft transactions report_052009_rvsd" xfId="1280"/>
    <cellStyle name="40% - Accent1 20" xfId="1281"/>
    <cellStyle name="40% - Accent1 20 2" xfId="1282"/>
    <cellStyle name="40% - Accent1 20 2 2" xfId="5035"/>
    <cellStyle name="40% - Accent1 20 3" xfId="5034"/>
    <cellStyle name="40% - Accent1 20_draft transactions report_052009_rvsd" xfId="1283"/>
    <cellStyle name="40% - Accent1 21" xfId="1284"/>
    <cellStyle name="40% - Accent1 21 2" xfId="1285"/>
    <cellStyle name="40% - Accent1 21 2 2" xfId="5037"/>
    <cellStyle name="40% - Accent1 21 3" xfId="5036"/>
    <cellStyle name="40% - Accent1 21_draft transactions report_052009_rvsd" xfId="1286"/>
    <cellStyle name="40% - Accent1 22" xfId="1287"/>
    <cellStyle name="40% - Accent1 22 2" xfId="1288"/>
    <cellStyle name="40% - Accent1 22 2 2" xfId="5039"/>
    <cellStyle name="40% - Accent1 22 3" xfId="5038"/>
    <cellStyle name="40% - Accent1 22_draft transactions report_052009_rvsd" xfId="1289"/>
    <cellStyle name="40% - Accent1 23" xfId="1290"/>
    <cellStyle name="40% - Accent1 23 2" xfId="1291"/>
    <cellStyle name="40% - Accent1 23 2 2" xfId="5041"/>
    <cellStyle name="40% - Accent1 23 3" xfId="5040"/>
    <cellStyle name="40% - Accent1 23_draft transactions report_052009_rvsd" xfId="1292"/>
    <cellStyle name="40% - Accent1 24" xfId="1293"/>
    <cellStyle name="40% - Accent1 24 2" xfId="1294"/>
    <cellStyle name="40% - Accent1 24 2 2" xfId="5043"/>
    <cellStyle name="40% - Accent1 24 3" xfId="5042"/>
    <cellStyle name="40% - Accent1 24_draft transactions report_052009_rvsd" xfId="1295"/>
    <cellStyle name="40% - Accent1 25" xfId="1296"/>
    <cellStyle name="40% - Accent1 25 2" xfId="1297"/>
    <cellStyle name="40% - Accent1 25 2 2" xfId="5045"/>
    <cellStyle name="40% - Accent1 25 3" xfId="5044"/>
    <cellStyle name="40% - Accent1 25_draft transactions report_052009_rvsd" xfId="1298"/>
    <cellStyle name="40% - Accent1 26" xfId="1299"/>
    <cellStyle name="40% - Accent1 26 2" xfId="1300"/>
    <cellStyle name="40% - Accent1 26 2 2" xfId="5047"/>
    <cellStyle name="40% - Accent1 26 3" xfId="5046"/>
    <cellStyle name="40% - Accent1 26_draft transactions report_052009_rvsd" xfId="1301"/>
    <cellStyle name="40% - Accent1 27" xfId="1302"/>
    <cellStyle name="40% - Accent1 27 2" xfId="1303"/>
    <cellStyle name="40% - Accent1 27 2 2" xfId="5049"/>
    <cellStyle name="40% - Accent1 27 3" xfId="5048"/>
    <cellStyle name="40% - Accent1 27_draft transactions report_052009_rvsd" xfId="1304"/>
    <cellStyle name="40% - Accent1 28" xfId="1305"/>
    <cellStyle name="40% - Accent1 28 2" xfId="1306"/>
    <cellStyle name="40% - Accent1 28 2 2" xfId="5051"/>
    <cellStyle name="40% - Accent1 28 3" xfId="5050"/>
    <cellStyle name="40% - Accent1 28_draft transactions report_052009_rvsd" xfId="1307"/>
    <cellStyle name="40% - Accent1 29" xfId="1308"/>
    <cellStyle name="40% - Accent1 29 2" xfId="1309"/>
    <cellStyle name="40% - Accent1 29 2 2" xfId="5053"/>
    <cellStyle name="40% - Accent1 29 3" xfId="5052"/>
    <cellStyle name="40% - Accent1 29_draft transactions report_052009_rvsd" xfId="1310"/>
    <cellStyle name="40% - Accent1 3" xfId="1311"/>
    <cellStyle name="40% - Accent1 3 2" xfId="1312"/>
    <cellStyle name="40% - Accent1 3 2 2" xfId="1313"/>
    <cellStyle name="40% - Accent1 3 2 2 2" xfId="5056"/>
    <cellStyle name="40% - Accent1 3 2 3" xfId="5055"/>
    <cellStyle name="40% - Accent1 3 2_draft transactions report_052009_rvsd" xfId="1314"/>
    <cellStyle name="40% - Accent1 3 3" xfId="1315"/>
    <cellStyle name="40% - Accent1 3 3 2" xfId="5057"/>
    <cellStyle name="40% - Accent1 3 4" xfId="5054"/>
    <cellStyle name="40% - Accent1 3_draft transactions report_052009_rvsd" xfId="1316"/>
    <cellStyle name="40% - Accent1 30" xfId="1317"/>
    <cellStyle name="40% - Accent1 30 2" xfId="1318"/>
    <cellStyle name="40% - Accent1 30 2 2" xfId="5059"/>
    <cellStyle name="40% - Accent1 30 3" xfId="5058"/>
    <cellStyle name="40% - Accent1 30_draft transactions report_052009_rvsd" xfId="1319"/>
    <cellStyle name="40% - Accent1 31" xfId="1320"/>
    <cellStyle name="40% - Accent1 31 2" xfId="1321"/>
    <cellStyle name="40% - Accent1 31 2 2" xfId="5061"/>
    <cellStyle name="40% - Accent1 31 3" xfId="5060"/>
    <cellStyle name="40% - Accent1 31_draft transactions report_052009_rvsd" xfId="1322"/>
    <cellStyle name="40% - Accent1 32" xfId="1323"/>
    <cellStyle name="40% - Accent1 32 2" xfId="1324"/>
    <cellStyle name="40% - Accent1 32 2 2" xfId="5063"/>
    <cellStyle name="40% - Accent1 32 3" xfId="5062"/>
    <cellStyle name="40% - Accent1 32_draft transactions report_052009_rvsd" xfId="1325"/>
    <cellStyle name="40% - Accent1 33" xfId="1326"/>
    <cellStyle name="40% - Accent1 33 2" xfId="5064"/>
    <cellStyle name="40% - Accent1 34" xfId="1327"/>
    <cellStyle name="40% - Accent1 34 2" xfId="5065"/>
    <cellStyle name="40% - Accent1 35" xfId="1328"/>
    <cellStyle name="40% - Accent1 35 2" xfId="5066"/>
    <cellStyle name="40% - Accent1 36" xfId="1329"/>
    <cellStyle name="40% - Accent1 36 2" xfId="5067"/>
    <cellStyle name="40% - Accent1 37" xfId="1330"/>
    <cellStyle name="40% - Accent1 37 2" xfId="5068"/>
    <cellStyle name="40% - Accent1 38" xfId="1331"/>
    <cellStyle name="40% - Accent1 38 2" xfId="5069"/>
    <cellStyle name="40% - Accent1 39" xfId="1332"/>
    <cellStyle name="40% - Accent1 39 2" xfId="5070"/>
    <cellStyle name="40% - Accent1 4" xfId="1333"/>
    <cellStyle name="40% - Accent1 4 2" xfId="1334"/>
    <cellStyle name="40% - Accent1 4 2 2" xfId="1335"/>
    <cellStyle name="40% - Accent1 4 2 2 2" xfId="5073"/>
    <cellStyle name="40% - Accent1 4 2 3" xfId="5072"/>
    <cellStyle name="40% - Accent1 4 2_draft transactions report_052009_rvsd" xfId="1336"/>
    <cellStyle name="40% - Accent1 4 3" xfId="1337"/>
    <cellStyle name="40% - Accent1 4 3 2" xfId="5074"/>
    <cellStyle name="40% - Accent1 4 4" xfId="5071"/>
    <cellStyle name="40% - Accent1 4_draft transactions report_052009_rvsd" xfId="1338"/>
    <cellStyle name="40% - Accent1 40" xfId="1339"/>
    <cellStyle name="40% - Accent1 40 2" xfId="5075"/>
    <cellStyle name="40% - Accent1 41" xfId="1340"/>
    <cellStyle name="40% - Accent1 41 2" xfId="5076"/>
    <cellStyle name="40% - Accent1 42" xfId="1341"/>
    <cellStyle name="40% - Accent1 42 2" xfId="5077"/>
    <cellStyle name="40% - Accent1 43" xfId="1342"/>
    <cellStyle name="40% - Accent1 43 2" xfId="5078"/>
    <cellStyle name="40% - Accent1 44" xfId="1343"/>
    <cellStyle name="40% - Accent1 44 2" xfId="5079"/>
    <cellStyle name="40% - Accent1 45" xfId="1344"/>
    <cellStyle name="40% - Accent1 45 2" xfId="5080"/>
    <cellStyle name="40% - Accent1 46" xfId="1345"/>
    <cellStyle name="40% - Accent1 46 2" xfId="5081"/>
    <cellStyle name="40% - Accent1 47" xfId="1346"/>
    <cellStyle name="40% - Accent1 47 2" xfId="5082"/>
    <cellStyle name="40% - Accent1 48" xfId="1347"/>
    <cellStyle name="40% - Accent1 48 2" xfId="5083"/>
    <cellStyle name="40% - Accent1 49" xfId="1348"/>
    <cellStyle name="40% - Accent1 49 2" xfId="5084"/>
    <cellStyle name="40% - Accent1 5" xfId="1349"/>
    <cellStyle name="40% - Accent1 5 2" xfId="1350"/>
    <cellStyle name="40% - Accent1 5 2 2" xfId="1351"/>
    <cellStyle name="40% - Accent1 5 2 2 2" xfId="5087"/>
    <cellStyle name="40% - Accent1 5 2 3" xfId="5086"/>
    <cellStyle name="40% - Accent1 5 2_draft transactions report_052009_rvsd" xfId="1352"/>
    <cellStyle name="40% - Accent1 5 3" xfId="1353"/>
    <cellStyle name="40% - Accent1 5 3 2" xfId="5088"/>
    <cellStyle name="40% - Accent1 5 4" xfId="5085"/>
    <cellStyle name="40% - Accent1 5_draft transactions report_052009_rvsd" xfId="1354"/>
    <cellStyle name="40% - Accent1 50" xfId="1355"/>
    <cellStyle name="40% - Accent1 50 2" xfId="5089"/>
    <cellStyle name="40% - Accent1 51" xfId="1356"/>
    <cellStyle name="40% - Accent1 51 2" xfId="5090"/>
    <cellStyle name="40% - Accent1 52" xfId="1357"/>
    <cellStyle name="40% - Accent1 52 2" xfId="5091"/>
    <cellStyle name="40% - Accent1 53" xfId="1358"/>
    <cellStyle name="40% - Accent1 53 2" xfId="5092"/>
    <cellStyle name="40% - Accent1 54" xfId="1359"/>
    <cellStyle name="40% - Accent1 54 2" xfId="5093"/>
    <cellStyle name="40% - Accent1 55" xfId="1360"/>
    <cellStyle name="40% - Accent1 55 2" xfId="5094"/>
    <cellStyle name="40% - Accent1 56" xfId="1361"/>
    <cellStyle name="40% - Accent1 56 2" xfId="5095"/>
    <cellStyle name="40% - Accent1 57" xfId="1362"/>
    <cellStyle name="40% - Accent1 57 2" xfId="5096"/>
    <cellStyle name="40% - Accent1 58" xfId="1363"/>
    <cellStyle name="40% - Accent1 58 2" xfId="5097"/>
    <cellStyle name="40% - Accent1 59" xfId="1364"/>
    <cellStyle name="40% - Accent1 59 2" xfId="5098"/>
    <cellStyle name="40% - Accent1 6" xfId="1365"/>
    <cellStyle name="40% - Accent1 6 2" xfId="1366"/>
    <cellStyle name="40% - Accent1 6 2 2" xfId="1367"/>
    <cellStyle name="40% - Accent1 6 2 2 2" xfId="5101"/>
    <cellStyle name="40% - Accent1 6 2 3" xfId="5100"/>
    <cellStyle name="40% - Accent1 6 2_draft transactions report_052009_rvsd" xfId="1368"/>
    <cellStyle name="40% - Accent1 6 3" xfId="1369"/>
    <cellStyle name="40% - Accent1 6 3 2" xfId="5102"/>
    <cellStyle name="40% - Accent1 6 4" xfId="5099"/>
    <cellStyle name="40% - Accent1 6_draft transactions report_052009_rvsd" xfId="1370"/>
    <cellStyle name="40% - Accent1 60" xfId="1371"/>
    <cellStyle name="40% - Accent1 60 2" xfId="5103"/>
    <cellStyle name="40% - Accent1 61" xfId="1372"/>
    <cellStyle name="40% - Accent1 61 2" xfId="5104"/>
    <cellStyle name="40% - Accent1 62" xfId="1373"/>
    <cellStyle name="40% - Accent1 62 2" xfId="5105"/>
    <cellStyle name="40% - Accent1 63" xfId="1374"/>
    <cellStyle name="40% - Accent1 63 2" xfId="5106"/>
    <cellStyle name="40% - Accent1 64" xfId="1375"/>
    <cellStyle name="40% - Accent1 64 2" xfId="5107"/>
    <cellStyle name="40% - Accent1 65" xfId="1376"/>
    <cellStyle name="40% - Accent1 65 2" xfId="5108"/>
    <cellStyle name="40% - Accent1 66" xfId="1377"/>
    <cellStyle name="40% - Accent1 66 2" xfId="5109"/>
    <cellStyle name="40% - Accent1 67" xfId="1378"/>
    <cellStyle name="40% - Accent1 67 2" xfId="5110"/>
    <cellStyle name="40% - Accent1 68" xfId="1379"/>
    <cellStyle name="40% - Accent1 68 2" xfId="5111"/>
    <cellStyle name="40% - Accent1 69" xfId="1380"/>
    <cellStyle name="40% - Accent1 69 2" xfId="5112"/>
    <cellStyle name="40% - Accent1 7" xfId="1381"/>
    <cellStyle name="40% - Accent1 7 2" xfId="1382"/>
    <cellStyle name="40% - Accent1 7 2 2" xfId="1383"/>
    <cellStyle name="40% - Accent1 7 2 2 2" xfId="5115"/>
    <cellStyle name="40% - Accent1 7 2 3" xfId="5114"/>
    <cellStyle name="40% - Accent1 7 2_draft transactions report_052009_rvsd" xfId="1384"/>
    <cellStyle name="40% - Accent1 7 3" xfId="1385"/>
    <cellStyle name="40% - Accent1 7 3 2" xfId="5116"/>
    <cellStyle name="40% - Accent1 7 4" xfId="5113"/>
    <cellStyle name="40% - Accent1 7_draft transactions report_052009_rvsd" xfId="1386"/>
    <cellStyle name="40% - Accent1 70" xfId="1387"/>
    <cellStyle name="40% - Accent1 70 2" xfId="5117"/>
    <cellStyle name="40% - Accent1 71" xfId="1388"/>
    <cellStyle name="40% - Accent1 71 2" xfId="5118"/>
    <cellStyle name="40% - Accent1 72" xfId="1389"/>
    <cellStyle name="40% - Accent1 72 2" xfId="5119"/>
    <cellStyle name="40% - Accent1 73" xfId="1390"/>
    <cellStyle name="40% - Accent1 73 2" xfId="5120"/>
    <cellStyle name="40% - Accent1 74" xfId="1391"/>
    <cellStyle name="40% - Accent1 74 2" xfId="5121"/>
    <cellStyle name="40% - Accent1 75" xfId="1392"/>
    <cellStyle name="40% - Accent1 75 2" xfId="5122"/>
    <cellStyle name="40% - Accent1 76" xfId="1393"/>
    <cellStyle name="40% - Accent1 76 2" xfId="5123"/>
    <cellStyle name="40% - Accent1 77" xfId="1394"/>
    <cellStyle name="40% - Accent1 77 2" xfId="5124"/>
    <cellStyle name="40% - Accent1 78" xfId="1395"/>
    <cellStyle name="40% - Accent1 78 2" xfId="5125"/>
    <cellStyle name="40% - Accent1 79" xfId="1396"/>
    <cellStyle name="40% - Accent1 79 2" xfId="5126"/>
    <cellStyle name="40% - Accent1 8" xfId="1397"/>
    <cellStyle name="40% - Accent1 8 2" xfId="1398"/>
    <cellStyle name="40% - Accent1 8 2 2" xfId="1399"/>
    <cellStyle name="40% - Accent1 8 2 2 2" xfId="5129"/>
    <cellStyle name="40% - Accent1 8 2 3" xfId="5128"/>
    <cellStyle name="40% - Accent1 8 2_draft transactions report_052009_rvsd" xfId="1400"/>
    <cellStyle name="40% - Accent1 8 3" xfId="1401"/>
    <cellStyle name="40% - Accent1 8 3 2" xfId="5130"/>
    <cellStyle name="40% - Accent1 8 4" xfId="5127"/>
    <cellStyle name="40% - Accent1 8_draft transactions report_052009_rvsd" xfId="1402"/>
    <cellStyle name="40% - Accent1 80" xfId="1403"/>
    <cellStyle name="40% - Accent1 80 2" xfId="5131"/>
    <cellStyle name="40% - Accent1 81" xfId="1404"/>
    <cellStyle name="40% - Accent1 81 2" xfId="5132"/>
    <cellStyle name="40% - Accent1 82" xfId="1405"/>
    <cellStyle name="40% - Accent1 82 2" xfId="5133"/>
    <cellStyle name="40% - Accent1 83" xfId="1406"/>
    <cellStyle name="40% - Accent1 83 2" xfId="5134"/>
    <cellStyle name="40% - Accent1 84" xfId="1407"/>
    <cellStyle name="40% - Accent1 84 2" xfId="5135"/>
    <cellStyle name="40% - Accent1 85" xfId="1408"/>
    <cellStyle name="40% - Accent1 85 2" xfId="5136"/>
    <cellStyle name="40% - Accent1 86" xfId="1409"/>
    <cellStyle name="40% - Accent1 86 2" xfId="5137"/>
    <cellStyle name="40% - Accent1 87" xfId="1410"/>
    <cellStyle name="40% - Accent1 87 2" xfId="5138"/>
    <cellStyle name="40% - Accent1 88" xfId="1411"/>
    <cellStyle name="40% - Accent1 88 2" xfId="5139"/>
    <cellStyle name="40% - Accent1 89" xfId="1412"/>
    <cellStyle name="40% - Accent1 89 2" xfId="5140"/>
    <cellStyle name="40% - Accent1 9" xfId="1413"/>
    <cellStyle name="40% - Accent1 9 2" xfId="1414"/>
    <cellStyle name="40% - Accent1 9 2 2" xfId="1415"/>
    <cellStyle name="40% - Accent1 9 2 2 2" xfId="5143"/>
    <cellStyle name="40% - Accent1 9 2 3" xfId="5142"/>
    <cellStyle name="40% - Accent1 9 2_draft transactions report_052009_rvsd" xfId="1416"/>
    <cellStyle name="40% - Accent1 9 3" xfId="1417"/>
    <cellStyle name="40% - Accent1 9 3 2" xfId="5144"/>
    <cellStyle name="40% - Accent1 9 4" xfId="5141"/>
    <cellStyle name="40% - Accent1 9_draft transactions report_052009_rvsd" xfId="1418"/>
    <cellStyle name="40% - Accent1 90" xfId="1419"/>
    <cellStyle name="40% - Accent1 90 2" xfId="5145"/>
    <cellStyle name="40% - Accent1 91" xfId="1420"/>
    <cellStyle name="40% - Accent1 91 2" xfId="5146"/>
    <cellStyle name="40% - Accent1 92" xfId="1421"/>
    <cellStyle name="40% - Accent1 92 2" xfId="5147"/>
    <cellStyle name="40% - Accent1 93" xfId="1422"/>
    <cellStyle name="40% - Accent1 93 2" xfId="5148"/>
    <cellStyle name="40% - Accent1 94" xfId="1423"/>
    <cellStyle name="40% - Accent1 94 2" xfId="5149"/>
    <cellStyle name="40% - Accent1 95" xfId="1424"/>
    <cellStyle name="40% - Accent1 95 2" xfId="5150"/>
    <cellStyle name="40% - Accent1 96" xfId="1425"/>
    <cellStyle name="40% - Accent1 96 2" xfId="5151"/>
    <cellStyle name="40% - Accent1 97" xfId="1426"/>
    <cellStyle name="40% - Accent1 97 2" xfId="5152"/>
    <cellStyle name="40% - Accent1 98" xfId="1427"/>
    <cellStyle name="40% - Accent1 98 2" xfId="5153"/>
    <cellStyle name="40% - Accent1 99" xfId="1428"/>
    <cellStyle name="40% - Accent1 99 2" xfId="5154"/>
    <cellStyle name="40% - Accent2" xfId="1429" builtinId="35" customBuiltin="1"/>
    <cellStyle name="40% - Accent2 10" xfId="1430"/>
    <cellStyle name="40% - Accent2 10 2" xfId="1431"/>
    <cellStyle name="40% - Accent2 10 2 2" xfId="5157"/>
    <cellStyle name="40% - Accent2 10 3" xfId="5156"/>
    <cellStyle name="40% - Accent2 10_draft transactions report_052009_rvsd" xfId="1432"/>
    <cellStyle name="40% - Accent2 100" xfId="1433"/>
    <cellStyle name="40% - Accent2 100 2" xfId="5158"/>
    <cellStyle name="40% - Accent2 101" xfId="1434"/>
    <cellStyle name="40% - Accent2 101 2" xfId="5159"/>
    <cellStyle name="40% - Accent2 102" xfId="1435"/>
    <cellStyle name="40% - Accent2 102 2" xfId="5160"/>
    <cellStyle name="40% - Accent2 103" xfId="1436"/>
    <cellStyle name="40% - Accent2 103 2" xfId="5161"/>
    <cellStyle name="40% - Accent2 104" xfId="1437"/>
    <cellStyle name="40% - Accent2 104 2" xfId="5162"/>
    <cellStyle name="40% - Accent2 105" xfId="1438"/>
    <cellStyle name="40% - Accent2 105 2" xfId="5163"/>
    <cellStyle name="40% - Accent2 106" xfId="1439"/>
    <cellStyle name="40% - Accent2 106 2" xfId="5164"/>
    <cellStyle name="40% - Accent2 107" xfId="1440"/>
    <cellStyle name="40% - Accent2 107 2" xfId="5165"/>
    <cellStyle name="40% - Accent2 108" xfId="1441"/>
    <cellStyle name="40% - Accent2 108 2" xfId="5166"/>
    <cellStyle name="40% - Accent2 109" xfId="1442"/>
    <cellStyle name="40% - Accent2 109 2" xfId="5167"/>
    <cellStyle name="40% - Accent2 11" xfId="1443"/>
    <cellStyle name="40% - Accent2 11 2" xfId="1444"/>
    <cellStyle name="40% - Accent2 11 2 2" xfId="5169"/>
    <cellStyle name="40% - Accent2 11 3" xfId="5168"/>
    <cellStyle name="40% - Accent2 11_draft transactions report_052009_rvsd" xfId="1445"/>
    <cellStyle name="40% - Accent2 110" xfId="1446"/>
    <cellStyle name="40% - Accent2 110 2" xfId="5170"/>
    <cellStyle name="40% - Accent2 111" xfId="1447"/>
    <cellStyle name="40% - Accent2 111 2" xfId="5171"/>
    <cellStyle name="40% - Accent2 112" xfId="1448"/>
    <cellStyle name="40% - Accent2 112 2" xfId="5172"/>
    <cellStyle name="40% - Accent2 113" xfId="1449"/>
    <cellStyle name="40% - Accent2 113 2" xfId="5173"/>
    <cellStyle name="40% - Accent2 114" xfId="1450"/>
    <cellStyle name="40% - Accent2 114 2" xfId="5174"/>
    <cellStyle name="40% - Accent2 115" xfId="1451"/>
    <cellStyle name="40% - Accent2 115 2" xfId="5175"/>
    <cellStyle name="40% - Accent2 116" xfId="1452"/>
    <cellStyle name="40% - Accent2 116 2" xfId="5176"/>
    <cellStyle name="40% - Accent2 117" xfId="1453"/>
    <cellStyle name="40% - Accent2 117 2" xfId="5177"/>
    <cellStyle name="40% - Accent2 118" xfId="1454"/>
    <cellStyle name="40% - Accent2 118 2" xfId="5178"/>
    <cellStyle name="40% - Accent2 119" xfId="3115"/>
    <cellStyle name="40% - Accent2 119 2" xfId="6204"/>
    <cellStyle name="40% - Accent2 12" xfId="1455"/>
    <cellStyle name="40% - Accent2 12 2" xfId="1456"/>
    <cellStyle name="40% - Accent2 12 2 2" xfId="5180"/>
    <cellStyle name="40% - Accent2 12 3" xfId="5179"/>
    <cellStyle name="40% - Accent2 12_draft transactions report_052009_rvsd" xfId="1457"/>
    <cellStyle name="40% - Accent2 120" xfId="3124"/>
    <cellStyle name="40% - Accent2 120 2" xfId="6213"/>
    <cellStyle name="40% - Accent2 121" xfId="3137"/>
    <cellStyle name="40% - Accent2 121 2" xfId="6226"/>
    <cellStyle name="40% - Accent2 122" xfId="3155"/>
    <cellStyle name="40% - Accent2 123" xfId="3197"/>
    <cellStyle name="40% - Accent2 124" xfId="3239"/>
    <cellStyle name="40% - Accent2 125" xfId="3281"/>
    <cellStyle name="40% - Accent2 126" xfId="3322"/>
    <cellStyle name="40% - Accent2 127" xfId="3364"/>
    <cellStyle name="40% - Accent2 127 2" xfId="6243"/>
    <cellStyle name="40% - Accent2 128" xfId="3373"/>
    <cellStyle name="40% - Accent2 128 2" xfId="6252"/>
    <cellStyle name="40% - Accent2 129" xfId="3386"/>
    <cellStyle name="40% - Accent2 129 2" xfId="6265"/>
    <cellStyle name="40% - Accent2 13" xfId="1458"/>
    <cellStyle name="40% - Accent2 13 2" xfId="1459"/>
    <cellStyle name="40% - Accent2 13 2 2" xfId="5182"/>
    <cellStyle name="40% - Accent2 13 3" xfId="5181"/>
    <cellStyle name="40% - Accent2 13_draft transactions report_052009_rvsd" xfId="1460"/>
    <cellStyle name="40% - Accent2 130" xfId="3403"/>
    <cellStyle name="40% - Accent2 130 2" xfId="6282"/>
    <cellStyle name="40% - Accent2 131" xfId="3412"/>
    <cellStyle name="40% - Accent2 131 2" xfId="6291"/>
    <cellStyle name="40% - Accent2 132" xfId="3425"/>
    <cellStyle name="40% - Accent2 132 2" xfId="6304"/>
    <cellStyle name="40% - Accent2 133" xfId="3438"/>
    <cellStyle name="40% - Accent2 133 2" xfId="6317"/>
    <cellStyle name="40% - Accent2 134" xfId="3451"/>
    <cellStyle name="40% - Accent2 134 2" xfId="6330"/>
    <cellStyle name="40% - Accent2 135" xfId="3469"/>
    <cellStyle name="40% - Accent2 136" xfId="3511"/>
    <cellStyle name="40% - Accent2 137" xfId="3552"/>
    <cellStyle name="40% - Accent2 138" xfId="3594"/>
    <cellStyle name="40% - Accent2 138 2" xfId="6347"/>
    <cellStyle name="40% - Accent2 139" xfId="3617"/>
    <cellStyle name="40% - Accent2 139 2" xfId="6356"/>
    <cellStyle name="40% - Accent2 14" xfId="1461"/>
    <cellStyle name="40% - Accent2 14 2" xfId="1462"/>
    <cellStyle name="40% - Accent2 14 2 2" xfId="5184"/>
    <cellStyle name="40% - Accent2 14 3" xfId="5183"/>
    <cellStyle name="40% - Accent2 14_draft transactions report_052009_rvsd" xfId="1463"/>
    <cellStyle name="40% - Accent2 140" xfId="3630"/>
    <cellStyle name="40% - Accent2 140 2" xfId="6369"/>
    <cellStyle name="40% - Accent2 141" xfId="3643"/>
    <cellStyle name="40% - Accent2 141 2" xfId="6382"/>
    <cellStyle name="40% - Accent2 142" xfId="3656"/>
    <cellStyle name="40% - Accent2 142 2" xfId="6395"/>
    <cellStyle name="40% - Accent2 143" xfId="3669"/>
    <cellStyle name="40% - Accent2 143 2" xfId="6408"/>
    <cellStyle name="40% - Accent2 144" xfId="3682"/>
    <cellStyle name="40% - Accent2 144 2" xfId="6421"/>
    <cellStyle name="40% - Accent2 145" xfId="3695"/>
    <cellStyle name="40% - Accent2 145 2" xfId="6434"/>
    <cellStyle name="40% - Accent2 146" xfId="3709"/>
    <cellStyle name="40% - Accent2 146 2" xfId="6447"/>
    <cellStyle name="40% - Accent2 147" xfId="3604"/>
    <cellStyle name="40% - Accent2 148" xfId="3754"/>
    <cellStyle name="40% - Accent2 149" xfId="3795"/>
    <cellStyle name="40% - Accent2 15" xfId="1464"/>
    <cellStyle name="40% - Accent2 15 2" xfId="1465"/>
    <cellStyle name="40% - Accent2 15 2 2" xfId="5186"/>
    <cellStyle name="40% - Accent2 15 3" xfId="5185"/>
    <cellStyle name="40% - Accent2 15_draft transactions report_052009_rvsd" xfId="1466"/>
    <cellStyle name="40% - Accent2 150" xfId="3837"/>
    <cellStyle name="40% - Accent2 151" xfId="3879"/>
    <cellStyle name="40% - Accent2 152" xfId="3991"/>
    <cellStyle name="40% - Accent2 153" xfId="5155"/>
    <cellStyle name="40% - Accent2 16" xfId="1467"/>
    <cellStyle name="40% - Accent2 16 2" xfId="1468"/>
    <cellStyle name="40% - Accent2 16 2 2" xfId="5188"/>
    <cellStyle name="40% - Accent2 16 3" xfId="5187"/>
    <cellStyle name="40% - Accent2 16_draft transactions report_052009_rvsd" xfId="1469"/>
    <cellStyle name="40% - Accent2 17" xfId="1470"/>
    <cellStyle name="40% - Accent2 17 2" xfId="1471"/>
    <cellStyle name="40% - Accent2 17 2 2" xfId="5190"/>
    <cellStyle name="40% - Accent2 17 3" xfId="5189"/>
    <cellStyle name="40% - Accent2 17_draft transactions report_052009_rvsd" xfId="1472"/>
    <cellStyle name="40% - Accent2 18" xfId="1473"/>
    <cellStyle name="40% - Accent2 18 2" xfId="1474"/>
    <cellStyle name="40% - Accent2 18 2 2" xfId="5192"/>
    <cellStyle name="40% - Accent2 18 3" xfId="5191"/>
    <cellStyle name="40% - Accent2 18_draft transactions report_052009_rvsd" xfId="1475"/>
    <cellStyle name="40% - Accent2 19" xfId="1476"/>
    <cellStyle name="40% - Accent2 19 2" xfId="1477"/>
    <cellStyle name="40% - Accent2 19 2 2" xfId="5194"/>
    <cellStyle name="40% - Accent2 19 3" xfId="5193"/>
    <cellStyle name="40% - Accent2 19_draft transactions report_052009_rvsd" xfId="1478"/>
    <cellStyle name="40% - Accent2 2" xfId="1479"/>
    <cellStyle name="40% - Accent2 2 2" xfId="1480"/>
    <cellStyle name="40% - Accent2 2 2 2" xfId="1481"/>
    <cellStyle name="40% - Accent2 2 2 2 2" xfId="5197"/>
    <cellStyle name="40% - Accent2 2 2 3" xfId="5196"/>
    <cellStyle name="40% - Accent2 2 2_draft transactions report_052009_rvsd" xfId="1482"/>
    <cellStyle name="40% - Accent2 2 3" xfId="1483"/>
    <cellStyle name="40% - Accent2 2 3 2" xfId="5198"/>
    <cellStyle name="40% - Accent2 2 4" xfId="5195"/>
    <cellStyle name="40% - Accent2 2_draft transactions report_052009_rvsd" xfId="1484"/>
    <cellStyle name="40% - Accent2 20" xfId="1485"/>
    <cellStyle name="40% - Accent2 20 2" xfId="1486"/>
    <cellStyle name="40% - Accent2 20 2 2" xfId="5200"/>
    <cellStyle name="40% - Accent2 20 3" xfId="5199"/>
    <cellStyle name="40% - Accent2 20_draft transactions report_052009_rvsd" xfId="1487"/>
    <cellStyle name="40% - Accent2 21" xfId="1488"/>
    <cellStyle name="40% - Accent2 21 2" xfId="1489"/>
    <cellStyle name="40% - Accent2 21 2 2" xfId="5202"/>
    <cellStyle name="40% - Accent2 21 3" xfId="5201"/>
    <cellStyle name="40% - Accent2 21_draft transactions report_052009_rvsd" xfId="1490"/>
    <cellStyle name="40% - Accent2 22" xfId="1491"/>
    <cellStyle name="40% - Accent2 22 2" xfId="1492"/>
    <cellStyle name="40% - Accent2 22 2 2" xfId="5204"/>
    <cellStyle name="40% - Accent2 22 3" xfId="5203"/>
    <cellStyle name="40% - Accent2 22_draft transactions report_052009_rvsd" xfId="1493"/>
    <cellStyle name="40% - Accent2 23" xfId="1494"/>
    <cellStyle name="40% - Accent2 23 2" xfId="1495"/>
    <cellStyle name="40% - Accent2 23 2 2" xfId="5206"/>
    <cellStyle name="40% - Accent2 23 3" xfId="5205"/>
    <cellStyle name="40% - Accent2 23_draft transactions report_052009_rvsd" xfId="1496"/>
    <cellStyle name="40% - Accent2 24" xfId="1497"/>
    <cellStyle name="40% - Accent2 24 2" xfId="1498"/>
    <cellStyle name="40% - Accent2 24 2 2" xfId="5208"/>
    <cellStyle name="40% - Accent2 24 3" xfId="5207"/>
    <cellStyle name="40% - Accent2 24_draft transactions report_052009_rvsd" xfId="1499"/>
    <cellStyle name="40% - Accent2 25" xfId="1500"/>
    <cellStyle name="40% - Accent2 25 2" xfId="1501"/>
    <cellStyle name="40% - Accent2 25 2 2" xfId="5210"/>
    <cellStyle name="40% - Accent2 25 3" xfId="5209"/>
    <cellStyle name="40% - Accent2 25_draft transactions report_052009_rvsd" xfId="1502"/>
    <cellStyle name="40% - Accent2 26" xfId="1503"/>
    <cellStyle name="40% - Accent2 26 2" xfId="1504"/>
    <cellStyle name="40% - Accent2 26 2 2" xfId="5212"/>
    <cellStyle name="40% - Accent2 26 3" xfId="5211"/>
    <cellStyle name="40% - Accent2 26_draft transactions report_052009_rvsd" xfId="1505"/>
    <cellStyle name="40% - Accent2 27" xfId="1506"/>
    <cellStyle name="40% - Accent2 27 2" xfId="1507"/>
    <cellStyle name="40% - Accent2 27 2 2" xfId="5214"/>
    <cellStyle name="40% - Accent2 27 3" xfId="5213"/>
    <cellStyle name="40% - Accent2 27_draft transactions report_052009_rvsd" xfId="1508"/>
    <cellStyle name="40% - Accent2 28" xfId="1509"/>
    <cellStyle name="40% - Accent2 28 2" xfId="1510"/>
    <cellStyle name="40% - Accent2 28 2 2" xfId="5216"/>
    <cellStyle name="40% - Accent2 28 3" xfId="5215"/>
    <cellStyle name="40% - Accent2 28_draft transactions report_052009_rvsd" xfId="1511"/>
    <cellStyle name="40% - Accent2 29" xfId="1512"/>
    <cellStyle name="40% - Accent2 29 2" xfId="1513"/>
    <cellStyle name="40% - Accent2 29 2 2" xfId="5218"/>
    <cellStyle name="40% - Accent2 29 3" xfId="5217"/>
    <cellStyle name="40% - Accent2 29_draft transactions report_052009_rvsd" xfId="1514"/>
    <cellStyle name="40% - Accent2 3" xfId="1515"/>
    <cellStyle name="40% - Accent2 3 2" xfId="1516"/>
    <cellStyle name="40% - Accent2 3 2 2" xfId="1517"/>
    <cellStyle name="40% - Accent2 3 2 2 2" xfId="5221"/>
    <cellStyle name="40% - Accent2 3 2 3" xfId="5220"/>
    <cellStyle name="40% - Accent2 3 2_draft transactions report_052009_rvsd" xfId="1518"/>
    <cellStyle name="40% - Accent2 3 3" xfId="1519"/>
    <cellStyle name="40% - Accent2 3 3 2" xfId="5222"/>
    <cellStyle name="40% - Accent2 3 4" xfId="5219"/>
    <cellStyle name="40% - Accent2 3_draft transactions report_052009_rvsd" xfId="1520"/>
    <cellStyle name="40% - Accent2 30" xfId="1521"/>
    <cellStyle name="40% - Accent2 30 2" xfId="1522"/>
    <cellStyle name="40% - Accent2 30 2 2" xfId="5224"/>
    <cellStyle name="40% - Accent2 30 3" xfId="5223"/>
    <cellStyle name="40% - Accent2 30_draft transactions report_052009_rvsd" xfId="1523"/>
    <cellStyle name="40% - Accent2 31" xfId="1524"/>
    <cellStyle name="40% - Accent2 31 2" xfId="1525"/>
    <cellStyle name="40% - Accent2 31 2 2" xfId="5226"/>
    <cellStyle name="40% - Accent2 31 3" xfId="5225"/>
    <cellStyle name="40% - Accent2 31_draft transactions report_052009_rvsd" xfId="1526"/>
    <cellStyle name="40% - Accent2 32" xfId="1527"/>
    <cellStyle name="40% - Accent2 32 2" xfId="1528"/>
    <cellStyle name="40% - Accent2 32 2 2" xfId="5228"/>
    <cellStyle name="40% - Accent2 32 3" xfId="5227"/>
    <cellStyle name="40% - Accent2 32_draft transactions report_052009_rvsd" xfId="1529"/>
    <cellStyle name="40% - Accent2 33" xfId="1530"/>
    <cellStyle name="40% - Accent2 33 2" xfId="5229"/>
    <cellStyle name="40% - Accent2 34" xfId="1531"/>
    <cellStyle name="40% - Accent2 34 2" xfId="5230"/>
    <cellStyle name="40% - Accent2 35" xfId="1532"/>
    <cellStyle name="40% - Accent2 35 2" xfId="5231"/>
    <cellStyle name="40% - Accent2 36" xfId="1533"/>
    <cellStyle name="40% - Accent2 36 2" xfId="5232"/>
    <cellStyle name="40% - Accent2 37" xfId="1534"/>
    <cellStyle name="40% - Accent2 37 2" xfId="5233"/>
    <cellStyle name="40% - Accent2 38" xfId="1535"/>
    <cellStyle name="40% - Accent2 38 2" xfId="5234"/>
    <cellStyle name="40% - Accent2 39" xfId="1536"/>
    <cellStyle name="40% - Accent2 39 2" xfId="5235"/>
    <cellStyle name="40% - Accent2 4" xfId="1537"/>
    <cellStyle name="40% - Accent2 4 2" xfId="1538"/>
    <cellStyle name="40% - Accent2 4 2 2" xfId="1539"/>
    <cellStyle name="40% - Accent2 4 2 2 2" xfId="5238"/>
    <cellStyle name="40% - Accent2 4 2 3" xfId="5237"/>
    <cellStyle name="40% - Accent2 4 2_draft transactions report_052009_rvsd" xfId="1540"/>
    <cellStyle name="40% - Accent2 4 3" xfId="1541"/>
    <cellStyle name="40% - Accent2 4 3 2" xfId="5239"/>
    <cellStyle name="40% - Accent2 4 4" xfId="5236"/>
    <cellStyle name="40% - Accent2 4_draft transactions report_052009_rvsd" xfId="1542"/>
    <cellStyle name="40% - Accent2 40" xfId="1543"/>
    <cellStyle name="40% - Accent2 40 2" xfId="5240"/>
    <cellStyle name="40% - Accent2 41" xfId="1544"/>
    <cellStyle name="40% - Accent2 41 2" xfId="5241"/>
    <cellStyle name="40% - Accent2 42" xfId="1545"/>
    <cellStyle name="40% - Accent2 42 2" xfId="5242"/>
    <cellStyle name="40% - Accent2 43" xfId="1546"/>
    <cellStyle name="40% - Accent2 43 2" xfId="5243"/>
    <cellStyle name="40% - Accent2 44" xfId="1547"/>
    <cellStyle name="40% - Accent2 44 2" xfId="5244"/>
    <cellStyle name="40% - Accent2 45" xfId="1548"/>
    <cellStyle name="40% - Accent2 45 2" xfId="5245"/>
    <cellStyle name="40% - Accent2 46" xfId="1549"/>
    <cellStyle name="40% - Accent2 46 2" xfId="5246"/>
    <cellStyle name="40% - Accent2 47" xfId="1550"/>
    <cellStyle name="40% - Accent2 47 2" xfId="5247"/>
    <cellStyle name="40% - Accent2 48" xfId="1551"/>
    <cellStyle name="40% - Accent2 48 2" xfId="5248"/>
    <cellStyle name="40% - Accent2 49" xfId="1552"/>
    <cellStyle name="40% - Accent2 49 2" xfId="5249"/>
    <cellStyle name="40% - Accent2 5" xfId="1553"/>
    <cellStyle name="40% - Accent2 5 2" xfId="1554"/>
    <cellStyle name="40% - Accent2 5 2 2" xfId="1555"/>
    <cellStyle name="40% - Accent2 5 2 2 2" xfId="5252"/>
    <cellStyle name="40% - Accent2 5 2 3" xfId="5251"/>
    <cellStyle name="40% - Accent2 5 2_draft transactions report_052009_rvsd" xfId="1556"/>
    <cellStyle name="40% - Accent2 5 3" xfId="1557"/>
    <cellStyle name="40% - Accent2 5 3 2" xfId="5253"/>
    <cellStyle name="40% - Accent2 5 4" xfId="5250"/>
    <cellStyle name="40% - Accent2 5_draft transactions report_052009_rvsd" xfId="1558"/>
    <cellStyle name="40% - Accent2 50" xfId="1559"/>
    <cellStyle name="40% - Accent2 50 2" xfId="5254"/>
    <cellStyle name="40% - Accent2 51" xfId="1560"/>
    <cellStyle name="40% - Accent2 51 2" xfId="5255"/>
    <cellStyle name="40% - Accent2 52" xfId="1561"/>
    <cellStyle name="40% - Accent2 52 2" xfId="5256"/>
    <cellStyle name="40% - Accent2 53" xfId="1562"/>
    <cellStyle name="40% - Accent2 53 2" xfId="5257"/>
    <cellStyle name="40% - Accent2 54" xfId="1563"/>
    <cellStyle name="40% - Accent2 54 2" xfId="5258"/>
    <cellStyle name="40% - Accent2 55" xfId="1564"/>
    <cellStyle name="40% - Accent2 55 2" xfId="5259"/>
    <cellStyle name="40% - Accent2 56" xfId="1565"/>
    <cellStyle name="40% - Accent2 56 2" xfId="5260"/>
    <cellStyle name="40% - Accent2 57" xfId="1566"/>
    <cellStyle name="40% - Accent2 57 2" xfId="5261"/>
    <cellStyle name="40% - Accent2 58" xfId="1567"/>
    <cellStyle name="40% - Accent2 58 2" xfId="5262"/>
    <cellStyle name="40% - Accent2 59" xfId="1568"/>
    <cellStyle name="40% - Accent2 59 2" xfId="5263"/>
    <cellStyle name="40% - Accent2 6" xfId="1569"/>
    <cellStyle name="40% - Accent2 6 2" xfId="1570"/>
    <cellStyle name="40% - Accent2 6 2 2" xfId="1571"/>
    <cellStyle name="40% - Accent2 6 2 2 2" xfId="5266"/>
    <cellStyle name="40% - Accent2 6 2 3" xfId="5265"/>
    <cellStyle name="40% - Accent2 6 2_draft transactions report_052009_rvsd" xfId="1572"/>
    <cellStyle name="40% - Accent2 6 3" xfId="1573"/>
    <cellStyle name="40% - Accent2 6 3 2" xfId="5267"/>
    <cellStyle name="40% - Accent2 6 4" xfId="5264"/>
    <cellStyle name="40% - Accent2 6_draft transactions report_052009_rvsd" xfId="1574"/>
    <cellStyle name="40% - Accent2 60" xfId="1575"/>
    <cellStyle name="40% - Accent2 60 2" xfId="5268"/>
    <cellStyle name="40% - Accent2 61" xfId="1576"/>
    <cellStyle name="40% - Accent2 61 2" xfId="5269"/>
    <cellStyle name="40% - Accent2 62" xfId="1577"/>
    <cellStyle name="40% - Accent2 62 2" xfId="5270"/>
    <cellStyle name="40% - Accent2 63" xfId="1578"/>
    <cellStyle name="40% - Accent2 63 2" xfId="5271"/>
    <cellStyle name="40% - Accent2 64" xfId="1579"/>
    <cellStyle name="40% - Accent2 64 2" xfId="5272"/>
    <cellStyle name="40% - Accent2 65" xfId="1580"/>
    <cellStyle name="40% - Accent2 65 2" xfId="5273"/>
    <cellStyle name="40% - Accent2 66" xfId="1581"/>
    <cellStyle name="40% - Accent2 66 2" xfId="5274"/>
    <cellStyle name="40% - Accent2 67" xfId="1582"/>
    <cellStyle name="40% - Accent2 67 2" xfId="5275"/>
    <cellStyle name="40% - Accent2 68" xfId="1583"/>
    <cellStyle name="40% - Accent2 68 2" xfId="5276"/>
    <cellStyle name="40% - Accent2 69" xfId="1584"/>
    <cellStyle name="40% - Accent2 69 2" xfId="5277"/>
    <cellStyle name="40% - Accent2 7" xfId="1585"/>
    <cellStyle name="40% - Accent2 7 2" xfId="1586"/>
    <cellStyle name="40% - Accent2 7 2 2" xfId="1587"/>
    <cellStyle name="40% - Accent2 7 2 2 2" xfId="5280"/>
    <cellStyle name="40% - Accent2 7 2 3" xfId="5279"/>
    <cellStyle name="40% - Accent2 7 2_draft transactions report_052009_rvsd" xfId="1588"/>
    <cellStyle name="40% - Accent2 7 3" xfId="1589"/>
    <cellStyle name="40% - Accent2 7 3 2" xfId="5281"/>
    <cellStyle name="40% - Accent2 7 4" xfId="5278"/>
    <cellStyle name="40% - Accent2 7_draft transactions report_052009_rvsd" xfId="1590"/>
    <cellStyle name="40% - Accent2 70" xfId="1591"/>
    <cellStyle name="40% - Accent2 70 2" xfId="5282"/>
    <cellStyle name="40% - Accent2 71" xfId="1592"/>
    <cellStyle name="40% - Accent2 71 2" xfId="5283"/>
    <cellStyle name="40% - Accent2 72" xfId="1593"/>
    <cellStyle name="40% - Accent2 72 2" xfId="5284"/>
    <cellStyle name="40% - Accent2 73" xfId="1594"/>
    <cellStyle name="40% - Accent2 73 2" xfId="5285"/>
    <cellStyle name="40% - Accent2 74" xfId="1595"/>
    <cellStyle name="40% - Accent2 74 2" xfId="5286"/>
    <cellStyle name="40% - Accent2 75" xfId="1596"/>
    <cellStyle name="40% - Accent2 75 2" xfId="5287"/>
    <cellStyle name="40% - Accent2 76" xfId="1597"/>
    <cellStyle name="40% - Accent2 76 2" xfId="5288"/>
    <cellStyle name="40% - Accent2 77" xfId="1598"/>
    <cellStyle name="40% - Accent2 77 2" xfId="5289"/>
    <cellStyle name="40% - Accent2 78" xfId="1599"/>
    <cellStyle name="40% - Accent2 78 2" xfId="5290"/>
    <cellStyle name="40% - Accent2 79" xfId="1600"/>
    <cellStyle name="40% - Accent2 79 2" xfId="5291"/>
    <cellStyle name="40% - Accent2 8" xfId="1601"/>
    <cellStyle name="40% - Accent2 8 2" xfId="1602"/>
    <cellStyle name="40% - Accent2 8 2 2" xfId="1603"/>
    <cellStyle name="40% - Accent2 8 2 2 2" xfId="5294"/>
    <cellStyle name="40% - Accent2 8 2 3" xfId="5293"/>
    <cellStyle name="40% - Accent2 8 2_draft transactions report_052009_rvsd" xfId="1604"/>
    <cellStyle name="40% - Accent2 8 3" xfId="1605"/>
    <cellStyle name="40% - Accent2 8 3 2" xfId="5295"/>
    <cellStyle name="40% - Accent2 8 4" xfId="5292"/>
    <cellStyle name="40% - Accent2 8_draft transactions report_052009_rvsd" xfId="1606"/>
    <cellStyle name="40% - Accent2 80" xfId="1607"/>
    <cellStyle name="40% - Accent2 80 2" xfId="5296"/>
    <cellStyle name="40% - Accent2 81" xfId="1608"/>
    <cellStyle name="40% - Accent2 81 2" xfId="5297"/>
    <cellStyle name="40% - Accent2 82" xfId="1609"/>
    <cellStyle name="40% - Accent2 82 2" xfId="5298"/>
    <cellStyle name="40% - Accent2 83" xfId="1610"/>
    <cellStyle name="40% - Accent2 83 2" xfId="5299"/>
    <cellStyle name="40% - Accent2 84" xfId="1611"/>
    <cellStyle name="40% - Accent2 84 2" xfId="5300"/>
    <cellStyle name="40% - Accent2 85" xfId="1612"/>
    <cellStyle name="40% - Accent2 85 2" xfId="5301"/>
    <cellStyle name="40% - Accent2 86" xfId="1613"/>
    <cellStyle name="40% - Accent2 86 2" xfId="5302"/>
    <cellStyle name="40% - Accent2 87" xfId="1614"/>
    <cellStyle name="40% - Accent2 87 2" xfId="5303"/>
    <cellStyle name="40% - Accent2 88" xfId="1615"/>
    <cellStyle name="40% - Accent2 88 2" xfId="5304"/>
    <cellStyle name="40% - Accent2 89" xfId="1616"/>
    <cellStyle name="40% - Accent2 89 2" xfId="5305"/>
    <cellStyle name="40% - Accent2 9" xfId="1617"/>
    <cellStyle name="40% - Accent2 9 2" xfId="1618"/>
    <cellStyle name="40% - Accent2 9 2 2" xfId="1619"/>
    <cellStyle name="40% - Accent2 9 2 2 2" xfId="5308"/>
    <cellStyle name="40% - Accent2 9 2 3" xfId="5307"/>
    <cellStyle name="40% - Accent2 9 2_draft transactions report_052009_rvsd" xfId="1620"/>
    <cellStyle name="40% - Accent2 9 3" xfId="1621"/>
    <cellStyle name="40% - Accent2 9 3 2" xfId="5309"/>
    <cellStyle name="40% - Accent2 9 4" xfId="5306"/>
    <cellStyle name="40% - Accent2 9_draft transactions report_052009_rvsd" xfId="1622"/>
    <cellStyle name="40% - Accent2 90" xfId="1623"/>
    <cellStyle name="40% - Accent2 90 2" xfId="5310"/>
    <cellStyle name="40% - Accent2 91" xfId="1624"/>
    <cellStyle name="40% - Accent2 91 2" xfId="5311"/>
    <cellStyle name="40% - Accent2 92" xfId="1625"/>
    <cellStyle name="40% - Accent2 92 2" xfId="5312"/>
    <cellStyle name="40% - Accent2 93" xfId="1626"/>
    <cellStyle name="40% - Accent2 93 2" xfId="5313"/>
    <cellStyle name="40% - Accent2 94" xfId="1627"/>
    <cellStyle name="40% - Accent2 94 2" xfId="5314"/>
    <cellStyle name="40% - Accent2 95" xfId="1628"/>
    <cellStyle name="40% - Accent2 95 2" xfId="5315"/>
    <cellStyle name="40% - Accent2 96" xfId="1629"/>
    <cellStyle name="40% - Accent2 96 2" xfId="5316"/>
    <cellStyle name="40% - Accent2 97" xfId="1630"/>
    <cellStyle name="40% - Accent2 97 2" xfId="5317"/>
    <cellStyle name="40% - Accent2 98" xfId="1631"/>
    <cellStyle name="40% - Accent2 98 2" xfId="5318"/>
    <cellStyle name="40% - Accent2 99" xfId="1632"/>
    <cellStyle name="40% - Accent2 99 2" xfId="5319"/>
    <cellStyle name="40% - Accent3" xfId="1633" builtinId="39" customBuiltin="1"/>
    <cellStyle name="40% - Accent3 10" xfId="1634"/>
    <cellStyle name="40% - Accent3 10 2" xfId="1635"/>
    <cellStyle name="40% - Accent3 10 2 2" xfId="5322"/>
    <cellStyle name="40% - Accent3 10 3" xfId="5321"/>
    <cellStyle name="40% - Accent3 10_draft transactions report_052009_rvsd" xfId="1636"/>
    <cellStyle name="40% - Accent3 100" xfId="1637"/>
    <cellStyle name="40% - Accent3 100 2" xfId="5323"/>
    <cellStyle name="40% - Accent3 101" xfId="1638"/>
    <cellStyle name="40% - Accent3 101 2" xfId="5324"/>
    <cellStyle name="40% - Accent3 102" xfId="1639"/>
    <cellStyle name="40% - Accent3 102 2" xfId="5325"/>
    <cellStyle name="40% - Accent3 103" xfId="1640"/>
    <cellStyle name="40% - Accent3 103 2" xfId="5326"/>
    <cellStyle name="40% - Accent3 104" xfId="1641"/>
    <cellStyle name="40% - Accent3 104 2" xfId="5327"/>
    <cellStyle name="40% - Accent3 105" xfId="1642"/>
    <cellStyle name="40% - Accent3 105 2" xfId="5328"/>
    <cellStyle name="40% - Accent3 106" xfId="1643"/>
    <cellStyle name="40% - Accent3 106 2" xfId="5329"/>
    <cellStyle name="40% - Accent3 107" xfId="1644"/>
    <cellStyle name="40% - Accent3 107 2" xfId="5330"/>
    <cellStyle name="40% - Accent3 108" xfId="1645"/>
    <cellStyle name="40% - Accent3 108 2" xfId="5331"/>
    <cellStyle name="40% - Accent3 109" xfId="1646"/>
    <cellStyle name="40% - Accent3 109 2" xfId="5332"/>
    <cellStyle name="40% - Accent3 11" xfId="1647"/>
    <cellStyle name="40% - Accent3 11 2" xfId="1648"/>
    <cellStyle name="40% - Accent3 11 2 2" xfId="5334"/>
    <cellStyle name="40% - Accent3 11 3" xfId="5333"/>
    <cellStyle name="40% - Accent3 11_draft transactions report_052009_rvsd" xfId="1649"/>
    <cellStyle name="40% - Accent3 110" xfId="1650"/>
    <cellStyle name="40% - Accent3 110 2" xfId="5335"/>
    <cellStyle name="40% - Accent3 111" xfId="1651"/>
    <cellStyle name="40% - Accent3 111 2" xfId="5336"/>
    <cellStyle name="40% - Accent3 112" xfId="1652"/>
    <cellStyle name="40% - Accent3 112 2" xfId="5337"/>
    <cellStyle name="40% - Accent3 113" xfId="1653"/>
    <cellStyle name="40% - Accent3 113 2" xfId="5338"/>
    <cellStyle name="40% - Accent3 114" xfId="1654"/>
    <cellStyle name="40% - Accent3 114 2" xfId="5339"/>
    <cellStyle name="40% - Accent3 115" xfId="1655"/>
    <cellStyle name="40% - Accent3 115 2" xfId="5340"/>
    <cellStyle name="40% - Accent3 116" xfId="1656"/>
    <cellStyle name="40% - Accent3 116 2" xfId="5341"/>
    <cellStyle name="40% - Accent3 117" xfId="1657"/>
    <cellStyle name="40% - Accent3 117 2" xfId="5342"/>
    <cellStyle name="40% - Accent3 118" xfId="1658"/>
    <cellStyle name="40% - Accent3 118 2" xfId="5343"/>
    <cellStyle name="40% - Accent3 119" xfId="3116"/>
    <cellStyle name="40% - Accent3 119 2" xfId="6205"/>
    <cellStyle name="40% - Accent3 12" xfId="1659"/>
    <cellStyle name="40% - Accent3 12 2" xfId="1660"/>
    <cellStyle name="40% - Accent3 12 2 2" xfId="5345"/>
    <cellStyle name="40% - Accent3 12 3" xfId="5344"/>
    <cellStyle name="40% - Accent3 12_draft transactions report_052009_rvsd" xfId="1661"/>
    <cellStyle name="40% - Accent3 120" xfId="3123"/>
    <cellStyle name="40% - Accent3 120 2" xfId="6212"/>
    <cellStyle name="40% - Accent3 121" xfId="3136"/>
    <cellStyle name="40% - Accent3 121 2" xfId="6225"/>
    <cellStyle name="40% - Accent3 122" xfId="3156"/>
    <cellStyle name="40% - Accent3 123" xfId="3198"/>
    <cellStyle name="40% - Accent3 124" xfId="3240"/>
    <cellStyle name="40% - Accent3 125" xfId="3282"/>
    <cellStyle name="40% - Accent3 126" xfId="3323"/>
    <cellStyle name="40% - Accent3 127" xfId="3365"/>
    <cellStyle name="40% - Accent3 127 2" xfId="6244"/>
    <cellStyle name="40% - Accent3 128" xfId="3372"/>
    <cellStyle name="40% - Accent3 128 2" xfId="6251"/>
    <cellStyle name="40% - Accent3 129" xfId="3385"/>
    <cellStyle name="40% - Accent3 129 2" xfId="6264"/>
    <cellStyle name="40% - Accent3 13" xfId="1662"/>
    <cellStyle name="40% - Accent3 13 2" xfId="1663"/>
    <cellStyle name="40% - Accent3 13 2 2" xfId="5347"/>
    <cellStyle name="40% - Accent3 13 3" xfId="5346"/>
    <cellStyle name="40% - Accent3 13_draft transactions report_052009_rvsd" xfId="1664"/>
    <cellStyle name="40% - Accent3 130" xfId="3404"/>
    <cellStyle name="40% - Accent3 130 2" xfId="6283"/>
    <cellStyle name="40% - Accent3 131" xfId="3411"/>
    <cellStyle name="40% - Accent3 131 2" xfId="6290"/>
    <cellStyle name="40% - Accent3 132" xfId="3424"/>
    <cellStyle name="40% - Accent3 132 2" xfId="6303"/>
    <cellStyle name="40% - Accent3 133" xfId="3437"/>
    <cellStyle name="40% - Accent3 133 2" xfId="6316"/>
    <cellStyle name="40% - Accent3 134" xfId="3450"/>
    <cellStyle name="40% - Accent3 134 2" xfId="6329"/>
    <cellStyle name="40% - Accent3 135" xfId="3470"/>
    <cellStyle name="40% - Accent3 136" xfId="3512"/>
    <cellStyle name="40% - Accent3 137" xfId="3553"/>
    <cellStyle name="40% - Accent3 138" xfId="3595"/>
    <cellStyle name="40% - Accent3 138 2" xfId="6348"/>
    <cellStyle name="40% - Accent3 139" xfId="3616"/>
    <cellStyle name="40% - Accent3 139 2" xfId="6355"/>
    <cellStyle name="40% - Accent3 14" xfId="1665"/>
    <cellStyle name="40% - Accent3 14 2" xfId="1666"/>
    <cellStyle name="40% - Accent3 14 2 2" xfId="5349"/>
    <cellStyle name="40% - Accent3 14 3" xfId="5348"/>
    <cellStyle name="40% - Accent3 14_draft transactions report_052009_rvsd" xfId="1667"/>
    <cellStyle name="40% - Accent3 140" xfId="3629"/>
    <cellStyle name="40% - Accent3 140 2" xfId="6368"/>
    <cellStyle name="40% - Accent3 141" xfId="3642"/>
    <cellStyle name="40% - Accent3 141 2" xfId="6381"/>
    <cellStyle name="40% - Accent3 142" xfId="3655"/>
    <cellStyle name="40% - Accent3 142 2" xfId="6394"/>
    <cellStyle name="40% - Accent3 143" xfId="3668"/>
    <cellStyle name="40% - Accent3 143 2" xfId="6407"/>
    <cellStyle name="40% - Accent3 144" xfId="3681"/>
    <cellStyle name="40% - Accent3 144 2" xfId="6420"/>
    <cellStyle name="40% - Accent3 145" xfId="3694"/>
    <cellStyle name="40% - Accent3 145 2" xfId="6433"/>
    <cellStyle name="40% - Accent3 146" xfId="3708"/>
    <cellStyle name="40% - Accent3 146 2" xfId="6446"/>
    <cellStyle name="40% - Accent3 147" xfId="3603"/>
    <cellStyle name="40% - Accent3 148" xfId="3755"/>
    <cellStyle name="40% - Accent3 149" xfId="3796"/>
    <cellStyle name="40% - Accent3 15" xfId="1668"/>
    <cellStyle name="40% - Accent3 15 2" xfId="1669"/>
    <cellStyle name="40% - Accent3 15 2 2" xfId="5351"/>
    <cellStyle name="40% - Accent3 15 3" xfId="5350"/>
    <cellStyle name="40% - Accent3 15_draft transactions report_052009_rvsd" xfId="1670"/>
    <cellStyle name="40% - Accent3 150" xfId="3838"/>
    <cellStyle name="40% - Accent3 151" xfId="3880"/>
    <cellStyle name="40% - Accent3 152" xfId="3992"/>
    <cellStyle name="40% - Accent3 153" xfId="5320"/>
    <cellStyle name="40% - Accent3 16" xfId="1671"/>
    <cellStyle name="40% - Accent3 16 2" xfId="1672"/>
    <cellStyle name="40% - Accent3 16 2 2" xfId="5353"/>
    <cellStyle name="40% - Accent3 16 3" xfId="5352"/>
    <cellStyle name="40% - Accent3 16_draft transactions report_052009_rvsd" xfId="1673"/>
    <cellStyle name="40% - Accent3 17" xfId="1674"/>
    <cellStyle name="40% - Accent3 17 2" xfId="1675"/>
    <cellStyle name="40% - Accent3 17 2 2" xfId="5355"/>
    <cellStyle name="40% - Accent3 17 3" xfId="5354"/>
    <cellStyle name="40% - Accent3 17_draft transactions report_052009_rvsd" xfId="1676"/>
    <cellStyle name="40% - Accent3 18" xfId="1677"/>
    <cellStyle name="40% - Accent3 18 2" xfId="1678"/>
    <cellStyle name="40% - Accent3 18 2 2" xfId="5357"/>
    <cellStyle name="40% - Accent3 18 3" xfId="5356"/>
    <cellStyle name="40% - Accent3 18_draft transactions report_052009_rvsd" xfId="1679"/>
    <cellStyle name="40% - Accent3 19" xfId="1680"/>
    <cellStyle name="40% - Accent3 19 2" xfId="1681"/>
    <cellStyle name="40% - Accent3 19 2 2" xfId="5359"/>
    <cellStyle name="40% - Accent3 19 3" xfId="5358"/>
    <cellStyle name="40% - Accent3 19_draft transactions report_052009_rvsd" xfId="1682"/>
    <cellStyle name="40% - Accent3 2" xfId="1683"/>
    <cellStyle name="40% - Accent3 2 2" xfId="1684"/>
    <cellStyle name="40% - Accent3 2 2 2" xfId="1685"/>
    <cellStyle name="40% - Accent3 2 2 2 2" xfId="5362"/>
    <cellStyle name="40% - Accent3 2 2 3" xfId="5361"/>
    <cellStyle name="40% - Accent3 2 2_draft transactions report_052009_rvsd" xfId="1686"/>
    <cellStyle name="40% - Accent3 2 3" xfId="1687"/>
    <cellStyle name="40% - Accent3 2 3 2" xfId="5363"/>
    <cellStyle name="40% - Accent3 2 4" xfId="5360"/>
    <cellStyle name="40% - Accent3 2_draft transactions report_052009_rvsd" xfId="1688"/>
    <cellStyle name="40% - Accent3 20" xfId="1689"/>
    <cellStyle name="40% - Accent3 20 2" xfId="1690"/>
    <cellStyle name="40% - Accent3 20 2 2" xfId="5365"/>
    <cellStyle name="40% - Accent3 20 3" xfId="5364"/>
    <cellStyle name="40% - Accent3 20_draft transactions report_052009_rvsd" xfId="1691"/>
    <cellStyle name="40% - Accent3 21" xfId="1692"/>
    <cellStyle name="40% - Accent3 21 2" xfId="1693"/>
    <cellStyle name="40% - Accent3 21 2 2" xfId="5367"/>
    <cellStyle name="40% - Accent3 21 3" xfId="5366"/>
    <cellStyle name="40% - Accent3 21_draft transactions report_052009_rvsd" xfId="1694"/>
    <cellStyle name="40% - Accent3 22" xfId="1695"/>
    <cellStyle name="40% - Accent3 22 2" xfId="1696"/>
    <cellStyle name="40% - Accent3 22 2 2" xfId="5369"/>
    <cellStyle name="40% - Accent3 22 3" xfId="5368"/>
    <cellStyle name="40% - Accent3 22_draft transactions report_052009_rvsd" xfId="1697"/>
    <cellStyle name="40% - Accent3 23" xfId="1698"/>
    <cellStyle name="40% - Accent3 23 2" xfId="1699"/>
    <cellStyle name="40% - Accent3 23 2 2" xfId="5371"/>
    <cellStyle name="40% - Accent3 23 3" xfId="5370"/>
    <cellStyle name="40% - Accent3 23_draft transactions report_052009_rvsd" xfId="1700"/>
    <cellStyle name="40% - Accent3 24" xfId="1701"/>
    <cellStyle name="40% - Accent3 24 2" xfId="1702"/>
    <cellStyle name="40% - Accent3 24 2 2" xfId="5373"/>
    <cellStyle name="40% - Accent3 24 3" xfId="5372"/>
    <cellStyle name="40% - Accent3 24_draft transactions report_052009_rvsd" xfId="1703"/>
    <cellStyle name="40% - Accent3 25" xfId="1704"/>
    <cellStyle name="40% - Accent3 25 2" xfId="1705"/>
    <cellStyle name="40% - Accent3 25 2 2" xfId="5375"/>
    <cellStyle name="40% - Accent3 25 3" xfId="5374"/>
    <cellStyle name="40% - Accent3 25_draft transactions report_052009_rvsd" xfId="1706"/>
    <cellStyle name="40% - Accent3 26" xfId="1707"/>
    <cellStyle name="40% - Accent3 26 2" xfId="1708"/>
    <cellStyle name="40% - Accent3 26 2 2" xfId="5377"/>
    <cellStyle name="40% - Accent3 26 3" xfId="5376"/>
    <cellStyle name="40% - Accent3 26_draft transactions report_052009_rvsd" xfId="1709"/>
    <cellStyle name="40% - Accent3 27" xfId="1710"/>
    <cellStyle name="40% - Accent3 27 2" xfId="1711"/>
    <cellStyle name="40% - Accent3 27 2 2" xfId="5379"/>
    <cellStyle name="40% - Accent3 27 3" xfId="5378"/>
    <cellStyle name="40% - Accent3 27_draft transactions report_052009_rvsd" xfId="1712"/>
    <cellStyle name="40% - Accent3 28" xfId="1713"/>
    <cellStyle name="40% - Accent3 28 2" xfId="1714"/>
    <cellStyle name="40% - Accent3 28 2 2" xfId="5381"/>
    <cellStyle name="40% - Accent3 28 3" xfId="5380"/>
    <cellStyle name="40% - Accent3 28_draft transactions report_052009_rvsd" xfId="1715"/>
    <cellStyle name="40% - Accent3 29" xfId="1716"/>
    <cellStyle name="40% - Accent3 29 2" xfId="1717"/>
    <cellStyle name="40% - Accent3 29 2 2" xfId="5383"/>
    <cellStyle name="40% - Accent3 29 3" xfId="5382"/>
    <cellStyle name="40% - Accent3 29_draft transactions report_052009_rvsd" xfId="1718"/>
    <cellStyle name="40% - Accent3 3" xfId="1719"/>
    <cellStyle name="40% - Accent3 3 2" xfId="1720"/>
    <cellStyle name="40% - Accent3 3 2 2" xfId="1721"/>
    <cellStyle name="40% - Accent3 3 2 2 2" xfId="5386"/>
    <cellStyle name="40% - Accent3 3 2 3" xfId="5385"/>
    <cellStyle name="40% - Accent3 3 2_draft transactions report_052009_rvsd" xfId="1722"/>
    <cellStyle name="40% - Accent3 3 3" xfId="1723"/>
    <cellStyle name="40% - Accent3 3 3 2" xfId="5387"/>
    <cellStyle name="40% - Accent3 3 4" xfId="5384"/>
    <cellStyle name="40% - Accent3 3_draft transactions report_052009_rvsd" xfId="1724"/>
    <cellStyle name="40% - Accent3 30" xfId="1725"/>
    <cellStyle name="40% - Accent3 30 2" xfId="1726"/>
    <cellStyle name="40% - Accent3 30 2 2" xfId="5389"/>
    <cellStyle name="40% - Accent3 30 3" xfId="5388"/>
    <cellStyle name="40% - Accent3 30_draft transactions report_052009_rvsd" xfId="1727"/>
    <cellStyle name="40% - Accent3 31" xfId="1728"/>
    <cellStyle name="40% - Accent3 31 2" xfId="1729"/>
    <cellStyle name="40% - Accent3 31 2 2" xfId="5391"/>
    <cellStyle name="40% - Accent3 31 3" xfId="5390"/>
    <cellStyle name="40% - Accent3 31_draft transactions report_052009_rvsd" xfId="1730"/>
    <cellStyle name="40% - Accent3 32" xfId="1731"/>
    <cellStyle name="40% - Accent3 32 2" xfId="1732"/>
    <cellStyle name="40% - Accent3 32 2 2" xfId="5393"/>
    <cellStyle name="40% - Accent3 32 3" xfId="5392"/>
    <cellStyle name="40% - Accent3 32_draft transactions report_052009_rvsd" xfId="1733"/>
    <cellStyle name="40% - Accent3 33" xfId="1734"/>
    <cellStyle name="40% - Accent3 33 2" xfId="5394"/>
    <cellStyle name="40% - Accent3 34" xfId="1735"/>
    <cellStyle name="40% - Accent3 34 2" xfId="5395"/>
    <cellStyle name="40% - Accent3 35" xfId="1736"/>
    <cellStyle name="40% - Accent3 35 2" xfId="5396"/>
    <cellStyle name="40% - Accent3 36" xfId="1737"/>
    <cellStyle name="40% - Accent3 36 2" xfId="5397"/>
    <cellStyle name="40% - Accent3 37" xfId="1738"/>
    <cellStyle name="40% - Accent3 37 2" xfId="5398"/>
    <cellStyle name="40% - Accent3 38" xfId="1739"/>
    <cellStyle name="40% - Accent3 38 2" xfId="5399"/>
    <cellStyle name="40% - Accent3 39" xfId="1740"/>
    <cellStyle name="40% - Accent3 39 2" xfId="5400"/>
    <cellStyle name="40% - Accent3 4" xfId="1741"/>
    <cellStyle name="40% - Accent3 4 2" xfId="1742"/>
    <cellStyle name="40% - Accent3 4 2 2" xfId="1743"/>
    <cellStyle name="40% - Accent3 4 2 2 2" xfId="5403"/>
    <cellStyle name="40% - Accent3 4 2 3" xfId="5402"/>
    <cellStyle name="40% - Accent3 4 2_draft transactions report_052009_rvsd" xfId="1744"/>
    <cellStyle name="40% - Accent3 4 3" xfId="1745"/>
    <cellStyle name="40% - Accent3 4 3 2" xfId="5404"/>
    <cellStyle name="40% - Accent3 4 4" xfId="5401"/>
    <cellStyle name="40% - Accent3 4_draft transactions report_052009_rvsd" xfId="1746"/>
    <cellStyle name="40% - Accent3 40" xfId="1747"/>
    <cellStyle name="40% - Accent3 40 2" xfId="5405"/>
    <cellStyle name="40% - Accent3 41" xfId="1748"/>
    <cellStyle name="40% - Accent3 41 2" xfId="5406"/>
    <cellStyle name="40% - Accent3 42" xfId="1749"/>
    <cellStyle name="40% - Accent3 42 2" xfId="5407"/>
    <cellStyle name="40% - Accent3 43" xfId="1750"/>
    <cellStyle name="40% - Accent3 43 2" xfId="5408"/>
    <cellStyle name="40% - Accent3 44" xfId="1751"/>
    <cellStyle name="40% - Accent3 44 2" xfId="5409"/>
    <cellStyle name="40% - Accent3 45" xfId="1752"/>
    <cellStyle name="40% - Accent3 45 2" xfId="5410"/>
    <cellStyle name="40% - Accent3 46" xfId="1753"/>
    <cellStyle name="40% - Accent3 46 2" xfId="5411"/>
    <cellStyle name="40% - Accent3 47" xfId="1754"/>
    <cellStyle name="40% - Accent3 47 2" xfId="5412"/>
    <cellStyle name="40% - Accent3 48" xfId="1755"/>
    <cellStyle name="40% - Accent3 48 2" xfId="5413"/>
    <cellStyle name="40% - Accent3 49" xfId="1756"/>
    <cellStyle name="40% - Accent3 49 2" xfId="5414"/>
    <cellStyle name="40% - Accent3 5" xfId="1757"/>
    <cellStyle name="40% - Accent3 5 2" xfId="1758"/>
    <cellStyle name="40% - Accent3 5 2 2" xfId="1759"/>
    <cellStyle name="40% - Accent3 5 2 2 2" xfId="5417"/>
    <cellStyle name="40% - Accent3 5 2 3" xfId="5416"/>
    <cellStyle name="40% - Accent3 5 2_draft transactions report_052009_rvsd" xfId="1760"/>
    <cellStyle name="40% - Accent3 5 3" xfId="1761"/>
    <cellStyle name="40% - Accent3 5 3 2" xfId="5418"/>
    <cellStyle name="40% - Accent3 5 4" xfId="5415"/>
    <cellStyle name="40% - Accent3 5_draft transactions report_052009_rvsd" xfId="1762"/>
    <cellStyle name="40% - Accent3 50" xfId="1763"/>
    <cellStyle name="40% - Accent3 50 2" xfId="5419"/>
    <cellStyle name="40% - Accent3 51" xfId="1764"/>
    <cellStyle name="40% - Accent3 51 2" xfId="5420"/>
    <cellStyle name="40% - Accent3 52" xfId="1765"/>
    <cellStyle name="40% - Accent3 52 2" xfId="5421"/>
    <cellStyle name="40% - Accent3 53" xfId="1766"/>
    <cellStyle name="40% - Accent3 53 2" xfId="5422"/>
    <cellStyle name="40% - Accent3 54" xfId="1767"/>
    <cellStyle name="40% - Accent3 54 2" xfId="5423"/>
    <cellStyle name="40% - Accent3 55" xfId="1768"/>
    <cellStyle name="40% - Accent3 55 2" xfId="5424"/>
    <cellStyle name="40% - Accent3 56" xfId="1769"/>
    <cellStyle name="40% - Accent3 56 2" xfId="5425"/>
    <cellStyle name="40% - Accent3 57" xfId="1770"/>
    <cellStyle name="40% - Accent3 57 2" xfId="5426"/>
    <cellStyle name="40% - Accent3 58" xfId="1771"/>
    <cellStyle name="40% - Accent3 58 2" xfId="5427"/>
    <cellStyle name="40% - Accent3 59" xfId="1772"/>
    <cellStyle name="40% - Accent3 59 2" xfId="5428"/>
    <cellStyle name="40% - Accent3 6" xfId="1773"/>
    <cellStyle name="40% - Accent3 6 2" xfId="1774"/>
    <cellStyle name="40% - Accent3 6 2 2" xfId="1775"/>
    <cellStyle name="40% - Accent3 6 2 2 2" xfId="5431"/>
    <cellStyle name="40% - Accent3 6 2 3" xfId="5430"/>
    <cellStyle name="40% - Accent3 6 2_draft transactions report_052009_rvsd" xfId="1776"/>
    <cellStyle name="40% - Accent3 6 3" xfId="1777"/>
    <cellStyle name="40% - Accent3 6 3 2" xfId="5432"/>
    <cellStyle name="40% - Accent3 6 4" xfId="5429"/>
    <cellStyle name="40% - Accent3 6_draft transactions report_052009_rvsd" xfId="1778"/>
    <cellStyle name="40% - Accent3 60" xfId="1779"/>
    <cellStyle name="40% - Accent3 60 2" xfId="5433"/>
    <cellStyle name="40% - Accent3 61" xfId="1780"/>
    <cellStyle name="40% - Accent3 61 2" xfId="5434"/>
    <cellStyle name="40% - Accent3 62" xfId="1781"/>
    <cellStyle name="40% - Accent3 62 2" xfId="5435"/>
    <cellStyle name="40% - Accent3 63" xfId="1782"/>
    <cellStyle name="40% - Accent3 63 2" xfId="5436"/>
    <cellStyle name="40% - Accent3 64" xfId="1783"/>
    <cellStyle name="40% - Accent3 64 2" xfId="5437"/>
    <cellStyle name="40% - Accent3 65" xfId="1784"/>
    <cellStyle name="40% - Accent3 65 2" xfId="5438"/>
    <cellStyle name="40% - Accent3 66" xfId="1785"/>
    <cellStyle name="40% - Accent3 66 2" xfId="5439"/>
    <cellStyle name="40% - Accent3 67" xfId="1786"/>
    <cellStyle name="40% - Accent3 67 2" xfId="5440"/>
    <cellStyle name="40% - Accent3 68" xfId="1787"/>
    <cellStyle name="40% - Accent3 68 2" xfId="5441"/>
    <cellStyle name="40% - Accent3 69" xfId="1788"/>
    <cellStyle name="40% - Accent3 69 2" xfId="5442"/>
    <cellStyle name="40% - Accent3 7" xfId="1789"/>
    <cellStyle name="40% - Accent3 7 2" xfId="1790"/>
    <cellStyle name="40% - Accent3 7 2 2" xfId="1791"/>
    <cellStyle name="40% - Accent3 7 2 2 2" xfId="5445"/>
    <cellStyle name="40% - Accent3 7 2 3" xfId="5444"/>
    <cellStyle name="40% - Accent3 7 2_draft transactions report_052009_rvsd" xfId="1792"/>
    <cellStyle name="40% - Accent3 7 3" xfId="1793"/>
    <cellStyle name="40% - Accent3 7 3 2" xfId="5446"/>
    <cellStyle name="40% - Accent3 7 4" xfId="5443"/>
    <cellStyle name="40% - Accent3 7_draft transactions report_052009_rvsd" xfId="1794"/>
    <cellStyle name="40% - Accent3 70" xfId="1795"/>
    <cellStyle name="40% - Accent3 70 2" xfId="5447"/>
    <cellStyle name="40% - Accent3 71" xfId="1796"/>
    <cellStyle name="40% - Accent3 71 2" xfId="5448"/>
    <cellStyle name="40% - Accent3 72" xfId="1797"/>
    <cellStyle name="40% - Accent3 72 2" xfId="5449"/>
    <cellStyle name="40% - Accent3 73" xfId="1798"/>
    <cellStyle name="40% - Accent3 73 2" xfId="5450"/>
    <cellStyle name="40% - Accent3 74" xfId="1799"/>
    <cellStyle name="40% - Accent3 74 2" xfId="5451"/>
    <cellStyle name="40% - Accent3 75" xfId="1800"/>
    <cellStyle name="40% - Accent3 75 2" xfId="5452"/>
    <cellStyle name="40% - Accent3 76" xfId="1801"/>
    <cellStyle name="40% - Accent3 76 2" xfId="5453"/>
    <cellStyle name="40% - Accent3 77" xfId="1802"/>
    <cellStyle name="40% - Accent3 77 2" xfId="5454"/>
    <cellStyle name="40% - Accent3 78" xfId="1803"/>
    <cellStyle name="40% - Accent3 78 2" xfId="5455"/>
    <cellStyle name="40% - Accent3 79" xfId="1804"/>
    <cellStyle name="40% - Accent3 79 2" xfId="5456"/>
    <cellStyle name="40% - Accent3 8" xfId="1805"/>
    <cellStyle name="40% - Accent3 8 2" xfId="1806"/>
    <cellStyle name="40% - Accent3 8 2 2" xfId="1807"/>
    <cellStyle name="40% - Accent3 8 2 2 2" xfId="5459"/>
    <cellStyle name="40% - Accent3 8 2 3" xfId="5458"/>
    <cellStyle name="40% - Accent3 8 2_draft transactions report_052009_rvsd" xfId="1808"/>
    <cellStyle name="40% - Accent3 8 3" xfId="1809"/>
    <cellStyle name="40% - Accent3 8 3 2" xfId="5460"/>
    <cellStyle name="40% - Accent3 8 4" xfId="5457"/>
    <cellStyle name="40% - Accent3 8_draft transactions report_052009_rvsd" xfId="1810"/>
    <cellStyle name="40% - Accent3 80" xfId="1811"/>
    <cellStyle name="40% - Accent3 80 2" xfId="5461"/>
    <cellStyle name="40% - Accent3 81" xfId="1812"/>
    <cellStyle name="40% - Accent3 81 2" xfId="5462"/>
    <cellStyle name="40% - Accent3 82" xfId="1813"/>
    <cellStyle name="40% - Accent3 82 2" xfId="5463"/>
    <cellStyle name="40% - Accent3 83" xfId="1814"/>
    <cellStyle name="40% - Accent3 83 2" xfId="5464"/>
    <cellStyle name="40% - Accent3 84" xfId="1815"/>
    <cellStyle name="40% - Accent3 84 2" xfId="5465"/>
    <cellStyle name="40% - Accent3 85" xfId="1816"/>
    <cellStyle name="40% - Accent3 85 2" xfId="5466"/>
    <cellStyle name="40% - Accent3 86" xfId="1817"/>
    <cellStyle name="40% - Accent3 86 2" xfId="5467"/>
    <cellStyle name="40% - Accent3 87" xfId="1818"/>
    <cellStyle name="40% - Accent3 87 2" xfId="5468"/>
    <cellStyle name="40% - Accent3 88" xfId="1819"/>
    <cellStyle name="40% - Accent3 88 2" xfId="5469"/>
    <cellStyle name="40% - Accent3 89" xfId="1820"/>
    <cellStyle name="40% - Accent3 89 2" xfId="5470"/>
    <cellStyle name="40% - Accent3 9" xfId="1821"/>
    <cellStyle name="40% - Accent3 9 2" xfId="1822"/>
    <cellStyle name="40% - Accent3 9 2 2" xfId="1823"/>
    <cellStyle name="40% - Accent3 9 2 2 2" xfId="5473"/>
    <cellStyle name="40% - Accent3 9 2 3" xfId="5472"/>
    <cellStyle name="40% - Accent3 9 2_draft transactions report_052009_rvsd" xfId="1824"/>
    <cellStyle name="40% - Accent3 9 3" xfId="1825"/>
    <cellStyle name="40% - Accent3 9 3 2" xfId="5474"/>
    <cellStyle name="40% - Accent3 9 4" xfId="5471"/>
    <cellStyle name="40% - Accent3 9_draft transactions report_052009_rvsd" xfId="1826"/>
    <cellStyle name="40% - Accent3 90" xfId="1827"/>
    <cellStyle name="40% - Accent3 90 2" xfId="5475"/>
    <cellStyle name="40% - Accent3 91" xfId="1828"/>
    <cellStyle name="40% - Accent3 91 2" xfId="5476"/>
    <cellStyle name="40% - Accent3 92" xfId="1829"/>
    <cellStyle name="40% - Accent3 92 2" xfId="5477"/>
    <cellStyle name="40% - Accent3 93" xfId="1830"/>
    <cellStyle name="40% - Accent3 93 2" xfId="5478"/>
    <cellStyle name="40% - Accent3 94" xfId="1831"/>
    <cellStyle name="40% - Accent3 94 2" xfId="5479"/>
    <cellStyle name="40% - Accent3 95" xfId="1832"/>
    <cellStyle name="40% - Accent3 95 2" xfId="5480"/>
    <cellStyle name="40% - Accent3 96" xfId="1833"/>
    <cellStyle name="40% - Accent3 96 2" xfId="5481"/>
    <cellStyle name="40% - Accent3 97" xfId="1834"/>
    <cellStyle name="40% - Accent3 97 2" xfId="5482"/>
    <cellStyle name="40% - Accent3 98" xfId="1835"/>
    <cellStyle name="40% - Accent3 98 2" xfId="5483"/>
    <cellStyle name="40% - Accent3 99" xfId="1836"/>
    <cellStyle name="40% - Accent3 99 2" xfId="5484"/>
    <cellStyle name="40% - Accent4" xfId="1837" builtinId="43" customBuiltin="1"/>
    <cellStyle name="40% - Accent4 10" xfId="1838"/>
    <cellStyle name="40% - Accent4 10 2" xfId="1839"/>
    <cellStyle name="40% - Accent4 10 2 2" xfId="5487"/>
    <cellStyle name="40% - Accent4 10 3" xfId="5486"/>
    <cellStyle name="40% - Accent4 10_draft transactions report_052009_rvsd" xfId="1840"/>
    <cellStyle name="40% - Accent4 100" xfId="1841"/>
    <cellStyle name="40% - Accent4 100 2" xfId="5488"/>
    <cellStyle name="40% - Accent4 101" xfId="1842"/>
    <cellStyle name="40% - Accent4 101 2" xfId="5489"/>
    <cellStyle name="40% - Accent4 102" xfId="1843"/>
    <cellStyle name="40% - Accent4 102 2" xfId="5490"/>
    <cellStyle name="40% - Accent4 103" xfId="1844"/>
    <cellStyle name="40% - Accent4 103 2" xfId="5491"/>
    <cellStyle name="40% - Accent4 104" xfId="1845"/>
    <cellStyle name="40% - Accent4 104 2" xfId="5492"/>
    <cellStyle name="40% - Accent4 105" xfId="1846"/>
    <cellStyle name="40% - Accent4 105 2" xfId="5493"/>
    <cellStyle name="40% - Accent4 106" xfId="1847"/>
    <cellStyle name="40% - Accent4 106 2" xfId="5494"/>
    <cellStyle name="40% - Accent4 107" xfId="1848"/>
    <cellStyle name="40% - Accent4 107 2" xfId="5495"/>
    <cellStyle name="40% - Accent4 108" xfId="1849"/>
    <cellStyle name="40% - Accent4 108 2" xfId="5496"/>
    <cellStyle name="40% - Accent4 109" xfId="1850"/>
    <cellStyle name="40% - Accent4 109 2" xfId="5497"/>
    <cellStyle name="40% - Accent4 11" xfId="1851"/>
    <cellStyle name="40% - Accent4 11 2" xfId="1852"/>
    <cellStyle name="40% - Accent4 11 2 2" xfId="5499"/>
    <cellStyle name="40% - Accent4 11 3" xfId="5498"/>
    <cellStyle name="40% - Accent4 11_draft transactions report_052009_rvsd" xfId="1853"/>
    <cellStyle name="40% - Accent4 110" xfId="1854"/>
    <cellStyle name="40% - Accent4 110 2" xfId="5500"/>
    <cellStyle name="40% - Accent4 111" xfId="1855"/>
    <cellStyle name="40% - Accent4 111 2" xfId="5501"/>
    <cellStyle name="40% - Accent4 112" xfId="1856"/>
    <cellStyle name="40% - Accent4 112 2" xfId="5502"/>
    <cellStyle name="40% - Accent4 113" xfId="1857"/>
    <cellStyle name="40% - Accent4 113 2" xfId="5503"/>
    <cellStyle name="40% - Accent4 114" xfId="1858"/>
    <cellStyle name="40% - Accent4 114 2" xfId="5504"/>
    <cellStyle name="40% - Accent4 115" xfId="1859"/>
    <cellStyle name="40% - Accent4 115 2" xfId="5505"/>
    <cellStyle name="40% - Accent4 116" xfId="1860"/>
    <cellStyle name="40% - Accent4 116 2" xfId="5506"/>
    <cellStyle name="40% - Accent4 117" xfId="1861"/>
    <cellStyle name="40% - Accent4 117 2" xfId="5507"/>
    <cellStyle name="40% - Accent4 118" xfId="1862"/>
    <cellStyle name="40% - Accent4 118 2" xfId="5508"/>
    <cellStyle name="40% - Accent4 119" xfId="3117"/>
    <cellStyle name="40% - Accent4 119 2" xfId="6206"/>
    <cellStyle name="40% - Accent4 12" xfId="1863"/>
    <cellStyle name="40% - Accent4 12 2" xfId="1864"/>
    <cellStyle name="40% - Accent4 12 2 2" xfId="5510"/>
    <cellStyle name="40% - Accent4 12 3" xfId="5509"/>
    <cellStyle name="40% - Accent4 12_draft transactions report_052009_rvsd" xfId="1865"/>
    <cellStyle name="40% - Accent4 120" xfId="3122"/>
    <cellStyle name="40% - Accent4 120 2" xfId="6211"/>
    <cellStyle name="40% - Accent4 121" xfId="3135"/>
    <cellStyle name="40% - Accent4 121 2" xfId="6224"/>
    <cellStyle name="40% - Accent4 122" xfId="3157"/>
    <cellStyle name="40% - Accent4 123" xfId="3199"/>
    <cellStyle name="40% - Accent4 124" xfId="3241"/>
    <cellStyle name="40% - Accent4 125" xfId="3283"/>
    <cellStyle name="40% - Accent4 126" xfId="3324"/>
    <cellStyle name="40% - Accent4 127" xfId="3366"/>
    <cellStyle name="40% - Accent4 127 2" xfId="6245"/>
    <cellStyle name="40% - Accent4 128" xfId="3371"/>
    <cellStyle name="40% - Accent4 128 2" xfId="6250"/>
    <cellStyle name="40% - Accent4 129" xfId="3384"/>
    <cellStyle name="40% - Accent4 129 2" xfId="6263"/>
    <cellStyle name="40% - Accent4 13" xfId="1866"/>
    <cellStyle name="40% - Accent4 13 2" xfId="1867"/>
    <cellStyle name="40% - Accent4 13 2 2" xfId="5512"/>
    <cellStyle name="40% - Accent4 13 3" xfId="5511"/>
    <cellStyle name="40% - Accent4 13_draft transactions report_052009_rvsd" xfId="1868"/>
    <cellStyle name="40% - Accent4 130" xfId="3405"/>
    <cellStyle name="40% - Accent4 130 2" xfId="6284"/>
    <cellStyle name="40% - Accent4 131" xfId="3410"/>
    <cellStyle name="40% - Accent4 131 2" xfId="6289"/>
    <cellStyle name="40% - Accent4 132" xfId="3423"/>
    <cellStyle name="40% - Accent4 132 2" xfId="6302"/>
    <cellStyle name="40% - Accent4 133" xfId="3436"/>
    <cellStyle name="40% - Accent4 133 2" xfId="6315"/>
    <cellStyle name="40% - Accent4 134" xfId="3449"/>
    <cellStyle name="40% - Accent4 134 2" xfId="6328"/>
    <cellStyle name="40% - Accent4 135" xfId="3471"/>
    <cellStyle name="40% - Accent4 136" xfId="3513"/>
    <cellStyle name="40% - Accent4 137" xfId="3554"/>
    <cellStyle name="40% - Accent4 138" xfId="3596"/>
    <cellStyle name="40% - Accent4 138 2" xfId="6349"/>
    <cellStyle name="40% - Accent4 139" xfId="3615"/>
    <cellStyle name="40% - Accent4 139 2" xfId="6354"/>
    <cellStyle name="40% - Accent4 14" xfId="1869"/>
    <cellStyle name="40% - Accent4 14 2" xfId="1870"/>
    <cellStyle name="40% - Accent4 14 2 2" xfId="5514"/>
    <cellStyle name="40% - Accent4 14 3" xfId="5513"/>
    <cellStyle name="40% - Accent4 14_draft transactions report_052009_rvsd" xfId="1871"/>
    <cellStyle name="40% - Accent4 140" xfId="3628"/>
    <cellStyle name="40% - Accent4 140 2" xfId="6367"/>
    <cellStyle name="40% - Accent4 141" xfId="3641"/>
    <cellStyle name="40% - Accent4 141 2" xfId="6380"/>
    <cellStyle name="40% - Accent4 142" xfId="3654"/>
    <cellStyle name="40% - Accent4 142 2" xfId="6393"/>
    <cellStyle name="40% - Accent4 143" xfId="3667"/>
    <cellStyle name="40% - Accent4 143 2" xfId="6406"/>
    <cellStyle name="40% - Accent4 144" xfId="3680"/>
    <cellStyle name="40% - Accent4 144 2" xfId="6419"/>
    <cellStyle name="40% - Accent4 145" xfId="3693"/>
    <cellStyle name="40% - Accent4 145 2" xfId="6432"/>
    <cellStyle name="40% - Accent4 146" xfId="3707"/>
    <cellStyle name="40% - Accent4 146 2" xfId="6445"/>
    <cellStyle name="40% - Accent4 147" xfId="3602"/>
    <cellStyle name="40% - Accent4 148" xfId="3756"/>
    <cellStyle name="40% - Accent4 149" xfId="3797"/>
    <cellStyle name="40% - Accent4 15" xfId="1872"/>
    <cellStyle name="40% - Accent4 15 2" xfId="1873"/>
    <cellStyle name="40% - Accent4 15 2 2" xfId="5516"/>
    <cellStyle name="40% - Accent4 15 3" xfId="5515"/>
    <cellStyle name="40% - Accent4 15_draft transactions report_052009_rvsd" xfId="1874"/>
    <cellStyle name="40% - Accent4 150" xfId="3839"/>
    <cellStyle name="40% - Accent4 151" xfId="3881"/>
    <cellStyle name="40% - Accent4 152" xfId="3993"/>
    <cellStyle name="40% - Accent4 153" xfId="5485"/>
    <cellStyle name="40% - Accent4 16" xfId="1875"/>
    <cellStyle name="40% - Accent4 16 2" xfId="1876"/>
    <cellStyle name="40% - Accent4 16 2 2" xfId="5518"/>
    <cellStyle name="40% - Accent4 16 3" xfId="5517"/>
    <cellStyle name="40% - Accent4 16_draft transactions report_052009_rvsd" xfId="1877"/>
    <cellStyle name="40% - Accent4 17" xfId="1878"/>
    <cellStyle name="40% - Accent4 17 2" xfId="1879"/>
    <cellStyle name="40% - Accent4 17 2 2" xfId="5520"/>
    <cellStyle name="40% - Accent4 17 3" xfId="5519"/>
    <cellStyle name="40% - Accent4 17_draft transactions report_052009_rvsd" xfId="1880"/>
    <cellStyle name="40% - Accent4 18" xfId="1881"/>
    <cellStyle name="40% - Accent4 18 2" xfId="1882"/>
    <cellStyle name="40% - Accent4 18 2 2" xfId="5522"/>
    <cellStyle name="40% - Accent4 18 3" xfId="5521"/>
    <cellStyle name="40% - Accent4 18_draft transactions report_052009_rvsd" xfId="1883"/>
    <cellStyle name="40% - Accent4 19" xfId="1884"/>
    <cellStyle name="40% - Accent4 19 2" xfId="1885"/>
    <cellStyle name="40% - Accent4 19 2 2" xfId="5524"/>
    <cellStyle name="40% - Accent4 19 3" xfId="5523"/>
    <cellStyle name="40% - Accent4 19_draft transactions report_052009_rvsd" xfId="1886"/>
    <cellStyle name="40% - Accent4 2" xfId="1887"/>
    <cellStyle name="40% - Accent4 2 2" xfId="1888"/>
    <cellStyle name="40% - Accent4 2 2 2" xfId="1889"/>
    <cellStyle name="40% - Accent4 2 2 2 2" xfId="5527"/>
    <cellStyle name="40% - Accent4 2 2 3" xfId="5526"/>
    <cellStyle name="40% - Accent4 2 2_draft transactions report_052009_rvsd" xfId="1890"/>
    <cellStyle name="40% - Accent4 2 3" xfId="1891"/>
    <cellStyle name="40% - Accent4 2 3 2" xfId="5528"/>
    <cellStyle name="40% - Accent4 2 4" xfId="5525"/>
    <cellStyle name="40% - Accent4 2_draft transactions report_052009_rvsd" xfId="1892"/>
    <cellStyle name="40% - Accent4 20" xfId="1893"/>
    <cellStyle name="40% - Accent4 20 2" xfId="1894"/>
    <cellStyle name="40% - Accent4 20 2 2" xfId="5530"/>
    <cellStyle name="40% - Accent4 20 3" xfId="5529"/>
    <cellStyle name="40% - Accent4 20_draft transactions report_052009_rvsd" xfId="1895"/>
    <cellStyle name="40% - Accent4 21" xfId="1896"/>
    <cellStyle name="40% - Accent4 21 2" xfId="1897"/>
    <cellStyle name="40% - Accent4 21 2 2" xfId="5532"/>
    <cellStyle name="40% - Accent4 21 3" xfId="5531"/>
    <cellStyle name="40% - Accent4 21_draft transactions report_052009_rvsd" xfId="1898"/>
    <cellStyle name="40% - Accent4 22" xfId="1899"/>
    <cellStyle name="40% - Accent4 22 2" xfId="1900"/>
    <cellStyle name="40% - Accent4 22 2 2" xfId="5534"/>
    <cellStyle name="40% - Accent4 22 3" xfId="5533"/>
    <cellStyle name="40% - Accent4 22_draft transactions report_052009_rvsd" xfId="1901"/>
    <cellStyle name="40% - Accent4 23" xfId="1902"/>
    <cellStyle name="40% - Accent4 23 2" xfId="1903"/>
    <cellStyle name="40% - Accent4 23 2 2" xfId="5536"/>
    <cellStyle name="40% - Accent4 23 3" xfId="5535"/>
    <cellStyle name="40% - Accent4 23_draft transactions report_052009_rvsd" xfId="1904"/>
    <cellStyle name="40% - Accent4 24" xfId="1905"/>
    <cellStyle name="40% - Accent4 24 2" xfId="1906"/>
    <cellStyle name="40% - Accent4 24 2 2" xfId="5538"/>
    <cellStyle name="40% - Accent4 24 3" xfId="5537"/>
    <cellStyle name="40% - Accent4 24_draft transactions report_052009_rvsd" xfId="1907"/>
    <cellStyle name="40% - Accent4 25" xfId="1908"/>
    <cellStyle name="40% - Accent4 25 2" xfId="1909"/>
    <cellStyle name="40% - Accent4 25 2 2" xfId="5540"/>
    <cellStyle name="40% - Accent4 25 3" xfId="5539"/>
    <cellStyle name="40% - Accent4 25_draft transactions report_052009_rvsd" xfId="1910"/>
    <cellStyle name="40% - Accent4 26" xfId="1911"/>
    <cellStyle name="40% - Accent4 26 2" xfId="1912"/>
    <cellStyle name="40% - Accent4 26 2 2" xfId="5542"/>
    <cellStyle name="40% - Accent4 26 3" xfId="5541"/>
    <cellStyle name="40% - Accent4 26_draft transactions report_052009_rvsd" xfId="1913"/>
    <cellStyle name="40% - Accent4 27" xfId="1914"/>
    <cellStyle name="40% - Accent4 27 2" xfId="1915"/>
    <cellStyle name="40% - Accent4 27 2 2" xfId="5544"/>
    <cellStyle name="40% - Accent4 27 3" xfId="5543"/>
    <cellStyle name="40% - Accent4 27_draft transactions report_052009_rvsd" xfId="1916"/>
    <cellStyle name="40% - Accent4 28" xfId="1917"/>
    <cellStyle name="40% - Accent4 28 2" xfId="1918"/>
    <cellStyle name="40% - Accent4 28 2 2" xfId="5546"/>
    <cellStyle name="40% - Accent4 28 3" xfId="5545"/>
    <cellStyle name="40% - Accent4 28_draft transactions report_052009_rvsd" xfId="1919"/>
    <cellStyle name="40% - Accent4 29" xfId="1920"/>
    <cellStyle name="40% - Accent4 29 2" xfId="1921"/>
    <cellStyle name="40% - Accent4 29 2 2" xfId="5548"/>
    <cellStyle name="40% - Accent4 29 3" xfId="5547"/>
    <cellStyle name="40% - Accent4 29_draft transactions report_052009_rvsd" xfId="1922"/>
    <cellStyle name="40% - Accent4 3" xfId="1923"/>
    <cellStyle name="40% - Accent4 3 2" xfId="1924"/>
    <cellStyle name="40% - Accent4 3 2 2" xfId="1925"/>
    <cellStyle name="40% - Accent4 3 2 2 2" xfId="5551"/>
    <cellStyle name="40% - Accent4 3 2 3" xfId="5550"/>
    <cellStyle name="40% - Accent4 3 2_draft transactions report_052009_rvsd" xfId="1926"/>
    <cellStyle name="40% - Accent4 3 3" xfId="1927"/>
    <cellStyle name="40% - Accent4 3 3 2" xfId="5552"/>
    <cellStyle name="40% - Accent4 3 4" xfId="5549"/>
    <cellStyle name="40% - Accent4 3_draft transactions report_052009_rvsd" xfId="1928"/>
    <cellStyle name="40% - Accent4 30" xfId="1929"/>
    <cellStyle name="40% - Accent4 30 2" xfId="1930"/>
    <cellStyle name="40% - Accent4 30 2 2" xfId="5554"/>
    <cellStyle name="40% - Accent4 30 3" xfId="5553"/>
    <cellStyle name="40% - Accent4 30_draft transactions report_052009_rvsd" xfId="1931"/>
    <cellStyle name="40% - Accent4 31" xfId="1932"/>
    <cellStyle name="40% - Accent4 31 2" xfId="1933"/>
    <cellStyle name="40% - Accent4 31 2 2" xfId="5556"/>
    <cellStyle name="40% - Accent4 31 3" xfId="5555"/>
    <cellStyle name="40% - Accent4 31_draft transactions report_052009_rvsd" xfId="1934"/>
    <cellStyle name="40% - Accent4 32" xfId="1935"/>
    <cellStyle name="40% - Accent4 32 2" xfId="1936"/>
    <cellStyle name="40% - Accent4 32 2 2" xfId="5558"/>
    <cellStyle name="40% - Accent4 32 3" xfId="5557"/>
    <cellStyle name="40% - Accent4 32_draft transactions report_052009_rvsd" xfId="1937"/>
    <cellStyle name="40% - Accent4 33" xfId="1938"/>
    <cellStyle name="40% - Accent4 33 2" xfId="5559"/>
    <cellStyle name="40% - Accent4 34" xfId="1939"/>
    <cellStyle name="40% - Accent4 34 2" xfId="5560"/>
    <cellStyle name="40% - Accent4 35" xfId="1940"/>
    <cellStyle name="40% - Accent4 35 2" xfId="5561"/>
    <cellStyle name="40% - Accent4 36" xfId="1941"/>
    <cellStyle name="40% - Accent4 36 2" xfId="5562"/>
    <cellStyle name="40% - Accent4 37" xfId="1942"/>
    <cellStyle name="40% - Accent4 37 2" xfId="5563"/>
    <cellStyle name="40% - Accent4 38" xfId="1943"/>
    <cellStyle name="40% - Accent4 38 2" xfId="5564"/>
    <cellStyle name="40% - Accent4 39" xfId="1944"/>
    <cellStyle name="40% - Accent4 39 2" xfId="5565"/>
    <cellStyle name="40% - Accent4 4" xfId="1945"/>
    <cellStyle name="40% - Accent4 4 2" xfId="1946"/>
    <cellStyle name="40% - Accent4 4 2 2" xfId="1947"/>
    <cellStyle name="40% - Accent4 4 2 2 2" xfId="5568"/>
    <cellStyle name="40% - Accent4 4 2 3" xfId="5567"/>
    <cellStyle name="40% - Accent4 4 2_draft transactions report_052009_rvsd" xfId="1948"/>
    <cellStyle name="40% - Accent4 4 3" xfId="1949"/>
    <cellStyle name="40% - Accent4 4 3 2" xfId="5569"/>
    <cellStyle name="40% - Accent4 4 4" xfId="5566"/>
    <cellStyle name="40% - Accent4 4_draft transactions report_052009_rvsd" xfId="1950"/>
    <cellStyle name="40% - Accent4 40" xfId="1951"/>
    <cellStyle name="40% - Accent4 40 2" xfId="5570"/>
    <cellStyle name="40% - Accent4 41" xfId="1952"/>
    <cellStyle name="40% - Accent4 41 2" xfId="5571"/>
    <cellStyle name="40% - Accent4 42" xfId="1953"/>
    <cellStyle name="40% - Accent4 42 2" xfId="5572"/>
    <cellStyle name="40% - Accent4 43" xfId="1954"/>
    <cellStyle name="40% - Accent4 43 2" xfId="5573"/>
    <cellStyle name="40% - Accent4 44" xfId="1955"/>
    <cellStyle name="40% - Accent4 44 2" xfId="5574"/>
    <cellStyle name="40% - Accent4 45" xfId="1956"/>
    <cellStyle name="40% - Accent4 45 2" xfId="5575"/>
    <cellStyle name="40% - Accent4 46" xfId="1957"/>
    <cellStyle name="40% - Accent4 46 2" xfId="5576"/>
    <cellStyle name="40% - Accent4 47" xfId="1958"/>
    <cellStyle name="40% - Accent4 47 2" xfId="5577"/>
    <cellStyle name="40% - Accent4 48" xfId="1959"/>
    <cellStyle name="40% - Accent4 48 2" xfId="5578"/>
    <cellStyle name="40% - Accent4 49" xfId="1960"/>
    <cellStyle name="40% - Accent4 49 2" xfId="5579"/>
    <cellStyle name="40% - Accent4 5" xfId="1961"/>
    <cellStyle name="40% - Accent4 5 2" xfId="1962"/>
    <cellStyle name="40% - Accent4 5 2 2" xfId="1963"/>
    <cellStyle name="40% - Accent4 5 2 2 2" xfId="5582"/>
    <cellStyle name="40% - Accent4 5 2 3" xfId="5581"/>
    <cellStyle name="40% - Accent4 5 2_draft transactions report_052009_rvsd" xfId="1964"/>
    <cellStyle name="40% - Accent4 5 3" xfId="1965"/>
    <cellStyle name="40% - Accent4 5 3 2" xfId="5583"/>
    <cellStyle name="40% - Accent4 5 4" xfId="5580"/>
    <cellStyle name="40% - Accent4 5_draft transactions report_052009_rvsd" xfId="1966"/>
    <cellStyle name="40% - Accent4 50" xfId="1967"/>
    <cellStyle name="40% - Accent4 50 2" xfId="5584"/>
    <cellStyle name="40% - Accent4 51" xfId="1968"/>
    <cellStyle name="40% - Accent4 51 2" xfId="5585"/>
    <cellStyle name="40% - Accent4 52" xfId="1969"/>
    <cellStyle name="40% - Accent4 52 2" xfId="5586"/>
    <cellStyle name="40% - Accent4 53" xfId="1970"/>
    <cellStyle name="40% - Accent4 53 2" xfId="5587"/>
    <cellStyle name="40% - Accent4 54" xfId="1971"/>
    <cellStyle name="40% - Accent4 54 2" xfId="5588"/>
    <cellStyle name="40% - Accent4 55" xfId="1972"/>
    <cellStyle name="40% - Accent4 55 2" xfId="5589"/>
    <cellStyle name="40% - Accent4 56" xfId="1973"/>
    <cellStyle name="40% - Accent4 56 2" xfId="5590"/>
    <cellStyle name="40% - Accent4 57" xfId="1974"/>
    <cellStyle name="40% - Accent4 57 2" xfId="5591"/>
    <cellStyle name="40% - Accent4 58" xfId="1975"/>
    <cellStyle name="40% - Accent4 58 2" xfId="5592"/>
    <cellStyle name="40% - Accent4 59" xfId="1976"/>
    <cellStyle name="40% - Accent4 59 2" xfId="5593"/>
    <cellStyle name="40% - Accent4 6" xfId="1977"/>
    <cellStyle name="40% - Accent4 6 2" xfId="1978"/>
    <cellStyle name="40% - Accent4 6 2 2" xfId="1979"/>
    <cellStyle name="40% - Accent4 6 2 2 2" xfId="5596"/>
    <cellStyle name="40% - Accent4 6 2 3" xfId="5595"/>
    <cellStyle name="40% - Accent4 6 2_draft transactions report_052009_rvsd" xfId="1980"/>
    <cellStyle name="40% - Accent4 6 3" xfId="1981"/>
    <cellStyle name="40% - Accent4 6 3 2" xfId="5597"/>
    <cellStyle name="40% - Accent4 6 4" xfId="5594"/>
    <cellStyle name="40% - Accent4 6_draft transactions report_052009_rvsd" xfId="1982"/>
    <cellStyle name="40% - Accent4 60" xfId="1983"/>
    <cellStyle name="40% - Accent4 60 2" xfId="5598"/>
    <cellStyle name="40% - Accent4 61" xfId="1984"/>
    <cellStyle name="40% - Accent4 61 2" xfId="5599"/>
    <cellStyle name="40% - Accent4 62" xfId="1985"/>
    <cellStyle name="40% - Accent4 62 2" xfId="5600"/>
    <cellStyle name="40% - Accent4 63" xfId="1986"/>
    <cellStyle name="40% - Accent4 63 2" xfId="5601"/>
    <cellStyle name="40% - Accent4 64" xfId="1987"/>
    <cellStyle name="40% - Accent4 64 2" xfId="5602"/>
    <cellStyle name="40% - Accent4 65" xfId="1988"/>
    <cellStyle name="40% - Accent4 65 2" xfId="5603"/>
    <cellStyle name="40% - Accent4 66" xfId="1989"/>
    <cellStyle name="40% - Accent4 66 2" xfId="5604"/>
    <cellStyle name="40% - Accent4 67" xfId="1990"/>
    <cellStyle name="40% - Accent4 67 2" xfId="5605"/>
    <cellStyle name="40% - Accent4 68" xfId="1991"/>
    <cellStyle name="40% - Accent4 68 2" xfId="5606"/>
    <cellStyle name="40% - Accent4 69" xfId="1992"/>
    <cellStyle name="40% - Accent4 69 2" xfId="5607"/>
    <cellStyle name="40% - Accent4 7" xfId="1993"/>
    <cellStyle name="40% - Accent4 7 2" xfId="1994"/>
    <cellStyle name="40% - Accent4 7 2 2" xfId="1995"/>
    <cellStyle name="40% - Accent4 7 2 2 2" xfId="5610"/>
    <cellStyle name="40% - Accent4 7 2 3" xfId="5609"/>
    <cellStyle name="40% - Accent4 7 2_draft transactions report_052009_rvsd" xfId="1996"/>
    <cellStyle name="40% - Accent4 7 3" xfId="1997"/>
    <cellStyle name="40% - Accent4 7 3 2" xfId="5611"/>
    <cellStyle name="40% - Accent4 7 4" xfId="5608"/>
    <cellStyle name="40% - Accent4 7_draft transactions report_052009_rvsd" xfId="1998"/>
    <cellStyle name="40% - Accent4 70" xfId="1999"/>
    <cellStyle name="40% - Accent4 70 2" xfId="5612"/>
    <cellStyle name="40% - Accent4 71" xfId="2000"/>
    <cellStyle name="40% - Accent4 71 2" xfId="5613"/>
    <cellStyle name="40% - Accent4 72" xfId="2001"/>
    <cellStyle name="40% - Accent4 72 2" xfId="5614"/>
    <cellStyle name="40% - Accent4 73" xfId="2002"/>
    <cellStyle name="40% - Accent4 73 2" xfId="5615"/>
    <cellStyle name="40% - Accent4 74" xfId="2003"/>
    <cellStyle name="40% - Accent4 74 2" xfId="5616"/>
    <cellStyle name="40% - Accent4 75" xfId="2004"/>
    <cellStyle name="40% - Accent4 75 2" xfId="5617"/>
    <cellStyle name="40% - Accent4 76" xfId="2005"/>
    <cellStyle name="40% - Accent4 76 2" xfId="5618"/>
    <cellStyle name="40% - Accent4 77" xfId="2006"/>
    <cellStyle name="40% - Accent4 77 2" xfId="5619"/>
    <cellStyle name="40% - Accent4 78" xfId="2007"/>
    <cellStyle name="40% - Accent4 78 2" xfId="5620"/>
    <cellStyle name="40% - Accent4 79" xfId="2008"/>
    <cellStyle name="40% - Accent4 79 2" xfId="5621"/>
    <cellStyle name="40% - Accent4 8" xfId="2009"/>
    <cellStyle name="40% - Accent4 8 2" xfId="2010"/>
    <cellStyle name="40% - Accent4 8 2 2" xfId="2011"/>
    <cellStyle name="40% - Accent4 8 2 2 2" xfId="5624"/>
    <cellStyle name="40% - Accent4 8 2 3" xfId="5623"/>
    <cellStyle name="40% - Accent4 8 2_draft transactions report_052009_rvsd" xfId="2012"/>
    <cellStyle name="40% - Accent4 8 3" xfId="2013"/>
    <cellStyle name="40% - Accent4 8 3 2" xfId="5625"/>
    <cellStyle name="40% - Accent4 8 4" xfId="5622"/>
    <cellStyle name="40% - Accent4 8_draft transactions report_052009_rvsd" xfId="2014"/>
    <cellStyle name="40% - Accent4 80" xfId="2015"/>
    <cellStyle name="40% - Accent4 80 2" xfId="5626"/>
    <cellStyle name="40% - Accent4 81" xfId="2016"/>
    <cellStyle name="40% - Accent4 81 2" xfId="5627"/>
    <cellStyle name="40% - Accent4 82" xfId="2017"/>
    <cellStyle name="40% - Accent4 82 2" xfId="5628"/>
    <cellStyle name="40% - Accent4 83" xfId="2018"/>
    <cellStyle name="40% - Accent4 83 2" xfId="5629"/>
    <cellStyle name="40% - Accent4 84" xfId="2019"/>
    <cellStyle name="40% - Accent4 84 2" xfId="5630"/>
    <cellStyle name="40% - Accent4 85" xfId="2020"/>
    <cellStyle name="40% - Accent4 85 2" xfId="5631"/>
    <cellStyle name="40% - Accent4 86" xfId="2021"/>
    <cellStyle name="40% - Accent4 86 2" xfId="5632"/>
    <cellStyle name="40% - Accent4 87" xfId="2022"/>
    <cellStyle name="40% - Accent4 87 2" xfId="5633"/>
    <cellStyle name="40% - Accent4 88" xfId="2023"/>
    <cellStyle name="40% - Accent4 88 2" xfId="5634"/>
    <cellStyle name="40% - Accent4 89" xfId="2024"/>
    <cellStyle name="40% - Accent4 89 2" xfId="5635"/>
    <cellStyle name="40% - Accent4 9" xfId="2025"/>
    <cellStyle name="40% - Accent4 9 2" xfId="2026"/>
    <cellStyle name="40% - Accent4 9 2 2" xfId="2027"/>
    <cellStyle name="40% - Accent4 9 2 2 2" xfId="5638"/>
    <cellStyle name="40% - Accent4 9 2 3" xfId="5637"/>
    <cellStyle name="40% - Accent4 9 2_draft transactions report_052009_rvsd" xfId="2028"/>
    <cellStyle name="40% - Accent4 9 3" xfId="2029"/>
    <cellStyle name="40% - Accent4 9 3 2" xfId="5639"/>
    <cellStyle name="40% - Accent4 9 4" xfId="5636"/>
    <cellStyle name="40% - Accent4 9_draft transactions report_052009_rvsd" xfId="2030"/>
    <cellStyle name="40% - Accent4 90" xfId="2031"/>
    <cellStyle name="40% - Accent4 90 2" xfId="5640"/>
    <cellStyle name="40% - Accent4 91" xfId="2032"/>
    <cellStyle name="40% - Accent4 91 2" xfId="5641"/>
    <cellStyle name="40% - Accent4 92" xfId="2033"/>
    <cellStyle name="40% - Accent4 92 2" xfId="5642"/>
    <cellStyle name="40% - Accent4 93" xfId="2034"/>
    <cellStyle name="40% - Accent4 93 2" xfId="5643"/>
    <cellStyle name="40% - Accent4 94" xfId="2035"/>
    <cellStyle name="40% - Accent4 94 2" xfId="5644"/>
    <cellStyle name="40% - Accent4 95" xfId="2036"/>
    <cellStyle name="40% - Accent4 95 2" xfId="5645"/>
    <cellStyle name="40% - Accent4 96" xfId="2037"/>
    <cellStyle name="40% - Accent4 96 2" xfId="5646"/>
    <cellStyle name="40% - Accent4 97" xfId="2038"/>
    <cellStyle name="40% - Accent4 97 2" xfId="5647"/>
    <cellStyle name="40% - Accent4 98" xfId="2039"/>
    <cellStyle name="40% - Accent4 98 2" xfId="5648"/>
    <cellStyle name="40% - Accent4 99" xfId="2040"/>
    <cellStyle name="40% - Accent4 99 2" xfId="5649"/>
    <cellStyle name="40% - Accent5" xfId="2041" builtinId="47" customBuiltin="1"/>
    <cellStyle name="40% - Accent5 10" xfId="2042"/>
    <cellStyle name="40% - Accent5 10 2" xfId="2043"/>
    <cellStyle name="40% - Accent5 10 2 2" xfId="5652"/>
    <cellStyle name="40% - Accent5 10 3" xfId="5651"/>
    <cellStyle name="40% - Accent5 10_draft transactions report_052009_rvsd" xfId="2044"/>
    <cellStyle name="40% - Accent5 100" xfId="2045"/>
    <cellStyle name="40% - Accent5 100 2" xfId="5653"/>
    <cellStyle name="40% - Accent5 101" xfId="2046"/>
    <cellStyle name="40% - Accent5 101 2" xfId="5654"/>
    <cellStyle name="40% - Accent5 102" xfId="2047"/>
    <cellStyle name="40% - Accent5 102 2" xfId="5655"/>
    <cellStyle name="40% - Accent5 103" xfId="2048"/>
    <cellStyle name="40% - Accent5 103 2" xfId="5656"/>
    <cellStyle name="40% - Accent5 104" xfId="2049"/>
    <cellStyle name="40% - Accent5 104 2" xfId="5657"/>
    <cellStyle name="40% - Accent5 105" xfId="2050"/>
    <cellStyle name="40% - Accent5 105 2" xfId="5658"/>
    <cellStyle name="40% - Accent5 106" xfId="2051"/>
    <cellStyle name="40% - Accent5 106 2" xfId="5659"/>
    <cellStyle name="40% - Accent5 107" xfId="2052"/>
    <cellStyle name="40% - Accent5 107 2" xfId="5660"/>
    <cellStyle name="40% - Accent5 108" xfId="2053"/>
    <cellStyle name="40% - Accent5 108 2" xfId="5661"/>
    <cellStyle name="40% - Accent5 109" xfId="2054"/>
    <cellStyle name="40% - Accent5 109 2" xfId="5662"/>
    <cellStyle name="40% - Accent5 11" xfId="2055"/>
    <cellStyle name="40% - Accent5 11 2" xfId="2056"/>
    <cellStyle name="40% - Accent5 11 2 2" xfId="5664"/>
    <cellStyle name="40% - Accent5 11 3" xfId="5663"/>
    <cellStyle name="40% - Accent5 11_draft transactions report_052009_rvsd" xfId="2057"/>
    <cellStyle name="40% - Accent5 110" xfId="2058"/>
    <cellStyle name="40% - Accent5 110 2" xfId="5665"/>
    <cellStyle name="40% - Accent5 111" xfId="2059"/>
    <cellStyle name="40% - Accent5 111 2" xfId="5666"/>
    <cellStyle name="40% - Accent5 112" xfId="2060"/>
    <cellStyle name="40% - Accent5 112 2" xfId="5667"/>
    <cellStyle name="40% - Accent5 113" xfId="2061"/>
    <cellStyle name="40% - Accent5 113 2" xfId="5668"/>
    <cellStyle name="40% - Accent5 114" xfId="2062"/>
    <cellStyle name="40% - Accent5 114 2" xfId="5669"/>
    <cellStyle name="40% - Accent5 115" xfId="2063"/>
    <cellStyle name="40% - Accent5 115 2" xfId="5670"/>
    <cellStyle name="40% - Accent5 116" xfId="2064"/>
    <cellStyle name="40% - Accent5 116 2" xfId="5671"/>
    <cellStyle name="40% - Accent5 117" xfId="2065"/>
    <cellStyle name="40% - Accent5 117 2" xfId="5672"/>
    <cellStyle name="40% - Accent5 118" xfId="2066"/>
    <cellStyle name="40% - Accent5 118 2" xfId="5673"/>
    <cellStyle name="40% - Accent5 119" xfId="3118"/>
    <cellStyle name="40% - Accent5 119 2" xfId="6207"/>
    <cellStyle name="40% - Accent5 12" xfId="2067"/>
    <cellStyle name="40% - Accent5 12 2" xfId="2068"/>
    <cellStyle name="40% - Accent5 12 2 2" xfId="5675"/>
    <cellStyle name="40% - Accent5 12 3" xfId="5674"/>
    <cellStyle name="40% - Accent5 12_draft transactions report_052009_rvsd" xfId="2069"/>
    <cellStyle name="40% - Accent5 120" xfId="3121"/>
    <cellStyle name="40% - Accent5 120 2" xfId="6210"/>
    <cellStyle name="40% - Accent5 121" xfId="3134"/>
    <cellStyle name="40% - Accent5 121 2" xfId="6223"/>
    <cellStyle name="40% - Accent5 122" xfId="3158"/>
    <cellStyle name="40% - Accent5 123" xfId="3200"/>
    <cellStyle name="40% - Accent5 124" xfId="3242"/>
    <cellStyle name="40% - Accent5 125" xfId="3284"/>
    <cellStyle name="40% - Accent5 126" xfId="3325"/>
    <cellStyle name="40% - Accent5 127" xfId="3367"/>
    <cellStyle name="40% - Accent5 127 2" xfId="6246"/>
    <cellStyle name="40% - Accent5 128" xfId="3370"/>
    <cellStyle name="40% - Accent5 128 2" xfId="6249"/>
    <cellStyle name="40% - Accent5 129" xfId="3383"/>
    <cellStyle name="40% - Accent5 129 2" xfId="6262"/>
    <cellStyle name="40% - Accent5 13" xfId="2070"/>
    <cellStyle name="40% - Accent5 13 2" xfId="2071"/>
    <cellStyle name="40% - Accent5 13 2 2" xfId="5677"/>
    <cellStyle name="40% - Accent5 13 3" xfId="5676"/>
    <cellStyle name="40% - Accent5 13_draft transactions report_052009_rvsd" xfId="2072"/>
    <cellStyle name="40% - Accent5 130" xfId="3406"/>
    <cellStyle name="40% - Accent5 130 2" xfId="6285"/>
    <cellStyle name="40% - Accent5 131" xfId="3409"/>
    <cellStyle name="40% - Accent5 131 2" xfId="6288"/>
    <cellStyle name="40% - Accent5 132" xfId="3422"/>
    <cellStyle name="40% - Accent5 132 2" xfId="6301"/>
    <cellStyle name="40% - Accent5 133" xfId="3435"/>
    <cellStyle name="40% - Accent5 133 2" xfId="6314"/>
    <cellStyle name="40% - Accent5 134" xfId="3448"/>
    <cellStyle name="40% - Accent5 134 2" xfId="6327"/>
    <cellStyle name="40% - Accent5 135" xfId="3472"/>
    <cellStyle name="40% - Accent5 136" xfId="3514"/>
    <cellStyle name="40% - Accent5 137" xfId="3555"/>
    <cellStyle name="40% - Accent5 138" xfId="3597"/>
    <cellStyle name="40% - Accent5 138 2" xfId="6350"/>
    <cellStyle name="40% - Accent5 139" xfId="3614"/>
    <cellStyle name="40% - Accent5 139 2" xfId="6353"/>
    <cellStyle name="40% - Accent5 14" xfId="2073"/>
    <cellStyle name="40% - Accent5 14 2" xfId="2074"/>
    <cellStyle name="40% - Accent5 14 2 2" xfId="5679"/>
    <cellStyle name="40% - Accent5 14 3" xfId="5678"/>
    <cellStyle name="40% - Accent5 14_draft transactions report_052009_rvsd" xfId="2075"/>
    <cellStyle name="40% - Accent5 140" xfId="3627"/>
    <cellStyle name="40% - Accent5 140 2" xfId="6366"/>
    <cellStyle name="40% - Accent5 141" xfId="3640"/>
    <cellStyle name="40% - Accent5 141 2" xfId="6379"/>
    <cellStyle name="40% - Accent5 142" xfId="3653"/>
    <cellStyle name="40% - Accent5 142 2" xfId="6392"/>
    <cellStyle name="40% - Accent5 143" xfId="3666"/>
    <cellStyle name="40% - Accent5 143 2" xfId="6405"/>
    <cellStyle name="40% - Accent5 144" xfId="3679"/>
    <cellStyle name="40% - Accent5 144 2" xfId="6418"/>
    <cellStyle name="40% - Accent5 145" xfId="3692"/>
    <cellStyle name="40% - Accent5 145 2" xfId="6431"/>
    <cellStyle name="40% - Accent5 146" xfId="3706"/>
    <cellStyle name="40% - Accent5 146 2" xfId="6444"/>
    <cellStyle name="40% - Accent5 147" xfId="3601"/>
    <cellStyle name="40% - Accent5 148" xfId="3757"/>
    <cellStyle name="40% - Accent5 149" xfId="3798"/>
    <cellStyle name="40% - Accent5 15" xfId="2076"/>
    <cellStyle name="40% - Accent5 15 2" xfId="2077"/>
    <cellStyle name="40% - Accent5 15 2 2" xfId="5681"/>
    <cellStyle name="40% - Accent5 15 3" xfId="5680"/>
    <cellStyle name="40% - Accent5 15_draft transactions report_052009_rvsd" xfId="2078"/>
    <cellStyle name="40% - Accent5 150" xfId="3840"/>
    <cellStyle name="40% - Accent5 151" xfId="3882"/>
    <cellStyle name="40% - Accent5 152" xfId="3994"/>
    <cellStyle name="40% - Accent5 153" xfId="5650"/>
    <cellStyle name="40% - Accent5 16" xfId="2079"/>
    <cellStyle name="40% - Accent5 16 2" xfId="2080"/>
    <cellStyle name="40% - Accent5 16 2 2" xfId="5683"/>
    <cellStyle name="40% - Accent5 16 3" xfId="5682"/>
    <cellStyle name="40% - Accent5 16_draft transactions report_052009_rvsd" xfId="2081"/>
    <cellStyle name="40% - Accent5 17" xfId="2082"/>
    <cellStyle name="40% - Accent5 17 2" xfId="2083"/>
    <cellStyle name="40% - Accent5 17 2 2" xfId="5685"/>
    <cellStyle name="40% - Accent5 17 3" xfId="5684"/>
    <cellStyle name="40% - Accent5 17_draft transactions report_052009_rvsd" xfId="2084"/>
    <cellStyle name="40% - Accent5 18" xfId="2085"/>
    <cellStyle name="40% - Accent5 18 2" xfId="2086"/>
    <cellStyle name="40% - Accent5 18 2 2" xfId="5687"/>
    <cellStyle name="40% - Accent5 18 3" xfId="5686"/>
    <cellStyle name="40% - Accent5 18_draft transactions report_052009_rvsd" xfId="2087"/>
    <cellStyle name="40% - Accent5 19" xfId="2088"/>
    <cellStyle name="40% - Accent5 19 2" xfId="2089"/>
    <cellStyle name="40% - Accent5 19 2 2" xfId="5689"/>
    <cellStyle name="40% - Accent5 19 3" xfId="5688"/>
    <cellStyle name="40% - Accent5 19_draft transactions report_052009_rvsd" xfId="2090"/>
    <cellStyle name="40% - Accent5 2" xfId="2091"/>
    <cellStyle name="40% - Accent5 2 2" xfId="2092"/>
    <cellStyle name="40% - Accent5 2 2 2" xfId="2093"/>
    <cellStyle name="40% - Accent5 2 2 2 2" xfId="5692"/>
    <cellStyle name="40% - Accent5 2 2 3" xfId="5691"/>
    <cellStyle name="40% - Accent5 2 2_draft transactions report_052009_rvsd" xfId="2094"/>
    <cellStyle name="40% - Accent5 2 3" xfId="2095"/>
    <cellStyle name="40% - Accent5 2 3 2" xfId="5693"/>
    <cellStyle name="40% - Accent5 2 4" xfId="5690"/>
    <cellStyle name="40% - Accent5 2_draft transactions report_052009_rvsd" xfId="2096"/>
    <cellStyle name="40% - Accent5 20" xfId="2097"/>
    <cellStyle name="40% - Accent5 20 2" xfId="2098"/>
    <cellStyle name="40% - Accent5 20 2 2" xfId="5695"/>
    <cellStyle name="40% - Accent5 20 3" xfId="5694"/>
    <cellStyle name="40% - Accent5 20_draft transactions report_052009_rvsd" xfId="2099"/>
    <cellStyle name="40% - Accent5 21" xfId="2100"/>
    <cellStyle name="40% - Accent5 21 2" xfId="2101"/>
    <cellStyle name="40% - Accent5 21 2 2" xfId="5697"/>
    <cellStyle name="40% - Accent5 21 3" xfId="5696"/>
    <cellStyle name="40% - Accent5 21_draft transactions report_052009_rvsd" xfId="2102"/>
    <cellStyle name="40% - Accent5 22" xfId="2103"/>
    <cellStyle name="40% - Accent5 22 2" xfId="2104"/>
    <cellStyle name="40% - Accent5 22 2 2" xfId="5699"/>
    <cellStyle name="40% - Accent5 22 3" xfId="5698"/>
    <cellStyle name="40% - Accent5 22_draft transactions report_052009_rvsd" xfId="2105"/>
    <cellStyle name="40% - Accent5 23" xfId="2106"/>
    <cellStyle name="40% - Accent5 23 2" xfId="2107"/>
    <cellStyle name="40% - Accent5 23 2 2" xfId="5701"/>
    <cellStyle name="40% - Accent5 23 3" xfId="5700"/>
    <cellStyle name="40% - Accent5 23_draft transactions report_052009_rvsd" xfId="2108"/>
    <cellStyle name="40% - Accent5 24" xfId="2109"/>
    <cellStyle name="40% - Accent5 24 2" xfId="2110"/>
    <cellStyle name="40% - Accent5 24 2 2" xfId="5703"/>
    <cellStyle name="40% - Accent5 24 3" xfId="5702"/>
    <cellStyle name="40% - Accent5 24_draft transactions report_052009_rvsd" xfId="2111"/>
    <cellStyle name="40% - Accent5 25" xfId="2112"/>
    <cellStyle name="40% - Accent5 25 2" xfId="2113"/>
    <cellStyle name="40% - Accent5 25 2 2" xfId="5705"/>
    <cellStyle name="40% - Accent5 25 3" xfId="5704"/>
    <cellStyle name="40% - Accent5 25_draft transactions report_052009_rvsd" xfId="2114"/>
    <cellStyle name="40% - Accent5 26" xfId="2115"/>
    <cellStyle name="40% - Accent5 26 2" xfId="2116"/>
    <cellStyle name="40% - Accent5 26 2 2" xfId="5707"/>
    <cellStyle name="40% - Accent5 26 3" xfId="5706"/>
    <cellStyle name="40% - Accent5 26_draft transactions report_052009_rvsd" xfId="2117"/>
    <cellStyle name="40% - Accent5 27" xfId="2118"/>
    <cellStyle name="40% - Accent5 27 2" xfId="2119"/>
    <cellStyle name="40% - Accent5 27 2 2" xfId="5709"/>
    <cellStyle name="40% - Accent5 27 3" xfId="5708"/>
    <cellStyle name="40% - Accent5 27_draft transactions report_052009_rvsd" xfId="2120"/>
    <cellStyle name="40% - Accent5 28" xfId="2121"/>
    <cellStyle name="40% - Accent5 28 2" xfId="2122"/>
    <cellStyle name="40% - Accent5 28 2 2" xfId="5711"/>
    <cellStyle name="40% - Accent5 28 3" xfId="5710"/>
    <cellStyle name="40% - Accent5 28_draft transactions report_052009_rvsd" xfId="2123"/>
    <cellStyle name="40% - Accent5 29" xfId="2124"/>
    <cellStyle name="40% - Accent5 29 2" xfId="2125"/>
    <cellStyle name="40% - Accent5 29 2 2" xfId="5713"/>
    <cellStyle name="40% - Accent5 29 3" xfId="5712"/>
    <cellStyle name="40% - Accent5 29_draft transactions report_052009_rvsd" xfId="2126"/>
    <cellStyle name="40% - Accent5 3" xfId="2127"/>
    <cellStyle name="40% - Accent5 3 2" xfId="2128"/>
    <cellStyle name="40% - Accent5 3 2 2" xfId="2129"/>
    <cellStyle name="40% - Accent5 3 2 2 2" xfId="5716"/>
    <cellStyle name="40% - Accent5 3 2 3" xfId="5715"/>
    <cellStyle name="40% - Accent5 3 2_draft transactions report_052009_rvsd" xfId="2130"/>
    <cellStyle name="40% - Accent5 3 3" xfId="2131"/>
    <cellStyle name="40% - Accent5 3 3 2" xfId="5717"/>
    <cellStyle name="40% - Accent5 3 4" xfId="5714"/>
    <cellStyle name="40% - Accent5 3_draft transactions report_052009_rvsd" xfId="2132"/>
    <cellStyle name="40% - Accent5 30" xfId="2133"/>
    <cellStyle name="40% - Accent5 30 2" xfId="2134"/>
    <cellStyle name="40% - Accent5 30 2 2" xfId="5719"/>
    <cellStyle name="40% - Accent5 30 3" xfId="5718"/>
    <cellStyle name="40% - Accent5 30_draft transactions report_052009_rvsd" xfId="2135"/>
    <cellStyle name="40% - Accent5 31" xfId="2136"/>
    <cellStyle name="40% - Accent5 31 2" xfId="2137"/>
    <cellStyle name="40% - Accent5 31 2 2" xfId="5721"/>
    <cellStyle name="40% - Accent5 31 3" xfId="5720"/>
    <cellStyle name="40% - Accent5 31_draft transactions report_052009_rvsd" xfId="2138"/>
    <cellStyle name="40% - Accent5 32" xfId="2139"/>
    <cellStyle name="40% - Accent5 32 2" xfId="2140"/>
    <cellStyle name="40% - Accent5 32 2 2" xfId="5723"/>
    <cellStyle name="40% - Accent5 32 3" xfId="5722"/>
    <cellStyle name="40% - Accent5 32_draft transactions report_052009_rvsd" xfId="2141"/>
    <cellStyle name="40% - Accent5 33" xfId="2142"/>
    <cellStyle name="40% - Accent5 33 2" xfId="5724"/>
    <cellStyle name="40% - Accent5 34" xfId="2143"/>
    <cellStyle name="40% - Accent5 34 2" xfId="5725"/>
    <cellStyle name="40% - Accent5 35" xfId="2144"/>
    <cellStyle name="40% - Accent5 35 2" xfId="5726"/>
    <cellStyle name="40% - Accent5 36" xfId="2145"/>
    <cellStyle name="40% - Accent5 36 2" xfId="5727"/>
    <cellStyle name="40% - Accent5 37" xfId="2146"/>
    <cellStyle name="40% - Accent5 37 2" xfId="5728"/>
    <cellStyle name="40% - Accent5 38" xfId="2147"/>
    <cellStyle name="40% - Accent5 38 2" xfId="5729"/>
    <cellStyle name="40% - Accent5 39" xfId="2148"/>
    <cellStyle name="40% - Accent5 39 2" xfId="5730"/>
    <cellStyle name="40% - Accent5 4" xfId="2149"/>
    <cellStyle name="40% - Accent5 4 2" xfId="2150"/>
    <cellStyle name="40% - Accent5 4 2 2" xfId="2151"/>
    <cellStyle name="40% - Accent5 4 2 2 2" xfId="5733"/>
    <cellStyle name="40% - Accent5 4 2 3" xfId="5732"/>
    <cellStyle name="40% - Accent5 4 2_draft transactions report_052009_rvsd" xfId="2152"/>
    <cellStyle name="40% - Accent5 4 3" xfId="2153"/>
    <cellStyle name="40% - Accent5 4 3 2" xfId="5734"/>
    <cellStyle name="40% - Accent5 4 4" xfId="5731"/>
    <cellStyle name="40% - Accent5 4_draft transactions report_052009_rvsd" xfId="2154"/>
    <cellStyle name="40% - Accent5 40" xfId="2155"/>
    <cellStyle name="40% - Accent5 40 2" xfId="5735"/>
    <cellStyle name="40% - Accent5 41" xfId="2156"/>
    <cellStyle name="40% - Accent5 41 2" xfId="5736"/>
    <cellStyle name="40% - Accent5 42" xfId="2157"/>
    <cellStyle name="40% - Accent5 42 2" xfId="5737"/>
    <cellStyle name="40% - Accent5 43" xfId="2158"/>
    <cellStyle name="40% - Accent5 43 2" xfId="5738"/>
    <cellStyle name="40% - Accent5 44" xfId="2159"/>
    <cellStyle name="40% - Accent5 44 2" xfId="5739"/>
    <cellStyle name="40% - Accent5 45" xfId="2160"/>
    <cellStyle name="40% - Accent5 45 2" xfId="5740"/>
    <cellStyle name="40% - Accent5 46" xfId="2161"/>
    <cellStyle name="40% - Accent5 46 2" xfId="5741"/>
    <cellStyle name="40% - Accent5 47" xfId="2162"/>
    <cellStyle name="40% - Accent5 47 2" xfId="5742"/>
    <cellStyle name="40% - Accent5 48" xfId="2163"/>
    <cellStyle name="40% - Accent5 48 2" xfId="5743"/>
    <cellStyle name="40% - Accent5 49" xfId="2164"/>
    <cellStyle name="40% - Accent5 49 2" xfId="5744"/>
    <cellStyle name="40% - Accent5 5" xfId="2165"/>
    <cellStyle name="40% - Accent5 5 2" xfId="2166"/>
    <cellStyle name="40% - Accent5 5 2 2" xfId="2167"/>
    <cellStyle name="40% - Accent5 5 2 2 2" xfId="5747"/>
    <cellStyle name="40% - Accent5 5 2 3" xfId="5746"/>
    <cellStyle name="40% - Accent5 5 2_draft transactions report_052009_rvsd" xfId="2168"/>
    <cellStyle name="40% - Accent5 5 3" xfId="2169"/>
    <cellStyle name="40% - Accent5 5 3 2" xfId="5748"/>
    <cellStyle name="40% - Accent5 5 4" xfId="5745"/>
    <cellStyle name="40% - Accent5 5_draft transactions report_052009_rvsd" xfId="2170"/>
    <cellStyle name="40% - Accent5 50" xfId="2171"/>
    <cellStyle name="40% - Accent5 50 2" xfId="5749"/>
    <cellStyle name="40% - Accent5 51" xfId="2172"/>
    <cellStyle name="40% - Accent5 51 2" xfId="5750"/>
    <cellStyle name="40% - Accent5 52" xfId="2173"/>
    <cellStyle name="40% - Accent5 52 2" xfId="5751"/>
    <cellStyle name="40% - Accent5 53" xfId="2174"/>
    <cellStyle name="40% - Accent5 53 2" xfId="5752"/>
    <cellStyle name="40% - Accent5 54" xfId="2175"/>
    <cellStyle name="40% - Accent5 54 2" xfId="5753"/>
    <cellStyle name="40% - Accent5 55" xfId="2176"/>
    <cellStyle name="40% - Accent5 55 2" xfId="5754"/>
    <cellStyle name="40% - Accent5 56" xfId="2177"/>
    <cellStyle name="40% - Accent5 56 2" xfId="5755"/>
    <cellStyle name="40% - Accent5 57" xfId="2178"/>
    <cellStyle name="40% - Accent5 57 2" xfId="5756"/>
    <cellStyle name="40% - Accent5 58" xfId="2179"/>
    <cellStyle name="40% - Accent5 58 2" xfId="5757"/>
    <cellStyle name="40% - Accent5 59" xfId="2180"/>
    <cellStyle name="40% - Accent5 59 2" xfId="5758"/>
    <cellStyle name="40% - Accent5 6" xfId="2181"/>
    <cellStyle name="40% - Accent5 6 2" xfId="2182"/>
    <cellStyle name="40% - Accent5 6 2 2" xfId="2183"/>
    <cellStyle name="40% - Accent5 6 2 2 2" xfId="5761"/>
    <cellStyle name="40% - Accent5 6 2 3" xfId="5760"/>
    <cellStyle name="40% - Accent5 6 2_draft transactions report_052009_rvsd" xfId="2184"/>
    <cellStyle name="40% - Accent5 6 3" xfId="2185"/>
    <cellStyle name="40% - Accent5 6 3 2" xfId="5762"/>
    <cellStyle name="40% - Accent5 6 4" xfId="5759"/>
    <cellStyle name="40% - Accent5 6_draft transactions report_052009_rvsd" xfId="2186"/>
    <cellStyle name="40% - Accent5 60" xfId="2187"/>
    <cellStyle name="40% - Accent5 60 2" xfId="5763"/>
    <cellStyle name="40% - Accent5 61" xfId="2188"/>
    <cellStyle name="40% - Accent5 61 2" xfId="5764"/>
    <cellStyle name="40% - Accent5 62" xfId="2189"/>
    <cellStyle name="40% - Accent5 62 2" xfId="5765"/>
    <cellStyle name="40% - Accent5 63" xfId="2190"/>
    <cellStyle name="40% - Accent5 63 2" xfId="5766"/>
    <cellStyle name="40% - Accent5 64" xfId="2191"/>
    <cellStyle name="40% - Accent5 64 2" xfId="5767"/>
    <cellStyle name="40% - Accent5 65" xfId="2192"/>
    <cellStyle name="40% - Accent5 65 2" xfId="5768"/>
    <cellStyle name="40% - Accent5 66" xfId="2193"/>
    <cellStyle name="40% - Accent5 66 2" xfId="5769"/>
    <cellStyle name="40% - Accent5 67" xfId="2194"/>
    <cellStyle name="40% - Accent5 67 2" xfId="5770"/>
    <cellStyle name="40% - Accent5 68" xfId="2195"/>
    <cellStyle name="40% - Accent5 68 2" xfId="5771"/>
    <cellStyle name="40% - Accent5 69" xfId="2196"/>
    <cellStyle name="40% - Accent5 69 2" xfId="5772"/>
    <cellStyle name="40% - Accent5 7" xfId="2197"/>
    <cellStyle name="40% - Accent5 7 2" xfId="2198"/>
    <cellStyle name="40% - Accent5 7 2 2" xfId="2199"/>
    <cellStyle name="40% - Accent5 7 2 2 2" xfId="5775"/>
    <cellStyle name="40% - Accent5 7 2 3" xfId="5774"/>
    <cellStyle name="40% - Accent5 7 2_draft transactions report_052009_rvsd" xfId="2200"/>
    <cellStyle name="40% - Accent5 7 3" xfId="2201"/>
    <cellStyle name="40% - Accent5 7 3 2" xfId="5776"/>
    <cellStyle name="40% - Accent5 7 4" xfId="5773"/>
    <cellStyle name="40% - Accent5 7_draft transactions report_052009_rvsd" xfId="2202"/>
    <cellStyle name="40% - Accent5 70" xfId="2203"/>
    <cellStyle name="40% - Accent5 70 2" xfId="5777"/>
    <cellStyle name="40% - Accent5 71" xfId="2204"/>
    <cellStyle name="40% - Accent5 71 2" xfId="5778"/>
    <cellStyle name="40% - Accent5 72" xfId="2205"/>
    <cellStyle name="40% - Accent5 72 2" xfId="5779"/>
    <cellStyle name="40% - Accent5 73" xfId="2206"/>
    <cellStyle name="40% - Accent5 73 2" xfId="5780"/>
    <cellStyle name="40% - Accent5 74" xfId="2207"/>
    <cellStyle name="40% - Accent5 74 2" xfId="5781"/>
    <cellStyle name="40% - Accent5 75" xfId="2208"/>
    <cellStyle name="40% - Accent5 75 2" xfId="5782"/>
    <cellStyle name="40% - Accent5 76" xfId="2209"/>
    <cellStyle name="40% - Accent5 76 2" xfId="5783"/>
    <cellStyle name="40% - Accent5 77" xfId="2210"/>
    <cellStyle name="40% - Accent5 77 2" xfId="5784"/>
    <cellStyle name="40% - Accent5 78" xfId="2211"/>
    <cellStyle name="40% - Accent5 78 2" xfId="5785"/>
    <cellStyle name="40% - Accent5 79" xfId="2212"/>
    <cellStyle name="40% - Accent5 79 2" xfId="5786"/>
    <cellStyle name="40% - Accent5 8" xfId="2213"/>
    <cellStyle name="40% - Accent5 8 2" xfId="2214"/>
    <cellStyle name="40% - Accent5 8 2 2" xfId="2215"/>
    <cellStyle name="40% - Accent5 8 2 2 2" xfId="5789"/>
    <cellStyle name="40% - Accent5 8 2 3" xfId="5788"/>
    <cellStyle name="40% - Accent5 8 2_draft transactions report_052009_rvsd" xfId="2216"/>
    <cellStyle name="40% - Accent5 8 3" xfId="2217"/>
    <cellStyle name="40% - Accent5 8 3 2" xfId="5790"/>
    <cellStyle name="40% - Accent5 8 4" xfId="5787"/>
    <cellStyle name="40% - Accent5 8_draft transactions report_052009_rvsd" xfId="2218"/>
    <cellStyle name="40% - Accent5 80" xfId="2219"/>
    <cellStyle name="40% - Accent5 80 2" xfId="5791"/>
    <cellStyle name="40% - Accent5 81" xfId="2220"/>
    <cellStyle name="40% - Accent5 81 2" xfId="5792"/>
    <cellStyle name="40% - Accent5 82" xfId="2221"/>
    <cellStyle name="40% - Accent5 82 2" xfId="5793"/>
    <cellStyle name="40% - Accent5 83" xfId="2222"/>
    <cellStyle name="40% - Accent5 83 2" xfId="5794"/>
    <cellStyle name="40% - Accent5 84" xfId="2223"/>
    <cellStyle name="40% - Accent5 84 2" xfId="5795"/>
    <cellStyle name="40% - Accent5 85" xfId="2224"/>
    <cellStyle name="40% - Accent5 85 2" xfId="5796"/>
    <cellStyle name="40% - Accent5 86" xfId="2225"/>
    <cellStyle name="40% - Accent5 86 2" xfId="5797"/>
    <cellStyle name="40% - Accent5 87" xfId="2226"/>
    <cellStyle name="40% - Accent5 87 2" xfId="5798"/>
    <cellStyle name="40% - Accent5 88" xfId="2227"/>
    <cellStyle name="40% - Accent5 88 2" xfId="5799"/>
    <cellStyle name="40% - Accent5 89" xfId="2228"/>
    <cellStyle name="40% - Accent5 89 2" xfId="5800"/>
    <cellStyle name="40% - Accent5 9" xfId="2229"/>
    <cellStyle name="40% - Accent5 9 2" xfId="2230"/>
    <cellStyle name="40% - Accent5 9 2 2" xfId="2231"/>
    <cellStyle name="40% - Accent5 9 2 2 2" xfId="5803"/>
    <cellStyle name="40% - Accent5 9 2 3" xfId="5802"/>
    <cellStyle name="40% - Accent5 9 2_draft transactions report_052009_rvsd" xfId="2232"/>
    <cellStyle name="40% - Accent5 9 3" xfId="2233"/>
    <cellStyle name="40% - Accent5 9 3 2" xfId="5804"/>
    <cellStyle name="40% - Accent5 9 4" xfId="5801"/>
    <cellStyle name="40% - Accent5 9_draft transactions report_052009_rvsd" xfId="2234"/>
    <cellStyle name="40% - Accent5 90" xfId="2235"/>
    <cellStyle name="40% - Accent5 90 2" xfId="5805"/>
    <cellStyle name="40% - Accent5 91" xfId="2236"/>
    <cellStyle name="40% - Accent5 91 2" xfId="5806"/>
    <cellStyle name="40% - Accent5 92" xfId="2237"/>
    <cellStyle name="40% - Accent5 92 2" xfId="5807"/>
    <cellStyle name="40% - Accent5 93" xfId="2238"/>
    <cellStyle name="40% - Accent5 93 2" xfId="5808"/>
    <cellStyle name="40% - Accent5 94" xfId="2239"/>
    <cellStyle name="40% - Accent5 94 2" xfId="5809"/>
    <cellStyle name="40% - Accent5 95" xfId="2240"/>
    <cellStyle name="40% - Accent5 95 2" xfId="5810"/>
    <cellStyle name="40% - Accent5 96" xfId="2241"/>
    <cellStyle name="40% - Accent5 96 2" xfId="5811"/>
    <cellStyle name="40% - Accent5 97" xfId="2242"/>
    <cellStyle name="40% - Accent5 97 2" xfId="5812"/>
    <cellStyle name="40% - Accent5 98" xfId="2243"/>
    <cellStyle name="40% - Accent5 98 2" xfId="5813"/>
    <cellStyle name="40% - Accent5 99" xfId="2244"/>
    <cellStyle name="40% - Accent5 99 2" xfId="5814"/>
    <cellStyle name="40% - Accent6" xfId="2245" builtinId="51" customBuiltin="1"/>
    <cellStyle name="40% - Accent6 10" xfId="2246"/>
    <cellStyle name="40% - Accent6 10 2" xfId="2247"/>
    <cellStyle name="40% - Accent6 10 2 2" xfId="5817"/>
    <cellStyle name="40% - Accent6 10 3" xfId="5816"/>
    <cellStyle name="40% - Accent6 10_draft transactions report_052009_rvsd" xfId="2248"/>
    <cellStyle name="40% - Accent6 100" xfId="2249"/>
    <cellStyle name="40% - Accent6 100 2" xfId="5818"/>
    <cellStyle name="40% - Accent6 101" xfId="2250"/>
    <cellStyle name="40% - Accent6 101 2" xfId="5819"/>
    <cellStyle name="40% - Accent6 102" xfId="2251"/>
    <cellStyle name="40% - Accent6 102 2" xfId="5820"/>
    <cellStyle name="40% - Accent6 103" xfId="2252"/>
    <cellStyle name="40% - Accent6 103 2" xfId="5821"/>
    <cellStyle name="40% - Accent6 104" xfId="2253"/>
    <cellStyle name="40% - Accent6 104 2" xfId="5822"/>
    <cellStyle name="40% - Accent6 105" xfId="2254"/>
    <cellStyle name="40% - Accent6 105 2" xfId="5823"/>
    <cellStyle name="40% - Accent6 106" xfId="2255"/>
    <cellStyle name="40% - Accent6 106 2" xfId="5824"/>
    <cellStyle name="40% - Accent6 107" xfId="2256"/>
    <cellStyle name="40% - Accent6 107 2" xfId="5825"/>
    <cellStyle name="40% - Accent6 108" xfId="2257"/>
    <cellStyle name="40% - Accent6 108 2" xfId="5826"/>
    <cellStyle name="40% - Accent6 109" xfId="2258"/>
    <cellStyle name="40% - Accent6 109 2" xfId="5827"/>
    <cellStyle name="40% - Accent6 11" xfId="2259"/>
    <cellStyle name="40% - Accent6 11 2" xfId="2260"/>
    <cellStyle name="40% - Accent6 11 2 2" xfId="5829"/>
    <cellStyle name="40% - Accent6 11 3" xfId="5828"/>
    <cellStyle name="40% - Accent6 11_draft transactions report_052009_rvsd" xfId="2261"/>
    <cellStyle name="40% - Accent6 110" xfId="2262"/>
    <cellStyle name="40% - Accent6 110 2" xfId="5830"/>
    <cellStyle name="40% - Accent6 111" xfId="2263"/>
    <cellStyle name="40% - Accent6 111 2" xfId="5831"/>
    <cellStyle name="40% - Accent6 112" xfId="2264"/>
    <cellStyle name="40% - Accent6 112 2" xfId="5832"/>
    <cellStyle name="40% - Accent6 113" xfId="2265"/>
    <cellStyle name="40% - Accent6 113 2" xfId="5833"/>
    <cellStyle name="40% - Accent6 114" xfId="2266"/>
    <cellStyle name="40% - Accent6 114 2" xfId="5834"/>
    <cellStyle name="40% - Accent6 115" xfId="2267"/>
    <cellStyle name="40% - Accent6 115 2" xfId="5835"/>
    <cellStyle name="40% - Accent6 116" xfId="2268"/>
    <cellStyle name="40% - Accent6 116 2" xfId="5836"/>
    <cellStyle name="40% - Accent6 117" xfId="2269"/>
    <cellStyle name="40% - Accent6 117 2" xfId="5837"/>
    <cellStyle name="40% - Accent6 118" xfId="2270"/>
    <cellStyle name="40% - Accent6 118 2" xfId="5838"/>
    <cellStyle name="40% - Accent6 119" xfId="3119"/>
    <cellStyle name="40% - Accent6 119 2" xfId="6208"/>
    <cellStyle name="40% - Accent6 12" xfId="2271"/>
    <cellStyle name="40% - Accent6 12 2" xfId="2272"/>
    <cellStyle name="40% - Accent6 12 2 2" xfId="5840"/>
    <cellStyle name="40% - Accent6 12 3" xfId="5839"/>
    <cellStyle name="40% - Accent6 12_draft transactions report_052009_rvsd" xfId="2273"/>
    <cellStyle name="40% - Accent6 120" xfId="3120"/>
    <cellStyle name="40% - Accent6 120 2" xfId="6209"/>
    <cellStyle name="40% - Accent6 121" xfId="3133"/>
    <cellStyle name="40% - Accent6 121 2" xfId="6222"/>
    <cellStyle name="40% - Accent6 122" xfId="3159"/>
    <cellStyle name="40% - Accent6 123" xfId="3201"/>
    <cellStyle name="40% - Accent6 124" xfId="3243"/>
    <cellStyle name="40% - Accent6 125" xfId="3285"/>
    <cellStyle name="40% - Accent6 126" xfId="3326"/>
    <cellStyle name="40% - Accent6 127" xfId="3368"/>
    <cellStyle name="40% - Accent6 127 2" xfId="6247"/>
    <cellStyle name="40% - Accent6 128" xfId="3369"/>
    <cellStyle name="40% - Accent6 128 2" xfId="6248"/>
    <cellStyle name="40% - Accent6 129" xfId="3382"/>
    <cellStyle name="40% - Accent6 129 2" xfId="6261"/>
    <cellStyle name="40% - Accent6 13" xfId="2274"/>
    <cellStyle name="40% - Accent6 13 2" xfId="2275"/>
    <cellStyle name="40% - Accent6 13 2 2" xfId="5842"/>
    <cellStyle name="40% - Accent6 13 3" xfId="5841"/>
    <cellStyle name="40% - Accent6 13_draft transactions report_052009_rvsd" xfId="2276"/>
    <cellStyle name="40% - Accent6 130" xfId="3407"/>
    <cellStyle name="40% - Accent6 130 2" xfId="6286"/>
    <cellStyle name="40% - Accent6 131" xfId="3408"/>
    <cellStyle name="40% - Accent6 131 2" xfId="6287"/>
    <cellStyle name="40% - Accent6 132" xfId="3421"/>
    <cellStyle name="40% - Accent6 132 2" xfId="6300"/>
    <cellStyle name="40% - Accent6 133" xfId="3434"/>
    <cellStyle name="40% - Accent6 133 2" xfId="6313"/>
    <cellStyle name="40% - Accent6 134" xfId="3447"/>
    <cellStyle name="40% - Accent6 134 2" xfId="6326"/>
    <cellStyle name="40% - Accent6 135" xfId="3473"/>
    <cellStyle name="40% - Accent6 136" xfId="3515"/>
    <cellStyle name="40% - Accent6 137" xfId="3556"/>
    <cellStyle name="40% - Accent6 138" xfId="3598"/>
    <cellStyle name="40% - Accent6 138 2" xfId="6351"/>
    <cellStyle name="40% - Accent6 139" xfId="3613"/>
    <cellStyle name="40% - Accent6 139 2" xfId="6352"/>
    <cellStyle name="40% - Accent6 14" xfId="2277"/>
    <cellStyle name="40% - Accent6 14 2" xfId="2278"/>
    <cellStyle name="40% - Accent6 14 2 2" xfId="5844"/>
    <cellStyle name="40% - Accent6 14 3" xfId="5843"/>
    <cellStyle name="40% - Accent6 14_draft transactions report_052009_rvsd" xfId="2279"/>
    <cellStyle name="40% - Accent6 140" xfId="3626"/>
    <cellStyle name="40% - Accent6 140 2" xfId="6365"/>
    <cellStyle name="40% - Accent6 141" xfId="3639"/>
    <cellStyle name="40% - Accent6 141 2" xfId="6378"/>
    <cellStyle name="40% - Accent6 142" xfId="3652"/>
    <cellStyle name="40% - Accent6 142 2" xfId="6391"/>
    <cellStyle name="40% - Accent6 143" xfId="3665"/>
    <cellStyle name="40% - Accent6 143 2" xfId="6404"/>
    <cellStyle name="40% - Accent6 144" xfId="3678"/>
    <cellStyle name="40% - Accent6 144 2" xfId="6417"/>
    <cellStyle name="40% - Accent6 145" xfId="3691"/>
    <cellStyle name="40% - Accent6 145 2" xfId="6430"/>
    <cellStyle name="40% - Accent6 146" xfId="3705"/>
    <cellStyle name="40% - Accent6 146 2" xfId="6443"/>
    <cellStyle name="40% - Accent6 147" xfId="3600"/>
    <cellStyle name="40% - Accent6 148" xfId="3758"/>
    <cellStyle name="40% - Accent6 149" xfId="3799"/>
    <cellStyle name="40% - Accent6 15" xfId="2280"/>
    <cellStyle name="40% - Accent6 15 2" xfId="2281"/>
    <cellStyle name="40% - Accent6 15 2 2" xfId="5846"/>
    <cellStyle name="40% - Accent6 15 3" xfId="5845"/>
    <cellStyle name="40% - Accent6 15_draft transactions report_052009_rvsd" xfId="2282"/>
    <cellStyle name="40% - Accent6 150" xfId="3841"/>
    <cellStyle name="40% - Accent6 151" xfId="3883"/>
    <cellStyle name="40% - Accent6 152" xfId="3995"/>
    <cellStyle name="40% - Accent6 153" xfId="5815"/>
    <cellStyle name="40% - Accent6 16" xfId="2283"/>
    <cellStyle name="40% - Accent6 16 2" xfId="2284"/>
    <cellStyle name="40% - Accent6 16 2 2" xfId="5848"/>
    <cellStyle name="40% - Accent6 16 3" xfId="5847"/>
    <cellStyle name="40% - Accent6 16_draft transactions report_052009_rvsd" xfId="2285"/>
    <cellStyle name="40% - Accent6 17" xfId="2286"/>
    <cellStyle name="40% - Accent6 17 2" xfId="2287"/>
    <cellStyle name="40% - Accent6 17 2 2" xfId="5850"/>
    <cellStyle name="40% - Accent6 17 3" xfId="5849"/>
    <cellStyle name="40% - Accent6 17_draft transactions report_052009_rvsd" xfId="2288"/>
    <cellStyle name="40% - Accent6 18" xfId="2289"/>
    <cellStyle name="40% - Accent6 18 2" xfId="2290"/>
    <cellStyle name="40% - Accent6 18 2 2" xfId="5852"/>
    <cellStyle name="40% - Accent6 18 3" xfId="5851"/>
    <cellStyle name="40% - Accent6 18_draft transactions report_052009_rvsd" xfId="2291"/>
    <cellStyle name="40% - Accent6 19" xfId="2292"/>
    <cellStyle name="40% - Accent6 19 2" xfId="2293"/>
    <cellStyle name="40% - Accent6 19 2 2" xfId="5854"/>
    <cellStyle name="40% - Accent6 19 3" xfId="5853"/>
    <cellStyle name="40% - Accent6 19_draft transactions report_052009_rvsd" xfId="2294"/>
    <cellStyle name="40% - Accent6 2" xfId="2295"/>
    <cellStyle name="40% - Accent6 2 2" xfId="2296"/>
    <cellStyle name="40% - Accent6 2 2 2" xfId="2297"/>
    <cellStyle name="40% - Accent6 2 2 2 2" xfId="5857"/>
    <cellStyle name="40% - Accent6 2 2 3" xfId="5856"/>
    <cellStyle name="40% - Accent6 2 2_draft transactions report_052009_rvsd" xfId="2298"/>
    <cellStyle name="40% - Accent6 2 3" xfId="2299"/>
    <cellStyle name="40% - Accent6 2 3 2" xfId="5858"/>
    <cellStyle name="40% - Accent6 2 4" xfId="5855"/>
    <cellStyle name="40% - Accent6 2_draft transactions report_052009_rvsd" xfId="2300"/>
    <cellStyle name="40% - Accent6 20" xfId="2301"/>
    <cellStyle name="40% - Accent6 20 2" xfId="2302"/>
    <cellStyle name="40% - Accent6 20 2 2" xfId="5860"/>
    <cellStyle name="40% - Accent6 20 3" xfId="5859"/>
    <cellStyle name="40% - Accent6 20_draft transactions report_052009_rvsd" xfId="2303"/>
    <cellStyle name="40% - Accent6 21" xfId="2304"/>
    <cellStyle name="40% - Accent6 21 2" xfId="2305"/>
    <cellStyle name="40% - Accent6 21 2 2" xfId="5862"/>
    <cellStyle name="40% - Accent6 21 3" xfId="5861"/>
    <cellStyle name="40% - Accent6 21_draft transactions report_052009_rvsd" xfId="2306"/>
    <cellStyle name="40% - Accent6 22" xfId="2307"/>
    <cellStyle name="40% - Accent6 22 2" xfId="2308"/>
    <cellStyle name="40% - Accent6 22 2 2" xfId="5864"/>
    <cellStyle name="40% - Accent6 22 3" xfId="5863"/>
    <cellStyle name="40% - Accent6 22_draft transactions report_052009_rvsd" xfId="2309"/>
    <cellStyle name="40% - Accent6 23" xfId="2310"/>
    <cellStyle name="40% - Accent6 23 2" xfId="2311"/>
    <cellStyle name="40% - Accent6 23 2 2" xfId="5866"/>
    <cellStyle name="40% - Accent6 23 3" xfId="5865"/>
    <cellStyle name="40% - Accent6 23_draft transactions report_052009_rvsd" xfId="2312"/>
    <cellStyle name="40% - Accent6 24" xfId="2313"/>
    <cellStyle name="40% - Accent6 24 2" xfId="2314"/>
    <cellStyle name="40% - Accent6 24 2 2" xfId="5868"/>
    <cellStyle name="40% - Accent6 24 3" xfId="5867"/>
    <cellStyle name="40% - Accent6 24_draft transactions report_052009_rvsd" xfId="2315"/>
    <cellStyle name="40% - Accent6 25" xfId="2316"/>
    <cellStyle name="40% - Accent6 25 2" xfId="2317"/>
    <cellStyle name="40% - Accent6 25 2 2" xfId="5870"/>
    <cellStyle name="40% - Accent6 25 3" xfId="5869"/>
    <cellStyle name="40% - Accent6 25_draft transactions report_052009_rvsd" xfId="2318"/>
    <cellStyle name="40% - Accent6 26" xfId="2319"/>
    <cellStyle name="40% - Accent6 26 2" xfId="2320"/>
    <cellStyle name="40% - Accent6 26 2 2" xfId="5872"/>
    <cellStyle name="40% - Accent6 26 3" xfId="5871"/>
    <cellStyle name="40% - Accent6 26_draft transactions report_052009_rvsd" xfId="2321"/>
    <cellStyle name="40% - Accent6 27" xfId="2322"/>
    <cellStyle name="40% - Accent6 27 2" xfId="2323"/>
    <cellStyle name="40% - Accent6 27 2 2" xfId="5874"/>
    <cellStyle name="40% - Accent6 27 3" xfId="5873"/>
    <cellStyle name="40% - Accent6 27_draft transactions report_052009_rvsd" xfId="2324"/>
    <cellStyle name="40% - Accent6 28" xfId="2325"/>
    <cellStyle name="40% - Accent6 28 2" xfId="2326"/>
    <cellStyle name="40% - Accent6 28 2 2" xfId="5876"/>
    <cellStyle name="40% - Accent6 28 3" xfId="5875"/>
    <cellStyle name="40% - Accent6 28_draft transactions report_052009_rvsd" xfId="2327"/>
    <cellStyle name="40% - Accent6 29" xfId="2328"/>
    <cellStyle name="40% - Accent6 29 2" xfId="2329"/>
    <cellStyle name="40% - Accent6 29 2 2" xfId="5878"/>
    <cellStyle name="40% - Accent6 29 3" xfId="5877"/>
    <cellStyle name="40% - Accent6 29_draft transactions report_052009_rvsd" xfId="2330"/>
    <cellStyle name="40% - Accent6 3" xfId="2331"/>
    <cellStyle name="40% - Accent6 3 2" xfId="2332"/>
    <cellStyle name="40% - Accent6 3 2 2" xfId="2333"/>
    <cellStyle name="40% - Accent6 3 2 2 2" xfId="5881"/>
    <cellStyle name="40% - Accent6 3 2 3" xfId="5880"/>
    <cellStyle name="40% - Accent6 3 2_draft transactions report_052009_rvsd" xfId="2334"/>
    <cellStyle name="40% - Accent6 3 3" xfId="2335"/>
    <cellStyle name="40% - Accent6 3 3 2" xfId="5882"/>
    <cellStyle name="40% - Accent6 3 4" xfId="5879"/>
    <cellStyle name="40% - Accent6 3_draft transactions report_052009_rvsd" xfId="2336"/>
    <cellStyle name="40% - Accent6 30" xfId="2337"/>
    <cellStyle name="40% - Accent6 30 2" xfId="2338"/>
    <cellStyle name="40% - Accent6 30 2 2" xfId="5884"/>
    <cellStyle name="40% - Accent6 30 3" xfId="5883"/>
    <cellStyle name="40% - Accent6 30_draft transactions report_052009_rvsd" xfId="2339"/>
    <cellStyle name="40% - Accent6 31" xfId="2340"/>
    <cellStyle name="40% - Accent6 31 2" xfId="2341"/>
    <cellStyle name="40% - Accent6 31 2 2" xfId="5886"/>
    <cellStyle name="40% - Accent6 31 3" xfId="5885"/>
    <cellStyle name="40% - Accent6 31_draft transactions report_052009_rvsd" xfId="2342"/>
    <cellStyle name="40% - Accent6 32" xfId="2343"/>
    <cellStyle name="40% - Accent6 32 2" xfId="2344"/>
    <cellStyle name="40% - Accent6 32 2 2" xfId="5888"/>
    <cellStyle name="40% - Accent6 32 3" xfId="5887"/>
    <cellStyle name="40% - Accent6 32_draft transactions report_052009_rvsd" xfId="2345"/>
    <cellStyle name="40% - Accent6 33" xfId="2346"/>
    <cellStyle name="40% - Accent6 33 2" xfId="5889"/>
    <cellStyle name="40% - Accent6 34" xfId="2347"/>
    <cellStyle name="40% - Accent6 34 2" xfId="5890"/>
    <cellStyle name="40% - Accent6 35" xfId="2348"/>
    <cellStyle name="40% - Accent6 35 2" xfId="5891"/>
    <cellStyle name="40% - Accent6 36" xfId="2349"/>
    <cellStyle name="40% - Accent6 36 2" xfId="5892"/>
    <cellStyle name="40% - Accent6 37" xfId="2350"/>
    <cellStyle name="40% - Accent6 37 2" xfId="5893"/>
    <cellStyle name="40% - Accent6 38" xfId="2351"/>
    <cellStyle name="40% - Accent6 38 2" xfId="5894"/>
    <cellStyle name="40% - Accent6 39" xfId="2352"/>
    <cellStyle name="40% - Accent6 39 2" xfId="5895"/>
    <cellStyle name="40% - Accent6 4" xfId="2353"/>
    <cellStyle name="40% - Accent6 4 2" xfId="2354"/>
    <cellStyle name="40% - Accent6 4 2 2" xfId="2355"/>
    <cellStyle name="40% - Accent6 4 2 2 2" xfId="5898"/>
    <cellStyle name="40% - Accent6 4 2 3" xfId="5897"/>
    <cellStyle name="40% - Accent6 4 2_draft transactions report_052009_rvsd" xfId="2356"/>
    <cellStyle name="40% - Accent6 4 3" xfId="2357"/>
    <cellStyle name="40% - Accent6 4 3 2" xfId="5899"/>
    <cellStyle name="40% - Accent6 4 4" xfId="5896"/>
    <cellStyle name="40% - Accent6 4_draft transactions report_052009_rvsd" xfId="2358"/>
    <cellStyle name="40% - Accent6 40" xfId="2359"/>
    <cellStyle name="40% - Accent6 40 2" xfId="5900"/>
    <cellStyle name="40% - Accent6 41" xfId="2360"/>
    <cellStyle name="40% - Accent6 41 2" xfId="5901"/>
    <cellStyle name="40% - Accent6 42" xfId="2361"/>
    <cellStyle name="40% - Accent6 42 2" xfId="5902"/>
    <cellStyle name="40% - Accent6 43" xfId="2362"/>
    <cellStyle name="40% - Accent6 43 2" xfId="5903"/>
    <cellStyle name="40% - Accent6 44" xfId="2363"/>
    <cellStyle name="40% - Accent6 44 2" xfId="5904"/>
    <cellStyle name="40% - Accent6 45" xfId="2364"/>
    <cellStyle name="40% - Accent6 45 2" xfId="5905"/>
    <cellStyle name="40% - Accent6 46" xfId="2365"/>
    <cellStyle name="40% - Accent6 46 2" xfId="5906"/>
    <cellStyle name="40% - Accent6 47" xfId="2366"/>
    <cellStyle name="40% - Accent6 47 2" xfId="5907"/>
    <cellStyle name="40% - Accent6 48" xfId="2367"/>
    <cellStyle name="40% - Accent6 48 2" xfId="5908"/>
    <cellStyle name="40% - Accent6 49" xfId="2368"/>
    <cellStyle name="40% - Accent6 49 2" xfId="5909"/>
    <cellStyle name="40% - Accent6 5" xfId="2369"/>
    <cellStyle name="40% - Accent6 5 2" xfId="2370"/>
    <cellStyle name="40% - Accent6 5 2 2" xfId="2371"/>
    <cellStyle name="40% - Accent6 5 2 2 2" xfId="5912"/>
    <cellStyle name="40% - Accent6 5 2 3" xfId="5911"/>
    <cellStyle name="40% - Accent6 5 2_draft transactions report_052009_rvsd" xfId="2372"/>
    <cellStyle name="40% - Accent6 5 3" xfId="2373"/>
    <cellStyle name="40% - Accent6 5 3 2" xfId="5913"/>
    <cellStyle name="40% - Accent6 5 4" xfId="5910"/>
    <cellStyle name="40% - Accent6 5_draft transactions report_052009_rvsd" xfId="2374"/>
    <cellStyle name="40% - Accent6 50" xfId="2375"/>
    <cellStyle name="40% - Accent6 50 2" xfId="5914"/>
    <cellStyle name="40% - Accent6 51" xfId="2376"/>
    <cellStyle name="40% - Accent6 51 2" xfId="5915"/>
    <cellStyle name="40% - Accent6 52" xfId="2377"/>
    <cellStyle name="40% - Accent6 52 2" xfId="5916"/>
    <cellStyle name="40% - Accent6 53" xfId="2378"/>
    <cellStyle name="40% - Accent6 53 2" xfId="5917"/>
    <cellStyle name="40% - Accent6 54" xfId="2379"/>
    <cellStyle name="40% - Accent6 54 2" xfId="5918"/>
    <cellStyle name="40% - Accent6 55" xfId="2380"/>
    <cellStyle name="40% - Accent6 55 2" xfId="5919"/>
    <cellStyle name="40% - Accent6 56" xfId="2381"/>
    <cellStyle name="40% - Accent6 56 2" xfId="5920"/>
    <cellStyle name="40% - Accent6 57" xfId="2382"/>
    <cellStyle name="40% - Accent6 57 2" xfId="5921"/>
    <cellStyle name="40% - Accent6 58" xfId="2383"/>
    <cellStyle name="40% - Accent6 58 2" xfId="5922"/>
    <cellStyle name="40% - Accent6 59" xfId="2384"/>
    <cellStyle name="40% - Accent6 59 2" xfId="5923"/>
    <cellStyle name="40% - Accent6 6" xfId="2385"/>
    <cellStyle name="40% - Accent6 6 2" xfId="2386"/>
    <cellStyle name="40% - Accent6 6 2 2" xfId="2387"/>
    <cellStyle name="40% - Accent6 6 2 2 2" xfId="5926"/>
    <cellStyle name="40% - Accent6 6 2 3" xfId="5925"/>
    <cellStyle name="40% - Accent6 6 2_draft transactions report_052009_rvsd" xfId="2388"/>
    <cellStyle name="40% - Accent6 6 3" xfId="2389"/>
    <cellStyle name="40% - Accent6 6 3 2" xfId="5927"/>
    <cellStyle name="40% - Accent6 6 4" xfId="5924"/>
    <cellStyle name="40% - Accent6 6_draft transactions report_052009_rvsd" xfId="2390"/>
    <cellStyle name="40% - Accent6 60" xfId="2391"/>
    <cellStyle name="40% - Accent6 60 2" xfId="5928"/>
    <cellStyle name="40% - Accent6 61" xfId="2392"/>
    <cellStyle name="40% - Accent6 61 2" xfId="5929"/>
    <cellStyle name="40% - Accent6 62" xfId="2393"/>
    <cellStyle name="40% - Accent6 62 2" xfId="5930"/>
    <cellStyle name="40% - Accent6 63" xfId="2394"/>
    <cellStyle name="40% - Accent6 63 2" xfId="5931"/>
    <cellStyle name="40% - Accent6 64" xfId="2395"/>
    <cellStyle name="40% - Accent6 64 2" xfId="5932"/>
    <cellStyle name="40% - Accent6 65" xfId="2396"/>
    <cellStyle name="40% - Accent6 65 2" xfId="5933"/>
    <cellStyle name="40% - Accent6 66" xfId="2397"/>
    <cellStyle name="40% - Accent6 66 2" xfId="5934"/>
    <cellStyle name="40% - Accent6 67" xfId="2398"/>
    <cellStyle name="40% - Accent6 67 2" xfId="5935"/>
    <cellStyle name="40% - Accent6 68" xfId="2399"/>
    <cellStyle name="40% - Accent6 68 2" xfId="5936"/>
    <cellStyle name="40% - Accent6 69" xfId="2400"/>
    <cellStyle name="40% - Accent6 69 2" xfId="5937"/>
    <cellStyle name="40% - Accent6 7" xfId="2401"/>
    <cellStyle name="40% - Accent6 7 2" xfId="2402"/>
    <cellStyle name="40% - Accent6 7 2 2" xfId="2403"/>
    <cellStyle name="40% - Accent6 7 2 2 2" xfId="5940"/>
    <cellStyle name="40% - Accent6 7 2 3" xfId="5939"/>
    <cellStyle name="40% - Accent6 7 2_draft transactions report_052009_rvsd" xfId="2404"/>
    <cellStyle name="40% - Accent6 7 3" xfId="2405"/>
    <cellStyle name="40% - Accent6 7 3 2" xfId="5941"/>
    <cellStyle name="40% - Accent6 7 4" xfId="5938"/>
    <cellStyle name="40% - Accent6 7_draft transactions report_052009_rvsd" xfId="2406"/>
    <cellStyle name="40% - Accent6 70" xfId="2407"/>
    <cellStyle name="40% - Accent6 70 2" xfId="5942"/>
    <cellStyle name="40% - Accent6 71" xfId="2408"/>
    <cellStyle name="40% - Accent6 71 2" xfId="5943"/>
    <cellStyle name="40% - Accent6 72" xfId="2409"/>
    <cellStyle name="40% - Accent6 72 2" xfId="5944"/>
    <cellStyle name="40% - Accent6 73" xfId="2410"/>
    <cellStyle name="40% - Accent6 73 2" xfId="5945"/>
    <cellStyle name="40% - Accent6 74" xfId="2411"/>
    <cellStyle name="40% - Accent6 74 2" xfId="5946"/>
    <cellStyle name="40% - Accent6 75" xfId="2412"/>
    <cellStyle name="40% - Accent6 75 2" xfId="5947"/>
    <cellStyle name="40% - Accent6 76" xfId="2413"/>
    <cellStyle name="40% - Accent6 76 2" xfId="5948"/>
    <cellStyle name="40% - Accent6 77" xfId="2414"/>
    <cellStyle name="40% - Accent6 77 2" xfId="5949"/>
    <cellStyle name="40% - Accent6 78" xfId="2415"/>
    <cellStyle name="40% - Accent6 78 2" xfId="5950"/>
    <cellStyle name="40% - Accent6 79" xfId="2416"/>
    <cellStyle name="40% - Accent6 79 2" xfId="5951"/>
    <cellStyle name="40% - Accent6 8" xfId="2417"/>
    <cellStyle name="40% - Accent6 8 2" xfId="2418"/>
    <cellStyle name="40% - Accent6 8 2 2" xfId="2419"/>
    <cellStyle name="40% - Accent6 8 2 2 2" xfId="5954"/>
    <cellStyle name="40% - Accent6 8 2 3" xfId="5953"/>
    <cellStyle name="40% - Accent6 8 2_draft transactions report_052009_rvsd" xfId="2420"/>
    <cellStyle name="40% - Accent6 8 3" xfId="2421"/>
    <cellStyle name="40% - Accent6 8 3 2" xfId="5955"/>
    <cellStyle name="40% - Accent6 8 4" xfId="5952"/>
    <cellStyle name="40% - Accent6 8_draft transactions report_052009_rvsd" xfId="2422"/>
    <cellStyle name="40% - Accent6 80" xfId="2423"/>
    <cellStyle name="40% - Accent6 80 2" xfId="5956"/>
    <cellStyle name="40% - Accent6 81" xfId="2424"/>
    <cellStyle name="40% - Accent6 81 2" xfId="5957"/>
    <cellStyle name="40% - Accent6 82" xfId="2425"/>
    <cellStyle name="40% - Accent6 82 2" xfId="5958"/>
    <cellStyle name="40% - Accent6 83" xfId="2426"/>
    <cellStyle name="40% - Accent6 83 2" xfId="5959"/>
    <cellStyle name="40% - Accent6 84" xfId="2427"/>
    <cellStyle name="40% - Accent6 84 2" xfId="5960"/>
    <cellStyle name="40% - Accent6 85" xfId="2428"/>
    <cellStyle name="40% - Accent6 85 2" xfId="5961"/>
    <cellStyle name="40% - Accent6 86" xfId="2429"/>
    <cellStyle name="40% - Accent6 86 2" xfId="5962"/>
    <cellStyle name="40% - Accent6 87" xfId="2430"/>
    <cellStyle name="40% - Accent6 87 2" xfId="5963"/>
    <cellStyle name="40% - Accent6 88" xfId="2431"/>
    <cellStyle name="40% - Accent6 88 2" xfId="5964"/>
    <cellStyle name="40% - Accent6 89" xfId="2432"/>
    <cellStyle name="40% - Accent6 89 2" xfId="5965"/>
    <cellStyle name="40% - Accent6 9" xfId="2433"/>
    <cellStyle name="40% - Accent6 9 2" xfId="2434"/>
    <cellStyle name="40% - Accent6 9 2 2" xfId="2435"/>
    <cellStyle name="40% - Accent6 9 2 2 2" xfId="5968"/>
    <cellStyle name="40% - Accent6 9 2 3" xfId="5967"/>
    <cellStyle name="40% - Accent6 9 2_draft transactions report_052009_rvsd" xfId="2436"/>
    <cellStyle name="40% - Accent6 9 3" xfId="2437"/>
    <cellStyle name="40% - Accent6 9 3 2" xfId="5969"/>
    <cellStyle name="40% - Accent6 9 4" xfId="5966"/>
    <cellStyle name="40% - Accent6 9_draft transactions report_052009_rvsd" xfId="2438"/>
    <cellStyle name="40% - Accent6 90" xfId="2439"/>
    <cellStyle name="40% - Accent6 90 2" xfId="5970"/>
    <cellStyle name="40% - Accent6 91" xfId="2440"/>
    <cellStyle name="40% - Accent6 91 2" xfId="5971"/>
    <cellStyle name="40% - Accent6 92" xfId="2441"/>
    <cellStyle name="40% - Accent6 92 2" xfId="5972"/>
    <cellStyle name="40% - Accent6 93" xfId="2442"/>
    <cellStyle name="40% - Accent6 93 2" xfId="5973"/>
    <cellStyle name="40% - Accent6 94" xfId="2443"/>
    <cellStyle name="40% - Accent6 94 2" xfId="5974"/>
    <cellStyle name="40% - Accent6 95" xfId="2444"/>
    <cellStyle name="40% - Accent6 95 2" xfId="5975"/>
    <cellStyle name="40% - Accent6 96" xfId="2445"/>
    <cellStyle name="40% - Accent6 96 2" xfId="5976"/>
    <cellStyle name="40% - Accent6 97" xfId="2446"/>
    <cellStyle name="40% - Accent6 97 2" xfId="5977"/>
    <cellStyle name="40% - Accent6 98" xfId="2447"/>
    <cellStyle name="40% - Accent6 98 2" xfId="5978"/>
    <cellStyle name="40% - Accent6 99" xfId="2448"/>
    <cellStyle name="40% - Accent6 99 2" xfId="5979"/>
    <cellStyle name="60% - Accent1" xfId="2449" builtinId="32" customBuiltin="1"/>
    <cellStyle name="60% - Accent1 10" xfId="2450"/>
    <cellStyle name="60% - Accent1 11" xfId="2451"/>
    <cellStyle name="60% - Accent1 12" xfId="2452"/>
    <cellStyle name="60% - Accent1 13" xfId="2453"/>
    <cellStyle name="60% - Accent1 14" xfId="2454"/>
    <cellStyle name="60% - Accent1 15" xfId="3160"/>
    <cellStyle name="60% - Accent1 16" xfId="3202"/>
    <cellStyle name="60% - Accent1 17" xfId="3244"/>
    <cellStyle name="60% - Accent1 18" xfId="3286"/>
    <cellStyle name="60% - Accent1 19" xfId="3327"/>
    <cellStyle name="60% - Accent1 2" xfId="2455"/>
    <cellStyle name="60% - Accent1 20" xfId="3474"/>
    <cellStyle name="60% - Accent1 21" xfId="3516"/>
    <cellStyle name="60% - Accent1 22" xfId="3557"/>
    <cellStyle name="60% - Accent1 23" xfId="3599"/>
    <cellStyle name="60% - Accent1 24" xfId="3759"/>
    <cellStyle name="60% - Accent1 25" xfId="3800"/>
    <cellStyle name="60% - Accent1 26" xfId="3842"/>
    <cellStyle name="60% - Accent1 27" xfId="3884"/>
    <cellStyle name="60% - Accent1 3" xfId="2456"/>
    <cellStyle name="60% - Accent1 4" xfId="2457"/>
    <cellStyle name="60% - Accent1 5" xfId="2458"/>
    <cellStyle name="60% - Accent1 6" xfId="2459"/>
    <cellStyle name="60% - Accent1 7" xfId="2460"/>
    <cellStyle name="60% - Accent1 8" xfId="2461"/>
    <cellStyle name="60% - Accent1 9" xfId="2462"/>
    <cellStyle name="60% - Accent2" xfId="2463" builtinId="36" customBuiltin="1"/>
    <cellStyle name="60% - Accent2 10" xfId="2464"/>
    <cellStyle name="60% - Accent2 11" xfId="2465"/>
    <cellStyle name="60% - Accent2 12" xfId="2466"/>
    <cellStyle name="60% - Accent2 13" xfId="2467"/>
    <cellStyle name="60% - Accent2 14" xfId="2468"/>
    <cellStyle name="60% - Accent2 15" xfId="3161"/>
    <cellStyle name="60% - Accent2 16" xfId="3203"/>
    <cellStyle name="60% - Accent2 17" xfId="3245"/>
    <cellStyle name="60% - Accent2 18" xfId="3287"/>
    <cellStyle name="60% - Accent2 19" xfId="3328"/>
    <cellStyle name="60% - Accent2 2" xfId="2469"/>
    <cellStyle name="60% - Accent2 20" xfId="3475"/>
    <cellStyle name="60% - Accent2 21" xfId="3517"/>
    <cellStyle name="60% - Accent2 22" xfId="3558"/>
    <cellStyle name="60% - Accent2 23" xfId="3704"/>
    <cellStyle name="60% - Accent2 24" xfId="3760"/>
    <cellStyle name="60% - Accent2 25" xfId="3801"/>
    <cellStyle name="60% - Accent2 26" xfId="3843"/>
    <cellStyle name="60% - Accent2 27" xfId="3885"/>
    <cellStyle name="60% - Accent2 3" xfId="2470"/>
    <cellStyle name="60% - Accent2 4" xfId="2471"/>
    <cellStyle name="60% - Accent2 5" xfId="2472"/>
    <cellStyle name="60% - Accent2 6" xfId="2473"/>
    <cellStyle name="60% - Accent2 7" xfId="2474"/>
    <cellStyle name="60% - Accent2 8" xfId="2475"/>
    <cellStyle name="60% - Accent2 9" xfId="2476"/>
    <cellStyle name="60% - Accent3" xfId="2477" builtinId="40" customBuiltin="1"/>
    <cellStyle name="60% - Accent3 10" xfId="2478"/>
    <cellStyle name="60% - Accent3 11" xfId="2479"/>
    <cellStyle name="60% - Accent3 12" xfId="2480"/>
    <cellStyle name="60% - Accent3 13" xfId="2481"/>
    <cellStyle name="60% - Accent3 14" xfId="2482"/>
    <cellStyle name="60% - Accent3 15" xfId="3162"/>
    <cellStyle name="60% - Accent3 16" xfId="3204"/>
    <cellStyle name="60% - Accent3 17" xfId="3246"/>
    <cellStyle name="60% - Accent3 18" xfId="3288"/>
    <cellStyle name="60% - Accent3 19" xfId="3329"/>
    <cellStyle name="60% - Accent3 2" xfId="2483"/>
    <cellStyle name="60% - Accent3 20" xfId="3476"/>
    <cellStyle name="60% - Accent3 21" xfId="3518"/>
    <cellStyle name="60% - Accent3 22" xfId="3559"/>
    <cellStyle name="60% - Accent3 23" xfId="3719"/>
    <cellStyle name="60% - Accent3 24" xfId="3761"/>
    <cellStyle name="60% - Accent3 25" xfId="3802"/>
    <cellStyle name="60% - Accent3 26" xfId="3844"/>
    <cellStyle name="60% - Accent3 27" xfId="3886"/>
    <cellStyle name="60% - Accent3 3" xfId="2484"/>
    <cellStyle name="60% - Accent3 4" xfId="2485"/>
    <cellStyle name="60% - Accent3 5" xfId="2486"/>
    <cellStyle name="60% - Accent3 6" xfId="2487"/>
    <cellStyle name="60% - Accent3 7" xfId="2488"/>
    <cellStyle name="60% - Accent3 8" xfId="2489"/>
    <cellStyle name="60% - Accent3 9" xfId="2490"/>
    <cellStyle name="60% - Accent4" xfId="2491" builtinId="44" customBuiltin="1"/>
    <cellStyle name="60% - Accent4 10" xfId="2492"/>
    <cellStyle name="60% - Accent4 11" xfId="2493"/>
    <cellStyle name="60% - Accent4 12" xfId="2494"/>
    <cellStyle name="60% - Accent4 13" xfId="2495"/>
    <cellStyle name="60% - Accent4 14" xfId="2496"/>
    <cellStyle name="60% - Accent4 15" xfId="3163"/>
    <cellStyle name="60% - Accent4 16" xfId="3205"/>
    <cellStyle name="60% - Accent4 17" xfId="3247"/>
    <cellStyle name="60% - Accent4 18" xfId="3289"/>
    <cellStyle name="60% - Accent4 19" xfId="3330"/>
    <cellStyle name="60% - Accent4 2" xfId="2497"/>
    <cellStyle name="60% - Accent4 20" xfId="3477"/>
    <cellStyle name="60% - Accent4 21" xfId="3519"/>
    <cellStyle name="60% - Accent4 22" xfId="3560"/>
    <cellStyle name="60% - Accent4 23" xfId="3720"/>
    <cellStyle name="60% - Accent4 24" xfId="3762"/>
    <cellStyle name="60% - Accent4 25" xfId="3803"/>
    <cellStyle name="60% - Accent4 26" xfId="3845"/>
    <cellStyle name="60% - Accent4 27" xfId="3887"/>
    <cellStyle name="60% - Accent4 3" xfId="2498"/>
    <cellStyle name="60% - Accent4 4" xfId="2499"/>
    <cellStyle name="60% - Accent4 5" xfId="2500"/>
    <cellStyle name="60% - Accent4 6" xfId="2501"/>
    <cellStyle name="60% - Accent4 7" xfId="2502"/>
    <cellStyle name="60% - Accent4 8" xfId="2503"/>
    <cellStyle name="60% - Accent4 9" xfId="2504"/>
    <cellStyle name="60% - Accent5" xfId="2505" builtinId="48" customBuiltin="1"/>
    <cellStyle name="60% - Accent5 10" xfId="2506"/>
    <cellStyle name="60% - Accent5 11" xfId="2507"/>
    <cellStyle name="60% - Accent5 12" xfId="2508"/>
    <cellStyle name="60% - Accent5 13" xfId="2509"/>
    <cellStyle name="60% - Accent5 14" xfId="2510"/>
    <cellStyle name="60% - Accent5 15" xfId="3164"/>
    <cellStyle name="60% - Accent5 16" xfId="3206"/>
    <cellStyle name="60% - Accent5 17" xfId="3248"/>
    <cellStyle name="60% - Accent5 18" xfId="3290"/>
    <cellStyle name="60% - Accent5 19" xfId="3331"/>
    <cellStyle name="60% - Accent5 2" xfId="2511"/>
    <cellStyle name="60% - Accent5 20" xfId="3478"/>
    <cellStyle name="60% - Accent5 21" xfId="3520"/>
    <cellStyle name="60% - Accent5 22" xfId="3561"/>
    <cellStyle name="60% - Accent5 23" xfId="3721"/>
    <cellStyle name="60% - Accent5 24" xfId="3763"/>
    <cellStyle name="60% - Accent5 25" xfId="3804"/>
    <cellStyle name="60% - Accent5 26" xfId="3846"/>
    <cellStyle name="60% - Accent5 27" xfId="3888"/>
    <cellStyle name="60% - Accent5 3" xfId="2512"/>
    <cellStyle name="60% - Accent5 4" xfId="2513"/>
    <cellStyle name="60% - Accent5 5" xfId="2514"/>
    <cellStyle name="60% - Accent5 6" xfId="2515"/>
    <cellStyle name="60% - Accent5 7" xfId="2516"/>
    <cellStyle name="60% - Accent5 8" xfId="2517"/>
    <cellStyle name="60% - Accent5 9" xfId="2518"/>
    <cellStyle name="60% - Accent6" xfId="2519" builtinId="52" customBuiltin="1"/>
    <cellStyle name="60% - Accent6 10" xfId="2520"/>
    <cellStyle name="60% - Accent6 11" xfId="2521"/>
    <cellStyle name="60% - Accent6 12" xfId="2522"/>
    <cellStyle name="60% - Accent6 13" xfId="2523"/>
    <cellStyle name="60% - Accent6 14" xfId="2524"/>
    <cellStyle name="60% - Accent6 15" xfId="3165"/>
    <cellStyle name="60% - Accent6 16" xfId="3207"/>
    <cellStyle name="60% - Accent6 17" xfId="3249"/>
    <cellStyle name="60% - Accent6 18" xfId="3291"/>
    <cellStyle name="60% - Accent6 19" xfId="3332"/>
    <cellStyle name="60% - Accent6 2" xfId="2525"/>
    <cellStyle name="60% - Accent6 20" xfId="3479"/>
    <cellStyle name="60% - Accent6 21" xfId="3521"/>
    <cellStyle name="60% - Accent6 22" xfId="3562"/>
    <cellStyle name="60% - Accent6 23" xfId="3722"/>
    <cellStyle name="60% - Accent6 24" xfId="3764"/>
    <cellStyle name="60% - Accent6 25" xfId="3805"/>
    <cellStyle name="60% - Accent6 26" xfId="3847"/>
    <cellStyle name="60% - Accent6 27" xfId="3889"/>
    <cellStyle name="60% - Accent6 3" xfId="2526"/>
    <cellStyle name="60% - Accent6 4" xfId="2527"/>
    <cellStyle name="60% - Accent6 5" xfId="2528"/>
    <cellStyle name="60% - Accent6 6" xfId="2529"/>
    <cellStyle name="60% - Accent6 7" xfId="2530"/>
    <cellStyle name="60% - Accent6 8" xfId="2531"/>
    <cellStyle name="60% - Accent6 9" xfId="2532"/>
    <cellStyle name="Accent1" xfId="2533" builtinId="29" customBuiltin="1"/>
    <cellStyle name="Accent1 10" xfId="2534"/>
    <cellStyle name="Accent1 11" xfId="2535"/>
    <cellStyle name="Accent1 12" xfId="2536"/>
    <cellStyle name="Accent1 13" xfId="2537"/>
    <cellStyle name="Accent1 14" xfId="2538"/>
    <cellStyle name="Accent1 15" xfId="3166"/>
    <cellStyle name="Accent1 16" xfId="3208"/>
    <cellStyle name="Accent1 17" xfId="3250"/>
    <cellStyle name="Accent1 18" xfId="3292"/>
    <cellStyle name="Accent1 19" xfId="3333"/>
    <cellStyle name="Accent1 2" xfId="2539"/>
    <cellStyle name="Accent1 20" xfId="3480"/>
    <cellStyle name="Accent1 21" xfId="3522"/>
    <cellStyle name="Accent1 22" xfId="3563"/>
    <cellStyle name="Accent1 23" xfId="3723"/>
    <cellStyle name="Accent1 24" xfId="3765"/>
    <cellStyle name="Accent1 25" xfId="3806"/>
    <cellStyle name="Accent1 26" xfId="3848"/>
    <cellStyle name="Accent1 27" xfId="3890"/>
    <cellStyle name="Accent1 3" xfId="2540"/>
    <cellStyle name="Accent1 4" xfId="2541"/>
    <cellStyle name="Accent1 5" xfId="2542"/>
    <cellStyle name="Accent1 6" xfId="2543"/>
    <cellStyle name="Accent1 7" xfId="2544"/>
    <cellStyle name="Accent1 8" xfId="2545"/>
    <cellStyle name="Accent1 9" xfId="2546"/>
    <cellStyle name="Accent2" xfId="2547" builtinId="33" customBuiltin="1"/>
    <cellStyle name="Accent2 10" xfId="2548"/>
    <cellStyle name="Accent2 11" xfId="2549"/>
    <cellStyle name="Accent2 12" xfId="2550"/>
    <cellStyle name="Accent2 13" xfId="2551"/>
    <cellStyle name="Accent2 14" xfId="2552"/>
    <cellStyle name="Accent2 15" xfId="3167"/>
    <cellStyle name="Accent2 16" xfId="3209"/>
    <cellStyle name="Accent2 17" xfId="3251"/>
    <cellStyle name="Accent2 18" xfId="3293"/>
    <cellStyle name="Accent2 19" xfId="3334"/>
    <cellStyle name="Accent2 2" xfId="2553"/>
    <cellStyle name="Accent2 20" xfId="3481"/>
    <cellStyle name="Accent2 21" xfId="3523"/>
    <cellStyle name="Accent2 22" xfId="3564"/>
    <cellStyle name="Accent2 23" xfId="3724"/>
    <cellStyle name="Accent2 24" xfId="3766"/>
    <cellStyle name="Accent2 25" xfId="3807"/>
    <cellStyle name="Accent2 26" xfId="3849"/>
    <cellStyle name="Accent2 27" xfId="3891"/>
    <cellStyle name="Accent2 3" xfId="2554"/>
    <cellStyle name="Accent2 4" xfId="2555"/>
    <cellStyle name="Accent2 5" xfId="2556"/>
    <cellStyle name="Accent2 6" xfId="2557"/>
    <cellStyle name="Accent2 7" xfId="2558"/>
    <cellStyle name="Accent2 8" xfId="2559"/>
    <cellStyle name="Accent2 9" xfId="2560"/>
    <cellStyle name="Accent3" xfId="2561" builtinId="37" customBuiltin="1"/>
    <cellStyle name="Accent3 10" xfId="2562"/>
    <cellStyle name="Accent3 11" xfId="2563"/>
    <cellStyle name="Accent3 12" xfId="2564"/>
    <cellStyle name="Accent3 13" xfId="2565"/>
    <cellStyle name="Accent3 14" xfId="2566"/>
    <cellStyle name="Accent3 15" xfId="3168"/>
    <cellStyle name="Accent3 16" xfId="3210"/>
    <cellStyle name="Accent3 17" xfId="3252"/>
    <cellStyle name="Accent3 18" xfId="3294"/>
    <cellStyle name="Accent3 19" xfId="3335"/>
    <cellStyle name="Accent3 2" xfId="2567"/>
    <cellStyle name="Accent3 20" xfId="3482"/>
    <cellStyle name="Accent3 21" xfId="3524"/>
    <cellStyle name="Accent3 22" xfId="3565"/>
    <cellStyle name="Accent3 23" xfId="3725"/>
    <cellStyle name="Accent3 24" xfId="3767"/>
    <cellStyle name="Accent3 25" xfId="3808"/>
    <cellStyle name="Accent3 26" xfId="3850"/>
    <cellStyle name="Accent3 27" xfId="3892"/>
    <cellStyle name="Accent3 3" xfId="2568"/>
    <cellStyle name="Accent3 4" xfId="2569"/>
    <cellStyle name="Accent3 5" xfId="2570"/>
    <cellStyle name="Accent3 6" xfId="2571"/>
    <cellStyle name="Accent3 7" xfId="2572"/>
    <cellStyle name="Accent3 8" xfId="2573"/>
    <cellStyle name="Accent3 9" xfId="2574"/>
    <cellStyle name="Accent4" xfId="2575" builtinId="41" customBuiltin="1"/>
    <cellStyle name="Accent4 10" xfId="2576"/>
    <cellStyle name="Accent4 11" xfId="2577"/>
    <cellStyle name="Accent4 12" xfId="2578"/>
    <cellStyle name="Accent4 13" xfId="2579"/>
    <cellStyle name="Accent4 14" xfId="2580"/>
    <cellStyle name="Accent4 15" xfId="3169"/>
    <cellStyle name="Accent4 16" xfId="3211"/>
    <cellStyle name="Accent4 17" xfId="3253"/>
    <cellStyle name="Accent4 18" xfId="3295"/>
    <cellStyle name="Accent4 19" xfId="3336"/>
    <cellStyle name="Accent4 2" xfId="2581"/>
    <cellStyle name="Accent4 20" xfId="3483"/>
    <cellStyle name="Accent4 21" xfId="3525"/>
    <cellStyle name="Accent4 22" xfId="3566"/>
    <cellStyle name="Accent4 23" xfId="3726"/>
    <cellStyle name="Accent4 24" xfId="3768"/>
    <cellStyle name="Accent4 25" xfId="3809"/>
    <cellStyle name="Accent4 26" xfId="3851"/>
    <cellStyle name="Accent4 27" xfId="3893"/>
    <cellStyle name="Accent4 3" xfId="2582"/>
    <cellStyle name="Accent4 4" xfId="2583"/>
    <cellStyle name="Accent4 5" xfId="2584"/>
    <cellStyle name="Accent4 6" xfId="2585"/>
    <cellStyle name="Accent4 7" xfId="2586"/>
    <cellStyle name="Accent4 8" xfId="2587"/>
    <cellStyle name="Accent4 9" xfId="2588"/>
    <cellStyle name="Accent5" xfId="2589" builtinId="45" customBuiltin="1"/>
    <cellStyle name="Accent5 10" xfId="2590"/>
    <cellStyle name="Accent5 11" xfId="2591"/>
    <cellStyle name="Accent5 12" xfId="2592"/>
    <cellStyle name="Accent5 13" xfId="2593"/>
    <cellStyle name="Accent5 14" xfId="2594"/>
    <cellStyle name="Accent5 15" xfId="3170"/>
    <cellStyle name="Accent5 16" xfId="3212"/>
    <cellStyle name="Accent5 17" xfId="3254"/>
    <cellStyle name="Accent5 18" xfId="3296"/>
    <cellStyle name="Accent5 19" xfId="3337"/>
    <cellStyle name="Accent5 2" xfId="2595"/>
    <cellStyle name="Accent5 20" xfId="3484"/>
    <cellStyle name="Accent5 21" xfId="3526"/>
    <cellStyle name="Accent5 22" xfId="3567"/>
    <cellStyle name="Accent5 23" xfId="3727"/>
    <cellStyle name="Accent5 24" xfId="3769"/>
    <cellStyle name="Accent5 25" xfId="3810"/>
    <cellStyle name="Accent5 26" xfId="3852"/>
    <cellStyle name="Accent5 27" xfId="3894"/>
    <cellStyle name="Accent5 3" xfId="2596"/>
    <cellStyle name="Accent5 4" xfId="2597"/>
    <cellStyle name="Accent5 5" xfId="2598"/>
    <cellStyle name="Accent5 6" xfId="2599"/>
    <cellStyle name="Accent5 7" xfId="2600"/>
    <cellStyle name="Accent5 8" xfId="2601"/>
    <cellStyle name="Accent5 9" xfId="2602"/>
    <cellStyle name="Accent6" xfId="2603" builtinId="49" customBuiltin="1"/>
    <cellStyle name="Accent6 10" xfId="2604"/>
    <cellStyle name="Accent6 11" xfId="2605"/>
    <cellStyle name="Accent6 12" xfId="2606"/>
    <cellStyle name="Accent6 13" xfId="2607"/>
    <cellStyle name="Accent6 14" xfId="2608"/>
    <cellStyle name="Accent6 15" xfId="3171"/>
    <cellStyle name="Accent6 16" xfId="3213"/>
    <cellStyle name="Accent6 17" xfId="3255"/>
    <cellStyle name="Accent6 18" xfId="3297"/>
    <cellStyle name="Accent6 19" xfId="3338"/>
    <cellStyle name="Accent6 2" xfId="2609"/>
    <cellStyle name="Accent6 20" xfId="3485"/>
    <cellStyle name="Accent6 21" xfId="3527"/>
    <cellStyle name="Accent6 22" xfId="3568"/>
    <cellStyle name="Accent6 23" xfId="3728"/>
    <cellStyle name="Accent6 24" xfId="3770"/>
    <cellStyle name="Accent6 25" xfId="3811"/>
    <cellStyle name="Accent6 26" xfId="3853"/>
    <cellStyle name="Accent6 27" xfId="3895"/>
    <cellStyle name="Accent6 3" xfId="2610"/>
    <cellStyle name="Accent6 4" xfId="2611"/>
    <cellStyle name="Accent6 5" xfId="2612"/>
    <cellStyle name="Accent6 6" xfId="2613"/>
    <cellStyle name="Accent6 7" xfId="2614"/>
    <cellStyle name="Accent6 8" xfId="2615"/>
    <cellStyle name="Accent6 9" xfId="2616"/>
    <cellStyle name="Bad" xfId="2617" builtinId="27" customBuiltin="1"/>
    <cellStyle name="Bad 10" xfId="2618"/>
    <cellStyle name="Bad 11" xfId="2619"/>
    <cellStyle name="Bad 12" xfId="2620"/>
    <cellStyle name="Bad 13" xfId="2621"/>
    <cellStyle name="Bad 14" xfId="2622"/>
    <cellStyle name="Bad 15" xfId="3172"/>
    <cellStyle name="Bad 16" xfId="3214"/>
    <cellStyle name="Bad 17" xfId="3256"/>
    <cellStyle name="Bad 18" xfId="3298"/>
    <cellStyle name="Bad 19" xfId="3339"/>
    <cellStyle name="Bad 2" xfId="2623"/>
    <cellStyle name="Bad 20" xfId="3486"/>
    <cellStyle name="Bad 21" xfId="3528"/>
    <cellStyle name="Bad 22" xfId="3569"/>
    <cellStyle name="Bad 23" xfId="3729"/>
    <cellStyle name="Bad 24" xfId="3771"/>
    <cellStyle name="Bad 25" xfId="3812"/>
    <cellStyle name="Bad 26" xfId="3854"/>
    <cellStyle name="Bad 27" xfId="3896"/>
    <cellStyle name="Bad 3" xfId="2624"/>
    <cellStyle name="Bad 4" xfId="2625"/>
    <cellStyle name="Bad 5" xfId="2626"/>
    <cellStyle name="Bad 6" xfId="2627"/>
    <cellStyle name="Bad 7" xfId="2628"/>
    <cellStyle name="Bad 8" xfId="2629"/>
    <cellStyle name="Bad 9" xfId="2630"/>
    <cellStyle name="Calculation" xfId="2631" builtinId="22" customBuiltin="1"/>
    <cellStyle name="Calculation 10" xfId="2632"/>
    <cellStyle name="Calculation 11" xfId="2633"/>
    <cellStyle name="Calculation 12" xfId="2634"/>
    <cellStyle name="Calculation 13" xfId="2635"/>
    <cellStyle name="Calculation 14" xfId="2636"/>
    <cellStyle name="Calculation 15" xfId="3173"/>
    <cellStyle name="Calculation 16" xfId="3215"/>
    <cellStyle name="Calculation 17" xfId="3257"/>
    <cellStyle name="Calculation 18" xfId="3299"/>
    <cellStyle name="Calculation 19" xfId="3340"/>
    <cellStyle name="Calculation 2" xfId="2637"/>
    <cellStyle name="Calculation 20" xfId="3487"/>
    <cellStyle name="Calculation 21" xfId="3529"/>
    <cellStyle name="Calculation 22" xfId="3570"/>
    <cellStyle name="Calculation 23" xfId="3730"/>
    <cellStyle name="Calculation 24" xfId="3772"/>
    <cellStyle name="Calculation 25" xfId="3813"/>
    <cellStyle name="Calculation 26" xfId="3855"/>
    <cellStyle name="Calculation 27" xfId="3897"/>
    <cellStyle name="Calculation 3" xfId="2638"/>
    <cellStyle name="Calculation 4" xfId="2639"/>
    <cellStyle name="Calculation 5" xfId="2640"/>
    <cellStyle name="Calculation 6" xfId="2641"/>
    <cellStyle name="Calculation 7" xfId="2642"/>
    <cellStyle name="Calculation 8" xfId="2643"/>
    <cellStyle name="Calculation 9" xfId="2644"/>
    <cellStyle name="Check Cell" xfId="2645" builtinId="23" customBuiltin="1"/>
    <cellStyle name="Check Cell 10" xfId="2646"/>
    <cellStyle name="Check Cell 11" xfId="2647"/>
    <cellStyle name="Check Cell 12" xfId="2648"/>
    <cellStyle name="Check Cell 13" xfId="2649"/>
    <cellStyle name="Check Cell 14" xfId="2650"/>
    <cellStyle name="Check Cell 15" xfId="3174"/>
    <cellStyle name="Check Cell 16" xfId="3216"/>
    <cellStyle name="Check Cell 17" xfId="3258"/>
    <cellStyle name="Check Cell 18" xfId="3300"/>
    <cellStyle name="Check Cell 19" xfId="3341"/>
    <cellStyle name="Check Cell 2" xfId="2651"/>
    <cellStyle name="Check Cell 20" xfId="3488"/>
    <cellStyle name="Check Cell 21" xfId="3530"/>
    <cellStyle name="Check Cell 22" xfId="3571"/>
    <cellStyle name="Check Cell 23" xfId="3731"/>
    <cellStyle name="Check Cell 24" xfId="3773"/>
    <cellStyle name="Check Cell 25" xfId="3814"/>
    <cellStyle name="Check Cell 26" xfId="3856"/>
    <cellStyle name="Check Cell 27" xfId="3898"/>
    <cellStyle name="Check Cell 3" xfId="2652"/>
    <cellStyle name="Check Cell 4" xfId="2653"/>
    <cellStyle name="Check Cell 5" xfId="2654"/>
    <cellStyle name="Check Cell 6" xfId="2655"/>
    <cellStyle name="Check Cell 7" xfId="2656"/>
    <cellStyle name="Check Cell 8" xfId="2657"/>
    <cellStyle name="Check Cell 9" xfId="2658"/>
    <cellStyle name="Comma 2" xfId="2659"/>
    <cellStyle name="Comma 3" xfId="3948"/>
    <cellStyle name="Comma 3 2" xfId="3965"/>
    <cellStyle name="Comma 3 2 2" xfId="6508"/>
    <cellStyle name="Comma 3 3" xfId="6491"/>
    <cellStyle name="Comma 4" xfId="3982"/>
    <cellStyle name="Comma 4 2" xfId="6525"/>
    <cellStyle name="Currency" xfId="6530" builtinId="4"/>
    <cellStyle name="Currency 2" xfId="2660"/>
    <cellStyle name="Currency 3" xfId="3963"/>
    <cellStyle name="Currency 3 2" xfId="3968"/>
    <cellStyle name="Currency 3 2 2" xfId="6511"/>
    <cellStyle name="Currency 3 3" xfId="6506"/>
    <cellStyle name="Explanatory Text" xfId="2661" builtinId="53" customBuiltin="1"/>
    <cellStyle name="Explanatory Text 10" xfId="2662"/>
    <cellStyle name="Explanatory Text 11" xfId="2663"/>
    <cellStyle name="Explanatory Text 12" xfId="2664"/>
    <cellStyle name="Explanatory Text 13" xfId="2665"/>
    <cellStyle name="Explanatory Text 14" xfId="2666"/>
    <cellStyle name="Explanatory Text 15" xfId="3177"/>
    <cellStyle name="Explanatory Text 16" xfId="3219"/>
    <cellStyle name="Explanatory Text 17" xfId="3261"/>
    <cellStyle name="Explanatory Text 18" xfId="3303"/>
    <cellStyle name="Explanatory Text 19" xfId="3342"/>
    <cellStyle name="Explanatory Text 2" xfId="2667"/>
    <cellStyle name="Explanatory Text 20" xfId="3491"/>
    <cellStyle name="Explanatory Text 21" xfId="3533"/>
    <cellStyle name="Explanatory Text 22" xfId="3572"/>
    <cellStyle name="Explanatory Text 23" xfId="3734"/>
    <cellStyle name="Explanatory Text 24" xfId="3776"/>
    <cellStyle name="Explanatory Text 25" xfId="3815"/>
    <cellStyle name="Explanatory Text 26" xfId="3858"/>
    <cellStyle name="Explanatory Text 27" xfId="3899"/>
    <cellStyle name="Explanatory Text 3" xfId="2668"/>
    <cellStyle name="Explanatory Text 4" xfId="2669"/>
    <cellStyle name="Explanatory Text 5" xfId="2670"/>
    <cellStyle name="Explanatory Text 6" xfId="2671"/>
    <cellStyle name="Explanatory Text 7" xfId="2672"/>
    <cellStyle name="Explanatory Text 8" xfId="2673"/>
    <cellStyle name="Explanatory Text 9" xfId="2674"/>
    <cellStyle name="Followed Hyperlink" xfId="2675" builtinId="9" customBuiltin="1"/>
    <cellStyle name="Good" xfId="2676" builtinId="26" customBuiltin="1"/>
    <cellStyle name="Good 10" xfId="2677"/>
    <cellStyle name="Good 11" xfId="2678"/>
    <cellStyle name="Good 12" xfId="2679"/>
    <cellStyle name="Good 13" xfId="2680"/>
    <cellStyle name="Good 14" xfId="2681"/>
    <cellStyle name="Good 15" xfId="3178"/>
    <cellStyle name="Good 16" xfId="3220"/>
    <cellStyle name="Good 17" xfId="3262"/>
    <cellStyle name="Good 18" xfId="3304"/>
    <cellStyle name="Good 19" xfId="3343"/>
    <cellStyle name="Good 2" xfId="2682"/>
    <cellStyle name="Good 20" xfId="3492"/>
    <cellStyle name="Good 21" xfId="3534"/>
    <cellStyle name="Good 22" xfId="3573"/>
    <cellStyle name="Good 23" xfId="3735"/>
    <cellStyle name="Good 24" xfId="3777"/>
    <cellStyle name="Good 25" xfId="3816"/>
    <cellStyle name="Good 26" xfId="3859"/>
    <cellStyle name="Good 27" xfId="3900"/>
    <cellStyle name="Good 3" xfId="2683"/>
    <cellStyle name="Good 4" xfId="2684"/>
    <cellStyle name="Good 5" xfId="2685"/>
    <cellStyle name="Good 6" xfId="2686"/>
    <cellStyle name="Good 7" xfId="2687"/>
    <cellStyle name="Good 8" xfId="2688"/>
    <cellStyle name="Good 9" xfId="2689"/>
    <cellStyle name="Heading 1" xfId="2690" builtinId="16" customBuiltin="1"/>
    <cellStyle name="Heading 1 10" xfId="2691"/>
    <cellStyle name="Heading 1 11" xfId="2692"/>
    <cellStyle name="Heading 1 12" xfId="2693"/>
    <cellStyle name="Heading 1 13" xfId="2694"/>
    <cellStyle name="Heading 1 14" xfId="2695"/>
    <cellStyle name="Heading 1 15" xfId="3179"/>
    <cellStyle name="Heading 1 16" xfId="3221"/>
    <cellStyle name="Heading 1 17" xfId="3263"/>
    <cellStyle name="Heading 1 18" xfId="3305"/>
    <cellStyle name="Heading 1 19" xfId="3344"/>
    <cellStyle name="Heading 1 2" xfId="2696"/>
    <cellStyle name="Heading 1 20" xfId="3493"/>
    <cellStyle name="Heading 1 21" xfId="3535"/>
    <cellStyle name="Heading 1 22" xfId="3574"/>
    <cellStyle name="Heading 1 23" xfId="3736"/>
    <cellStyle name="Heading 1 24" xfId="3778"/>
    <cellStyle name="Heading 1 25" xfId="3817"/>
    <cellStyle name="Heading 1 26" xfId="3860"/>
    <cellStyle name="Heading 1 27" xfId="3901"/>
    <cellStyle name="Heading 1 3" xfId="2697"/>
    <cellStyle name="Heading 1 4" xfId="2698"/>
    <cellStyle name="Heading 1 5" xfId="2699"/>
    <cellStyle name="Heading 1 6" xfId="2700"/>
    <cellStyle name="Heading 1 7" xfId="2701"/>
    <cellStyle name="Heading 1 8" xfId="2702"/>
    <cellStyle name="Heading 1 9" xfId="2703"/>
    <cellStyle name="Heading 2" xfId="2704" builtinId="17" customBuiltin="1"/>
    <cellStyle name="Heading 2 10" xfId="2705"/>
    <cellStyle name="Heading 2 11" xfId="2706"/>
    <cellStyle name="Heading 2 12" xfId="2707"/>
    <cellStyle name="Heading 2 13" xfId="2708"/>
    <cellStyle name="Heading 2 14" xfId="2709"/>
    <cellStyle name="Heading 2 15" xfId="3180"/>
    <cellStyle name="Heading 2 16" xfId="3222"/>
    <cellStyle name="Heading 2 17" xfId="3264"/>
    <cellStyle name="Heading 2 18" xfId="3306"/>
    <cellStyle name="Heading 2 19" xfId="3345"/>
    <cellStyle name="Heading 2 2" xfId="2710"/>
    <cellStyle name="Heading 2 20" xfId="3494"/>
    <cellStyle name="Heading 2 21" xfId="3536"/>
    <cellStyle name="Heading 2 22" xfId="3575"/>
    <cellStyle name="Heading 2 23" xfId="3737"/>
    <cellStyle name="Heading 2 24" xfId="3779"/>
    <cellStyle name="Heading 2 25" xfId="3818"/>
    <cellStyle name="Heading 2 26" xfId="3861"/>
    <cellStyle name="Heading 2 27" xfId="3902"/>
    <cellStyle name="Heading 2 3" xfId="2711"/>
    <cellStyle name="Heading 2 4" xfId="2712"/>
    <cellStyle name="Heading 2 5" xfId="2713"/>
    <cellStyle name="Heading 2 6" xfId="2714"/>
    <cellStyle name="Heading 2 7" xfId="2715"/>
    <cellStyle name="Heading 2 8" xfId="2716"/>
    <cellStyle name="Heading 2 9" xfId="2717"/>
    <cellStyle name="Heading 3" xfId="2718" builtinId="18" customBuiltin="1"/>
    <cellStyle name="Heading 3 10" xfId="2719"/>
    <cellStyle name="Heading 3 11" xfId="2720"/>
    <cellStyle name="Heading 3 12" xfId="2721"/>
    <cellStyle name="Heading 3 13" xfId="2722"/>
    <cellStyle name="Heading 3 14" xfId="2723"/>
    <cellStyle name="Heading 3 15" xfId="3181"/>
    <cellStyle name="Heading 3 16" xfId="3223"/>
    <cellStyle name="Heading 3 17" xfId="3265"/>
    <cellStyle name="Heading 3 18" xfId="3307"/>
    <cellStyle name="Heading 3 19" xfId="3346"/>
    <cellStyle name="Heading 3 2" xfId="2724"/>
    <cellStyle name="Heading 3 20" xfId="3495"/>
    <cellStyle name="Heading 3 21" xfId="3537"/>
    <cellStyle name="Heading 3 22" xfId="3576"/>
    <cellStyle name="Heading 3 23" xfId="3738"/>
    <cellStyle name="Heading 3 24" xfId="3780"/>
    <cellStyle name="Heading 3 25" xfId="3819"/>
    <cellStyle name="Heading 3 26" xfId="3862"/>
    <cellStyle name="Heading 3 27" xfId="3903"/>
    <cellStyle name="Heading 3 3" xfId="2725"/>
    <cellStyle name="Heading 3 4" xfId="2726"/>
    <cellStyle name="Heading 3 5" xfId="2727"/>
    <cellStyle name="Heading 3 6" xfId="2728"/>
    <cellStyle name="Heading 3 7" xfId="2729"/>
    <cellStyle name="Heading 3 8" xfId="2730"/>
    <cellStyle name="Heading 3 9" xfId="2731"/>
    <cellStyle name="Heading 4" xfId="2732" builtinId="19" customBuiltin="1"/>
    <cellStyle name="Heading 4 10" xfId="2733"/>
    <cellStyle name="Heading 4 11" xfId="2734"/>
    <cellStyle name="Heading 4 12" xfId="2735"/>
    <cellStyle name="Heading 4 13" xfId="2736"/>
    <cellStyle name="Heading 4 14" xfId="2737"/>
    <cellStyle name="Heading 4 15" xfId="3182"/>
    <cellStyle name="Heading 4 16" xfId="3224"/>
    <cellStyle name="Heading 4 17" xfId="3266"/>
    <cellStyle name="Heading 4 18" xfId="3308"/>
    <cellStyle name="Heading 4 19" xfId="3347"/>
    <cellStyle name="Heading 4 2" xfId="2738"/>
    <cellStyle name="Heading 4 20" xfId="3496"/>
    <cellStyle name="Heading 4 21" xfId="3538"/>
    <cellStyle name="Heading 4 22" xfId="3577"/>
    <cellStyle name="Heading 4 23" xfId="3739"/>
    <cellStyle name="Heading 4 24" xfId="3781"/>
    <cellStyle name="Heading 4 25" xfId="3820"/>
    <cellStyle name="Heading 4 26" xfId="3863"/>
    <cellStyle name="Heading 4 27" xfId="3904"/>
    <cellStyle name="Heading 4 3" xfId="2739"/>
    <cellStyle name="Heading 4 4" xfId="2740"/>
    <cellStyle name="Heading 4 5" xfId="2741"/>
    <cellStyle name="Heading 4 6" xfId="2742"/>
    <cellStyle name="Heading 4 7" xfId="2743"/>
    <cellStyle name="Heading 4 8" xfId="2744"/>
    <cellStyle name="Heading 4 9" xfId="2745"/>
    <cellStyle name="Input" xfId="2746" builtinId="20" customBuiltin="1"/>
    <cellStyle name="Input 10" xfId="2747"/>
    <cellStyle name="Input 11" xfId="2748"/>
    <cellStyle name="Input 12" xfId="2749"/>
    <cellStyle name="Input 13" xfId="2750"/>
    <cellStyle name="Input 14" xfId="2751"/>
    <cellStyle name="Input 15" xfId="3183"/>
    <cellStyle name="Input 16" xfId="3227"/>
    <cellStyle name="Input 17" xfId="3269"/>
    <cellStyle name="Input 18" xfId="3311"/>
    <cellStyle name="Input 19" xfId="3348"/>
    <cellStyle name="Input 2" xfId="2752"/>
    <cellStyle name="Input 20" xfId="3497"/>
    <cellStyle name="Input 21" xfId="3541"/>
    <cellStyle name="Input 22" xfId="3578"/>
    <cellStyle name="Input 23" xfId="3740"/>
    <cellStyle name="Input 24" xfId="3784"/>
    <cellStyle name="Input 25" xfId="3821"/>
    <cellStyle name="Input 26" xfId="3864"/>
    <cellStyle name="Input 27" xfId="3905"/>
    <cellStyle name="Input 3" xfId="2753"/>
    <cellStyle name="Input 4" xfId="2754"/>
    <cellStyle name="Input 5" xfId="2755"/>
    <cellStyle name="Input 6" xfId="2756"/>
    <cellStyle name="Input 7" xfId="2757"/>
    <cellStyle name="Input 8" xfId="2758"/>
    <cellStyle name="Input 9" xfId="2759"/>
    <cellStyle name="Linked Cell" xfId="2760" builtinId="24" customBuiltin="1"/>
    <cellStyle name="Linked Cell 10" xfId="2761"/>
    <cellStyle name="Linked Cell 11" xfId="2762"/>
    <cellStyle name="Linked Cell 12" xfId="2763"/>
    <cellStyle name="Linked Cell 13" xfId="2764"/>
    <cellStyle name="Linked Cell 14" xfId="2765"/>
    <cellStyle name="Linked Cell 15" xfId="3184"/>
    <cellStyle name="Linked Cell 16" xfId="3228"/>
    <cellStyle name="Linked Cell 17" xfId="3270"/>
    <cellStyle name="Linked Cell 18" xfId="3312"/>
    <cellStyle name="Linked Cell 19" xfId="3349"/>
    <cellStyle name="Linked Cell 2" xfId="2766"/>
    <cellStyle name="Linked Cell 20" xfId="3498"/>
    <cellStyle name="Linked Cell 21" xfId="3542"/>
    <cellStyle name="Linked Cell 22" xfId="3579"/>
    <cellStyle name="Linked Cell 23" xfId="3741"/>
    <cellStyle name="Linked Cell 24" xfId="3785"/>
    <cellStyle name="Linked Cell 25" xfId="3822"/>
    <cellStyle name="Linked Cell 26" xfId="3865"/>
    <cellStyle name="Linked Cell 27" xfId="3906"/>
    <cellStyle name="Linked Cell 3" xfId="2767"/>
    <cellStyle name="Linked Cell 4" xfId="2768"/>
    <cellStyle name="Linked Cell 5" xfId="2769"/>
    <cellStyle name="Linked Cell 6" xfId="2770"/>
    <cellStyle name="Linked Cell 7" xfId="2771"/>
    <cellStyle name="Linked Cell 8" xfId="2772"/>
    <cellStyle name="Linked Cell 9" xfId="2773"/>
    <cellStyle name="Neutral" xfId="2774" builtinId="28" customBuiltin="1"/>
    <cellStyle name="Neutral 10" xfId="2775"/>
    <cellStyle name="Neutral 11" xfId="2776"/>
    <cellStyle name="Neutral 12" xfId="2777"/>
    <cellStyle name="Neutral 13" xfId="2778"/>
    <cellStyle name="Neutral 14" xfId="2779"/>
    <cellStyle name="Neutral 15" xfId="3185"/>
    <cellStyle name="Neutral 16" xfId="3229"/>
    <cellStyle name="Neutral 17" xfId="3271"/>
    <cellStyle name="Neutral 18" xfId="3313"/>
    <cellStyle name="Neutral 19" xfId="3350"/>
    <cellStyle name="Neutral 2" xfId="2780"/>
    <cellStyle name="Neutral 20" xfId="3499"/>
    <cellStyle name="Neutral 21" xfId="3543"/>
    <cellStyle name="Neutral 22" xfId="3580"/>
    <cellStyle name="Neutral 23" xfId="3742"/>
    <cellStyle name="Neutral 24" xfId="3786"/>
    <cellStyle name="Neutral 25" xfId="3823"/>
    <cellStyle name="Neutral 26" xfId="3866"/>
    <cellStyle name="Neutral 27" xfId="3907"/>
    <cellStyle name="Neutral 3" xfId="2781"/>
    <cellStyle name="Neutral 4" xfId="2782"/>
    <cellStyle name="Neutral 5" xfId="2783"/>
    <cellStyle name="Neutral 6" xfId="2784"/>
    <cellStyle name="Neutral 7" xfId="2785"/>
    <cellStyle name="Neutral 8" xfId="2786"/>
    <cellStyle name="Neutral 9" xfId="2787"/>
    <cellStyle name="Normal" xfId="0" builtinId="0"/>
    <cellStyle name="Normal 10" xfId="2788"/>
    <cellStyle name="Normal 10 2" xfId="2789"/>
    <cellStyle name="Normal 10 2 2" xfId="2790"/>
    <cellStyle name="Normal 10 2 2 2" xfId="5982"/>
    <cellStyle name="Normal 10 2 3" xfId="5981"/>
    <cellStyle name="Normal 10 2_draft transactions report_052009_rvsd" xfId="2791"/>
    <cellStyle name="Normal 10 3" xfId="2792"/>
    <cellStyle name="Normal 10 3 2" xfId="5983"/>
    <cellStyle name="Normal 10 4" xfId="2793"/>
    <cellStyle name="Normal 10 4 2" xfId="2794"/>
    <cellStyle name="Normal 10 4 2 2" xfId="2795"/>
    <cellStyle name="Normal 10 4 2 2 2" xfId="2796"/>
    <cellStyle name="Normal 10 4 2 2 2 2" xfId="2797"/>
    <cellStyle name="Normal 10 4 2 2 2 2 2" xfId="2798"/>
    <cellStyle name="Normal 10 4 2 2 2 2 2 2" xfId="2799"/>
    <cellStyle name="Normal 10 4 2 2 2 2 2 2 2" xfId="3915"/>
    <cellStyle name="Normal 10 4 2 2 2 2 2 2 2 2" xfId="3920"/>
    <cellStyle name="Normal 10 4 2 2 2 2 2 2 2 2 2" xfId="3942"/>
    <cellStyle name="Normal 10 4 2 2 2 2 2 2 2 2 2 2" xfId="3971"/>
    <cellStyle name="Normal 10 4 2 2 2 2 2 2 2 2 2 2 2" xfId="3977"/>
    <cellStyle name="Normal 10 4 2 2 2 2 2 2 2 2 2 2 2 2" xfId="6520"/>
    <cellStyle name="Normal 10 4 2 2 2 2 2 2 2 2 2 2 3" xfId="6514"/>
    <cellStyle name="Normal 10 4 2 2 2 2 2 2 2 2 2 3" xfId="3974"/>
    <cellStyle name="Normal 10 4 2 2 2 2 2 2 2 2 2 3 2" xfId="6517"/>
    <cellStyle name="Normal 10 4 2 2 2 2 2 2 2 2 2 4" xfId="6485"/>
    <cellStyle name="Normal 10 4 2 2 2 2 2 2 2 2 3" xfId="6463"/>
    <cellStyle name="Normal 10 4 2 2 2 2 2 2 2 3" xfId="6458"/>
    <cellStyle name="Normal 10 4 2 2 2 2 2 2 3" xfId="5990"/>
    <cellStyle name="Normal 10 4 2 2 2 2 2 3" xfId="5989"/>
    <cellStyle name="Normal 10 4 2 2 2 2 3" xfId="5988"/>
    <cellStyle name="Normal 10 4 2 2 2 3" xfId="5987"/>
    <cellStyle name="Normal 10 4 2 2 2_draft transactions report_052009_rvsd" xfId="2800"/>
    <cellStyle name="Normal 10 4 2 2 3" xfId="5986"/>
    <cellStyle name="Normal 10 4 2 2_draft transactions report_052009_rvsd" xfId="2801"/>
    <cellStyle name="Normal 10 4 2 3" xfId="5985"/>
    <cellStyle name="Normal 10 4 2_draft transactions report_052009_rvsd" xfId="2802"/>
    <cellStyle name="Normal 10 4 3" xfId="5984"/>
    <cellStyle name="Normal 10 4_draft transactions report_052009_rvsd" xfId="2803"/>
    <cellStyle name="Normal 10 5" xfId="5980"/>
    <cellStyle name="Normal 10_draft transactions report_052009_rvsd" xfId="2804"/>
    <cellStyle name="Normal 11" xfId="3978"/>
    <cellStyle name="Normal 11 2" xfId="6521"/>
    <cellStyle name="Normal 11 3" xfId="6526"/>
    <cellStyle name="Normal 11 4" xfId="6528"/>
    <cellStyle name="Normal 12" xfId="3983"/>
    <cellStyle name="Normal 13" xfId="3996"/>
    <cellStyle name="Normal 14" xfId="3999"/>
    <cellStyle name="Normal 16" xfId="2805"/>
    <cellStyle name="Normal 16 2" xfId="2806"/>
    <cellStyle name="Normal 16 2 2" xfId="5992"/>
    <cellStyle name="Normal 16 3" xfId="2807"/>
    <cellStyle name="Normal 16 3 2" xfId="2808"/>
    <cellStyle name="Normal 16 3 2 2" xfId="3953"/>
    <cellStyle name="Normal 16 3 2 2 2" xfId="6496"/>
    <cellStyle name="Normal 16 3 2 3" xfId="5994"/>
    <cellStyle name="Normal 16 3 3" xfId="5993"/>
    <cellStyle name="Normal 16 4" xfId="5991"/>
    <cellStyle name="Normal 16_draft transactions report_052009_rvsd" xfId="2809"/>
    <cellStyle name="Normal 17" xfId="2810"/>
    <cellStyle name="Normal 17 2" xfId="2811"/>
    <cellStyle name="Normal 17 2 2" xfId="5996"/>
    <cellStyle name="Normal 17 3" xfId="2812"/>
    <cellStyle name="Normal 17 3 2" xfId="2813"/>
    <cellStyle name="Normal 17 3 2 2" xfId="3952"/>
    <cellStyle name="Normal 17 3 2 2 2" xfId="6495"/>
    <cellStyle name="Normal 17 3 2 3" xfId="5998"/>
    <cellStyle name="Normal 17 3 3" xfId="5997"/>
    <cellStyle name="Normal 17 4" xfId="5995"/>
    <cellStyle name="Normal 17_draft transactions report_052009_rvsd" xfId="2814"/>
    <cellStyle name="Normal 2" xfId="2815"/>
    <cellStyle name="Normal 2 10" xfId="2816"/>
    <cellStyle name="Normal 2 10 2" xfId="6000"/>
    <cellStyle name="Normal 2 11" xfId="2817"/>
    <cellStyle name="Normal 2 11 2" xfId="2818"/>
    <cellStyle name="Normal 2 11 2 2" xfId="3921"/>
    <cellStyle name="Normal 2 11 2 2 2" xfId="3927"/>
    <cellStyle name="Normal 2 11 2 2 2 2" xfId="3930"/>
    <cellStyle name="Normal 2 11 2 2 2 2 2" xfId="6473"/>
    <cellStyle name="Normal 2 11 2 2 2 3" xfId="3935"/>
    <cellStyle name="Normal 2 11 2 2 2 3 2" xfId="3937"/>
    <cellStyle name="Normal 2 11 2 2 2 3 2 2" xfId="3944"/>
    <cellStyle name="Normal 2 11 2 2 2 3 2 2 2" xfId="6487"/>
    <cellStyle name="Normal 2 11 2 2 2 3 2 3" xfId="6480"/>
    <cellStyle name="Normal 2 11 2 2 2 3 3" xfId="6478"/>
    <cellStyle name="Normal 2 11 2 2 2 4" xfId="6470"/>
    <cellStyle name="Normal 2 11 2 2 3" xfId="3934"/>
    <cellStyle name="Normal 2 11 2 2 3 2" xfId="3939"/>
    <cellStyle name="Normal 2 11 2 2 3 2 2" xfId="3946"/>
    <cellStyle name="Normal 2 11 2 2 3 2 2 2" xfId="6489"/>
    <cellStyle name="Normal 2 11 2 2 3 2 3" xfId="6482"/>
    <cellStyle name="Normal 2 11 2 2 3 3" xfId="6477"/>
    <cellStyle name="Normal 2 11 2 2 4" xfId="3951"/>
    <cellStyle name="Normal 2 11 2 2 4 2" xfId="6494"/>
    <cellStyle name="Normal 2 11 2 2 5" xfId="6464"/>
    <cellStyle name="Normal 2 11 2 3" xfId="3925"/>
    <cellStyle name="Normal 2 11 2 3 2" xfId="6468"/>
    <cellStyle name="Normal 2 11 2 4" xfId="3926"/>
    <cellStyle name="Normal 2 11 2 4 2" xfId="3929"/>
    <cellStyle name="Normal 2 11 2 4 2 2" xfId="6472"/>
    <cellStyle name="Normal 2 11 2 4 3" xfId="3932"/>
    <cellStyle name="Normal 2 11 2 4 3 2" xfId="3936"/>
    <cellStyle name="Normal 2 11 2 4 3 2 2" xfId="3943"/>
    <cellStyle name="Normal 2 11 2 4 3 2 2 2" xfId="6486"/>
    <cellStyle name="Normal 2 11 2 4 3 2 3" xfId="6479"/>
    <cellStyle name="Normal 2 11 2 4 3 3" xfId="6475"/>
    <cellStyle name="Normal 2 11 2 4 4" xfId="6469"/>
    <cellStyle name="Normal 2 11 2 5" xfId="3947"/>
    <cellStyle name="Normal 2 11 2 5 2" xfId="3964"/>
    <cellStyle name="Normal 2 11 2 5 2 2" xfId="6507"/>
    <cellStyle name="Normal 2 11 2 5 3" xfId="6490"/>
    <cellStyle name="Normal 2 11 2 6" xfId="3950"/>
    <cellStyle name="Normal 2 11 2 6 2" xfId="6493"/>
    <cellStyle name="Normal 2 11 2 7" xfId="3981"/>
    <cellStyle name="Normal 2 11 2 7 2" xfId="6524"/>
    <cellStyle name="Normal 2 11 2 8" xfId="6002"/>
    <cellStyle name="Normal 2 11 3" xfId="2819"/>
    <cellStyle name="Normal 2 11 3 2" xfId="3916"/>
    <cellStyle name="Normal 2 11 3 2 2" xfId="3918"/>
    <cellStyle name="Normal 2 11 3 2 2 2" xfId="3941"/>
    <cellStyle name="Normal 2 11 3 2 2 2 2" xfId="3969"/>
    <cellStyle name="Normal 2 11 3 2 2 2 2 2" xfId="3976"/>
    <cellStyle name="Normal 2 11 3 2 2 2 2 2 2" xfId="6519"/>
    <cellStyle name="Normal 2 11 3 2 2 2 2 3" xfId="6512"/>
    <cellStyle name="Normal 2 11 3 2 2 2 3" xfId="3973"/>
    <cellStyle name="Normal 2 11 3 2 2 2 3 2" xfId="6516"/>
    <cellStyle name="Normal 2 11 3 2 2 2 4" xfId="6484"/>
    <cellStyle name="Normal 2 11 3 2 2 3" xfId="6461"/>
    <cellStyle name="Normal 2 11 3 2 3" xfId="6459"/>
    <cellStyle name="Normal 2 11 3 3" xfId="6003"/>
    <cellStyle name="Normal 2 11 4" xfId="6001"/>
    <cellStyle name="Normal 2 12" xfId="2820"/>
    <cellStyle name="Normal 2 12 2" xfId="6004"/>
    <cellStyle name="Normal 2 13" xfId="2821"/>
    <cellStyle name="Normal 2 13 2" xfId="6005"/>
    <cellStyle name="Normal 2 14" xfId="2822"/>
    <cellStyle name="Normal 2 14 2" xfId="6006"/>
    <cellStyle name="Normal 2 15" xfId="2823"/>
    <cellStyle name="Normal 2 15 2" xfId="3103"/>
    <cellStyle name="Normal 2 16" xfId="2824"/>
    <cellStyle name="Normal 2 16 2" xfId="3104"/>
    <cellStyle name="Normal 2 17" xfId="2825"/>
    <cellStyle name="Normal 2 17 2" xfId="3107"/>
    <cellStyle name="Normal 2 18" xfId="2826"/>
    <cellStyle name="Normal 2 18 2" xfId="6007"/>
    <cellStyle name="Normal 2 19" xfId="2827"/>
    <cellStyle name="Normal 2 19 2" xfId="3105"/>
    <cellStyle name="Normal 2 2" xfId="2828"/>
    <cellStyle name="Normal 2 2 2" xfId="2829"/>
    <cellStyle name="Normal 2 2 2 2" xfId="6009"/>
    <cellStyle name="Normal 2 2 3" xfId="2830"/>
    <cellStyle name="Normal 2 2 3 2" xfId="2831"/>
    <cellStyle name="Normal 2 2 3 2 2" xfId="3954"/>
    <cellStyle name="Normal 2 2 3 2 2 2" xfId="6497"/>
    <cellStyle name="Normal 2 2 3 2 3" xfId="6011"/>
    <cellStyle name="Normal 2 2 3 3" xfId="6010"/>
    <cellStyle name="Normal 2 2 4" xfId="6008"/>
    <cellStyle name="Normal 2 2_draft transactions report_052009_rvsd" xfId="2832"/>
    <cellStyle name="Normal 2 20" xfId="2833"/>
    <cellStyle name="Normal 2 20 2" xfId="3106"/>
    <cellStyle name="Normal 2 21" xfId="2834"/>
    <cellStyle name="Normal 2 21 2" xfId="6012"/>
    <cellStyle name="Normal 2 22" xfId="2835"/>
    <cellStyle name="Normal 2 22 2" xfId="6013"/>
    <cellStyle name="Normal 2 23" xfId="2836"/>
    <cellStyle name="Normal 2 23 2" xfId="6014"/>
    <cellStyle name="Normal 2 24" xfId="2837"/>
    <cellStyle name="Normal 2 24 2" xfId="6015"/>
    <cellStyle name="Normal 2 25" xfId="3186"/>
    <cellStyle name="Normal 2 26" xfId="3230"/>
    <cellStyle name="Normal 2 27" xfId="3272"/>
    <cellStyle name="Normal 2 28" xfId="3314"/>
    <cellStyle name="Normal 2 29" xfId="3351"/>
    <cellStyle name="Normal 2 3" xfId="2838"/>
    <cellStyle name="Normal 2 3 2" xfId="6016"/>
    <cellStyle name="Normal 2 30" xfId="3500"/>
    <cellStyle name="Normal 2 31" xfId="3544"/>
    <cellStyle name="Normal 2 32" xfId="3581"/>
    <cellStyle name="Normal 2 33" xfId="3743"/>
    <cellStyle name="Normal 2 34" xfId="3787"/>
    <cellStyle name="Normal 2 35" xfId="3824"/>
    <cellStyle name="Normal 2 36" xfId="3867"/>
    <cellStyle name="Normal 2 37" xfId="3908"/>
    <cellStyle name="Normal 2 38" xfId="5999"/>
    <cellStyle name="Normal 2 4" xfId="2839"/>
    <cellStyle name="Normal 2 4 2" xfId="6017"/>
    <cellStyle name="Normal 2 5" xfId="2840"/>
    <cellStyle name="Normal 2 5 2" xfId="2841"/>
    <cellStyle name="Normal 2 5 2 2" xfId="2842"/>
    <cellStyle name="Normal 2 5 2 2 2" xfId="2843"/>
    <cellStyle name="Normal 2 5 2 2 2 2" xfId="2844"/>
    <cellStyle name="Normal 2 5 2 2 2 2 2" xfId="2845"/>
    <cellStyle name="Normal 2 5 2 2 2 2 2 2" xfId="2846"/>
    <cellStyle name="Normal 2 5 2 2 2 2 2 2 2" xfId="3914"/>
    <cellStyle name="Normal 2 5 2 2 2 2 2 2 2 2" xfId="3919"/>
    <cellStyle name="Normal 2 5 2 2 2 2 2 2 2 2 2" xfId="3940"/>
    <cellStyle name="Normal 2 5 2 2 2 2 2 2 2 2 2 2" xfId="3970"/>
    <cellStyle name="Normal 2 5 2 2 2 2 2 2 2 2 2 2 2" xfId="3975"/>
    <cellStyle name="Normal 2 5 2 2 2 2 2 2 2 2 2 2 2 2" xfId="6518"/>
    <cellStyle name="Normal 2 5 2 2 2 2 2 2 2 2 2 2 3" xfId="6513"/>
    <cellStyle name="Normal 2 5 2 2 2 2 2 2 2 2 2 3" xfId="3972"/>
    <cellStyle name="Normal 2 5 2 2 2 2 2 2 2 2 2 3 2" xfId="6515"/>
    <cellStyle name="Normal 2 5 2 2 2 2 2 2 2 2 2 4" xfId="6483"/>
    <cellStyle name="Normal 2 5 2 2 2 2 2 2 2 2 3" xfId="6462"/>
    <cellStyle name="Normal 2 5 2 2 2 2 2 2 2 3" xfId="6457"/>
    <cellStyle name="Normal 2 5 2 2 2 2 2 2 3" xfId="3961"/>
    <cellStyle name="Normal 2 5 2 2 2 2 2 2 3 2" xfId="6504"/>
    <cellStyle name="Normal 2 5 2 2 2 2 2 2 4" xfId="3980"/>
    <cellStyle name="Normal 2 5 2 2 2 2 2 2 4 2" xfId="6523"/>
    <cellStyle name="Normal 2 5 2 2 2 2 2 2 5" xfId="6024"/>
    <cellStyle name="Normal 2 5 2 2 2 2 2 3" xfId="6023"/>
    <cellStyle name="Normal 2 5 2 2 2 2 3" xfId="6022"/>
    <cellStyle name="Normal 2 5 2 2 2 3" xfId="6021"/>
    <cellStyle name="Normal 2 5 2 2 3" xfId="6020"/>
    <cellStyle name="Normal 2 5 2 2_draft transactions report_052009_rvsd" xfId="2847"/>
    <cellStyle name="Normal 2 5 2 3" xfId="6019"/>
    <cellStyle name="Normal 2 5 2_draft transactions report_052009_rvsd" xfId="2848"/>
    <cellStyle name="Normal 2 5 3" xfId="6018"/>
    <cellStyle name="Normal 2 5_draft transactions report_052009_rvsd" xfId="2849"/>
    <cellStyle name="Normal 2 6" xfId="2850"/>
    <cellStyle name="Normal 2 6 2" xfId="2851"/>
    <cellStyle name="Normal 2 6 2 2" xfId="3102"/>
    <cellStyle name="Normal 2 6 2 2 2" xfId="3917"/>
    <cellStyle name="Normal 2 6 2 2 2 2" xfId="3922"/>
    <cellStyle name="Normal 2 6 2 2 2 2 2" xfId="3923"/>
    <cellStyle name="Normal 2 6 2 2 2 2 2 2" xfId="6466"/>
    <cellStyle name="Normal 2 6 2 2 2 2 3" xfId="6465"/>
    <cellStyle name="Normal 2 6 2 2 2 3" xfId="3924"/>
    <cellStyle name="Normal 2 6 2 2 2 3 2" xfId="3949"/>
    <cellStyle name="Normal 2 6 2 2 2 3 2 2" xfId="3962"/>
    <cellStyle name="Normal 2 6 2 2 2 3 2 2 2" xfId="3967"/>
    <cellStyle name="Normal 2 6 2 2 2 3 2 2 2 2" xfId="6510"/>
    <cellStyle name="Normal 2 6 2 2 2 3 2 2 3" xfId="6505"/>
    <cellStyle name="Normal 2 6 2 2 2 3 2 3" xfId="6492"/>
    <cellStyle name="Normal 2 6 2 2 2 3 3" xfId="6467"/>
    <cellStyle name="Normal 2 6 2 2 2 4" xfId="6460"/>
    <cellStyle name="Normal 2 6 2 2 3" xfId="6196"/>
    <cellStyle name="Normal 2 6 2 3" xfId="6026"/>
    <cellStyle name="Normal 2 6 3" xfId="6025"/>
    <cellStyle name="Normal 2 6_draft transactions report_052009_rvsd" xfId="2852"/>
    <cellStyle name="Normal 2 7" xfId="2853"/>
    <cellStyle name="Normal 2 7 2" xfId="6027"/>
    <cellStyle name="Normal 2 8" xfId="2854"/>
    <cellStyle name="Normal 2 8 2" xfId="6028"/>
    <cellStyle name="Normal 2 9" xfId="2855"/>
    <cellStyle name="Normal 2 9 2" xfId="6029"/>
    <cellStyle name="Normal 2_draft transactions report_052009_rvsd" xfId="2856"/>
    <cellStyle name="Normal 3" xfId="2857"/>
    <cellStyle name="Normal 3 2" xfId="2858"/>
    <cellStyle name="Normal 3 3" xfId="2859"/>
    <cellStyle name="Normal 3_draft transactions report_052009_rvsd" xfId="2860"/>
    <cellStyle name="Normal 4" xfId="3966"/>
    <cellStyle name="Normal 4 2" xfId="3979"/>
    <cellStyle name="Normal 4 2 2" xfId="6522"/>
    <cellStyle name="Normal 4 2 3" xfId="6527"/>
    <cellStyle name="Normal 4 2 4" xfId="6529"/>
    <cellStyle name="Normal 4 3" xfId="6509"/>
    <cellStyle name="Normal 4_SPA Termination_Cap Approval Report_060211" xfId="3998"/>
    <cellStyle name="Normal 5" xfId="2861"/>
    <cellStyle name="Normal 5 2" xfId="2862"/>
    <cellStyle name="Normal 5 2 2" xfId="2863"/>
    <cellStyle name="Normal 5 2 2 2" xfId="6032"/>
    <cellStyle name="Normal 5 2 3" xfId="6031"/>
    <cellStyle name="Normal 5 2_draft transactions report_052009_rvsd" xfId="2864"/>
    <cellStyle name="Normal 5 3" xfId="2865"/>
    <cellStyle name="Normal 5 3 2" xfId="6033"/>
    <cellStyle name="Normal 5 4" xfId="2866"/>
    <cellStyle name="Normal 5 4 2" xfId="2867"/>
    <cellStyle name="Normal 5 4 2 2" xfId="3928"/>
    <cellStyle name="Normal 5 4 2 2 2" xfId="3931"/>
    <cellStyle name="Normal 5 4 2 2 2 2" xfId="6474"/>
    <cellStyle name="Normal 5 4 2 2 3" xfId="3933"/>
    <cellStyle name="Normal 5 4 2 2 3 2" xfId="3938"/>
    <cellStyle name="Normal 5 4 2 2 3 2 2" xfId="3945"/>
    <cellStyle name="Normal 5 4 2 2 3 2 2 2" xfId="6488"/>
    <cellStyle name="Normal 5 4 2 2 3 2 3" xfId="6481"/>
    <cellStyle name="Normal 5 4 2 2 3 3" xfId="6476"/>
    <cellStyle name="Normal 5 4 2 2 4" xfId="6471"/>
    <cellStyle name="Normal 5 4 2 3" xfId="3955"/>
    <cellStyle name="Normal 5 4 2 3 2" xfId="6498"/>
    <cellStyle name="Normal 5 4 2 4" xfId="6035"/>
    <cellStyle name="Normal 5 4 3" xfId="6034"/>
    <cellStyle name="Normal 5 5" xfId="6030"/>
    <cellStyle name="Normal 5_draft transactions report_052009_rvsd" xfId="2868"/>
    <cellStyle name="Normal 6" xfId="2869"/>
    <cellStyle name="Normal 6 2" xfId="2870"/>
    <cellStyle name="Normal 6 2 2" xfId="2871"/>
    <cellStyle name="Normal 6 2 2 2" xfId="6038"/>
    <cellStyle name="Normal 6 2 3" xfId="6037"/>
    <cellStyle name="Normal 6 2_draft transactions report_052009_rvsd" xfId="2872"/>
    <cellStyle name="Normal 6 3" xfId="2873"/>
    <cellStyle name="Normal 6 3 2" xfId="6039"/>
    <cellStyle name="Normal 6 4" xfId="2874"/>
    <cellStyle name="Normal 6 4 2" xfId="2875"/>
    <cellStyle name="Normal 6 4 2 2" xfId="3956"/>
    <cellStyle name="Normal 6 4 2 2 2" xfId="6499"/>
    <cellStyle name="Normal 6 4 2 3" xfId="6041"/>
    <cellStyle name="Normal 6 4 3" xfId="6040"/>
    <cellStyle name="Normal 6 5" xfId="6036"/>
    <cellStyle name="Normal 6_draft transactions report_052009_rvsd" xfId="2876"/>
    <cellStyle name="Normal 7" xfId="2877"/>
    <cellStyle name="Normal 7 2" xfId="2878"/>
    <cellStyle name="Normal 7 2 2" xfId="2879"/>
    <cellStyle name="Normal 7 2 2 2" xfId="6044"/>
    <cellStyle name="Normal 7 2 3" xfId="2880"/>
    <cellStyle name="Normal 7 2 3 2" xfId="2881"/>
    <cellStyle name="Normal 7 2 3 2 2" xfId="3957"/>
    <cellStyle name="Normal 7 2 3 2 2 2" xfId="6500"/>
    <cellStyle name="Normal 7 2 3 2 3" xfId="6046"/>
    <cellStyle name="Normal 7 2 3 3" xfId="6045"/>
    <cellStyle name="Normal 7 2 4" xfId="6043"/>
    <cellStyle name="Normal 7 2_draft transactions report_052009_rvsd" xfId="2882"/>
    <cellStyle name="Normal 7 3" xfId="2883"/>
    <cellStyle name="Normal 7 3 2" xfId="6047"/>
    <cellStyle name="Normal 7 4" xfId="2884"/>
    <cellStyle name="Normal 7 4 2" xfId="2885"/>
    <cellStyle name="Normal 7 4 2 2" xfId="3958"/>
    <cellStyle name="Normal 7 4 2 2 2" xfId="6501"/>
    <cellStyle name="Normal 7 4 2 3" xfId="6049"/>
    <cellStyle name="Normal 7 4 3" xfId="6048"/>
    <cellStyle name="Normal 7 5" xfId="6042"/>
    <cellStyle name="Normal 7_draft transactions report_052009_rvsd" xfId="2886"/>
    <cellStyle name="Normal 8" xfId="2887"/>
    <cellStyle name="Normal 8 2" xfId="2888"/>
    <cellStyle name="Normal 8 2 2" xfId="2889"/>
    <cellStyle name="Normal 8 2 2 2" xfId="6052"/>
    <cellStyle name="Normal 8 2 3" xfId="6051"/>
    <cellStyle name="Normal 8 2_draft transactions report_052009_rvsd" xfId="2890"/>
    <cellStyle name="Normal 8 3" xfId="2891"/>
    <cellStyle name="Normal 8 3 2" xfId="6053"/>
    <cellStyle name="Normal 8 4" xfId="2892"/>
    <cellStyle name="Normal 8 4 2" xfId="2893"/>
    <cellStyle name="Normal 8 4 2 2" xfId="3959"/>
    <cellStyle name="Normal 8 4 2 2 2" xfId="6502"/>
    <cellStyle name="Normal 8 4 2 3" xfId="6055"/>
    <cellStyle name="Normal 8 4 3" xfId="6054"/>
    <cellStyle name="Normal 8 5" xfId="6050"/>
    <cellStyle name="Normal 8_draft transactions report_052009_rvsd" xfId="2894"/>
    <cellStyle name="Normal 9" xfId="2895"/>
    <cellStyle name="Normal 9 2" xfId="2896"/>
    <cellStyle name="Normal 9 2 2" xfId="2897"/>
    <cellStyle name="Normal 9 2 2 2" xfId="6058"/>
    <cellStyle name="Normal 9 2 3" xfId="6057"/>
    <cellStyle name="Normal 9 2_draft transactions report_052009_rvsd" xfId="2898"/>
    <cellStyle name="Normal 9 3" xfId="2899"/>
    <cellStyle name="Normal 9 3 2" xfId="6059"/>
    <cellStyle name="Normal 9 4" xfId="2900"/>
    <cellStyle name="Normal 9 4 2" xfId="2901"/>
    <cellStyle name="Normal 9 4 2 2" xfId="3960"/>
    <cellStyle name="Normal 9 4 2 2 2" xfId="6503"/>
    <cellStyle name="Normal 9 4 2 3" xfId="6061"/>
    <cellStyle name="Normal 9 4 3" xfId="6060"/>
    <cellStyle name="Normal 9 5" xfId="6056"/>
    <cellStyle name="Normal 9_draft transactions report_052009_rvsd" xfId="2902"/>
    <cellStyle name="Note 10" xfId="2903"/>
    <cellStyle name="Note 10 2" xfId="2904"/>
    <cellStyle name="Note 10 2 2" xfId="6063"/>
    <cellStyle name="Note 10 3" xfId="6062"/>
    <cellStyle name="Note 100" xfId="2905"/>
    <cellStyle name="Note 100 2" xfId="6064"/>
    <cellStyle name="Note 101" xfId="2906"/>
    <cellStyle name="Note 101 2" xfId="6065"/>
    <cellStyle name="Note 102" xfId="2907"/>
    <cellStyle name="Note 102 2" xfId="6066"/>
    <cellStyle name="Note 103" xfId="2908"/>
    <cellStyle name="Note 103 2" xfId="6067"/>
    <cellStyle name="Note 104" xfId="2909"/>
    <cellStyle name="Note 104 2" xfId="6068"/>
    <cellStyle name="Note 105" xfId="2910"/>
    <cellStyle name="Note 105 2" xfId="6069"/>
    <cellStyle name="Note 106" xfId="2911"/>
    <cellStyle name="Note 106 2" xfId="6070"/>
    <cellStyle name="Note 107" xfId="2912"/>
    <cellStyle name="Note 107 2" xfId="6071"/>
    <cellStyle name="Note 108" xfId="2913"/>
    <cellStyle name="Note 108 2" xfId="6072"/>
    <cellStyle name="Note 109" xfId="2914"/>
    <cellStyle name="Note 109 2" xfId="6073"/>
    <cellStyle name="Note 11" xfId="2915"/>
    <cellStyle name="Note 11 2" xfId="2916"/>
    <cellStyle name="Note 11 2 2" xfId="6075"/>
    <cellStyle name="Note 11 3" xfId="6074"/>
    <cellStyle name="Note 110" xfId="2917"/>
    <cellStyle name="Note 111" xfId="2918"/>
    <cellStyle name="Note 112" xfId="2919"/>
    <cellStyle name="Note 113" xfId="2920"/>
    <cellStyle name="Note 114" xfId="2921"/>
    <cellStyle name="Note 115" xfId="2922"/>
    <cellStyle name="Note 116" xfId="2923"/>
    <cellStyle name="Note 117" xfId="2924"/>
    <cellStyle name="Note 118" xfId="2925"/>
    <cellStyle name="Note 119" xfId="3129"/>
    <cellStyle name="Note 119 2" xfId="6218"/>
    <cellStyle name="Note 12" xfId="2926"/>
    <cellStyle name="Note 12 2" xfId="2927"/>
    <cellStyle name="Note 12 2 2" xfId="6077"/>
    <cellStyle name="Note 12 3" xfId="6076"/>
    <cellStyle name="Note 120" xfId="3142"/>
    <cellStyle name="Note 120 2" xfId="6231"/>
    <cellStyle name="Note 121" xfId="3146"/>
    <cellStyle name="Note 121 2" xfId="6235"/>
    <cellStyle name="Note 122" xfId="3187"/>
    <cellStyle name="Note 123" xfId="3233"/>
    <cellStyle name="Note 124" xfId="3275"/>
    <cellStyle name="Note 125" xfId="3316"/>
    <cellStyle name="Note 126" xfId="3352"/>
    <cellStyle name="Note 127" xfId="3378"/>
    <cellStyle name="Note 127 2" xfId="6257"/>
    <cellStyle name="Note 128" xfId="3391"/>
    <cellStyle name="Note 128 2" xfId="6270"/>
    <cellStyle name="Note 129" xfId="3395"/>
    <cellStyle name="Note 129 2" xfId="6274"/>
    <cellStyle name="Note 13" xfId="2928"/>
    <cellStyle name="Note 13 2" xfId="2929"/>
    <cellStyle name="Note 13 2 2" xfId="6079"/>
    <cellStyle name="Note 13 3" xfId="6078"/>
    <cellStyle name="Note 130" xfId="3417"/>
    <cellStyle name="Note 130 2" xfId="6296"/>
    <cellStyle name="Note 131" xfId="3430"/>
    <cellStyle name="Note 131 2" xfId="6309"/>
    <cellStyle name="Note 132" xfId="3443"/>
    <cellStyle name="Note 132 2" xfId="6322"/>
    <cellStyle name="Note 133" xfId="3456"/>
    <cellStyle name="Note 133 2" xfId="6335"/>
    <cellStyle name="Note 134" xfId="3460"/>
    <cellStyle name="Note 134 2" xfId="6339"/>
    <cellStyle name="Note 135" xfId="3501"/>
    <cellStyle name="Note 136" xfId="3546"/>
    <cellStyle name="Note 137" xfId="3582"/>
    <cellStyle name="Note 138" xfId="3622"/>
    <cellStyle name="Note 138 2" xfId="6361"/>
    <cellStyle name="Note 139" xfId="3635"/>
    <cellStyle name="Note 139 2" xfId="6374"/>
    <cellStyle name="Note 14" xfId="2930"/>
    <cellStyle name="Note 14 2" xfId="2931"/>
    <cellStyle name="Note 14 2 2" xfId="6081"/>
    <cellStyle name="Note 14 3" xfId="6080"/>
    <cellStyle name="Note 140" xfId="3648"/>
    <cellStyle name="Note 140 2" xfId="6387"/>
    <cellStyle name="Note 141" xfId="3661"/>
    <cellStyle name="Note 141 2" xfId="6400"/>
    <cellStyle name="Note 142" xfId="3674"/>
    <cellStyle name="Note 142 2" xfId="6413"/>
    <cellStyle name="Note 143" xfId="3687"/>
    <cellStyle name="Note 143 2" xfId="6426"/>
    <cellStyle name="Note 144" xfId="3700"/>
    <cellStyle name="Note 144 2" xfId="6439"/>
    <cellStyle name="Note 145" xfId="3714"/>
    <cellStyle name="Note 145 2" xfId="6452"/>
    <cellStyle name="Note 146" xfId="3718"/>
    <cellStyle name="Note 146 2" xfId="6456"/>
    <cellStyle name="Note 147" xfId="3744"/>
    <cellStyle name="Note 148" xfId="3789"/>
    <cellStyle name="Note 149" xfId="3825"/>
    <cellStyle name="Note 15" xfId="2932"/>
    <cellStyle name="Note 15 2" xfId="2933"/>
    <cellStyle name="Note 15 2 2" xfId="6083"/>
    <cellStyle name="Note 15 3" xfId="6082"/>
    <cellStyle name="Note 150" xfId="3868"/>
    <cellStyle name="Note 151" xfId="3909"/>
    <cellStyle name="Note 16" xfId="2934"/>
    <cellStyle name="Note 16 2" xfId="2935"/>
    <cellStyle name="Note 16 2 2" xfId="6085"/>
    <cellStyle name="Note 16 3" xfId="6084"/>
    <cellStyle name="Note 17" xfId="2936"/>
    <cellStyle name="Note 17 2" xfId="2937"/>
    <cellStyle name="Note 17 2 2" xfId="6087"/>
    <cellStyle name="Note 17 3" xfId="6086"/>
    <cellStyle name="Note 18" xfId="2938"/>
    <cellStyle name="Note 18 2" xfId="2939"/>
    <cellStyle name="Note 18 2 2" xfId="6089"/>
    <cellStyle name="Note 18 3" xfId="6088"/>
    <cellStyle name="Note 19" xfId="2940"/>
    <cellStyle name="Note 19 2" xfId="2941"/>
    <cellStyle name="Note 19 2 2" xfId="6091"/>
    <cellStyle name="Note 19 3" xfId="6090"/>
    <cellStyle name="Note 2" xfId="2942"/>
    <cellStyle name="Note 2 2" xfId="2943"/>
    <cellStyle name="Note 2 2 2" xfId="6093"/>
    <cellStyle name="Note 2 3" xfId="2944"/>
    <cellStyle name="Note 2 3 2" xfId="6094"/>
    <cellStyle name="Note 2 4" xfId="6092"/>
    <cellStyle name="Note 20" xfId="2945"/>
    <cellStyle name="Note 20 2" xfId="2946"/>
    <cellStyle name="Note 20 2 2" xfId="6096"/>
    <cellStyle name="Note 20 3" xfId="6095"/>
    <cellStyle name="Note 21" xfId="2947"/>
    <cellStyle name="Note 21 2" xfId="2948"/>
    <cellStyle name="Note 21 2 2" xfId="6098"/>
    <cellStyle name="Note 21 3" xfId="6097"/>
    <cellStyle name="Note 22" xfId="2949"/>
    <cellStyle name="Note 22 2" xfId="2950"/>
    <cellStyle name="Note 22 2 2" xfId="6100"/>
    <cellStyle name="Note 22 3" xfId="6099"/>
    <cellStyle name="Note 23" xfId="2951"/>
    <cellStyle name="Note 23 2" xfId="2952"/>
    <cellStyle name="Note 23 2 2" xfId="6102"/>
    <cellStyle name="Note 23 3" xfId="6101"/>
    <cellStyle name="Note 24" xfId="2953"/>
    <cellStyle name="Note 24 2" xfId="2954"/>
    <cellStyle name="Note 24 2 2" xfId="6104"/>
    <cellStyle name="Note 24 3" xfId="6103"/>
    <cellStyle name="Note 25" xfId="2955"/>
    <cellStyle name="Note 25 2" xfId="2956"/>
    <cellStyle name="Note 25 2 2" xfId="6106"/>
    <cellStyle name="Note 25 3" xfId="6105"/>
    <cellStyle name="Note 26" xfId="2957"/>
    <cellStyle name="Note 26 2" xfId="2958"/>
    <cellStyle name="Note 26 2 2" xfId="6108"/>
    <cellStyle name="Note 26 3" xfId="6107"/>
    <cellStyle name="Note 27" xfId="2959"/>
    <cellStyle name="Note 27 2" xfId="2960"/>
    <cellStyle name="Note 27 2 2" xfId="6110"/>
    <cellStyle name="Note 27 3" xfId="6109"/>
    <cellStyle name="Note 28" xfId="2961"/>
    <cellStyle name="Note 28 2" xfId="2962"/>
    <cellStyle name="Note 28 2 2" xfId="6112"/>
    <cellStyle name="Note 28 3" xfId="6111"/>
    <cellStyle name="Note 29" xfId="2963"/>
    <cellStyle name="Note 29 2" xfId="2964"/>
    <cellStyle name="Note 29 2 2" xfId="6114"/>
    <cellStyle name="Note 29 3" xfId="6113"/>
    <cellStyle name="Note 3" xfId="2965"/>
    <cellStyle name="Note 3 2" xfId="6115"/>
    <cellStyle name="Note 30" xfId="2966"/>
    <cellStyle name="Note 30 2" xfId="2967"/>
    <cellStyle name="Note 30 2 2" xfId="6117"/>
    <cellStyle name="Note 30 3" xfId="6116"/>
    <cellStyle name="Note 31" xfId="2968"/>
    <cellStyle name="Note 31 2" xfId="2969"/>
    <cellStyle name="Note 31 2 2" xfId="6119"/>
    <cellStyle name="Note 31 3" xfId="6118"/>
    <cellStyle name="Note 32" xfId="2970"/>
    <cellStyle name="Note 32 2" xfId="2971"/>
    <cellStyle name="Note 32 2 2" xfId="6121"/>
    <cellStyle name="Note 32 3" xfId="6120"/>
    <cellStyle name="Note 33" xfId="2972"/>
    <cellStyle name="Note 33 2" xfId="2973"/>
    <cellStyle name="Note 33 2 2" xfId="6123"/>
    <cellStyle name="Note 33 3" xfId="6122"/>
    <cellStyle name="Note 34" xfId="2974"/>
    <cellStyle name="Note 34 2" xfId="6124"/>
    <cellStyle name="Note 35" xfId="2975"/>
    <cellStyle name="Note 35 2" xfId="6125"/>
    <cellStyle name="Note 36" xfId="2976"/>
    <cellStyle name="Note 36 2" xfId="6126"/>
    <cellStyle name="Note 37" xfId="2977"/>
    <cellStyle name="Note 37 2" xfId="6127"/>
    <cellStyle name="Note 38" xfId="2978"/>
    <cellStyle name="Note 38 2" xfId="6128"/>
    <cellStyle name="Note 39" xfId="2979"/>
    <cellStyle name="Note 39 2" xfId="6129"/>
    <cellStyle name="Note 4" xfId="2980"/>
    <cellStyle name="Note 4 2" xfId="6130"/>
    <cellStyle name="Note 40" xfId="2981"/>
    <cellStyle name="Note 40 2" xfId="6131"/>
    <cellStyle name="Note 41" xfId="2982"/>
    <cellStyle name="Note 41 2" xfId="6132"/>
    <cellStyle name="Note 42" xfId="2983"/>
    <cellStyle name="Note 42 2" xfId="6133"/>
    <cellStyle name="Note 43" xfId="2984"/>
    <cellStyle name="Note 43 2" xfId="6134"/>
    <cellStyle name="Note 44" xfId="2985"/>
    <cellStyle name="Note 44 2" xfId="6135"/>
    <cellStyle name="Note 45" xfId="2986"/>
    <cellStyle name="Note 45 2" xfId="6136"/>
    <cellStyle name="Note 46" xfId="2987"/>
    <cellStyle name="Note 46 2" xfId="6137"/>
    <cellStyle name="Note 47" xfId="2988"/>
    <cellStyle name="Note 47 2" xfId="6138"/>
    <cellStyle name="Note 48" xfId="2989"/>
    <cellStyle name="Note 48 2" xfId="6139"/>
    <cellStyle name="Note 49" xfId="2990"/>
    <cellStyle name="Note 49 2" xfId="6140"/>
    <cellStyle name="Note 5" xfId="2991"/>
    <cellStyle name="Note 5 2" xfId="6141"/>
    <cellStyle name="Note 50" xfId="2992"/>
    <cellStyle name="Note 50 2" xfId="6142"/>
    <cellStyle name="Note 51" xfId="2993"/>
    <cellStyle name="Note 51 2" xfId="6143"/>
    <cellStyle name="Note 52" xfId="2994"/>
    <cellStyle name="Note 52 2" xfId="6144"/>
    <cellStyle name="Note 53" xfId="2995"/>
    <cellStyle name="Note 53 2" xfId="6145"/>
    <cellStyle name="Note 54" xfId="2996"/>
    <cellStyle name="Note 54 2" xfId="6146"/>
    <cellStyle name="Note 55" xfId="2997"/>
    <cellStyle name="Note 55 2" xfId="6147"/>
    <cellStyle name="Note 56" xfId="2998"/>
    <cellStyle name="Note 56 2" xfId="6148"/>
    <cellStyle name="Note 57" xfId="2999"/>
    <cellStyle name="Note 57 2" xfId="6149"/>
    <cellStyle name="Note 58" xfId="3000"/>
    <cellStyle name="Note 58 2" xfId="6150"/>
    <cellStyle name="Note 59" xfId="3001"/>
    <cellStyle name="Note 59 2" xfId="6151"/>
    <cellStyle name="Note 6" xfId="3002"/>
    <cellStyle name="Note 6 2" xfId="6152"/>
    <cellStyle name="Note 60" xfId="3003"/>
    <cellStyle name="Note 60 2" xfId="6153"/>
    <cellStyle name="Note 61" xfId="3004"/>
    <cellStyle name="Note 61 2" xfId="6154"/>
    <cellStyle name="Note 62" xfId="3005"/>
    <cellStyle name="Note 62 2" xfId="6155"/>
    <cellStyle name="Note 63" xfId="3006"/>
    <cellStyle name="Note 63 2" xfId="6156"/>
    <cellStyle name="Note 64" xfId="3007"/>
    <cellStyle name="Note 64 2" xfId="6157"/>
    <cellStyle name="Note 65" xfId="3008"/>
    <cellStyle name="Note 65 2" xfId="6158"/>
    <cellStyle name="Note 66" xfId="3009"/>
    <cellStyle name="Note 66 2" xfId="6159"/>
    <cellStyle name="Note 67" xfId="3010"/>
    <cellStyle name="Note 67 2" xfId="6160"/>
    <cellStyle name="Note 68" xfId="3011"/>
    <cellStyle name="Note 68 2" xfId="6161"/>
    <cellStyle name="Note 69" xfId="3012"/>
    <cellStyle name="Note 69 2" xfId="6162"/>
    <cellStyle name="Note 7" xfId="3013"/>
    <cellStyle name="Note 7 2" xfId="6163"/>
    <cellStyle name="Note 70" xfId="3014"/>
    <cellStyle name="Note 70 2" xfId="6164"/>
    <cellStyle name="Note 71" xfId="3015"/>
    <cellStyle name="Note 71 2" xfId="6165"/>
    <cellStyle name="Note 72" xfId="3016"/>
    <cellStyle name="Note 72 2" xfId="6166"/>
    <cellStyle name="Note 73" xfId="3017"/>
    <cellStyle name="Note 73 2" xfId="6167"/>
    <cellStyle name="Note 74" xfId="3018"/>
    <cellStyle name="Note 74 2" xfId="6168"/>
    <cellStyle name="Note 75" xfId="3019"/>
    <cellStyle name="Note 75 2" xfId="6169"/>
    <cellStyle name="Note 76" xfId="3020"/>
    <cellStyle name="Note 76 2" xfId="6170"/>
    <cellStyle name="Note 77" xfId="3021"/>
    <cellStyle name="Note 77 2" xfId="6171"/>
    <cellStyle name="Note 78" xfId="3022"/>
    <cellStyle name="Note 78 2" xfId="6172"/>
    <cellStyle name="Note 79" xfId="3023"/>
    <cellStyle name="Note 79 2" xfId="6173"/>
    <cellStyle name="Note 8" xfId="3024"/>
    <cellStyle name="Note 8 2" xfId="6174"/>
    <cellStyle name="Note 80" xfId="3025"/>
    <cellStyle name="Note 80 2" xfId="6175"/>
    <cellStyle name="Note 81" xfId="3026"/>
    <cellStyle name="Note 81 2" xfId="6176"/>
    <cellStyle name="Note 82" xfId="3027"/>
    <cellStyle name="Note 82 2" xfId="6177"/>
    <cellStyle name="Note 83" xfId="3028"/>
    <cellStyle name="Note 83 2" xfId="6178"/>
    <cellStyle name="Note 84" xfId="3029"/>
    <cellStyle name="Note 84 2" xfId="6179"/>
    <cellStyle name="Note 85" xfId="3030"/>
    <cellStyle name="Note 85 2" xfId="6180"/>
    <cellStyle name="Note 86" xfId="3031"/>
    <cellStyle name="Note 86 2" xfId="6181"/>
    <cellStyle name="Note 87" xfId="3032"/>
    <cellStyle name="Note 87 2" xfId="6182"/>
    <cellStyle name="Note 88" xfId="3033"/>
    <cellStyle name="Note 88 2" xfId="6183"/>
    <cellStyle name="Note 89" xfId="3034"/>
    <cellStyle name="Note 89 2" xfId="6184"/>
    <cellStyle name="Note 9" xfId="3035"/>
    <cellStyle name="Note 9 2" xfId="6185"/>
    <cellStyle name="Note 90" xfId="3036"/>
    <cellStyle name="Note 90 2" xfId="6186"/>
    <cellStyle name="Note 91" xfId="3037"/>
    <cellStyle name="Note 91 2" xfId="6187"/>
    <cellStyle name="Note 92" xfId="3038"/>
    <cellStyle name="Note 92 2" xfId="6188"/>
    <cellStyle name="Note 93" xfId="3039"/>
    <cellStyle name="Note 93 2" xfId="6189"/>
    <cellStyle name="Note 94" xfId="3040"/>
    <cellStyle name="Note 94 2" xfId="6190"/>
    <cellStyle name="Note 95" xfId="3041"/>
    <cellStyle name="Note 95 2" xfId="6191"/>
    <cellStyle name="Note 96" xfId="3042"/>
    <cellStyle name="Note 96 2" xfId="6192"/>
    <cellStyle name="Note 97" xfId="3043"/>
    <cellStyle name="Note 97 2" xfId="6193"/>
    <cellStyle name="Note 98" xfId="3044"/>
    <cellStyle name="Note 98 2" xfId="6194"/>
    <cellStyle name="Note 99" xfId="3045"/>
    <cellStyle name="Note 99 2" xfId="6195"/>
    <cellStyle name="Output" xfId="3046" builtinId="21" customBuiltin="1"/>
    <cellStyle name="Output 10" xfId="3047"/>
    <cellStyle name="Output 11" xfId="3048"/>
    <cellStyle name="Output 12" xfId="3049"/>
    <cellStyle name="Output 13" xfId="3050"/>
    <cellStyle name="Output 14" xfId="3051"/>
    <cellStyle name="Output 15" xfId="3188"/>
    <cellStyle name="Output 16" xfId="3234"/>
    <cellStyle name="Output 17" xfId="3276"/>
    <cellStyle name="Output 18" xfId="3317"/>
    <cellStyle name="Output 19" xfId="3353"/>
    <cellStyle name="Output 2" xfId="3052"/>
    <cellStyle name="Output 20" xfId="3502"/>
    <cellStyle name="Output 21" xfId="3547"/>
    <cellStyle name="Output 22" xfId="3583"/>
    <cellStyle name="Output 23" xfId="3745"/>
    <cellStyle name="Output 24" xfId="3790"/>
    <cellStyle name="Output 25" xfId="3826"/>
    <cellStyle name="Output 26" xfId="3869"/>
    <cellStyle name="Output 27" xfId="3910"/>
    <cellStyle name="Output 3" xfId="3053"/>
    <cellStyle name="Output 4" xfId="3054"/>
    <cellStyle name="Output 5" xfId="3055"/>
    <cellStyle name="Output 6" xfId="3056"/>
    <cellStyle name="Output 7" xfId="3057"/>
    <cellStyle name="Output 8" xfId="3058"/>
    <cellStyle name="Output 9" xfId="3059"/>
    <cellStyle name="Style 1" xfId="3997"/>
    <cellStyle name="Title" xfId="3060" builtinId="15" customBuiltin="1"/>
    <cellStyle name="Title 10" xfId="3061"/>
    <cellStyle name="Title 11" xfId="3062"/>
    <cellStyle name="Title 12" xfId="3063"/>
    <cellStyle name="Title 13" xfId="3064"/>
    <cellStyle name="Title 14" xfId="3065"/>
    <cellStyle name="Title 15" xfId="3189"/>
    <cellStyle name="Title 16" xfId="3235"/>
    <cellStyle name="Title 17" xfId="3277"/>
    <cellStyle name="Title 18" xfId="3318"/>
    <cellStyle name="Title 19" xfId="3354"/>
    <cellStyle name="Title 2" xfId="3066"/>
    <cellStyle name="Title 20" xfId="3503"/>
    <cellStyle name="Title 21" xfId="3548"/>
    <cellStyle name="Title 22" xfId="3584"/>
    <cellStyle name="Title 23" xfId="3746"/>
    <cellStyle name="Title 24" xfId="3791"/>
    <cellStyle name="Title 25" xfId="3827"/>
    <cellStyle name="Title 26" xfId="3870"/>
    <cellStyle name="Title 27" xfId="3911"/>
    <cellStyle name="Title 3" xfId="3067"/>
    <cellStyle name="Title 4" xfId="3068"/>
    <cellStyle name="Title 5" xfId="3069"/>
    <cellStyle name="Title 6" xfId="3070"/>
    <cellStyle name="Title 7" xfId="3071"/>
    <cellStyle name="Title 8" xfId="3072"/>
    <cellStyle name="Title 9" xfId="3073"/>
    <cellStyle name="Total" xfId="3074" builtinId="25" customBuiltin="1"/>
    <cellStyle name="Total 10" xfId="3075"/>
    <cellStyle name="Total 11" xfId="3076"/>
    <cellStyle name="Total 12" xfId="3077"/>
    <cellStyle name="Total 13" xfId="3078"/>
    <cellStyle name="Total 14" xfId="3079"/>
    <cellStyle name="Total 15" xfId="3190"/>
    <cellStyle name="Total 16" xfId="3236"/>
    <cellStyle name="Total 17" xfId="3278"/>
    <cellStyle name="Total 18" xfId="3319"/>
    <cellStyle name="Total 19" xfId="3355"/>
    <cellStyle name="Total 2" xfId="3080"/>
    <cellStyle name="Total 20" xfId="3504"/>
    <cellStyle name="Total 21" xfId="3549"/>
    <cellStyle name="Total 22" xfId="3585"/>
    <cellStyle name="Total 23" xfId="3747"/>
    <cellStyle name="Total 24" xfId="3792"/>
    <cellStyle name="Total 25" xfId="3828"/>
    <cellStyle name="Total 26" xfId="3871"/>
    <cellStyle name="Total 27" xfId="3912"/>
    <cellStyle name="Total 3" xfId="3081"/>
    <cellStyle name="Total 4" xfId="3082"/>
    <cellStyle name="Total 5" xfId="3083"/>
    <cellStyle name="Total 6" xfId="3084"/>
    <cellStyle name="Total 7" xfId="3085"/>
    <cellStyle name="Total 8" xfId="3086"/>
    <cellStyle name="Total 9" xfId="3087"/>
    <cellStyle name="Warning Text" xfId="3088" builtinId="11" customBuiltin="1"/>
    <cellStyle name="Warning Text 10" xfId="3089"/>
    <cellStyle name="Warning Text 11" xfId="3090"/>
    <cellStyle name="Warning Text 12" xfId="3091"/>
    <cellStyle name="Warning Text 13" xfId="3092"/>
    <cellStyle name="Warning Text 14" xfId="3093"/>
    <cellStyle name="Warning Text 15" xfId="3191"/>
    <cellStyle name="Warning Text 16" xfId="3237"/>
    <cellStyle name="Warning Text 17" xfId="3279"/>
    <cellStyle name="Warning Text 18" xfId="3320"/>
    <cellStyle name="Warning Text 19" xfId="3356"/>
    <cellStyle name="Warning Text 2" xfId="3094"/>
    <cellStyle name="Warning Text 20" xfId="3505"/>
    <cellStyle name="Warning Text 21" xfId="3550"/>
    <cellStyle name="Warning Text 22" xfId="3586"/>
    <cellStyle name="Warning Text 23" xfId="3748"/>
    <cellStyle name="Warning Text 24" xfId="3793"/>
    <cellStyle name="Warning Text 25" xfId="3829"/>
    <cellStyle name="Warning Text 26" xfId="3872"/>
    <cellStyle name="Warning Text 27" xfId="3913"/>
    <cellStyle name="Warning Text 3" xfId="3095"/>
    <cellStyle name="Warning Text 4" xfId="3096"/>
    <cellStyle name="Warning Text 5" xfId="3097"/>
    <cellStyle name="Warning Text 6" xfId="3098"/>
    <cellStyle name="Warning Text 7" xfId="3099"/>
    <cellStyle name="Warning Text 8" xfId="3100"/>
    <cellStyle name="Warning Text 9" xfId="3101"/>
  </cellStyles>
  <dxfs count="0"/>
  <tableStyles count="0" defaultTableStyle="TableStyleMedium9" defaultPivotStyle="PivotStyleLight16"/>
  <colors>
    <mruColors>
      <color rgb="FFFFFF99"/>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elossec\Local%20Settings\Temporary%20Internet%20Files\Content.Outlook\QTHGST8B\CIO\CIO-EQ\CURRENT%20TARP%20CPP%20STATUS%20REPORT\Official%20TARP%20CPP%20Data%20-%20Do%20Not%20Delete\TARP%20CPP%20Master.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TREASURY REPORTING MATRIX"/>
      <sheetName val="PIPELINE RPT CLOSG 16 JAN 2009"/>
      <sheetName val="PIPELINE RPT CLOSG 23 JAN 2009"/>
      <sheetName val="PIPELINE RPT CLOSG 30 Jan 2009"/>
      <sheetName val="PIPELINE RPT CLOSG 06 Feb 2009"/>
      <sheetName val="PIPELINE RPT CLOSG 13 Feb 2009"/>
      <sheetName val="PIPELINE RPT CLOSG 9 JAN 2009"/>
    </sheetNames>
    <sheetDataSet>
      <sheetData sheetId="0" refreshError="1"/>
      <sheetData sheetId="1" refreshError="1">
        <row r="3">
          <cell r="A3" t="str">
            <v>UST Seq No.</v>
          </cell>
          <cell r="B3" t="str">
            <v>Date of UST Receipt</v>
          </cell>
          <cell r="C3" t="str">
            <v>FBA</v>
          </cell>
          <cell r="D3" t="str">
            <v>FBA ID Type</v>
          </cell>
          <cell r="E3" t="str">
            <v>FBA ID</v>
          </cell>
          <cell r="F3" t="str">
            <v>Name of Institution</v>
          </cell>
          <cell r="G3" t="str">
            <v>Type of Institution</v>
          </cell>
          <cell r="H3" t="str">
            <v>Requested Value of Preferred Stock to be Issued
($)</v>
          </cell>
          <cell r="I3" t="str">
            <v>FBA recommendation</v>
          </cell>
          <cell r="J3" t="str">
            <v>Date of Council Action</v>
          </cell>
          <cell r="K3" t="str">
            <v>Council recommendation (if any)</v>
          </cell>
          <cell r="L3" t="str">
            <v>Decision Date (Investment Committee Date)</v>
          </cell>
          <cell r="M3" t="str">
            <v>Decision Date (Investment Committee Date &amp; Time)</v>
          </cell>
          <cell r="N3" t="str">
            <v>UST Preliminary Decision</v>
          </cell>
          <cell r="O3" t="str">
            <v>Decision Size</v>
          </cell>
          <cell r="P3" t="str">
            <v>Remarks</v>
          </cell>
          <cell r="Q3" t="str">
            <v>Oral notification of Preliminary Approval</v>
          </cell>
          <cell r="R3" t="str">
            <v>UST Notification Letter Date</v>
          </cell>
          <cell r="S3" t="str">
            <v>Closing: Waiver</v>
          </cell>
          <cell r="T3" t="str">
            <v>Primary Contact Information</v>
          </cell>
          <cell r="U3" t="str">
            <v>Primary Contact Telephone</v>
          </cell>
          <cell r="V3" t="str">
            <v>Secondary Contact</v>
          </cell>
          <cell r="W3" t="str">
            <v>Street Address</v>
          </cell>
          <cell r="X3" t="str">
            <v>City</v>
          </cell>
          <cell r="Y3" t="str">
            <v>State</v>
          </cell>
          <cell r="Z3" t="str">
            <v>Zip Code</v>
          </cell>
          <cell r="AA3" t="str">
            <v>Fax</v>
          </cell>
          <cell r="AB3" t="str">
            <v>Scheduled Closing Date</v>
          </cell>
          <cell r="AC3" t="str">
            <v>Disbursement Date</v>
          </cell>
          <cell r="AD3" t="str">
            <v>Disbursed Amount</v>
          </cell>
          <cell r="AE3" t="str">
            <v>UST Counsel</v>
          </cell>
          <cell r="AF3" t="str">
            <v>Ticker (if applicable)</v>
          </cell>
          <cell r="AG3" t="str">
            <v>Exchange</v>
          </cell>
          <cell r="AH3" t="str">
            <v>Warrant Strike Price</v>
          </cell>
          <cell r="AI3" t="str">
            <v>Number of Shares</v>
          </cell>
          <cell r="AJ3" t="str">
            <v>Application Withdrawn</v>
          </cell>
          <cell r="AY3" t="str">
            <v>Nasdaq</v>
          </cell>
          <cell r="AZ3" t="str">
            <v>OTC - Public</v>
          </cell>
          <cell r="BA3" t="str">
            <v>TBD</v>
          </cell>
        </row>
        <row r="4">
          <cell r="A4">
            <v>1</v>
          </cell>
          <cell r="B4" t="str">
            <v>October 22, 2008</v>
          </cell>
          <cell r="C4" t="str">
            <v>FDIC</v>
          </cell>
          <cell r="D4" t="str">
            <v>RSSD</v>
          </cell>
          <cell r="E4">
            <v>1030040</v>
          </cell>
          <cell r="F4" t="str">
            <v>Bank of Commerce Holdings</v>
          </cell>
          <cell r="G4" t="str">
            <v>Public</v>
          </cell>
          <cell r="H4">
            <v>17000000</v>
          </cell>
          <cell r="I4" t="str">
            <v>Approve</v>
          </cell>
          <cell r="L4" t="str">
            <v>October 23, 2008</v>
          </cell>
          <cell r="M4">
            <v>39744.666666666664</v>
          </cell>
          <cell r="N4" t="str">
            <v>Approve</v>
          </cell>
          <cell r="O4">
            <v>17000000</v>
          </cell>
          <cell r="Q4" t="str">
            <v xml:space="preserve"> </v>
          </cell>
          <cell r="R4">
            <v>39758</v>
          </cell>
          <cell r="T4" t="str">
            <v>Ms. Linda J. Miles</v>
          </cell>
          <cell r="U4" t="str">
            <v>530-722-3955</v>
          </cell>
          <cell r="V4" t="str">
            <v>Samuel D. Jimenez, 530-722-3952</v>
          </cell>
          <cell r="W4" t="str">
            <v>1951 Churn Creek Rd.</v>
          </cell>
          <cell r="X4" t="str">
            <v>Redding</v>
          </cell>
          <cell r="Y4" t="str">
            <v>CA</v>
          </cell>
          <cell r="Z4">
            <v>96002</v>
          </cell>
          <cell r="AB4">
            <v>39766</v>
          </cell>
          <cell r="AC4">
            <v>39766</v>
          </cell>
          <cell r="AD4">
            <v>17000000</v>
          </cell>
          <cell r="AE4" t="str">
            <v>Squire Sanders</v>
          </cell>
          <cell r="AF4" t="str">
            <v>BOCH</v>
          </cell>
          <cell r="AG4" t="str">
            <v>Nasdaq</v>
          </cell>
          <cell r="AH4">
            <v>6.29</v>
          </cell>
          <cell r="AI4">
            <v>405405</v>
          </cell>
          <cell r="AY4" t="str">
            <v>OTC</v>
          </cell>
          <cell r="AZ4" t="str">
            <v>OTC - Private</v>
          </cell>
        </row>
        <row r="5">
          <cell r="A5">
            <v>2</v>
          </cell>
          <cell r="B5" t="str">
            <v>October 22, 2008</v>
          </cell>
          <cell r="C5" t="str">
            <v>FDIC</v>
          </cell>
          <cell r="D5" t="str">
            <v>RSSD</v>
          </cell>
          <cell r="E5">
            <v>3715257</v>
          </cell>
          <cell r="F5" t="str">
            <v>1st FS Corporation/ Mountain 1st Bank &amp; Trust</v>
          </cell>
          <cell r="G5" t="str">
            <v xml:space="preserve">Public </v>
          </cell>
          <cell r="H5">
            <v>16369000</v>
          </cell>
          <cell r="I5" t="str">
            <v>Approve</v>
          </cell>
          <cell r="L5" t="str">
            <v>October 23, 2008</v>
          </cell>
          <cell r="M5">
            <v>39744.666666666664</v>
          </cell>
          <cell r="N5" t="str">
            <v>Approve</v>
          </cell>
          <cell r="O5">
            <v>16369000</v>
          </cell>
          <cell r="R5">
            <v>39758</v>
          </cell>
          <cell r="T5" t="str">
            <v xml:space="preserve">
Mr. Greg Gibson</v>
          </cell>
          <cell r="U5" t="str">
            <v>828-697-3101</v>
          </cell>
          <cell r="V5" t="str">
            <v>Roger Mobley 828-697-3106</v>
          </cell>
          <cell r="W5" t="str">
            <v>101 Jack St.</v>
          </cell>
          <cell r="X5" t="str">
            <v>Hendersonville</v>
          </cell>
          <cell r="Y5" t="str">
            <v>NC</v>
          </cell>
          <cell r="Z5">
            <v>28792</v>
          </cell>
          <cell r="AB5">
            <v>39766</v>
          </cell>
          <cell r="AC5">
            <v>39766</v>
          </cell>
          <cell r="AD5">
            <v>16369000</v>
          </cell>
          <cell r="AE5" t="str">
            <v>Squire Sanders</v>
          </cell>
          <cell r="AF5" t="str">
            <v>FFIS</v>
          </cell>
          <cell r="AG5" t="str">
            <v>OTC</v>
          </cell>
          <cell r="AH5">
            <v>8.8699999999999992</v>
          </cell>
          <cell r="AI5">
            <v>276815</v>
          </cell>
          <cell r="AY5" t="str">
            <v>AMEX</v>
          </cell>
          <cell r="AZ5" t="str">
            <v>Private</v>
          </cell>
        </row>
        <row r="6">
          <cell r="A6">
            <v>3</v>
          </cell>
          <cell r="B6" t="str">
            <v>October 22, 2008</v>
          </cell>
          <cell r="C6" t="str">
            <v>FDIC</v>
          </cell>
          <cell r="D6" t="str">
            <v>RSSD</v>
          </cell>
          <cell r="E6">
            <v>2694814</v>
          </cell>
          <cell r="F6" t="str">
            <v>UCBH Holdings, Inc.</v>
          </cell>
          <cell r="G6" t="str">
            <v xml:space="preserve">Public </v>
          </cell>
          <cell r="H6">
            <v>298737000</v>
          </cell>
          <cell r="I6" t="str">
            <v>Approve</v>
          </cell>
          <cell r="L6" t="str">
            <v>October 24, 2008</v>
          </cell>
          <cell r="M6">
            <v>39745.625</v>
          </cell>
          <cell r="N6" t="str">
            <v>Approve</v>
          </cell>
          <cell r="O6">
            <v>298737000</v>
          </cell>
          <cell r="P6" t="str">
            <v>held 10/23 pending more info re BSA/capital ownership. FDIC provided update/email</v>
          </cell>
          <cell r="R6">
            <v>39758</v>
          </cell>
          <cell r="T6" t="str">
            <v xml:space="preserve">Mr. Craig S. On  </v>
          </cell>
          <cell r="U6" t="str">
            <v>415-315-3171</v>
          </cell>
          <cell r="V6" t="str">
            <v>Howard H. Chen  415-315-2837</v>
          </cell>
          <cell r="W6" t="str">
            <v>555 Montgomery St.</v>
          </cell>
          <cell r="X6" t="str">
            <v>San Francisco</v>
          </cell>
          <cell r="Y6" t="str">
            <v>CA</v>
          </cell>
          <cell r="Z6">
            <v>94111</v>
          </cell>
          <cell r="AB6">
            <v>39766</v>
          </cell>
          <cell r="AC6">
            <v>39766</v>
          </cell>
          <cell r="AD6">
            <v>298737000</v>
          </cell>
          <cell r="AE6" t="str">
            <v>Hughes Hubbard</v>
          </cell>
          <cell r="AF6" t="str">
            <v>UCBH</v>
          </cell>
          <cell r="AG6" t="str">
            <v>Nasdaq</v>
          </cell>
          <cell r="AH6">
            <v>5.71</v>
          </cell>
          <cell r="AI6">
            <v>7847732</v>
          </cell>
          <cell r="AY6" t="str">
            <v>NYSE</v>
          </cell>
          <cell r="AZ6" t="str">
            <v>S-Corp</v>
          </cell>
        </row>
        <row r="7">
          <cell r="A7">
            <v>4</v>
          </cell>
          <cell r="B7" t="str">
            <v>October 22, 2008</v>
          </cell>
          <cell r="C7" t="str">
            <v>FRB</v>
          </cell>
          <cell r="D7" t="str">
            <v>RSSD</v>
          </cell>
          <cell r="E7">
            <v>1199611</v>
          </cell>
          <cell r="F7" t="str">
            <v>Northern Trust Corporation</v>
          </cell>
          <cell r="G7" t="str">
            <v xml:space="preserve">Public </v>
          </cell>
          <cell r="H7">
            <v>1576000000</v>
          </cell>
          <cell r="I7" t="str">
            <v>Approve</v>
          </cell>
          <cell r="L7" t="str">
            <v>October 23, 2008</v>
          </cell>
          <cell r="M7">
            <v>39744.895833333336</v>
          </cell>
          <cell r="N7" t="str">
            <v>Approve</v>
          </cell>
          <cell r="O7">
            <v>1576000000</v>
          </cell>
          <cell r="P7" t="str">
            <v>asked for lead bank information</v>
          </cell>
          <cell r="R7">
            <v>39758</v>
          </cell>
          <cell r="T7" t="str">
            <v xml:space="preserve">Mr. William R. Dodds  </v>
          </cell>
          <cell r="U7" t="str">
            <v>312-444-3679</v>
          </cell>
          <cell r="V7" t="str">
            <v>James Roselle  312-444-7565</v>
          </cell>
          <cell r="W7" t="str">
            <v>50 S. LaSalle St.</v>
          </cell>
          <cell r="X7" t="str">
            <v>Chicago</v>
          </cell>
          <cell r="Y7" t="str">
            <v>IL</v>
          </cell>
          <cell r="Z7">
            <v>60603</v>
          </cell>
          <cell r="AB7">
            <v>39766</v>
          </cell>
          <cell r="AC7">
            <v>39766</v>
          </cell>
          <cell r="AD7">
            <v>1576000000</v>
          </cell>
          <cell r="AE7" t="str">
            <v>Simpson Thatcher</v>
          </cell>
          <cell r="AF7" t="str">
            <v>NTRS</v>
          </cell>
          <cell r="AG7" t="str">
            <v>Nasdaq</v>
          </cell>
          <cell r="AH7">
            <v>61.81</v>
          </cell>
          <cell r="AI7">
            <v>3824624</v>
          </cell>
          <cell r="AY7" t="str">
            <v>N/A</v>
          </cell>
          <cell r="AZ7" t="str">
            <v>Mutual</v>
          </cell>
        </row>
        <row r="8">
          <cell r="A8">
            <v>5</v>
          </cell>
          <cell r="B8" t="str">
            <v>October 22, 2008</v>
          </cell>
          <cell r="C8" t="str">
            <v>FRB</v>
          </cell>
          <cell r="D8" t="str">
            <v>RSSD</v>
          </cell>
          <cell r="E8">
            <v>1131787</v>
          </cell>
          <cell r="F8" t="str">
            <v>SunTrust Banks, Inc.</v>
          </cell>
          <cell r="G8" t="str">
            <v xml:space="preserve">Public </v>
          </cell>
          <cell r="H8">
            <v>3500000000</v>
          </cell>
          <cell r="I8" t="str">
            <v>Approve</v>
          </cell>
          <cell r="L8" t="str">
            <v>October 23, 2008</v>
          </cell>
          <cell r="M8">
            <v>39744.666666666664</v>
          </cell>
          <cell r="N8" t="str">
            <v>Approve</v>
          </cell>
          <cell r="O8">
            <v>3500000000</v>
          </cell>
          <cell r="P8" t="str">
            <v>12/1/08: Amended their application to ask for the full 3% RWA (additional $1.35 billion) - approved by I/C on 12/1/08; preliminary approval letter was sent 12/3/08</v>
          </cell>
          <cell r="R8">
            <v>39758</v>
          </cell>
          <cell r="T8" t="str">
            <v xml:space="preserve">Mr. Mark A. Chancy  </v>
          </cell>
          <cell r="U8" t="str">
            <v>404-813-1281</v>
          </cell>
          <cell r="V8" t="str">
            <v>Raymond D. Fortin  404-588-7165</v>
          </cell>
          <cell r="W8" t="str">
            <v>803 Peachtree St., NE 30th Floor</v>
          </cell>
          <cell r="X8" t="str">
            <v>Atlanta</v>
          </cell>
          <cell r="Y8" t="str">
            <v>GA</v>
          </cell>
          <cell r="Z8">
            <v>30308</v>
          </cell>
          <cell r="AA8" t="str">
            <v>(404) 813-5440</v>
          </cell>
          <cell r="AB8">
            <v>39766</v>
          </cell>
          <cell r="AC8">
            <v>39766</v>
          </cell>
          <cell r="AD8">
            <v>3500000000</v>
          </cell>
          <cell r="AE8" t="str">
            <v>Simpson Thatcher</v>
          </cell>
          <cell r="AF8" t="str">
            <v>STI</v>
          </cell>
          <cell r="AG8" t="str">
            <v>NYSE</v>
          </cell>
          <cell r="AH8">
            <v>44.15</v>
          </cell>
          <cell r="AI8">
            <v>11891280</v>
          </cell>
          <cell r="AZ8" t="str">
            <v>CDFI - Private</v>
          </cell>
        </row>
        <row r="9">
          <cell r="A9">
            <v>5</v>
          </cell>
          <cell r="B9" t="str">
            <v>December 1, 2008</v>
          </cell>
          <cell r="C9" t="str">
            <v>FRB</v>
          </cell>
          <cell r="D9" t="str">
            <v>RSSD</v>
          </cell>
          <cell r="E9">
            <v>1131787</v>
          </cell>
          <cell r="F9" t="str">
            <v>SunTrust Banks, Inc.</v>
          </cell>
          <cell r="G9" t="str">
            <v xml:space="preserve">Public </v>
          </cell>
          <cell r="H9">
            <v>1350000000</v>
          </cell>
          <cell r="I9" t="str">
            <v>Approve</v>
          </cell>
          <cell r="L9" t="str">
            <v>December 1, 2008</v>
          </cell>
          <cell r="M9">
            <v>39783.708333333336</v>
          </cell>
          <cell r="N9" t="str">
            <v>Approve</v>
          </cell>
          <cell r="O9">
            <v>1350000000</v>
          </cell>
          <cell r="P9" t="str">
            <v>12/1/08: Amended their application to ask for the full 3% RWA (additional $1.35 billion) - approved by I/C on 12/1/08; preliminary approval letter was sent 12/3/08</v>
          </cell>
          <cell r="R9">
            <v>39785</v>
          </cell>
          <cell r="T9" t="str">
            <v xml:space="preserve">Mr. Mark A. Chancy  </v>
          </cell>
          <cell r="U9" t="str">
            <v>404-813-1281</v>
          </cell>
          <cell r="V9" t="str">
            <v>Raymond D. Fortin  404-588-7165</v>
          </cell>
          <cell r="W9" t="str">
            <v>803 Peachtree St., NE 30th Floor</v>
          </cell>
          <cell r="X9" t="str">
            <v>Atlanta</v>
          </cell>
          <cell r="Y9" t="str">
            <v>GA</v>
          </cell>
          <cell r="Z9">
            <v>30308</v>
          </cell>
          <cell r="AA9" t="str">
            <v>(404) 813-5440</v>
          </cell>
          <cell r="AB9">
            <v>39813</v>
          </cell>
          <cell r="AC9">
            <v>39813</v>
          </cell>
          <cell r="AD9">
            <v>1350000000</v>
          </cell>
          <cell r="AE9" t="str">
            <v>Simpson Thatcher</v>
          </cell>
          <cell r="AF9" t="str">
            <v>STI</v>
          </cell>
          <cell r="AG9" t="str">
            <v>NYSE</v>
          </cell>
          <cell r="AH9">
            <v>33.700000000000003</v>
          </cell>
          <cell r="AI9">
            <v>6008902</v>
          </cell>
          <cell r="AZ9" t="str">
            <v>CDFI - Public</v>
          </cell>
        </row>
        <row r="10">
          <cell r="A10">
            <v>6</v>
          </cell>
          <cell r="B10" t="str">
            <v>October 22, 2008</v>
          </cell>
          <cell r="C10" t="str">
            <v>FRB</v>
          </cell>
          <cell r="D10" t="str">
            <v>RSSD</v>
          </cell>
          <cell r="E10">
            <v>3356632</v>
          </cell>
          <cell r="F10" t="str">
            <v>Western Illinois Bancshares Inc.</v>
          </cell>
          <cell r="G10" t="str">
            <v>OTC - Private</v>
          </cell>
          <cell r="H10">
            <v>6875000</v>
          </cell>
          <cell r="I10" t="str">
            <v>Approve</v>
          </cell>
          <cell r="L10" t="str">
            <v>October 23, 2008</v>
          </cell>
          <cell r="M10">
            <v>39744.666666666664</v>
          </cell>
          <cell r="N10" t="str">
            <v>Approve</v>
          </cell>
          <cell r="O10">
            <v>6855000</v>
          </cell>
          <cell r="P10" t="str">
            <v>Private institution, amt lowered per 9/30 RWA (lhb)</v>
          </cell>
          <cell r="R10">
            <v>39797</v>
          </cell>
          <cell r="T10" t="str">
            <v xml:space="preserve">Mr. Christopher J. Gavin  </v>
          </cell>
          <cell r="U10" t="str">
            <v>309-734-2265</v>
          </cell>
          <cell r="V10" t="str">
            <v>Aaron D. Jensen  309-457-6226</v>
          </cell>
          <cell r="W10" t="str">
            <v>200 East Broadway</v>
          </cell>
          <cell r="X10" t="str">
            <v>Monmouth</v>
          </cell>
          <cell r="Y10" t="str">
            <v>IL</v>
          </cell>
          <cell r="Z10">
            <v>61462</v>
          </cell>
          <cell r="AA10" t="str">
            <v>(309) 457-6205</v>
          </cell>
          <cell r="AB10">
            <v>39805</v>
          </cell>
          <cell r="AC10">
            <v>39805</v>
          </cell>
          <cell r="AD10">
            <v>6855000</v>
          </cell>
          <cell r="AE10" t="str">
            <v>Squire Sanders</v>
          </cell>
          <cell r="AH10" t="str">
            <v>n/a</v>
          </cell>
          <cell r="AI10" t="str">
            <v>n/a</v>
          </cell>
        </row>
        <row r="11">
          <cell r="A11">
            <v>7</v>
          </cell>
          <cell r="B11" t="str">
            <v>October 22, 2008</v>
          </cell>
          <cell r="C11" t="str">
            <v>OTS</v>
          </cell>
          <cell r="D11" t="str">
            <v>Holding Co Docket</v>
          </cell>
          <cell r="E11" t="str">
            <v>H2589</v>
          </cell>
          <cell r="F11" t="str">
            <v>Broadway Financial Corporation/ Broadway Federal Bank</v>
          </cell>
          <cell r="G11" t="str">
            <v>CDFI - Private</v>
          </cell>
          <cell r="H11">
            <v>9000000</v>
          </cell>
          <cell r="I11" t="str">
            <v>Approve</v>
          </cell>
          <cell r="L11" t="str">
            <v>October 24, 2008</v>
          </cell>
          <cell r="M11">
            <v>39745.625</v>
          </cell>
          <cell r="N11" t="str">
            <v>Approve</v>
          </cell>
          <cell r="O11">
            <v>9000000</v>
          </cell>
          <cell r="P11" t="str">
            <v>held 10/23 pending info re no current exam.  FDIC provided update/email</v>
          </cell>
          <cell r="R11">
            <v>39758</v>
          </cell>
          <cell r="T11" t="str">
            <v xml:space="preserve">Mr. Sam Sarpong  </v>
          </cell>
          <cell r="U11" t="str">
            <v>323-634-1700 x224</v>
          </cell>
          <cell r="V11" t="str">
            <v>Paul C. Hudson  323-6341700 c222</v>
          </cell>
          <cell r="W11" t="str">
            <v>4800 Wilshire Blvd</v>
          </cell>
          <cell r="X11" t="str">
            <v>Los Angeles</v>
          </cell>
          <cell r="Y11" t="str">
            <v>CA</v>
          </cell>
          <cell r="Z11">
            <v>90010</v>
          </cell>
          <cell r="AB11">
            <v>39766</v>
          </cell>
          <cell r="AC11">
            <v>39766</v>
          </cell>
          <cell r="AD11">
            <v>9000000</v>
          </cell>
          <cell r="AE11" t="str">
            <v>Squire Sanders</v>
          </cell>
          <cell r="AF11" t="str">
            <v>BYFC</v>
          </cell>
          <cell r="AG11" t="str">
            <v>Nasdaq</v>
          </cell>
          <cell r="AH11">
            <v>7.37</v>
          </cell>
          <cell r="AI11">
            <v>183175</v>
          </cell>
        </row>
        <row r="12">
          <cell r="A12">
            <v>8</v>
          </cell>
          <cell r="B12" t="str">
            <v>October 22, 2008</v>
          </cell>
          <cell r="C12" t="str">
            <v>OTS</v>
          </cell>
          <cell r="D12" t="str">
            <v>Holding Co Docket</v>
          </cell>
          <cell r="E12" t="str">
            <v>H2092</v>
          </cell>
          <cell r="F12" t="str">
            <v>Crossroads Bank (FFW)</v>
          </cell>
          <cell r="G12" t="str">
            <v>Private</v>
          </cell>
          <cell r="H12">
            <v>7361940</v>
          </cell>
          <cell r="I12" t="str">
            <v>Approve</v>
          </cell>
          <cell r="L12" t="str">
            <v>October 23, 2008</v>
          </cell>
          <cell r="M12">
            <v>39744.666666666664</v>
          </cell>
          <cell r="N12" t="str">
            <v>Approve</v>
          </cell>
          <cell r="O12">
            <v>7289000</v>
          </cell>
          <cell r="P12" t="str">
            <v>OTC Traded; Wants to be considered under Private terms</v>
          </cell>
          <cell r="R12">
            <v>39797</v>
          </cell>
          <cell r="T12" t="str">
            <v xml:space="preserve">Mr. Roger Cromer </v>
          </cell>
          <cell r="U12" t="str">
            <v>260-563-3185</v>
          </cell>
          <cell r="V12" t="str">
            <v>Emily Boardman  260-563-3185</v>
          </cell>
          <cell r="W12" t="str">
            <v>1205 North Cass St.</v>
          </cell>
          <cell r="X12" t="str">
            <v>Wabash</v>
          </cell>
          <cell r="Y12" t="str">
            <v>IN</v>
          </cell>
          <cell r="Z12">
            <v>46992</v>
          </cell>
          <cell r="AA12" t="str">
            <v>(260) 563-4841</v>
          </cell>
          <cell r="AB12">
            <v>39801</v>
          </cell>
          <cell r="AC12">
            <v>39801</v>
          </cell>
          <cell r="AD12">
            <v>7289000</v>
          </cell>
          <cell r="AE12" t="str">
            <v>Squire Sanders</v>
          </cell>
          <cell r="AF12" t="str">
            <v>FFWC</v>
          </cell>
          <cell r="AG12" t="str">
            <v>OTC</v>
          </cell>
          <cell r="AH12" t="str">
            <v>n/a</v>
          </cell>
          <cell r="AI12" t="str">
            <v>n/a</v>
          </cell>
        </row>
        <row r="13">
          <cell r="A13">
            <v>9</v>
          </cell>
          <cell r="B13" t="str">
            <v>October 22, 2008</v>
          </cell>
          <cell r="C13" t="str">
            <v>OTS</v>
          </cell>
          <cell r="D13" t="str">
            <v>Holding Co Docket</v>
          </cell>
          <cell r="E13" t="str">
            <v>H3915</v>
          </cell>
          <cell r="F13" t="str">
            <v>First Niagara Financial Group</v>
          </cell>
          <cell r="G13" t="str">
            <v xml:space="preserve">Public </v>
          </cell>
          <cell r="H13">
            <v>185610000</v>
          </cell>
          <cell r="I13" t="str">
            <v>Approve</v>
          </cell>
          <cell r="L13" t="str">
            <v>October 23, 2008</v>
          </cell>
          <cell r="M13">
            <v>39744.666666666664</v>
          </cell>
          <cell r="N13" t="str">
            <v>Approve</v>
          </cell>
          <cell r="O13">
            <v>184011000</v>
          </cell>
          <cell r="P13" t="str">
            <v>revised to reflect 9/30 numbers</v>
          </cell>
          <cell r="R13">
            <v>39758</v>
          </cell>
          <cell r="T13" t="str">
            <v xml:space="preserve">Mr. John R. Kocleml  </v>
          </cell>
          <cell r="U13" t="str">
            <v>716-625-7737</v>
          </cell>
          <cell r="V13" t="str">
            <v>Michael W. Harrington  716-625-7701</v>
          </cell>
          <cell r="W13" t="str">
            <v>P.O. Box 514</v>
          </cell>
          <cell r="X13" t="str">
            <v>Lockport</v>
          </cell>
          <cell r="Y13" t="str">
            <v>NY</v>
          </cell>
          <cell r="Z13">
            <v>14095</v>
          </cell>
          <cell r="AB13">
            <v>39773</v>
          </cell>
          <cell r="AC13">
            <v>39773</v>
          </cell>
          <cell r="AD13">
            <v>184011000</v>
          </cell>
          <cell r="AE13" t="str">
            <v>Squire Sanders</v>
          </cell>
          <cell r="AF13" t="str">
            <v>FNFG</v>
          </cell>
          <cell r="AG13" t="str">
            <v>Nasdaq</v>
          </cell>
          <cell r="AH13">
            <v>14.48</v>
          </cell>
          <cell r="AI13">
            <v>1906191</v>
          </cell>
        </row>
        <row r="14">
          <cell r="A14">
            <v>10</v>
          </cell>
          <cell r="B14" t="str">
            <v>October 22, 2008</v>
          </cell>
          <cell r="C14" t="str">
            <v>OTS</v>
          </cell>
          <cell r="D14" t="str">
            <v>Holding Co Docket</v>
          </cell>
          <cell r="E14" t="str">
            <v>H1927</v>
          </cell>
          <cell r="F14" t="str">
            <v>HF Financial Corp</v>
          </cell>
          <cell r="G14" t="str">
            <v xml:space="preserve">Public </v>
          </cell>
          <cell r="H14">
            <v>25000000</v>
          </cell>
          <cell r="I14" t="str">
            <v>Approve</v>
          </cell>
          <cell r="L14" t="str">
            <v>October 23, 2008</v>
          </cell>
          <cell r="M14">
            <v>39744.666666666664</v>
          </cell>
          <cell r="N14" t="str">
            <v>Approve</v>
          </cell>
          <cell r="O14">
            <v>25000000</v>
          </cell>
          <cell r="R14">
            <v>39758</v>
          </cell>
          <cell r="T14" t="str">
            <v xml:space="preserve">Mr. Curtis L. Hage  </v>
          </cell>
          <cell r="U14" t="str">
            <v>605-333-7556</v>
          </cell>
          <cell r="V14" t="str">
            <v>Darrel L. Posegate  605-333-7530</v>
          </cell>
          <cell r="W14" t="str">
            <v>225 South Main Ave.</v>
          </cell>
          <cell r="X14" t="str">
            <v>Sioux Falls</v>
          </cell>
          <cell r="Y14" t="str">
            <v>SD</v>
          </cell>
          <cell r="Z14">
            <v>57104</v>
          </cell>
          <cell r="AB14">
            <v>39773</v>
          </cell>
          <cell r="AC14">
            <v>39773</v>
          </cell>
          <cell r="AD14">
            <v>25000000</v>
          </cell>
          <cell r="AE14" t="str">
            <v>Squire Sanders</v>
          </cell>
          <cell r="AF14" t="str">
            <v>HFFC</v>
          </cell>
          <cell r="AG14" t="str">
            <v>Nasdaq</v>
          </cell>
          <cell r="AH14">
            <v>12.4</v>
          </cell>
          <cell r="AI14">
            <v>302419</v>
          </cell>
        </row>
        <row r="15">
          <cell r="A15">
            <v>11</v>
          </cell>
          <cell r="B15" t="str">
            <v>October 22, 2008</v>
          </cell>
          <cell r="C15" t="str">
            <v>OTS</v>
          </cell>
          <cell r="D15" t="str">
            <v>Holding Co Docket</v>
          </cell>
          <cell r="E15" t="str">
            <v>H2427</v>
          </cell>
          <cell r="F15" t="str">
            <v>Washington Federal Inc./ Washington Federal Savings &amp; Loan Association</v>
          </cell>
          <cell r="G15" t="str">
            <v xml:space="preserve">Public </v>
          </cell>
          <cell r="H15">
            <v>200000000</v>
          </cell>
          <cell r="I15" t="str">
            <v>Approve</v>
          </cell>
          <cell r="L15" t="str">
            <v>October 23, 2008</v>
          </cell>
          <cell r="M15">
            <v>39744.666666666664</v>
          </cell>
          <cell r="N15" t="str">
            <v>Approve</v>
          </cell>
          <cell r="O15">
            <v>200000000</v>
          </cell>
          <cell r="R15">
            <v>39758</v>
          </cell>
          <cell r="T15" t="str">
            <v xml:space="preserve">Mr. Roy M. Whitehead  </v>
          </cell>
          <cell r="U15" t="str">
            <v>206-777-8210</v>
          </cell>
          <cell r="V15" t="str">
            <v>Brent J. Beardall  206-777-8331</v>
          </cell>
          <cell r="W15" t="str">
            <v>425 Pike St.</v>
          </cell>
          <cell r="X15" t="str">
            <v>Seattle</v>
          </cell>
          <cell r="Y15" t="str">
            <v>WA</v>
          </cell>
          <cell r="Z15">
            <v>98101</v>
          </cell>
          <cell r="AB15">
            <v>39766</v>
          </cell>
          <cell r="AC15">
            <v>39766</v>
          </cell>
          <cell r="AD15">
            <v>200000000</v>
          </cell>
          <cell r="AE15" t="str">
            <v>Squire Sanders</v>
          </cell>
          <cell r="AF15" t="str">
            <v>WFSL</v>
          </cell>
          <cell r="AG15" t="str">
            <v>Nasdaq</v>
          </cell>
          <cell r="AH15">
            <v>17.57</v>
          </cell>
          <cell r="AI15">
            <v>1707456</v>
          </cell>
        </row>
        <row r="16">
          <cell r="AB16" t="str">
            <v xml:space="preserve"> </v>
          </cell>
        </row>
        <row r="17">
          <cell r="A17">
            <v>12</v>
          </cell>
          <cell r="B17" t="str">
            <v>October 23, 2008</v>
          </cell>
          <cell r="C17" t="str">
            <v>FDIC</v>
          </cell>
          <cell r="D17" t="str">
            <v>RSSD</v>
          </cell>
          <cell r="E17">
            <v>1074156</v>
          </cell>
          <cell r="F17" t="str">
            <v>BB&amp;T Corp.</v>
          </cell>
          <cell r="G17" t="str">
            <v xml:space="preserve">Public </v>
          </cell>
          <cell r="H17">
            <v>3133640000</v>
          </cell>
          <cell r="I17" t="str">
            <v>Approve</v>
          </cell>
          <cell r="L17" t="str">
            <v>October 24, 2008</v>
          </cell>
          <cell r="M17">
            <v>39745.625</v>
          </cell>
          <cell r="N17" t="str">
            <v>Approve</v>
          </cell>
          <cell r="O17">
            <v>3133640000</v>
          </cell>
          <cell r="R17">
            <v>39758</v>
          </cell>
          <cell r="T17" t="str">
            <v xml:space="preserve">Mr. Christopher L. Henson  </v>
          </cell>
          <cell r="U17" t="str">
            <v>336-733-3008</v>
          </cell>
          <cell r="V17" t="str">
            <v>Hal S. Johnson  336-733-2871</v>
          </cell>
          <cell r="W17" t="str">
            <v>200 West 2nd St.</v>
          </cell>
          <cell r="X17" t="str">
            <v>Winston-Salem</v>
          </cell>
          <cell r="Y17" t="str">
            <v>NC</v>
          </cell>
          <cell r="Z17">
            <v>27101</v>
          </cell>
          <cell r="AB17">
            <v>39766</v>
          </cell>
          <cell r="AC17">
            <v>39766</v>
          </cell>
          <cell r="AD17">
            <v>3133640000</v>
          </cell>
          <cell r="AE17" t="str">
            <v>Hughes Hubbard</v>
          </cell>
          <cell r="AF17" t="str">
            <v>BBT</v>
          </cell>
          <cell r="AG17" t="str">
            <v>NYSE</v>
          </cell>
          <cell r="AH17">
            <v>33.81</v>
          </cell>
          <cell r="AI17">
            <v>13902573</v>
          </cell>
        </row>
        <row r="18">
          <cell r="A18">
            <v>13</v>
          </cell>
          <cell r="B18" t="str">
            <v>October 23, 2008</v>
          </cell>
          <cell r="C18" t="str">
            <v>FDIC</v>
          </cell>
          <cell r="D18" t="str">
            <v>RSSD</v>
          </cell>
          <cell r="E18">
            <v>1247633</v>
          </cell>
          <cell r="F18" t="str">
            <v>Provident Banshares Corp.</v>
          </cell>
          <cell r="G18" t="str">
            <v xml:space="preserve">Public </v>
          </cell>
          <cell r="H18">
            <v>151500000</v>
          </cell>
          <cell r="I18" t="str">
            <v>Approve</v>
          </cell>
          <cell r="L18" t="str">
            <v>October 24, 2008</v>
          </cell>
          <cell r="M18">
            <v>39745.625</v>
          </cell>
          <cell r="N18" t="str">
            <v>Approve</v>
          </cell>
          <cell r="O18">
            <v>151500000</v>
          </cell>
          <cell r="R18">
            <v>39758</v>
          </cell>
          <cell r="T18" t="str">
            <v xml:space="preserve">Mr. Robert L. Davis  </v>
          </cell>
          <cell r="U18" t="str">
            <v>410-277-2848</v>
          </cell>
          <cell r="V18" t="str">
            <v>Dennis A. Starliper  410-277-2705</v>
          </cell>
          <cell r="W18" t="str">
            <v>114 East Lexington St.</v>
          </cell>
          <cell r="X18" t="str">
            <v>Baltimore</v>
          </cell>
          <cell r="Y18" t="str">
            <v>MD</v>
          </cell>
          <cell r="Z18">
            <v>21201</v>
          </cell>
          <cell r="AB18">
            <v>39766</v>
          </cell>
          <cell r="AC18">
            <v>39766</v>
          </cell>
          <cell r="AD18">
            <v>151500000</v>
          </cell>
          <cell r="AE18" t="str">
            <v>Squire Sanders</v>
          </cell>
          <cell r="AF18" t="str">
            <v>PBKS</v>
          </cell>
          <cell r="AG18" t="str">
            <v>Nasdaq</v>
          </cell>
          <cell r="AH18">
            <v>9.57</v>
          </cell>
          <cell r="AI18">
            <v>2374608</v>
          </cell>
        </row>
        <row r="19">
          <cell r="A19">
            <v>14</v>
          </cell>
          <cell r="B19" t="str">
            <v>October 23, 2008</v>
          </cell>
          <cell r="C19" t="str">
            <v>FDIC</v>
          </cell>
          <cell r="D19" t="str">
            <v>RSSD</v>
          </cell>
          <cell r="E19">
            <v>2747644</v>
          </cell>
          <cell r="F19" t="str">
            <v>Umpqua Holdings Corp.</v>
          </cell>
          <cell r="G19" t="str">
            <v xml:space="preserve">Public </v>
          </cell>
          <cell r="H19">
            <v>214181000</v>
          </cell>
          <cell r="I19" t="str">
            <v>Approve</v>
          </cell>
          <cell r="L19" t="str">
            <v>October 24, 2008</v>
          </cell>
          <cell r="M19">
            <v>39745.625</v>
          </cell>
          <cell r="N19" t="str">
            <v>Approve</v>
          </cell>
          <cell r="O19">
            <v>214181000</v>
          </cell>
          <cell r="R19">
            <v>39758</v>
          </cell>
          <cell r="T19" t="str">
            <v xml:space="preserve">Mr. Ron Farnsworth  </v>
          </cell>
          <cell r="U19" t="str">
            <v>503-727-4108</v>
          </cell>
          <cell r="V19" t="str">
            <v>Neal McLaughlin  503-727-4224</v>
          </cell>
          <cell r="W19" t="str">
            <v>1 SW Columbia St., ste 1200</v>
          </cell>
          <cell r="X19" t="str">
            <v>Portland</v>
          </cell>
          <cell r="Y19" t="str">
            <v>OR</v>
          </cell>
          <cell r="Z19">
            <v>97258</v>
          </cell>
          <cell r="AB19">
            <v>39766</v>
          </cell>
          <cell r="AC19">
            <v>39766</v>
          </cell>
          <cell r="AD19">
            <v>214181000</v>
          </cell>
          <cell r="AE19" t="str">
            <v>Squire Sanders</v>
          </cell>
          <cell r="AF19" t="str">
            <v>UMPQ</v>
          </cell>
          <cell r="AG19" t="str">
            <v>Nasdaq</v>
          </cell>
          <cell r="AH19">
            <v>14.46</v>
          </cell>
          <cell r="AI19">
            <v>2221795</v>
          </cell>
        </row>
        <row r="20">
          <cell r="A20">
            <v>15</v>
          </cell>
          <cell r="B20" t="str">
            <v>October 23, 2008</v>
          </cell>
          <cell r="C20" t="str">
            <v>FRB</v>
          </cell>
          <cell r="D20" t="str">
            <v>RSSD</v>
          </cell>
          <cell r="E20">
            <v>3587146</v>
          </cell>
          <cell r="F20" t="str">
            <v>Bank of New York Mellon Corp</v>
          </cell>
          <cell r="G20" t="str">
            <v xml:space="preserve">Public </v>
          </cell>
          <cell r="H20">
            <v>3000000000</v>
          </cell>
          <cell r="I20" t="str">
            <v>Approve</v>
          </cell>
          <cell r="L20" t="str">
            <v>October 23, 2008</v>
          </cell>
          <cell r="M20">
            <v>39744.895833333336</v>
          </cell>
          <cell r="N20" t="str">
            <v>Ratified 13 Oct Approval</v>
          </cell>
          <cell r="O20">
            <v>3000000000</v>
          </cell>
          <cell r="P20" t="str">
            <v>Approved 10/13/08</v>
          </cell>
          <cell r="R20" t="str">
            <v>n/a</v>
          </cell>
          <cell r="X20" t="str">
            <v>New York</v>
          </cell>
          <cell r="Y20" t="str">
            <v>NY</v>
          </cell>
          <cell r="AB20">
            <v>39749</v>
          </cell>
          <cell r="AC20">
            <v>39749</v>
          </cell>
          <cell r="AD20">
            <v>3000000000</v>
          </cell>
          <cell r="AE20" t="str">
            <v>Simpson Thatcher</v>
          </cell>
          <cell r="AF20" t="str">
            <v>BK</v>
          </cell>
          <cell r="AG20" t="str">
            <v>NYSE</v>
          </cell>
          <cell r="AH20">
            <v>31</v>
          </cell>
          <cell r="AI20">
            <v>14516129</v>
          </cell>
        </row>
        <row r="21">
          <cell r="A21">
            <v>16</v>
          </cell>
          <cell r="B21" t="str">
            <v>October 23, 2008</v>
          </cell>
          <cell r="C21" t="str">
            <v>FRB</v>
          </cell>
          <cell r="D21" t="str">
            <v>RSSD</v>
          </cell>
          <cell r="E21">
            <v>1199844</v>
          </cell>
          <cell r="F21" t="str">
            <v>Comerica Inc.</v>
          </cell>
          <cell r="G21" t="str">
            <v xml:space="preserve">Public </v>
          </cell>
          <cell r="H21">
            <v>2250000000</v>
          </cell>
          <cell r="I21" t="str">
            <v>Approve</v>
          </cell>
          <cell r="L21" t="str">
            <v>October 24, 2008</v>
          </cell>
          <cell r="M21">
            <v>39745.625</v>
          </cell>
          <cell r="N21" t="str">
            <v>Approve</v>
          </cell>
          <cell r="O21">
            <v>2250000000</v>
          </cell>
          <cell r="P21" t="str">
            <v>Sent a revised application on 11/14/08 with a RWA as of 9/30/08 and an agreement to Investment Agreements and no issues with the conditions of compliance</v>
          </cell>
          <cell r="R21">
            <v>39758</v>
          </cell>
          <cell r="T21" t="str">
            <v xml:space="preserve">Mr. Ralph W. Babb, Jr.  </v>
          </cell>
          <cell r="U21" t="str">
            <v>214-462-4444</v>
          </cell>
          <cell r="V21" t="str">
            <v>Jon W. Bilstrom  214-462-4447</v>
          </cell>
          <cell r="W21" t="str">
            <v>1717 Main St.</v>
          </cell>
          <cell r="X21" t="str">
            <v>Dallas</v>
          </cell>
          <cell r="Y21" t="str">
            <v>TX</v>
          </cell>
          <cell r="Z21">
            <v>75201</v>
          </cell>
          <cell r="AB21">
            <v>39766</v>
          </cell>
          <cell r="AC21">
            <v>39766</v>
          </cell>
          <cell r="AD21">
            <v>2250000000</v>
          </cell>
          <cell r="AE21" t="str">
            <v>Simpson Thatcher</v>
          </cell>
          <cell r="AF21" t="str">
            <v>CMA</v>
          </cell>
          <cell r="AG21" t="str">
            <v>NYSE</v>
          </cell>
          <cell r="AH21">
            <v>29.4</v>
          </cell>
          <cell r="AI21">
            <v>11479592</v>
          </cell>
        </row>
        <row r="22">
          <cell r="A22">
            <v>17</v>
          </cell>
          <cell r="B22" t="str">
            <v>October 23, 2008</v>
          </cell>
          <cell r="C22" t="str">
            <v>FRB</v>
          </cell>
          <cell r="D22" t="str">
            <v>RSSD</v>
          </cell>
          <cell r="E22">
            <v>3820197</v>
          </cell>
          <cell r="F22" t="str">
            <v>Goldman Sachs &amp; Co.</v>
          </cell>
          <cell r="G22" t="str">
            <v xml:space="preserve">Public </v>
          </cell>
          <cell r="H22">
            <v>10000000000</v>
          </cell>
          <cell r="I22" t="str">
            <v>Approve</v>
          </cell>
          <cell r="L22" t="str">
            <v>October 23, 2008</v>
          </cell>
          <cell r="M22">
            <v>39744.895833333336</v>
          </cell>
          <cell r="N22" t="str">
            <v>Ratified 13 Oct Approval</v>
          </cell>
          <cell r="O22">
            <v>10000000000</v>
          </cell>
          <cell r="P22" t="str">
            <v>Approved 10/13/08</v>
          </cell>
          <cell r="R22" t="str">
            <v>n/a</v>
          </cell>
          <cell r="X22" t="str">
            <v>New York</v>
          </cell>
          <cell r="Y22" t="str">
            <v>NY</v>
          </cell>
          <cell r="AB22">
            <v>39749</v>
          </cell>
          <cell r="AC22">
            <v>39749</v>
          </cell>
          <cell r="AD22">
            <v>10000000000</v>
          </cell>
          <cell r="AE22" t="str">
            <v>Simpson Thatcher</v>
          </cell>
          <cell r="AF22" t="str">
            <v>GS</v>
          </cell>
          <cell r="AG22" t="str">
            <v>NYSE</v>
          </cell>
          <cell r="AH22">
            <v>122.9</v>
          </cell>
          <cell r="AI22">
            <v>12205045</v>
          </cell>
        </row>
        <row r="23">
          <cell r="A23">
            <v>18</v>
          </cell>
          <cell r="B23" t="str">
            <v>October 23, 2008</v>
          </cell>
          <cell r="C23" t="str">
            <v>FRB</v>
          </cell>
          <cell r="D23" t="str">
            <v>RSSD</v>
          </cell>
          <cell r="E23">
            <v>2162966</v>
          </cell>
          <cell r="F23" t="str">
            <v>Morgan Stanley</v>
          </cell>
          <cell r="G23" t="str">
            <v xml:space="preserve">Public </v>
          </cell>
          <cell r="H23">
            <v>10000000000</v>
          </cell>
          <cell r="I23" t="str">
            <v>Approve</v>
          </cell>
          <cell r="L23" t="str">
            <v>October 23, 2008</v>
          </cell>
          <cell r="M23">
            <v>39744.666666666664</v>
          </cell>
          <cell r="N23" t="str">
            <v>Ratified 13 Oct Approval</v>
          </cell>
          <cell r="O23">
            <v>10000000000</v>
          </cell>
          <cell r="P23" t="str">
            <v>Approved 10/13/08</v>
          </cell>
          <cell r="R23" t="str">
            <v>n/a</v>
          </cell>
          <cell r="X23" t="str">
            <v>New York</v>
          </cell>
          <cell r="Y23" t="str">
            <v>NY</v>
          </cell>
          <cell r="AB23">
            <v>39749</v>
          </cell>
          <cell r="AC23">
            <v>39749</v>
          </cell>
          <cell r="AD23">
            <v>10000000000</v>
          </cell>
          <cell r="AE23" t="str">
            <v>Simpson Thatcher</v>
          </cell>
          <cell r="AF23" t="str">
            <v>MS</v>
          </cell>
          <cell r="AG23" t="str">
            <v>NYSE</v>
          </cell>
          <cell r="AH23">
            <v>22.99</v>
          </cell>
          <cell r="AI23">
            <v>65245759</v>
          </cell>
        </row>
        <row r="24">
          <cell r="A24">
            <v>19</v>
          </cell>
          <cell r="B24" t="str">
            <v>October 23, 2008</v>
          </cell>
          <cell r="C24" t="str">
            <v>FRB</v>
          </cell>
          <cell r="D24" t="str">
            <v>RSSD</v>
          </cell>
          <cell r="E24">
            <v>3242838</v>
          </cell>
          <cell r="F24" t="str">
            <v>Regions Financial Corp./ Regions Bank</v>
          </cell>
          <cell r="G24" t="str">
            <v xml:space="preserve">Public </v>
          </cell>
          <cell r="H24">
            <v>3500000000</v>
          </cell>
          <cell r="I24" t="str">
            <v>Approve</v>
          </cell>
          <cell r="L24" t="str">
            <v>October 23, 2008</v>
          </cell>
          <cell r="M24">
            <v>39744.666666666664</v>
          </cell>
          <cell r="N24" t="str">
            <v>Approve</v>
          </cell>
          <cell r="O24">
            <v>3500000000</v>
          </cell>
          <cell r="P24" t="str">
            <v>11/14/08: accepted the terms</v>
          </cell>
          <cell r="R24">
            <v>39758</v>
          </cell>
          <cell r="T24" t="str">
            <v xml:space="preserve">Ms. Irene Esteves  </v>
          </cell>
          <cell r="U24" t="str">
            <v>205-264-4174</v>
          </cell>
          <cell r="V24" t="str">
            <v>John Buchanan  205-326-5319</v>
          </cell>
          <cell r="W24" t="str">
            <v>1900 5th Ave. North</v>
          </cell>
          <cell r="X24" t="str">
            <v>Birmingham</v>
          </cell>
          <cell r="Y24" t="str">
            <v>AL</v>
          </cell>
          <cell r="Z24">
            <v>35203</v>
          </cell>
          <cell r="AB24">
            <v>39766</v>
          </cell>
          <cell r="AC24">
            <v>39766</v>
          </cell>
          <cell r="AD24">
            <v>3500000000</v>
          </cell>
          <cell r="AE24" t="str">
            <v>Simpson Thatcher</v>
          </cell>
          <cell r="AF24" t="str">
            <v>RF</v>
          </cell>
          <cell r="AG24" t="str">
            <v>NYSE</v>
          </cell>
          <cell r="AH24">
            <v>10.88</v>
          </cell>
          <cell r="AI24">
            <v>48253677</v>
          </cell>
        </row>
        <row r="25">
          <cell r="A25">
            <v>20</v>
          </cell>
          <cell r="B25" t="str">
            <v>October 23, 2008</v>
          </cell>
          <cell r="C25" t="str">
            <v>FRB</v>
          </cell>
          <cell r="D25" t="str">
            <v>RSSD</v>
          </cell>
          <cell r="E25">
            <v>1111435</v>
          </cell>
          <cell r="F25" t="str">
            <v xml:space="preserve">State Street </v>
          </cell>
          <cell r="G25" t="str">
            <v xml:space="preserve">Public </v>
          </cell>
          <cell r="H25">
            <v>2000000000</v>
          </cell>
          <cell r="I25" t="str">
            <v>Approve</v>
          </cell>
          <cell r="L25" t="str">
            <v>October 23, 2008</v>
          </cell>
          <cell r="M25">
            <v>39744.895833333336</v>
          </cell>
          <cell r="N25" t="str">
            <v>Ratified 13 Oct Approval</v>
          </cell>
          <cell r="O25">
            <v>2000000000</v>
          </cell>
          <cell r="P25" t="str">
            <v>Approved 10/13/08</v>
          </cell>
          <cell r="R25" t="str">
            <v>n/a</v>
          </cell>
          <cell r="X25" t="str">
            <v>Boston</v>
          </cell>
          <cell r="Y25" t="str">
            <v>MA</v>
          </cell>
          <cell r="AB25">
            <v>39749</v>
          </cell>
          <cell r="AC25">
            <v>39749</v>
          </cell>
          <cell r="AD25">
            <v>2000000000</v>
          </cell>
          <cell r="AE25" t="str">
            <v>Simpson Thatcher</v>
          </cell>
          <cell r="AF25" t="str">
            <v>STT</v>
          </cell>
          <cell r="AG25" t="str">
            <v>NYSE</v>
          </cell>
          <cell r="AH25">
            <v>53.8</v>
          </cell>
          <cell r="AI25">
            <v>5576208</v>
          </cell>
        </row>
        <row r="26">
          <cell r="A26">
            <v>21</v>
          </cell>
          <cell r="B26" t="str">
            <v>October 23, 2008</v>
          </cell>
          <cell r="C26" t="str">
            <v>OCC</v>
          </cell>
          <cell r="D26" t="str">
            <v>RSSD</v>
          </cell>
          <cell r="E26">
            <v>1073757</v>
          </cell>
          <cell r="F26" t="str">
            <v>Bank of America</v>
          </cell>
          <cell r="G26" t="str">
            <v xml:space="preserve">Public </v>
          </cell>
          <cell r="H26">
            <v>15000000000</v>
          </cell>
          <cell r="I26" t="str">
            <v>Approve</v>
          </cell>
          <cell r="L26" t="str">
            <v>October 23, 2008</v>
          </cell>
          <cell r="M26">
            <v>39744.666666666664</v>
          </cell>
          <cell r="N26" t="str">
            <v>Ratified 13 Oct Approval</v>
          </cell>
          <cell r="O26">
            <v>15000000000</v>
          </cell>
          <cell r="P26" t="str">
            <v>Approved 10/13/08; Note, $10b more if ML closes</v>
          </cell>
          <cell r="R26" t="str">
            <v>n/a</v>
          </cell>
          <cell r="X26" t="str">
            <v>Charlotte</v>
          </cell>
          <cell r="Y26" t="str">
            <v>NC</v>
          </cell>
          <cell r="AB26">
            <v>39749</v>
          </cell>
          <cell r="AC26">
            <v>39749</v>
          </cell>
          <cell r="AD26">
            <v>15000000000</v>
          </cell>
          <cell r="AE26" t="str">
            <v>Simpson Thatcher</v>
          </cell>
          <cell r="AF26" t="str">
            <v>BAC</v>
          </cell>
          <cell r="AG26" t="str">
            <v>NYSE</v>
          </cell>
          <cell r="AH26">
            <v>30.79</v>
          </cell>
          <cell r="AI26">
            <v>73075674</v>
          </cell>
        </row>
        <row r="27">
          <cell r="A27">
            <v>22</v>
          </cell>
          <cell r="B27" t="str">
            <v>October 23, 2008</v>
          </cell>
          <cell r="C27" t="str">
            <v>OCC</v>
          </cell>
          <cell r="D27" t="str">
            <v>RSSD</v>
          </cell>
          <cell r="E27">
            <v>2270860</v>
          </cell>
          <cell r="F27" t="str">
            <v>Capital One Financial Corporation</v>
          </cell>
          <cell r="G27" t="str">
            <v xml:space="preserve">Public </v>
          </cell>
          <cell r="H27">
            <v>3555199000</v>
          </cell>
          <cell r="I27" t="str">
            <v>Approve</v>
          </cell>
          <cell r="L27" t="str">
            <v>October 23, 2008</v>
          </cell>
          <cell r="M27">
            <v>39744.666666666664</v>
          </cell>
          <cell r="N27" t="str">
            <v>Approve Lesser Amount</v>
          </cell>
          <cell r="O27">
            <v>3543586000</v>
          </cell>
          <cell r="P27" t="str">
            <v>3,543,586,000 is 3% of RWA based on Q2 Report; original request was 3,550,000,000</v>
          </cell>
          <cell r="R27">
            <v>39759</v>
          </cell>
          <cell r="T27" t="str">
            <v xml:space="preserve">Mr. Andres L. Navarrete  </v>
          </cell>
          <cell r="U27" t="str">
            <v>703-720-2266</v>
          </cell>
          <cell r="V27" t="str">
            <v>Kevin Murray  703-720-1974</v>
          </cell>
          <cell r="W27" t="str">
            <v>1680 Capital One Dr.</v>
          </cell>
          <cell r="X27" t="str">
            <v>McLean</v>
          </cell>
          <cell r="Y27" t="str">
            <v>VA</v>
          </cell>
          <cell r="Z27">
            <v>22102</v>
          </cell>
          <cell r="AB27">
            <v>39766</v>
          </cell>
          <cell r="AC27">
            <v>39766</v>
          </cell>
          <cell r="AD27">
            <v>3555199000</v>
          </cell>
          <cell r="AE27" t="str">
            <v>Simpson Thatcher</v>
          </cell>
          <cell r="AF27" t="str">
            <v>COF</v>
          </cell>
          <cell r="AG27" t="str">
            <v>NYSE</v>
          </cell>
          <cell r="AH27">
            <v>42.13</v>
          </cell>
          <cell r="AI27">
            <v>12657960</v>
          </cell>
        </row>
        <row r="28">
          <cell r="A28">
            <v>23</v>
          </cell>
          <cell r="B28" t="str">
            <v>October 23, 2008</v>
          </cell>
          <cell r="C28" t="str">
            <v>OCC</v>
          </cell>
          <cell r="D28" t="str">
            <v>RSSD</v>
          </cell>
          <cell r="E28">
            <v>2868129</v>
          </cell>
          <cell r="F28" t="str">
            <v>Centerstate Banks of Florida Inc.</v>
          </cell>
          <cell r="G28" t="str">
            <v xml:space="preserve">Public </v>
          </cell>
          <cell r="H28">
            <v>27875000</v>
          </cell>
          <cell r="I28" t="str">
            <v>Approve</v>
          </cell>
          <cell r="L28" t="str">
            <v>October 23, 2008</v>
          </cell>
          <cell r="M28">
            <v>39744.666666666664</v>
          </cell>
          <cell r="N28" t="str">
            <v>Approve</v>
          </cell>
          <cell r="O28">
            <v>27875000</v>
          </cell>
          <cell r="R28">
            <v>39758</v>
          </cell>
          <cell r="T28" t="str">
            <v xml:space="preserve">Mr. James J. Antal  </v>
          </cell>
          <cell r="U28" t="str">
            <v>863-419-7750</v>
          </cell>
          <cell r="V28" t="str">
            <v>Sara Gamez  863-419-7750</v>
          </cell>
          <cell r="W28" t="str">
            <v>42745 U.S. Highway 27</v>
          </cell>
          <cell r="X28" t="str">
            <v>Davenport</v>
          </cell>
          <cell r="Y28" t="str">
            <v>FL</v>
          </cell>
          <cell r="Z28">
            <v>33837</v>
          </cell>
          <cell r="AB28">
            <v>39773</v>
          </cell>
          <cell r="AC28">
            <v>39773</v>
          </cell>
          <cell r="AD28">
            <v>27875000</v>
          </cell>
          <cell r="AE28" t="str">
            <v>Squire Sanders</v>
          </cell>
          <cell r="AF28" t="str">
            <v>CSFL</v>
          </cell>
          <cell r="AG28" t="str">
            <v>Nasdaq</v>
          </cell>
          <cell r="AH28">
            <v>16.670000000000002</v>
          </cell>
          <cell r="AI28">
            <v>250825</v>
          </cell>
        </row>
        <row r="29">
          <cell r="A29">
            <v>24</v>
          </cell>
          <cell r="B29" t="str">
            <v>October 23, 2008</v>
          </cell>
          <cell r="C29" t="str">
            <v>OCC</v>
          </cell>
          <cell r="D29" t="str">
            <v>RSSD</v>
          </cell>
          <cell r="E29">
            <v>1951350</v>
          </cell>
          <cell r="F29" t="str">
            <v>Citigroup Inc./Citibank National Association</v>
          </cell>
          <cell r="G29" t="str">
            <v xml:space="preserve">Public </v>
          </cell>
          <cell r="H29">
            <v>25000000000</v>
          </cell>
          <cell r="I29" t="str">
            <v>Approve</v>
          </cell>
          <cell r="L29" t="str">
            <v>October 23, 2008</v>
          </cell>
          <cell r="M29">
            <v>39744.666666666664</v>
          </cell>
          <cell r="N29" t="str">
            <v>Ratified 13 Oct Approval</v>
          </cell>
          <cell r="O29">
            <v>25000000000</v>
          </cell>
          <cell r="P29" t="str">
            <v>Approved 10/13/08</v>
          </cell>
          <cell r="R29" t="str">
            <v>n/a</v>
          </cell>
          <cell r="X29" t="str">
            <v>New York</v>
          </cell>
          <cell r="Y29" t="str">
            <v>NY</v>
          </cell>
          <cell r="AB29">
            <v>39749</v>
          </cell>
          <cell r="AC29">
            <v>39749</v>
          </cell>
          <cell r="AD29">
            <v>25000000000</v>
          </cell>
          <cell r="AE29" t="str">
            <v>Simpson Thatcher</v>
          </cell>
          <cell r="AF29" t="str">
            <v>C</v>
          </cell>
          <cell r="AG29" t="str">
            <v>NYSE</v>
          </cell>
          <cell r="AH29">
            <v>17.850000000000001</v>
          </cell>
          <cell r="AI29">
            <v>210084034</v>
          </cell>
        </row>
        <row r="30">
          <cell r="A30">
            <v>25</v>
          </cell>
          <cell r="B30" t="str">
            <v>October 23, 2008</v>
          </cell>
          <cell r="C30" t="str">
            <v>OCC</v>
          </cell>
          <cell r="D30" t="str">
            <v>RSSD</v>
          </cell>
          <cell r="E30">
            <v>1069125</v>
          </cell>
          <cell r="F30" t="str">
            <v>City National Corporation</v>
          </cell>
          <cell r="G30" t="str">
            <v xml:space="preserve">Public </v>
          </cell>
          <cell r="H30">
            <v>400000000</v>
          </cell>
          <cell r="I30" t="str">
            <v>Approve</v>
          </cell>
          <cell r="L30" t="str">
            <v>October 23, 2008</v>
          </cell>
          <cell r="M30">
            <v>39744.666666666664</v>
          </cell>
          <cell r="N30" t="str">
            <v>Approve Lesser Amount</v>
          </cell>
          <cell r="O30">
            <v>400000000</v>
          </cell>
          <cell r="P30" t="str">
            <v>originally requested 400,000,000 which is consistent with 9/30 RWA; had exceeded 6/30 RWA and application was subsequently amended</v>
          </cell>
          <cell r="R30">
            <v>39765</v>
          </cell>
          <cell r="T30" t="str">
            <v xml:space="preserve">Mr. Russell Goldsmith  </v>
          </cell>
          <cell r="U30" t="str">
            <v>310-888-6080</v>
          </cell>
          <cell r="V30" t="str">
            <v>Michael Cahill 213-673-9515</v>
          </cell>
          <cell r="W30" t="str">
            <v>400 North Roxbury Dr.</v>
          </cell>
          <cell r="X30" t="str">
            <v>Beverly Hills</v>
          </cell>
          <cell r="Y30" t="str">
            <v>CA</v>
          </cell>
          <cell r="Z30">
            <v>90210</v>
          </cell>
          <cell r="AA30" t="str">
            <v>(310) 888-6095</v>
          </cell>
          <cell r="AB30">
            <v>39773</v>
          </cell>
          <cell r="AC30">
            <v>39773</v>
          </cell>
          <cell r="AD30">
            <v>400000000</v>
          </cell>
          <cell r="AE30" t="str">
            <v>Hughes Hubbard</v>
          </cell>
          <cell r="AF30" t="str">
            <v>CYN</v>
          </cell>
          <cell r="AG30" t="str">
            <v>NYSE</v>
          </cell>
          <cell r="AH30">
            <v>53.16</v>
          </cell>
          <cell r="AI30">
            <v>1128668</v>
          </cell>
        </row>
        <row r="31">
          <cell r="A31">
            <v>26</v>
          </cell>
          <cell r="B31" t="str">
            <v>October 23, 2008</v>
          </cell>
          <cell r="C31" t="str">
            <v>OCC</v>
          </cell>
          <cell r="D31" t="str">
            <v>RSSD</v>
          </cell>
          <cell r="E31">
            <v>1478017</v>
          </cell>
          <cell r="F31" t="str">
            <v>First Community Bancshares Inc.</v>
          </cell>
          <cell r="G31" t="str">
            <v xml:space="preserve">Public </v>
          </cell>
          <cell r="H31">
            <v>42500000</v>
          </cell>
          <cell r="I31" t="str">
            <v>Approve</v>
          </cell>
          <cell r="L31" t="str">
            <v>October 23, 2008</v>
          </cell>
          <cell r="M31">
            <v>39744.666666666664</v>
          </cell>
          <cell r="N31" t="str">
            <v>Approve</v>
          </cell>
          <cell r="O31">
            <v>41500000</v>
          </cell>
          <cell r="P31" t="str">
            <v>revised per 9/30 RWA</v>
          </cell>
          <cell r="R31">
            <v>39758</v>
          </cell>
          <cell r="T31" t="str">
            <v xml:space="preserve">Mr. David D. Brown  </v>
          </cell>
          <cell r="U31" t="str">
            <v>276-326-9000</v>
          </cell>
          <cell r="V31" t="str">
            <v>John C.Spracher  276-326-9000</v>
          </cell>
          <cell r="W31" t="str">
            <v>P.O. Box 989</v>
          </cell>
          <cell r="X31" t="str">
            <v>Bluefield</v>
          </cell>
          <cell r="Y31" t="str">
            <v>VA</v>
          </cell>
          <cell r="Z31" t="str">
            <v>24605-0989</v>
          </cell>
          <cell r="AB31">
            <v>39773</v>
          </cell>
          <cell r="AC31">
            <v>39773</v>
          </cell>
          <cell r="AD31">
            <v>41500000</v>
          </cell>
          <cell r="AE31" t="str">
            <v>Squire Sanders</v>
          </cell>
          <cell r="AF31" t="str">
            <v>FCBC</v>
          </cell>
          <cell r="AG31" t="str">
            <v>Nasdaq</v>
          </cell>
          <cell r="AH31">
            <v>35.26</v>
          </cell>
          <cell r="AI31">
            <v>176546</v>
          </cell>
        </row>
        <row r="32">
          <cell r="A32">
            <v>27</v>
          </cell>
          <cell r="B32" t="str">
            <v>October 23, 2008</v>
          </cell>
          <cell r="C32" t="str">
            <v>OCC</v>
          </cell>
          <cell r="D32" t="str">
            <v>RSSD</v>
          </cell>
          <cell r="E32">
            <v>1094640</v>
          </cell>
          <cell r="F32" t="str">
            <v>First Horizon National Corporation</v>
          </cell>
          <cell r="G32" t="str">
            <v xml:space="preserve">Public </v>
          </cell>
          <cell r="H32">
            <v>866540000</v>
          </cell>
          <cell r="I32" t="str">
            <v>Approve</v>
          </cell>
          <cell r="J32">
            <v>39745</v>
          </cell>
          <cell r="K32" t="str">
            <v>Approve</v>
          </cell>
          <cell r="L32" t="str">
            <v>October 24, 2008</v>
          </cell>
          <cell r="M32">
            <v>39745.625</v>
          </cell>
          <cell r="N32" t="str">
            <v>Approve</v>
          </cell>
          <cell r="O32">
            <v>866540000</v>
          </cell>
          <cell r="P32" t="str">
            <v>10/23/08: REMANDED to council; 10/24/08: Council approved.</v>
          </cell>
          <cell r="R32">
            <v>39758</v>
          </cell>
          <cell r="T32" t="str">
            <v xml:space="preserve">Mr. D. Bryan Jordan  </v>
          </cell>
          <cell r="U32" t="str">
            <v>901-523-4194</v>
          </cell>
          <cell r="V32" t="str">
            <v>Thomas C. Adams, Jr.  901-523-4281</v>
          </cell>
          <cell r="W32" t="str">
            <v>165 Madison Ave.</v>
          </cell>
          <cell r="X32" t="str">
            <v>Memphis</v>
          </cell>
          <cell r="Y32" t="str">
            <v>TN</v>
          </cell>
          <cell r="Z32">
            <v>38103</v>
          </cell>
          <cell r="AB32">
            <v>39766</v>
          </cell>
          <cell r="AC32">
            <v>39766</v>
          </cell>
          <cell r="AD32">
            <v>866540000</v>
          </cell>
          <cell r="AE32" t="str">
            <v>Hughes Hubbard</v>
          </cell>
          <cell r="AF32" t="str">
            <v>FHN</v>
          </cell>
          <cell r="AG32" t="str">
            <v>NYSE</v>
          </cell>
          <cell r="AH32">
            <v>10.199999999999999</v>
          </cell>
          <cell r="AI32">
            <v>12743235</v>
          </cell>
        </row>
        <row r="33">
          <cell r="A33">
            <v>28</v>
          </cell>
          <cell r="B33" t="str">
            <v>October 23, 2008</v>
          </cell>
          <cell r="C33" t="str">
            <v>OCC</v>
          </cell>
          <cell r="D33" t="str">
            <v>RSSD</v>
          </cell>
          <cell r="E33">
            <v>1068191</v>
          </cell>
          <cell r="F33" t="str">
            <v>Huntington Bancshares</v>
          </cell>
          <cell r="G33" t="str">
            <v xml:space="preserve">Public </v>
          </cell>
          <cell r="H33">
            <v>1398071000</v>
          </cell>
          <cell r="I33" t="str">
            <v>Approve</v>
          </cell>
          <cell r="J33">
            <v>39745</v>
          </cell>
          <cell r="K33" t="str">
            <v>Approve</v>
          </cell>
          <cell r="L33" t="str">
            <v>October 24, 2008</v>
          </cell>
          <cell r="M33">
            <v>39745.625</v>
          </cell>
          <cell r="N33" t="str">
            <v>Approve</v>
          </cell>
          <cell r="O33">
            <v>1398071000</v>
          </cell>
          <cell r="P33" t="str">
            <v>10/23/08: REMANDED to council; 10/24/08: Council approved.</v>
          </cell>
          <cell r="R33">
            <v>39758</v>
          </cell>
          <cell r="T33" t="str">
            <v xml:space="preserve">Mr. James W. Nelson  </v>
          </cell>
          <cell r="U33" t="str">
            <v>614-480-5240</v>
          </cell>
          <cell r="V33" t="str">
            <v>Donald R. Kimble  614-480-5240</v>
          </cell>
          <cell r="W33" t="str">
            <v>41 South High St.</v>
          </cell>
          <cell r="X33" t="str">
            <v>Columbus</v>
          </cell>
          <cell r="Y33" t="str">
            <v>OH</v>
          </cell>
          <cell r="Z33">
            <v>43287</v>
          </cell>
          <cell r="AB33">
            <v>39766</v>
          </cell>
          <cell r="AC33">
            <v>39766</v>
          </cell>
          <cell r="AD33">
            <v>1398071000</v>
          </cell>
          <cell r="AE33" t="str">
            <v>Hughes Hubbard</v>
          </cell>
          <cell r="AF33" t="str">
            <v>HBAN</v>
          </cell>
          <cell r="AG33" t="str">
            <v>Nasdaq</v>
          </cell>
          <cell r="AH33">
            <v>8.9</v>
          </cell>
          <cell r="AI33">
            <v>23562994</v>
          </cell>
        </row>
        <row r="34">
          <cell r="A34">
            <v>29</v>
          </cell>
          <cell r="B34" t="str">
            <v>October 23, 2008</v>
          </cell>
          <cell r="C34" t="str">
            <v>OCC</v>
          </cell>
          <cell r="D34" t="str">
            <v>RSSD</v>
          </cell>
          <cell r="E34">
            <v>1039502</v>
          </cell>
          <cell r="F34" t="str">
            <v>JP Morgan Chase &amp; Co.</v>
          </cell>
          <cell r="G34" t="str">
            <v xml:space="preserve">Public </v>
          </cell>
          <cell r="H34">
            <v>25000000000</v>
          </cell>
          <cell r="I34" t="str">
            <v>Approve</v>
          </cell>
          <cell r="L34" t="str">
            <v>October 23, 2008</v>
          </cell>
          <cell r="M34">
            <v>39744.666666666664</v>
          </cell>
          <cell r="N34" t="str">
            <v>Ratified 13 Oct Approval</v>
          </cell>
          <cell r="O34">
            <v>25000000000</v>
          </cell>
          <cell r="P34" t="str">
            <v>Approved 10/13/08</v>
          </cell>
          <cell r="R34" t="str">
            <v>n/a</v>
          </cell>
          <cell r="X34" t="str">
            <v>New York</v>
          </cell>
          <cell r="Y34" t="str">
            <v>NY</v>
          </cell>
          <cell r="AB34">
            <v>39749</v>
          </cell>
          <cell r="AC34">
            <v>39749</v>
          </cell>
          <cell r="AD34">
            <v>25000000000</v>
          </cell>
          <cell r="AE34" t="str">
            <v>Simpson Thatcher</v>
          </cell>
          <cell r="AF34" t="str">
            <v>JPM</v>
          </cell>
          <cell r="AG34" t="str">
            <v>NYSE</v>
          </cell>
          <cell r="AH34">
            <v>42.42</v>
          </cell>
          <cell r="AI34">
            <v>88401697</v>
          </cell>
        </row>
        <row r="35">
          <cell r="A35">
            <v>30</v>
          </cell>
          <cell r="B35" t="str">
            <v>October 23, 2008</v>
          </cell>
          <cell r="C35" t="str">
            <v>OCC</v>
          </cell>
          <cell r="D35" t="str">
            <v>RSSD</v>
          </cell>
          <cell r="E35">
            <v>1068025</v>
          </cell>
          <cell r="F35" t="str">
            <v>KeyCorp/Keybank National Association</v>
          </cell>
          <cell r="G35" t="str">
            <v xml:space="preserve">Public </v>
          </cell>
          <cell r="H35">
            <v>2500000000</v>
          </cell>
          <cell r="I35" t="str">
            <v>Approve</v>
          </cell>
          <cell r="J35">
            <v>39745</v>
          </cell>
          <cell r="K35" t="str">
            <v>Approve</v>
          </cell>
          <cell r="L35" t="str">
            <v>October 24, 2008</v>
          </cell>
          <cell r="M35">
            <v>39745.625</v>
          </cell>
          <cell r="N35" t="str">
            <v>Approve</v>
          </cell>
          <cell r="O35">
            <v>2500000000</v>
          </cell>
          <cell r="P35" t="str">
            <v>10/23/08: REMANDED to council; 10/24/08: Council approved.</v>
          </cell>
          <cell r="R35">
            <v>39758</v>
          </cell>
          <cell r="T35" t="str">
            <v xml:space="preserve">Mr. Henry L. Meyer  </v>
          </cell>
          <cell r="U35" t="str">
            <v>216-689-3196</v>
          </cell>
          <cell r="V35" t="str">
            <v>Thomas Stevens  216-689-3196</v>
          </cell>
          <cell r="W35" t="str">
            <v>127 Public Square</v>
          </cell>
          <cell r="X35" t="str">
            <v>Cleveland</v>
          </cell>
          <cell r="Y35" t="str">
            <v>OH</v>
          </cell>
          <cell r="Z35">
            <v>41114</v>
          </cell>
          <cell r="AB35">
            <v>39766</v>
          </cell>
          <cell r="AC35">
            <v>39766</v>
          </cell>
          <cell r="AD35">
            <v>2500000000</v>
          </cell>
          <cell r="AE35" t="str">
            <v>Simpson Thatcher</v>
          </cell>
          <cell r="AF35" t="str">
            <v>KEY</v>
          </cell>
          <cell r="AG35" t="str">
            <v>NYSE</v>
          </cell>
          <cell r="AH35">
            <v>10.64</v>
          </cell>
          <cell r="AI35">
            <v>35244361</v>
          </cell>
        </row>
        <row r="36">
          <cell r="A36">
            <v>31</v>
          </cell>
          <cell r="B36" t="str">
            <v>October 23, 2008</v>
          </cell>
          <cell r="C36" t="str">
            <v>OCC</v>
          </cell>
          <cell r="D36" t="str">
            <v>RSSD</v>
          </cell>
          <cell r="E36">
            <v>1098303</v>
          </cell>
          <cell r="F36" t="str">
            <v>Old National Bancorp</v>
          </cell>
          <cell r="G36" t="str">
            <v xml:space="preserve">Public </v>
          </cell>
          <cell r="H36">
            <v>150000000</v>
          </cell>
          <cell r="I36" t="str">
            <v>Approve</v>
          </cell>
          <cell r="L36" t="str">
            <v>October 23, 2008</v>
          </cell>
          <cell r="M36">
            <v>39744.666666666664</v>
          </cell>
          <cell r="N36" t="str">
            <v>Approve</v>
          </cell>
          <cell r="O36">
            <v>100000000</v>
          </cell>
          <cell r="P36" t="str">
            <v>Revised downward per 12/8 request</v>
          </cell>
          <cell r="R36">
            <v>39758</v>
          </cell>
          <cell r="T36" t="str">
            <v xml:space="preserve">Mr. Robert G. Jones  </v>
          </cell>
          <cell r="U36" t="str">
            <v>812-464-1280</v>
          </cell>
          <cell r="V36" t="str">
            <v>Christopher A. Wolking 812-464-12322</v>
          </cell>
          <cell r="W36" t="str">
            <v>One Main St.</v>
          </cell>
          <cell r="X36" t="str">
            <v>Evansville</v>
          </cell>
          <cell r="Y36" t="str">
            <v>IN</v>
          </cell>
          <cell r="Z36">
            <v>47708</v>
          </cell>
          <cell r="AB36">
            <v>39794</v>
          </cell>
          <cell r="AC36">
            <v>39794</v>
          </cell>
          <cell r="AD36">
            <v>100000000</v>
          </cell>
          <cell r="AE36" t="str">
            <v>Hughes Hubbard</v>
          </cell>
          <cell r="AF36" t="str">
            <v>ONB</v>
          </cell>
          <cell r="AG36" t="str">
            <v>NYSE</v>
          </cell>
          <cell r="AH36">
            <v>18.45</v>
          </cell>
          <cell r="AI36">
            <v>813008</v>
          </cell>
        </row>
        <row r="37">
          <cell r="A37">
            <v>32</v>
          </cell>
          <cell r="B37" t="str">
            <v>October 23, 2008</v>
          </cell>
          <cell r="C37" t="str">
            <v>OCC</v>
          </cell>
          <cell r="D37" t="str">
            <v>RSSD</v>
          </cell>
          <cell r="E37">
            <v>1069778</v>
          </cell>
          <cell r="F37" t="str">
            <v>PNC Financial Services Group Inc.</v>
          </cell>
          <cell r="G37" t="str">
            <v xml:space="preserve">Public </v>
          </cell>
          <cell r="H37">
            <v>7700000000</v>
          </cell>
          <cell r="I37" t="str">
            <v>Approve</v>
          </cell>
          <cell r="L37" t="str">
            <v>October 23, 2008</v>
          </cell>
          <cell r="M37">
            <v>39744.979166666664</v>
          </cell>
          <cell r="N37" t="str">
            <v>Approve</v>
          </cell>
          <cell r="O37">
            <v>7579200000</v>
          </cell>
          <cell r="P37" t="str">
            <v xml:space="preserve">To reflect acquisition; closing will be conditioned upon merger occurring; Note:  PNC must inform Treasury by December 16th if they choose to draw down 3.5 or await closing of merger (see approval letter); waiver given on 30 days; NOTE - REVISED IN 11:30 </v>
          </cell>
          <cell r="R37">
            <v>39770</v>
          </cell>
          <cell r="T37" t="str">
            <v xml:space="preserve">Mr. Randall C. King  </v>
          </cell>
          <cell r="U37" t="str">
            <v>412-762-2594</v>
          </cell>
          <cell r="V37" t="str">
            <v>James S. Keller  412-768-4251</v>
          </cell>
          <cell r="W37" t="str">
            <v>249 Fifth Ave.</v>
          </cell>
          <cell r="X37" t="str">
            <v>Pittsburgh</v>
          </cell>
          <cell r="Y37" t="str">
            <v>PA</v>
          </cell>
          <cell r="Z37" t="str">
            <v>15222-2707</v>
          </cell>
          <cell r="AA37" t="str">
            <v>(412) 705-0044</v>
          </cell>
          <cell r="AB37">
            <v>39813</v>
          </cell>
          <cell r="AC37">
            <v>39813</v>
          </cell>
          <cell r="AD37">
            <v>7579200000</v>
          </cell>
          <cell r="AE37" t="str">
            <v>Simpson Thatcher</v>
          </cell>
          <cell r="AF37" t="str">
            <v>PNC</v>
          </cell>
          <cell r="AG37" t="str">
            <v>NYSE</v>
          </cell>
          <cell r="AH37">
            <v>67.33</v>
          </cell>
          <cell r="AI37">
            <v>16885192</v>
          </cell>
        </row>
        <row r="38">
          <cell r="A38">
            <v>33</v>
          </cell>
          <cell r="B38" t="str">
            <v>October 23, 2008</v>
          </cell>
          <cell r="C38" t="str">
            <v>OCC</v>
          </cell>
          <cell r="D38" t="str">
            <v>RSSD</v>
          </cell>
          <cell r="E38">
            <v>3394380</v>
          </cell>
          <cell r="F38" t="str">
            <v>Saigon National Bank</v>
          </cell>
          <cell r="G38" t="str">
            <v>Private</v>
          </cell>
          <cell r="H38">
            <v>1549350</v>
          </cell>
          <cell r="I38" t="str">
            <v>Approve</v>
          </cell>
          <cell r="L38" t="str">
            <v>October 23, 2008</v>
          </cell>
          <cell r="M38">
            <v>39744.666666666664</v>
          </cell>
          <cell r="N38" t="str">
            <v>Approve Lesser Amount</v>
          </cell>
          <cell r="O38">
            <v>1549000</v>
          </cell>
          <cell r="P38" t="str">
            <v xml:space="preserve">Note that Saigon's third quarter numbers have been filed (don't know exactly when).  Bank may have made 3Q acquisition as the 9/30 assets are much higher than the 6/30 assets.  Actual 2nd Qtr cons RWA - $35.4 million (in thousands, $35,425) 3% of 2nd Qtr </v>
          </cell>
          <cell r="R38">
            <v>39764</v>
          </cell>
          <cell r="T38" t="str">
            <v xml:space="preserve">Mr. John J. Kennedy  </v>
          </cell>
          <cell r="U38" t="str">
            <v>714-338-8700</v>
          </cell>
          <cell r="V38" t="str">
            <v>Roy L. Painter 714-338-8700</v>
          </cell>
          <cell r="W38" t="str">
            <v>15606 Brookhurst St. Suite C&amp;D</v>
          </cell>
          <cell r="X38" t="str">
            <v>Westminster</v>
          </cell>
          <cell r="Y38" t="str">
            <v>CA</v>
          </cell>
          <cell r="Z38">
            <v>92683</v>
          </cell>
          <cell r="AA38" t="str">
            <v>(714) 338-8730</v>
          </cell>
          <cell r="AB38">
            <v>39805</v>
          </cell>
          <cell r="AC38">
            <v>39805</v>
          </cell>
          <cell r="AD38">
            <v>1549000</v>
          </cell>
          <cell r="AE38" t="str">
            <v>Squire Sanders</v>
          </cell>
          <cell r="AF38" t="str">
            <v>SAGN</v>
          </cell>
          <cell r="AG38" t="str">
            <v>OTC</v>
          </cell>
          <cell r="AH38" t="str">
            <v>n/a</v>
          </cell>
          <cell r="AI38" t="str">
            <v>n/a</v>
          </cell>
        </row>
        <row r="39">
          <cell r="A39">
            <v>34</v>
          </cell>
          <cell r="B39" t="str">
            <v>October 23, 2008</v>
          </cell>
          <cell r="C39" t="str">
            <v>OCC</v>
          </cell>
          <cell r="D39" t="str">
            <v>RSSD</v>
          </cell>
          <cell r="E39">
            <v>1048773</v>
          </cell>
          <cell r="F39" t="str">
            <v>Valley National Bancorp</v>
          </cell>
          <cell r="G39" t="str">
            <v xml:space="preserve">Public </v>
          </cell>
          <cell r="H39">
            <v>300000000</v>
          </cell>
          <cell r="I39" t="str">
            <v>Approve</v>
          </cell>
          <cell r="L39" t="str">
            <v>October 23, 2008</v>
          </cell>
          <cell r="M39">
            <v>39744.666666666664</v>
          </cell>
          <cell r="N39" t="str">
            <v>Approve</v>
          </cell>
          <cell r="O39">
            <v>300000000</v>
          </cell>
          <cell r="R39">
            <v>39758</v>
          </cell>
          <cell r="T39" t="str">
            <v xml:space="preserve">Mr. Alan Eskow  </v>
          </cell>
          <cell r="U39" t="str">
            <v>973-305-4003</v>
          </cell>
          <cell r="V39" t="str">
            <v>Ira Robbins  973-686-5418</v>
          </cell>
          <cell r="W39" t="str">
            <v>1455 Valley Rd.</v>
          </cell>
          <cell r="X39" t="str">
            <v>Wayne</v>
          </cell>
          <cell r="Y39" t="str">
            <v>NJ</v>
          </cell>
          <cell r="Z39" t="str">
            <v>07470</v>
          </cell>
          <cell r="AB39">
            <v>39766</v>
          </cell>
          <cell r="AC39">
            <v>39766</v>
          </cell>
          <cell r="AD39">
            <v>300000000</v>
          </cell>
          <cell r="AE39" t="str">
            <v>Squire Sanders</v>
          </cell>
          <cell r="AF39" t="str">
            <v>VLY</v>
          </cell>
          <cell r="AG39" t="str">
            <v>NYSE</v>
          </cell>
          <cell r="AH39">
            <v>19.59</v>
          </cell>
          <cell r="AI39">
            <v>2297090</v>
          </cell>
        </row>
        <row r="40">
          <cell r="A40">
            <v>35</v>
          </cell>
          <cell r="B40" t="str">
            <v>October 23, 2008</v>
          </cell>
          <cell r="C40" t="str">
            <v>OCC</v>
          </cell>
          <cell r="D40" t="str">
            <v>RSSD</v>
          </cell>
          <cell r="E40">
            <v>1073551</v>
          </cell>
          <cell r="F40" t="str">
            <v>Wachovia</v>
          </cell>
          <cell r="G40" t="str">
            <v xml:space="preserve">Public </v>
          </cell>
          <cell r="H40" t="str">
            <v>0</v>
          </cell>
          <cell r="I40" t="str">
            <v>Approve</v>
          </cell>
          <cell r="L40" t="str">
            <v>October 23, 2008</v>
          </cell>
          <cell r="M40">
            <v>39744.666666666664</v>
          </cell>
          <cell r="N40" t="str">
            <v>WF amount increased to 25b due to Wach merger</v>
          </cell>
          <cell r="O40">
            <v>0</v>
          </cell>
          <cell r="P40" t="str">
            <v>Approved 10/13/08. contingent on merger closing</v>
          </cell>
          <cell r="R40" t="str">
            <v>n/a</v>
          </cell>
          <cell r="X40" t="str">
            <v>Charlotte</v>
          </cell>
          <cell r="Y40" t="str">
            <v>NC</v>
          </cell>
          <cell r="AB40" t="str">
            <v>n/a</v>
          </cell>
          <cell r="AC40" t="str">
            <v>n/a</v>
          </cell>
          <cell r="AD40">
            <v>0</v>
          </cell>
          <cell r="AE40" t="str">
            <v>N/A</v>
          </cell>
          <cell r="AF40" t="str">
            <v>WB</v>
          </cell>
          <cell r="AG40" t="str">
            <v>NYSE</v>
          </cell>
        </row>
        <row r="41">
          <cell r="A41">
            <v>36</v>
          </cell>
          <cell r="B41" t="str">
            <v>October 23, 2008</v>
          </cell>
          <cell r="C41" t="str">
            <v>OCC</v>
          </cell>
          <cell r="D41" t="str">
            <v>RSSD</v>
          </cell>
          <cell r="E41">
            <v>1120754</v>
          </cell>
          <cell r="F41" t="str">
            <v>Wells Fargo Bank</v>
          </cell>
          <cell r="G41" t="str">
            <v xml:space="preserve">Public </v>
          </cell>
          <cell r="H41">
            <v>25000000000</v>
          </cell>
          <cell r="I41" t="str">
            <v>Approve</v>
          </cell>
          <cell r="L41" t="str">
            <v>October 23, 2008</v>
          </cell>
          <cell r="M41">
            <v>39744.666666666664</v>
          </cell>
          <cell r="N41" t="str">
            <v>Ratified 13 Oct Approval</v>
          </cell>
          <cell r="O41">
            <v>25000000000</v>
          </cell>
          <cell r="P41" t="str">
            <v>Approved 10/13/08;  increased to 25 due to WF/Wach merger</v>
          </cell>
          <cell r="R41" t="str">
            <v>n/a</v>
          </cell>
          <cell r="X41" t="str">
            <v>San Francisco</v>
          </cell>
          <cell r="Y41" t="str">
            <v>CA</v>
          </cell>
          <cell r="AB41">
            <v>39749</v>
          </cell>
          <cell r="AC41">
            <v>39749</v>
          </cell>
          <cell r="AD41">
            <v>25000000000</v>
          </cell>
          <cell r="AE41" t="str">
            <v>Simpson Thatcher</v>
          </cell>
          <cell r="AF41" t="str">
            <v>WFC</v>
          </cell>
          <cell r="AG41" t="str">
            <v>NYSE</v>
          </cell>
          <cell r="AH41">
            <v>34.01</v>
          </cell>
          <cell r="AI41">
            <v>110261688</v>
          </cell>
        </row>
        <row r="42">
          <cell r="A42">
            <v>37</v>
          </cell>
          <cell r="B42" t="str">
            <v>October 23, 2008</v>
          </cell>
          <cell r="C42" t="str">
            <v>OCC</v>
          </cell>
          <cell r="D42" t="str">
            <v>RSSD</v>
          </cell>
          <cell r="E42">
            <v>1027004</v>
          </cell>
          <cell r="F42" t="str">
            <v>Zions Bancorporation</v>
          </cell>
          <cell r="G42" t="str">
            <v xml:space="preserve">Public </v>
          </cell>
          <cell r="H42">
            <v>1400000000</v>
          </cell>
          <cell r="I42" t="str">
            <v>Approve</v>
          </cell>
          <cell r="L42" t="str">
            <v>October 27, 2008</v>
          </cell>
          <cell r="M42">
            <v>39748.729166666664</v>
          </cell>
          <cell r="N42" t="str">
            <v>Approve</v>
          </cell>
          <cell r="O42">
            <v>1400000000</v>
          </cell>
          <cell r="P42" t="str">
            <v>amended app after i/c meeting seeking $1.4bn</v>
          </cell>
          <cell r="R42">
            <v>39758</v>
          </cell>
          <cell r="T42" t="str">
            <v xml:space="preserve">Mr. Doyle L. Arnold </v>
          </cell>
          <cell r="U42" t="str">
            <v>801-844-7899</v>
          </cell>
          <cell r="V42" t="str">
            <v>Thomas Laursen  801-844-8502</v>
          </cell>
          <cell r="W42" t="str">
            <v>1 South Main St., Suite 1500</v>
          </cell>
          <cell r="X42" t="str">
            <v>Salt Lake City</v>
          </cell>
          <cell r="Y42" t="str">
            <v>UT</v>
          </cell>
          <cell r="Z42">
            <v>84133</v>
          </cell>
          <cell r="AB42">
            <v>39766</v>
          </cell>
          <cell r="AC42">
            <v>39766</v>
          </cell>
          <cell r="AD42">
            <v>1400000000</v>
          </cell>
          <cell r="AE42" t="str">
            <v>Hughes Hubbard</v>
          </cell>
          <cell r="AF42" t="str">
            <v>ZION</v>
          </cell>
          <cell r="AG42" t="str">
            <v>Nasdaq</v>
          </cell>
          <cell r="AH42">
            <v>36.270000000000003</v>
          </cell>
          <cell r="AI42">
            <v>5789909</v>
          </cell>
        </row>
        <row r="43">
          <cell r="AB43" t="str">
            <v xml:space="preserve"> </v>
          </cell>
        </row>
        <row r="44">
          <cell r="A44">
            <v>38</v>
          </cell>
          <cell r="B44" t="str">
            <v>October 24, 2008</v>
          </cell>
          <cell r="C44" t="str">
            <v>OCC</v>
          </cell>
          <cell r="D44" t="str">
            <v>RSSD</v>
          </cell>
          <cell r="E44">
            <v>2578754</v>
          </cell>
          <cell r="F44" t="str">
            <v>Bank of America (Merrill Lynch)</v>
          </cell>
          <cell r="G44" t="str">
            <v xml:space="preserve">Public </v>
          </cell>
          <cell r="H44">
            <v>10000000000</v>
          </cell>
          <cell r="I44" t="str">
            <v>Approve</v>
          </cell>
          <cell r="L44" t="str">
            <v>October 13, 2008</v>
          </cell>
          <cell r="M44">
            <v>39734.625</v>
          </cell>
          <cell r="N44" t="str">
            <v>Ratified 13 Oct Approval</v>
          </cell>
          <cell r="O44">
            <v>10000000000</v>
          </cell>
          <cell r="P44" t="str">
            <v>Approved 10/13/08.  contingent on merger closing</v>
          </cell>
          <cell r="R44" t="str">
            <v>n/a</v>
          </cell>
          <cell r="X44" t="str">
            <v>New York</v>
          </cell>
          <cell r="Y44" t="str">
            <v>NY</v>
          </cell>
          <cell r="AB44">
            <v>39822</v>
          </cell>
          <cell r="AC44">
            <v>39822</v>
          </cell>
          <cell r="AD44">
            <v>10000000000</v>
          </cell>
          <cell r="AE44" t="str">
            <v>Simpson Thatcher</v>
          </cell>
          <cell r="AF44" t="str">
            <v>MER</v>
          </cell>
          <cell r="AG44" t="str">
            <v>NYSE</v>
          </cell>
          <cell r="AH44">
            <v>30.79</v>
          </cell>
          <cell r="AI44" t="str">
            <v xml:space="preserve"> *48,717,116</v>
          </cell>
        </row>
        <row r="45">
          <cell r="A45" t="str">
            <v xml:space="preserve"> </v>
          </cell>
          <cell r="AB45" t="str">
            <v xml:space="preserve"> </v>
          </cell>
        </row>
        <row r="46">
          <cell r="A46">
            <v>39</v>
          </cell>
          <cell r="B46" t="str">
            <v>October 24, 2008</v>
          </cell>
          <cell r="C46" t="str">
            <v>FRB</v>
          </cell>
          <cell r="D46" t="str">
            <v>RSSD</v>
          </cell>
          <cell r="E46">
            <v>3594612</v>
          </cell>
          <cell r="F46" t="str">
            <v>Marshall &amp; Ilsley Corporation</v>
          </cell>
          <cell r="G46" t="str">
            <v xml:space="preserve">Public </v>
          </cell>
          <cell r="H46">
            <v>1715000000</v>
          </cell>
          <cell r="I46" t="str">
            <v>Approve</v>
          </cell>
          <cell r="L46" t="str">
            <v>October 27, 2008</v>
          </cell>
          <cell r="M46">
            <v>39748.729166666664</v>
          </cell>
          <cell r="N46" t="str">
            <v>Approve</v>
          </cell>
          <cell r="O46">
            <v>1715000000</v>
          </cell>
          <cell r="R46">
            <v>39758</v>
          </cell>
          <cell r="T46" t="str">
            <v xml:space="preserve">Mr. Randall J. Erickson </v>
          </cell>
          <cell r="U46" t="str">
            <v>414-765-7809</v>
          </cell>
          <cell r="V46" t="str">
            <v>Gregory A. Smith 414-765-7727</v>
          </cell>
          <cell r="W46" t="str">
            <v>770 North Water St.</v>
          </cell>
          <cell r="X46" t="str">
            <v>Milwaukee</v>
          </cell>
          <cell r="Y46" t="str">
            <v>WI</v>
          </cell>
          <cell r="Z46">
            <v>53202</v>
          </cell>
          <cell r="AB46">
            <v>39766</v>
          </cell>
          <cell r="AC46">
            <v>39766</v>
          </cell>
          <cell r="AD46">
            <v>1715000000</v>
          </cell>
          <cell r="AE46" t="str">
            <v>Hughes Hubbard</v>
          </cell>
          <cell r="AF46" t="str">
            <v>MI</v>
          </cell>
          <cell r="AG46" t="str">
            <v>NYSE</v>
          </cell>
          <cell r="AH46">
            <v>18.62</v>
          </cell>
          <cell r="AI46">
            <v>13815789</v>
          </cell>
        </row>
        <row r="47">
          <cell r="A47">
            <v>40</v>
          </cell>
          <cell r="B47" t="str">
            <v>October 24, 2008</v>
          </cell>
          <cell r="C47" t="str">
            <v>FRB</v>
          </cell>
          <cell r="D47" t="str">
            <v>RSSD</v>
          </cell>
          <cell r="E47">
            <v>1070345</v>
          </cell>
          <cell r="F47" t="str">
            <v>Fifth Third Bancorp</v>
          </cell>
          <cell r="G47" t="str">
            <v xml:space="preserve">Public </v>
          </cell>
          <cell r="H47">
            <v>3464431920</v>
          </cell>
          <cell r="I47" t="str">
            <v>Approve</v>
          </cell>
          <cell r="L47" t="str">
            <v>October 27, 2008</v>
          </cell>
          <cell r="M47">
            <v>39748.729166666664</v>
          </cell>
          <cell r="N47" t="str">
            <v>Approve</v>
          </cell>
          <cell r="O47">
            <v>3408000000</v>
          </cell>
          <cell r="P47" t="str">
            <v>Amount lowered per 9/30 RWA (lhb)</v>
          </cell>
          <cell r="R47">
            <v>39764</v>
          </cell>
          <cell r="T47" t="str">
            <v xml:space="preserve">Mr. Paul L. Reynolds </v>
          </cell>
          <cell r="U47" t="str">
            <v>513-579-4370</v>
          </cell>
          <cell r="V47" t="str">
            <v>Don Poston 513-534-0674</v>
          </cell>
          <cell r="W47" t="str">
            <v>38 Fountain Square Plaza</v>
          </cell>
          <cell r="X47" t="str">
            <v>Cincinnati</v>
          </cell>
          <cell r="Y47" t="str">
            <v>OH</v>
          </cell>
          <cell r="Z47">
            <v>45263</v>
          </cell>
          <cell r="AA47" t="str">
            <v>(513) 534-6757</v>
          </cell>
          <cell r="AB47">
            <v>39813</v>
          </cell>
          <cell r="AC47">
            <v>39813</v>
          </cell>
          <cell r="AD47">
            <v>3408000000</v>
          </cell>
          <cell r="AE47" t="str">
            <v>Hughes Hubbard</v>
          </cell>
          <cell r="AF47" t="str">
            <v>FITB</v>
          </cell>
          <cell r="AG47" t="str">
            <v>Nasdaq</v>
          </cell>
          <cell r="AH47">
            <v>11.72</v>
          </cell>
          <cell r="AI47">
            <v>43617747</v>
          </cell>
        </row>
        <row r="48">
          <cell r="A48" t="str">
            <v xml:space="preserve"> </v>
          </cell>
          <cell r="AB48" t="str">
            <v xml:space="preserve"> </v>
          </cell>
        </row>
        <row r="49">
          <cell r="A49">
            <v>41</v>
          </cell>
          <cell r="B49" t="str">
            <v>October 28, 2008</v>
          </cell>
          <cell r="C49" t="str">
            <v>FRB</v>
          </cell>
          <cell r="D49" t="str">
            <v>RSSD</v>
          </cell>
          <cell r="E49">
            <v>1247893</v>
          </cell>
          <cell r="F49" t="str">
            <v>Plains Capital Corporation</v>
          </cell>
          <cell r="G49" t="str">
            <v>Private</v>
          </cell>
          <cell r="H49">
            <v>87631710</v>
          </cell>
          <cell r="I49" t="str">
            <v>Approve</v>
          </cell>
          <cell r="L49" t="str">
            <v>October 29, 2008</v>
          </cell>
          <cell r="M49">
            <v>39750.791666666664</v>
          </cell>
          <cell r="N49" t="str">
            <v>Approve</v>
          </cell>
          <cell r="O49">
            <v>87631000</v>
          </cell>
          <cell r="Q49" t="str">
            <v>Yes</v>
          </cell>
          <cell r="R49">
            <v>39758</v>
          </cell>
          <cell r="T49" t="str">
            <v xml:space="preserve">Mr. Alan B. White </v>
          </cell>
          <cell r="U49" t="str">
            <v>214-252-4000</v>
          </cell>
          <cell r="V49" t="str">
            <v>Jeff Isom 214-252-4010</v>
          </cell>
          <cell r="W49" t="str">
            <v>2911 Turtle Creek Blvd, Ste 1700</v>
          </cell>
          <cell r="X49" t="str">
            <v>Dallas</v>
          </cell>
          <cell r="Y49" t="str">
            <v>TX</v>
          </cell>
          <cell r="Z49">
            <v>75219</v>
          </cell>
          <cell r="AB49">
            <v>39801</v>
          </cell>
          <cell r="AC49">
            <v>39801</v>
          </cell>
          <cell r="AD49">
            <v>87631000</v>
          </cell>
          <cell r="AE49" t="str">
            <v>Squire Sanders</v>
          </cell>
          <cell r="AH49" t="str">
            <v>n/a</v>
          </cell>
          <cell r="AI49" t="str">
            <v>n/a</v>
          </cell>
        </row>
        <row r="50">
          <cell r="A50">
            <v>42</v>
          </cell>
          <cell r="B50" t="str">
            <v>October 29, 2008</v>
          </cell>
          <cell r="C50" t="str">
            <v>OCC</v>
          </cell>
          <cell r="D50" t="str">
            <v>RSSD</v>
          </cell>
          <cell r="E50">
            <v>1130780</v>
          </cell>
          <cell r="F50" t="str">
            <v>FBOP Corporation/ California National Bank</v>
          </cell>
          <cell r="G50" t="str">
            <v>Private</v>
          </cell>
          <cell r="H50">
            <v>521000000</v>
          </cell>
          <cell r="I50" t="str">
            <v>Approve</v>
          </cell>
          <cell r="J50">
            <v>39799</v>
          </cell>
          <cell r="K50" t="str">
            <v>Deferred</v>
          </cell>
          <cell r="L50" t="str">
            <v>October 29, 2008</v>
          </cell>
          <cell r="M50">
            <v>39750.791666666664</v>
          </cell>
          <cell r="N50" t="str">
            <v>REAPPLY after private terms available</v>
          </cell>
          <cell r="P50" t="str">
            <v>12/17/08: Council deferred.</v>
          </cell>
          <cell r="T50" t="str">
            <v xml:space="preserve">Mr. Michael Dunning </v>
          </cell>
          <cell r="U50" t="str">
            <v>708-445-3173</v>
          </cell>
          <cell r="V50" t="str">
            <v>Edward Fitzpatrick 708-445-3213</v>
          </cell>
          <cell r="W50" t="str">
            <v>11 West Madison St.</v>
          </cell>
          <cell r="X50" t="str">
            <v>Oak Park</v>
          </cell>
          <cell r="Y50" t="str">
            <v>IL</v>
          </cell>
          <cell r="Z50">
            <v>60302</v>
          </cell>
          <cell r="AB50" t="str">
            <v xml:space="preserve"> </v>
          </cell>
          <cell r="AE50" t="str">
            <v>Hughes Hubbard</v>
          </cell>
        </row>
        <row r="51">
          <cell r="A51">
            <v>43</v>
          </cell>
          <cell r="B51" t="str">
            <v>October 29, 2008</v>
          </cell>
          <cell r="C51" t="str">
            <v>OCC</v>
          </cell>
          <cell r="D51" t="str">
            <v>RSSD</v>
          </cell>
          <cell r="E51">
            <v>1094828</v>
          </cell>
          <cell r="F51" t="str">
            <v>Simmons First National Corporation</v>
          </cell>
          <cell r="G51" t="str">
            <v xml:space="preserve">Public </v>
          </cell>
          <cell r="H51">
            <v>40000000</v>
          </cell>
          <cell r="I51" t="str">
            <v>Approve</v>
          </cell>
          <cell r="L51" t="str">
            <v>October 29, 2008</v>
          </cell>
          <cell r="M51">
            <v>39750.791666666664</v>
          </cell>
          <cell r="N51" t="str">
            <v>Approve</v>
          </cell>
          <cell r="O51">
            <v>60000000</v>
          </cell>
          <cell r="Q51" t="str">
            <v>Yes</v>
          </cell>
          <cell r="R51">
            <v>39758</v>
          </cell>
          <cell r="T51" t="str">
            <v xml:space="preserve">Mr. Robert Fehlman </v>
          </cell>
          <cell r="U51" t="str">
            <v>501-558-3141</v>
          </cell>
          <cell r="V51" t="str">
            <v>David Garner 870-541-1243</v>
          </cell>
          <cell r="W51" t="str">
            <v>501 Main St.</v>
          </cell>
          <cell r="X51" t="str">
            <v>Pine Bluff</v>
          </cell>
          <cell r="Y51" t="str">
            <v>AR</v>
          </cell>
          <cell r="Z51">
            <v>71601</v>
          </cell>
          <cell r="AB51" t="str">
            <v xml:space="preserve"> </v>
          </cell>
          <cell r="AE51" t="str">
            <v>Squire Sanders</v>
          </cell>
          <cell r="AF51" t="str">
            <v>SFNC</v>
          </cell>
          <cell r="AG51" t="str">
            <v>Nasdaq</v>
          </cell>
          <cell r="AH51">
            <v>29.24</v>
          </cell>
          <cell r="AI51">
            <v>307798</v>
          </cell>
        </row>
        <row r="52">
          <cell r="A52">
            <v>44</v>
          </cell>
          <cell r="B52" t="str">
            <v>October 29, 2008</v>
          </cell>
          <cell r="C52" t="str">
            <v>FRB</v>
          </cell>
          <cell r="D52" t="str">
            <v>RSSD</v>
          </cell>
          <cell r="E52">
            <v>2349815</v>
          </cell>
          <cell r="F52" t="str">
            <v>Western Alliance Bancorporation/Bank of Nevada</v>
          </cell>
          <cell r="G52" t="str">
            <v xml:space="preserve">Public </v>
          </cell>
          <cell r="H52">
            <v>140000000</v>
          </cell>
          <cell r="I52" t="str">
            <v>Approve</v>
          </cell>
          <cell r="J52">
            <v>39757</v>
          </cell>
          <cell r="K52" t="str">
            <v>Approve</v>
          </cell>
          <cell r="L52" t="str">
            <v>November 5, 2008</v>
          </cell>
          <cell r="M52">
            <v>39757.208333333336</v>
          </cell>
          <cell r="N52" t="str">
            <v>Approve</v>
          </cell>
          <cell r="O52">
            <v>140000000</v>
          </cell>
          <cell r="P52" t="str">
            <v>Updated 9/30 numbers received and FDIC joins in recommendation.  10/29/08: REMANDED to Council; need more info re Las Vegas market concentration; 11/5/08: Council approved; 11/10/08 added to I/C agenda, approved</v>
          </cell>
          <cell r="Q52" t="str">
            <v>Yes</v>
          </cell>
          <cell r="R52">
            <v>39764</v>
          </cell>
          <cell r="T52" t="str">
            <v xml:space="preserve">Mr. Dale Gibbons </v>
          </cell>
          <cell r="U52" t="str">
            <v>702-252-6236</v>
          </cell>
          <cell r="V52" t="str">
            <v>Randall Theisen 602-952-5404</v>
          </cell>
          <cell r="W52" t="str">
            <v>27 West Sahara Ave.</v>
          </cell>
          <cell r="X52" t="str">
            <v>Las Vegas</v>
          </cell>
          <cell r="Y52" t="str">
            <v>NV</v>
          </cell>
          <cell r="Z52">
            <v>89102</v>
          </cell>
          <cell r="AA52" t="str">
            <v>(702) 362-2279</v>
          </cell>
          <cell r="AB52">
            <v>39773</v>
          </cell>
          <cell r="AC52">
            <v>39773</v>
          </cell>
          <cell r="AD52">
            <v>140000000</v>
          </cell>
          <cell r="AE52" t="str">
            <v>Hughes Hubbard</v>
          </cell>
          <cell r="AF52" t="str">
            <v>WAL</v>
          </cell>
          <cell r="AG52" t="str">
            <v>NYSE</v>
          </cell>
          <cell r="AH52">
            <v>13.34</v>
          </cell>
          <cell r="AI52">
            <v>1574213</v>
          </cell>
        </row>
        <row r="53">
          <cell r="A53">
            <v>45</v>
          </cell>
          <cell r="B53" t="str">
            <v>October 29, 2008</v>
          </cell>
          <cell r="C53" t="str">
            <v>FRB</v>
          </cell>
          <cell r="D53" t="str">
            <v>RSSD</v>
          </cell>
          <cell r="E53">
            <v>1209828</v>
          </cell>
          <cell r="F53" t="str">
            <v>Midwest Banc Holdings, Inc.</v>
          </cell>
          <cell r="G53" t="str">
            <v xml:space="preserve">Public </v>
          </cell>
          <cell r="H53">
            <v>85503000</v>
          </cell>
          <cell r="I53" t="str">
            <v>Approve</v>
          </cell>
          <cell r="L53" t="str">
            <v>October 29, 2008</v>
          </cell>
          <cell r="M53">
            <v>39750.791666666664</v>
          </cell>
          <cell r="N53" t="str">
            <v>Approve</v>
          </cell>
          <cell r="O53">
            <v>84784000</v>
          </cell>
          <cell r="Q53" t="str">
            <v>Yes</v>
          </cell>
          <cell r="R53">
            <v>39758</v>
          </cell>
          <cell r="T53" t="str">
            <v xml:space="preserve">Mr. James Giancola </v>
          </cell>
          <cell r="U53" t="str">
            <v>708-865-0385</v>
          </cell>
          <cell r="V53" t="str">
            <v>JoAnn Sannasardo Lilek 708-498-2085</v>
          </cell>
          <cell r="W53" t="str">
            <v>501 West North Ave.</v>
          </cell>
          <cell r="X53" t="str">
            <v>Melrose Park</v>
          </cell>
          <cell r="Y53" t="str">
            <v>IL</v>
          </cell>
          <cell r="Z53">
            <v>60160</v>
          </cell>
          <cell r="AB53">
            <v>39787</v>
          </cell>
          <cell r="AC53">
            <v>39787</v>
          </cell>
          <cell r="AD53">
            <v>84784000</v>
          </cell>
          <cell r="AE53" t="str">
            <v>Squire Sanders</v>
          </cell>
          <cell r="AF53" t="str">
            <v>MBHI</v>
          </cell>
          <cell r="AG53" t="str">
            <v>Nasdaq</v>
          </cell>
          <cell r="AH53">
            <v>2.97</v>
          </cell>
          <cell r="AI53">
            <v>4282020</v>
          </cell>
        </row>
        <row r="54">
          <cell r="A54">
            <v>46</v>
          </cell>
          <cell r="B54" t="str">
            <v>October 29, 2008</v>
          </cell>
          <cell r="C54" t="str">
            <v>OCC</v>
          </cell>
          <cell r="D54" t="str">
            <v>RSSD</v>
          </cell>
          <cell r="E54">
            <v>1071276</v>
          </cell>
          <cell r="F54" t="str">
            <v>First Financial Bancorp</v>
          </cell>
          <cell r="G54" t="str">
            <v xml:space="preserve">Public </v>
          </cell>
          <cell r="H54">
            <v>80000000</v>
          </cell>
          <cell r="I54" t="str">
            <v>Approve</v>
          </cell>
          <cell r="L54" t="str">
            <v>October 29, 2008</v>
          </cell>
          <cell r="M54">
            <v>39750.791666666664</v>
          </cell>
          <cell r="N54" t="str">
            <v>Approve</v>
          </cell>
          <cell r="O54">
            <v>80000000</v>
          </cell>
          <cell r="Q54" t="str">
            <v>Yes</v>
          </cell>
          <cell r="R54">
            <v>39764</v>
          </cell>
          <cell r="T54" t="str">
            <v xml:space="preserve">Mr. Claude E. Davis </v>
          </cell>
          <cell r="U54" t="str">
            <v>513-867-5201</v>
          </cell>
          <cell r="V54" t="str">
            <v>J. Franklin Hall 513-979-5770</v>
          </cell>
          <cell r="W54" t="str">
            <v>400 Smith Rd. Suite 400</v>
          </cell>
          <cell r="X54" t="str">
            <v>Cincinnati</v>
          </cell>
          <cell r="Y54" t="str">
            <v>OH</v>
          </cell>
          <cell r="Z54">
            <v>45209</v>
          </cell>
          <cell r="AA54" t="str">
            <v>(513) 979-5780</v>
          </cell>
          <cell r="AB54">
            <v>39805</v>
          </cell>
          <cell r="AC54">
            <v>39805</v>
          </cell>
          <cell r="AD54">
            <v>80000000</v>
          </cell>
          <cell r="AE54" t="str">
            <v>Hughes Hubbard</v>
          </cell>
          <cell r="AF54" t="str">
            <v>FFBC</v>
          </cell>
          <cell r="AG54" t="str">
            <v>Nasdaq</v>
          </cell>
          <cell r="AH54">
            <v>12.9</v>
          </cell>
          <cell r="AI54">
            <v>930233</v>
          </cell>
        </row>
        <row r="55">
          <cell r="A55">
            <v>47</v>
          </cell>
          <cell r="B55" t="str">
            <v>October 29, 2008</v>
          </cell>
          <cell r="C55" t="str">
            <v>OCC</v>
          </cell>
          <cell r="D55" t="str">
            <v>RSSD</v>
          </cell>
          <cell r="E55">
            <v>1130904</v>
          </cell>
          <cell r="F55" t="str">
            <v>Queensborough Company, The</v>
          </cell>
          <cell r="G55" t="str">
            <v>Private</v>
          </cell>
          <cell r="H55">
            <v>12000000</v>
          </cell>
          <cell r="I55" t="str">
            <v>Approve</v>
          </cell>
          <cell r="L55" t="str">
            <v>December 11, 2008</v>
          </cell>
          <cell r="M55">
            <v>39793.583333333336</v>
          </cell>
          <cell r="N55" t="str">
            <v>Approve</v>
          </cell>
          <cell r="O55">
            <v>12000000</v>
          </cell>
          <cell r="P55" t="str">
            <v>10/29/08:  Held back pending private term sheet; 11/24/08: Sent in a revised application under private terms</v>
          </cell>
          <cell r="Q55" t="str">
            <v>Yes</v>
          </cell>
          <cell r="R55">
            <v>39797</v>
          </cell>
          <cell r="T55" t="str">
            <v>Mr. William F. Easterlin</v>
          </cell>
          <cell r="U55" t="str">
            <v>478-625-2000 ext. 257</v>
          </cell>
          <cell r="V55" t="str">
            <v>Phil Polhill 478-625-2000 ext. 259</v>
          </cell>
          <cell r="W55" t="str">
            <v>P.O. Box 467</v>
          </cell>
          <cell r="X55" t="str">
            <v>Louisville</v>
          </cell>
          <cell r="Y55" t="str">
            <v>GA</v>
          </cell>
          <cell r="Z55">
            <v>30434</v>
          </cell>
          <cell r="AA55" t="str">
            <v>(478) 625-2008</v>
          </cell>
          <cell r="AB55">
            <v>39822</v>
          </cell>
          <cell r="AC55">
            <v>39822</v>
          </cell>
          <cell r="AD55">
            <v>12000000</v>
          </cell>
          <cell r="AE55" t="str">
            <v>Hughes Hubbard</v>
          </cell>
          <cell r="AH55" t="str">
            <v>n/a</v>
          </cell>
          <cell r="AI55" t="str">
            <v>n/a</v>
          </cell>
        </row>
        <row r="56">
          <cell r="A56" t="str">
            <v xml:space="preserve"> </v>
          </cell>
          <cell r="AB56" t="str">
            <v xml:space="preserve"> </v>
          </cell>
        </row>
        <row r="57">
          <cell r="A57">
            <v>48</v>
          </cell>
          <cell r="B57" t="str">
            <v>October 29, 2008</v>
          </cell>
          <cell r="C57" t="str">
            <v>OCC</v>
          </cell>
          <cell r="D57" t="str">
            <v>RSSD</v>
          </cell>
          <cell r="E57">
            <v>1119794</v>
          </cell>
          <cell r="F57" t="str">
            <v>U.S. Bancorp</v>
          </cell>
          <cell r="G57" t="str">
            <v xml:space="preserve">Public </v>
          </cell>
          <cell r="H57">
            <v>6599000000</v>
          </cell>
          <cell r="I57" t="str">
            <v>Approve</v>
          </cell>
          <cell r="L57" t="str">
            <v>November 2, 2008</v>
          </cell>
          <cell r="M57">
            <v>39754.583333333336</v>
          </cell>
          <cell r="N57" t="str">
            <v>Approve</v>
          </cell>
          <cell r="O57">
            <v>6599000000</v>
          </cell>
          <cell r="R57">
            <v>39758</v>
          </cell>
          <cell r="T57" t="str">
            <v xml:space="preserve">Mr. Lee R. Mitau </v>
          </cell>
          <cell r="U57" t="str">
            <v>612-303-0890</v>
          </cell>
          <cell r="V57" t="str">
            <v>Karen J. Canon 612-303-7808</v>
          </cell>
          <cell r="W57" t="str">
            <v>800 Nicollet Mall</v>
          </cell>
          <cell r="X57" t="str">
            <v>Minneapolis</v>
          </cell>
          <cell r="Y57" t="str">
            <v>MN</v>
          </cell>
          <cell r="Z57">
            <v>55402</v>
          </cell>
          <cell r="AB57">
            <v>39766</v>
          </cell>
          <cell r="AC57">
            <v>39766</v>
          </cell>
          <cell r="AD57">
            <v>6599000000</v>
          </cell>
          <cell r="AE57" t="str">
            <v>Simpson Thatcher</v>
          </cell>
          <cell r="AF57" t="str">
            <v>USB</v>
          </cell>
          <cell r="AG57" t="str">
            <v>NYSE</v>
          </cell>
          <cell r="AH57">
            <v>30.29</v>
          </cell>
          <cell r="AI57">
            <v>32679102</v>
          </cell>
        </row>
        <row r="58">
          <cell r="A58">
            <v>49</v>
          </cell>
          <cell r="B58" t="str">
            <v>October 29, 2008</v>
          </cell>
          <cell r="C58" t="str">
            <v>OCC</v>
          </cell>
          <cell r="D58" t="str">
            <v>RSSD</v>
          </cell>
          <cell r="E58">
            <v>1090987</v>
          </cell>
          <cell r="F58" t="str">
            <v>MB Financial Inc.</v>
          </cell>
          <cell r="G58" t="str">
            <v xml:space="preserve">Public </v>
          </cell>
          <cell r="H58">
            <v>196000000</v>
          </cell>
          <cell r="I58" t="str">
            <v>Approve</v>
          </cell>
          <cell r="L58" t="str">
            <v>November 2, 2008</v>
          </cell>
          <cell r="M58">
            <v>39754.583333333336</v>
          </cell>
          <cell r="N58" t="str">
            <v>Approve</v>
          </cell>
          <cell r="O58">
            <v>196000000</v>
          </cell>
          <cell r="R58">
            <v>39758</v>
          </cell>
          <cell r="T58" t="str">
            <v xml:space="preserve">Mr. Mitchell Feiger  </v>
          </cell>
          <cell r="U58" t="str">
            <v>847-653-1990</v>
          </cell>
          <cell r="V58" t="str">
            <v>Jill York  847-653-1991</v>
          </cell>
          <cell r="W58" t="str">
            <v>800 West Madison St.</v>
          </cell>
          <cell r="X58" t="str">
            <v>Chicgo</v>
          </cell>
          <cell r="Y58" t="str">
            <v>IL</v>
          </cell>
          <cell r="Z58">
            <v>60607</v>
          </cell>
          <cell r="AB58">
            <v>39787</v>
          </cell>
          <cell r="AC58">
            <v>39787</v>
          </cell>
          <cell r="AD58">
            <v>196000000</v>
          </cell>
          <cell r="AE58" t="str">
            <v>Squire Sanders</v>
          </cell>
          <cell r="AF58" t="str">
            <v>MBFI</v>
          </cell>
          <cell r="AG58" t="str">
            <v>Nasdaq</v>
          </cell>
          <cell r="AH58">
            <v>29.05</v>
          </cell>
          <cell r="AI58">
            <v>1012048</v>
          </cell>
        </row>
        <row r="59">
          <cell r="A59">
            <v>50</v>
          </cell>
          <cell r="B59" t="str">
            <v>October 29, 2008</v>
          </cell>
          <cell r="C59" t="str">
            <v>OCC</v>
          </cell>
          <cell r="D59" t="str">
            <v>RSSD</v>
          </cell>
          <cell r="E59">
            <v>1145476</v>
          </cell>
          <cell r="F59" t="str">
            <v>Webster Financial Corporation</v>
          </cell>
          <cell r="G59" t="str">
            <v xml:space="preserve">Public </v>
          </cell>
          <cell r="H59">
            <v>400000000</v>
          </cell>
          <cell r="I59" t="str">
            <v>Approve</v>
          </cell>
          <cell r="L59" t="str">
            <v>November 5, 2008</v>
          </cell>
          <cell r="M59">
            <v>39757.708333333336</v>
          </cell>
          <cell r="N59" t="str">
            <v>Approve</v>
          </cell>
          <cell r="O59">
            <v>400000000</v>
          </cell>
          <cell r="P59" t="str">
            <v>11/2/08 2PM I/C MTG: more info required re compliance; OCC update 11/3/08; Resubmitted to I/C on 11/5/08 &amp; Approved; NOTE first letter recites 11/2 date of approval, 11/10/08: corrected letter sent referencing 11/5/08</v>
          </cell>
          <cell r="R59">
            <v>39758</v>
          </cell>
          <cell r="T59" t="str">
            <v xml:space="preserve">Mr. Gerald Plush  </v>
          </cell>
          <cell r="U59" t="str">
            <v>203-578-2277</v>
          </cell>
          <cell r="V59" t="str">
            <v>Bruce Wandelmaier 203-578-2265</v>
          </cell>
          <cell r="W59" t="str">
            <v>145 Bank St.</v>
          </cell>
          <cell r="X59" t="str">
            <v>Waterbury</v>
          </cell>
          <cell r="Y59" t="str">
            <v>CT</v>
          </cell>
          <cell r="Z59">
            <v>6702</v>
          </cell>
          <cell r="AB59">
            <v>39773</v>
          </cell>
          <cell r="AC59">
            <v>39773</v>
          </cell>
          <cell r="AD59">
            <v>400000000</v>
          </cell>
          <cell r="AE59" t="str">
            <v>Squire Sanders</v>
          </cell>
          <cell r="AF59" t="str">
            <v>WBS</v>
          </cell>
          <cell r="AG59" t="str">
            <v>Nasdaq</v>
          </cell>
          <cell r="AH59">
            <v>18.28</v>
          </cell>
          <cell r="AI59">
            <v>3282276</v>
          </cell>
        </row>
        <row r="60">
          <cell r="A60">
            <v>51</v>
          </cell>
          <cell r="B60" t="str">
            <v>October 29, 2008</v>
          </cell>
          <cell r="C60" t="str">
            <v>OCC</v>
          </cell>
          <cell r="D60" t="str">
            <v>RSSD</v>
          </cell>
          <cell r="E60">
            <v>1070804</v>
          </cell>
          <cell r="F60" t="str">
            <v>Firstmerit Corporation</v>
          </cell>
          <cell r="G60" t="str">
            <v xml:space="preserve">Public </v>
          </cell>
          <cell r="H60">
            <v>248159000</v>
          </cell>
          <cell r="I60" t="str">
            <v>Approve</v>
          </cell>
          <cell r="L60" t="str">
            <v>November 2, 2008</v>
          </cell>
          <cell r="M60">
            <v>39754.583333333336</v>
          </cell>
          <cell r="N60" t="str">
            <v>Approve</v>
          </cell>
          <cell r="O60">
            <v>125000000</v>
          </cell>
          <cell r="R60">
            <v>39764</v>
          </cell>
          <cell r="T60" t="str">
            <v xml:space="preserve">Ms. Judith A. Steiner </v>
          </cell>
          <cell r="U60" t="str">
            <v>330-384-7287</v>
          </cell>
          <cell r="V60" t="str">
            <v>Paul G. Grieg 330-849-8801</v>
          </cell>
          <cell r="W60" t="str">
            <v>111 Cascade Plaza 7th floor</v>
          </cell>
          <cell r="X60" t="str">
            <v>Akron</v>
          </cell>
          <cell r="Y60" t="str">
            <v>OH</v>
          </cell>
          <cell r="Z60">
            <v>44308</v>
          </cell>
          <cell r="AA60" t="str">
            <v>(330) 384-7271</v>
          </cell>
          <cell r="AB60">
            <v>39822</v>
          </cell>
          <cell r="AC60">
            <v>39822</v>
          </cell>
          <cell r="AD60">
            <v>125000000</v>
          </cell>
          <cell r="AE60" t="str">
            <v>Hughes Hubbard</v>
          </cell>
          <cell r="AF60" t="str">
            <v>FMER</v>
          </cell>
          <cell r="AG60" t="str">
            <v>Nasdaq</v>
          </cell>
          <cell r="AH60">
            <v>19.690000000000001</v>
          </cell>
          <cell r="AI60">
            <v>952260</v>
          </cell>
        </row>
        <row r="61">
          <cell r="A61">
            <v>52</v>
          </cell>
          <cell r="B61" t="str">
            <v>October 29, 2008</v>
          </cell>
          <cell r="C61" t="str">
            <v>OCC</v>
          </cell>
          <cell r="D61" t="str">
            <v>RSSD</v>
          </cell>
          <cell r="E61">
            <v>1252468</v>
          </cell>
          <cell r="F61" t="str">
            <v>TCF Financial Corporation</v>
          </cell>
          <cell r="G61" t="str">
            <v xml:space="preserve">Public </v>
          </cell>
          <cell r="H61">
            <v>361172000</v>
          </cell>
          <cell r="I61" t="str">
            <v>Approve</v>
          </cell>
          <cell r="L61" t="str">
            <v>November 2, 2008</v>
          </cell>
          <cell r="M61">
            <v>39754.583333333336</v>
          </cell>
          <cell r="N61" t="str">
            <v>Approve</v>
          </cell>
          <cell r="O61">
            <v>361172000</v>
          </cell>
          <cell r="P61" t="str">
            <v>1/19/09: changed RSSD from 1252468 to 2389941</v>
          </cell>
          <cell r="Q61" t="str">
            <v>Yes</v>
          </cell>
          <cell r="R61">
            <v>39759</v>
          </cell>
          <cell r="T61" t="str">
            <v xml:space="preserve">Mr. Jim Broucek </v>
          </cell>
          <cell r="U61" t="str">
            <v>952-249-7130</v>
          </cell>
          <cell r="V61" t="str">
            <v>Tom Jasper 952-475-6476</v>
          </cell>
          <cell r="W61" t="str">
            <v>200 Lake Street East</v>
          </cell>
          <cell r="X61" t="str">
            <v>Wayzata</v>
          </cell>
          <cell r="Y61" t="str">
            <v>MN</v>
          </cell>
          <cell r="Z61">
            <v>55391</v>
          </cell>
          <cell r="AB61">
            <v>39766</v>
          </cell>
          <cell r="AC61">
            <v>39766</v>
          </cell>
          <cell r="AD61">
            <v>361172000</v>
          </cell>
          <cell r="AE61" t="str">
            <v>Squire Sanders</v>
          </cell>
          <cell r="AF61" t="str">
            <v>TCB</v>
          </cell>
          <cell r="AG61" t="str">
            <v>NYSE</v>
          </cell>
          <cell r="AH61">
            <v>16.93</v>
          </cell>
          <cell r="AI61">
            <v>3199988</v>
          </cell>
        </row>
        <row r="62">
          <cell r="A62">
            <v>53</v>
          </cell>
          <cell r="B62" t="str">
            <v>October 29, 2008</v>
          </cell>
          <cell r="C62" t="str">
            <v>OCC</v>
          </cell>
          <cell r="D62" t="str">
            <v>RSSD</v>
          </cell>
          <cell r="E62">
            <v>1029884</v>
          </cell>
          <cell r="F62" t="str">
            <v>Pacific Capital Bancorp</v>
          </cell>
          <cell r="G62" t="str">
            <v xml:space="preserve">Public </v>
          </cell>
          <cell r="H62">
            <v>180634000</v>
          </cell>
          <cell r="I62" t="str">
            <v>Approve</v>
          </cell>
          <cell r="J62">
            <v>39757</v>
          </cell>
          <cell r="K62" t="str">
            <v>Approve</v>
          </cell>
          <cell r="L62" t="str">
            <v>November 5, 2008</v>
          </cell>
          <cell r="M62">
            <v>39757.708333333336</v>
          </cell>
          <cell r="N62" t="str">
            <v>Approve</v>
          </cell>
          <cell r="O62">
            <v>180634000</v>
          </cell>
          <cell r="P62" t="str">
            <v>11/2/08: REMANDED to Council; needs more explanation/analysis; 11/5/08: Council approved; 11/5/08: Added to I/C agenda, I/C Approved</v>
          </cell>
          <cell r="Q62" t="str">
            <v>Yes</v>
          </cell>
          <cell r="R62">
            <v>39764</v>
          </cell>
          <cell r="T62" t="str">
            <v xml:space="preserve">Mr. George Leis </v>
          </cell>
          <cell r="U62" t="str">
            <v>805-564-6271</v>
          </cell>
          <cell r="V62" t="str">
            <v>Stephen V. Masterson 805-884-8635</v>
          </cell>
          <cell r="W62" t="str">
            <v>1021 Anacapa St. 3rd floor</v>
          </cell>
          <cell r="X62" t="str">
            <v>Santa Barbara</v>
          </cell>
          <cell r="Y62" t="str">
            <v>CA</v>
          </cell>
          <cell r="Z62">
            <v>93101</v>
          </cell>
          <cell r="AA62" t="str">
            <v>(805) 882-3888</v>
          </cell>
          <cell r="AB62">
            <v>39773</v>
          </cell>
          <cell r="AC62">
            <v>39773</v>
          </cell>
          <cell r="AD62">
            <v>180634000</v>
          </cell>
          <cell r="AE62" t="str">
            <v>Hughes Hubbard</v>
          </cell>
          <cell r="AF62" t="str">
            <v>PCBC</v>
          </cell>
          <cell r="AG62" t="str">
            <v>Nasdaq</v>
          </cell>
          <cell r="AH62">
            <v>17.920000000000002</v>
          </cell>
          <cell r="AI62">
            <v>1512003</v>
          </cell>
        </row>
        <row r="63">
          <cell r="A63" t="str">
            <v xml:space="preserve"> </v>
          </cell>
          <cell r="AB63" t="str">
            <v xml:space="preserve"> </v>
          </cell>
        </row>
        <row r="64">
          <cell r="A64">
            <v>54</v>
          </cell>
          <cell r="B64" t="str">
            <v>October 30, 2008</v>
          </cell>
          <cell r="C64" t="str">
            <v>FRB</v>
          </cell>
          <cell r="D64" t="str">
            <v>RSSD</v>
          </cell>
          <cell r="E64">
            <v>1028184</v>
          </cell>
          <cell r="F64" t="str">
            <v>First Midwest Bancorp, Inc.</v>
          </cell>
          <cell r="G64" t="str">
            <v xml:space="preserve">Public </v>
          </cell>
          <cell r="H64">
            <v>193000000</v>
          </cell>
          <cell r="I64" t="str">
            <v>Approve</v>
          </cell>
          <cell r="L64" t="str">
            <v>November 2, 2008</v>
          </cell>
          <cell r="M64">
            <v>39754.583333333336</v>
          </cell>
          <cell r="N64" t="str">
            <v>Approve</v>
          </cell>
          <cell r="O64">
            <v>193000000</v>
          </cell>
          <cell r="P64" t="str">
            <v>1/16/09: changed RSSD from 1028184 to 1208184</v>
          </cell>
          <cell r="R64">
            <v>39758</v>
          </cell>
          <cell r="T64" t="str">
            <v xml:space="preserve">Mr. Michael L. Scudder </v>
          </cell>
          <cell r="U64" t="str">
            <v>630-875-7283</v>
          </cell>
          <cell r="V64" t="str">
            <v>Cynthia A. Lance 630-875-7345</v>
          </cell>
          <cell r="W64" t="str">
            <v>1 Pierce Plaza Suite 1500</v>
          </cell>
          <cell r="X64" t="str">
            <v>Itasca</v>
          </cell>
          <cell r="Y64" t="str">
            <v>IL</v>
          </cell>
          <cell r="Z64">
            <v>16143</v>
          </cell>
          <cell r="AB64">
            <v>39787</v>
          </cell>
          <cell r="AC64">
            <v>39787</v>
          </cell>
          <cell r="AD64">
            <v>193000000</v>
          </cell>
          <cell r="AE64" t="str">
            <v>Squire Sanders</v>
          </cell>
          <cell r="AF64" t="str">
            <v>FMBI</v>
          </cell>
          <cell r="AG64" t="str">
            <v>Nasdaq</v>
          </cell>
          <cell r="AH64">
            <v>22.18</v>
          </cell>
          <cell r="AI64">
            <v>1305230</v>
          </cell>
        </row>
        <row r="65">
          <cell r="A65">
            <v>55</v>
          </cell>
          <cell r="B65" t="str">
            <v>October 30, 2008</v>
          </cell>
          <cell r="C65" t="str">
            <v>FRB</v>
          </cell>
          <cell r="D65" t="str">
            <v>RSSD</v>
          </cell>
          <cell r="E65">
            <v>2634874</v>
          </cell>
          <cell r="F65" t="str">
            <v>Heritage Commerce Corp.</v>
          </cell>
          <cell r="G65" t="str">
            <v xml:space="preserve">Public </v>
          </cell>
          <cell r="H65">
            <v>40000000</v>
          </cell>
          <cell r="I65" t="str">
            <v>Approve</v>
          </cell>
          <cell r="L65" t="str">
            <v>November 2, 2008</v>
          </cell>
          <cell r="M65">
            <v>39754.583333333336</v>
          </cell>
          <cell r="N65" t="str">
            <v>Approve</v>
          </cell>
          <cell r="O65">
            <v>40000000</v>
          </cell>
          <cell r="R65">
            <v>39764</v>
          </cell>
          <cell r="T65" t="str">
            <v xml:space="preserve">Mr. Lawrence D. McGovern </v>
          </cell>
          <cell r="U65" t="str">
            <v>408-494-4562</v>
          </cell>
          <cell r="V65" t="str">
            <v>Walter Kaczmarek 408-494-4500</v>
          </cell>
          <cell r="W65" t="str">
            <v>150 Almaden Blvd.</v>
          </cell>
          <cell r="X65" t="str">
            <v>San Jose</v>
          </cell>
          <cell r="Y65" t="str">
            <v>CA</v>
          </cell>
          <cell r="Z65">
            <v>95113</v>
          </cell>
          <cell r="AA65" t="str">
            <v>(408) 947-6919</v>
          </cell>
          <cell r="AB65">
            <v>39773</v>
          </cell>
          <cell r="AC65">
            <v>39773</v>
          </cell>
          <cell r="AD65">
            <v>40000000</v>
          </cell>
          <cell r="AE65" t="str">
            <v>Hughes Hubbard</v>
          </cell>
          <cell r="AF65" t="str">
            <v>HTBK</v>
          </cell>
          <cell r="AG65" t="str">
            <v>Nasdaq</v>
          </cell>
          <cell r="AH65">
            <v>12.96</v>
          </cell>
          <cell r="AI65">
            <v>462963</v>
          </cell>
        </row>
        <row r="66">
          <cell r="A66">
            <v>56</v>
          </cell>
          <cell r="B66" t="str">
            <v>October 30, 2008</v>
          </cell>
          <cell r="C66" t="str">
            <v>FRB</v>
          </cell>
          <cell r="D66" t="str">
            <v>RSSD</v>
          </cell>
          <cell r="E66">
            <v>1095889</v>
          </cell>
          <cell r="F66" t="str">
            <v xml:space="preserve">First Illinois Bancorp, Inc. </v>
          </cell>
          <cell r="G66" t="str">
            <v>S-Corp</v>
          </cell>
          <cell r="H66">
            <v>5898060</v>
          </cell>
          <cell r="I66" t="str">
            <v>Approve</v>
          </cell>
          <cell r="N66" t="str">
            <v>REAPPLY after private terms available</v>
          </cell>
          <cell r="P66" t="str">
            <v>11/2/08:  noted applicant is private; note, does not want to issue warrants</v>
          </cell>
          <cell r="T66" t="str">
            <v xml:space="preserve">Mr. Melvin L. Hall </v>
          </cell>
          <cell r="U66" t="str">
            <v>314-645-7700</v>
          </cell>
          <cell r="W66" t="str">
            <v>P.O. Box 211</v>
          </cell>
          <cell r="X66" t="str">
            <v>St. Louis</v>
          </cell>
          <cell r="Y66" t="str">
            <v>MO</v>
          </cell>
          <cell r="Z66">
            <v>63166</v>
          </cell>
          <cell r="AB66" t="str">
            <v xml:space="preserve"> </v>
          </cell>
          <cell r="AE66" t="str">
            <v>Squire Sanders</v>
          </cell>
        </row>
        <row r="67">
          <cell r="A67">
            <v>57</v>
          </cell>
          <cell r="B67" t="str">
            <v>October 30, 2008</v>
          </cell>
          <cell r="C67" t="str">
            <v>FRB</v>
          </cell>
          <cell r="D67" t="str">
            <v>RSSD</v>
          </cell>
          <cell r="E67">
            <v>3337097</v>
          </cell>
          <cell r="F67" t="str">
            <v>Commonwealth Business Bank</v>
          </cell>
          <cell r="G67" t="str">
            <v>OTC - Private</v>
          </cell>
          <cell r="H67">
            <v>7701000</v>
          </cell>
          <cell r="I67" t="str">
            <v>Approve</v>
          </cell>
          <cell r="L67" t="str">
            <v>December 2, 2008</v>
          </cell>
          <cell r="M67">
            <v>39784.708333333336</v>
          </cell>
          <cell r="N67" t="str">
            <v>Approve</v>
          </cell>
          <cell r="O67">
            <v>7701000</v>
          </cell>
          <cell r="P67" t="str">
            <v>Considered 11/2/08; reapply after private terms; 12/02/08 approved by I/C</v>
          </cell>
          <cell r="Q67" t="str">
            <v>Yes</v>
          </cell>
          <cell r="R67">
            <v>39785</v>
          </cell>
          <cell r="T67" t="str">
            <v xml:space="preserve">Mr. Jack Choi </v>
          </cell>
          <cell r="U67" t="str">
            <v>323-988-3005</v>
          </cell>
          <cell r="V67" t="str">
            <v>Kaye Kim 323-988-3007</v>
          </cell>
          <cell r="W67" t="str">
            <v>5055 Wilshire Blvd. Suite 840</v>
          </cell>
          <cell r="X67" t="str">
            <v>Los Angeles</v>
          </cell>
          <cell r="Y67" t="str">
            <v>CA</v>
          </cell>
          <cell r="Z67">
            <v>90036</v>
          </cell>
          <cell r="AA67" t="str">
            <v>(323) 988-0037</v>
          </cell>
          <cell r="AB67">
            <v>39829</v>
          </cell>
          <cell r="AE67" t="str">
            <v>Hughes Hubbard</v>
          </cell>
          <cell r="AF67" t="str">
            <v>CWBB.OB</v>
          </cell>
          <cell r="AG67" t="str">
            <v>OTC</v>
          </cell>
        </row>
        <row r="68">
          <cell r="A68">
            <v>58</v>
          </cell>
          <cell r="B68" t="str">
            <v>October 30, 2008</v>
          </cell>
          <cell r="C68" t="str">
            <v>FDIC</v>
          </cell>
          <cell r="D68" t="str">
            <v>RSSD</v>
          </cell>
          <cell r="E68">
            <v>764030</v>
          </cell>
          <cell r="F68" t="str">
            <v>Ameris Bancorp/ Ameris Bank</v>
          </cell>
          <cell r="H68">
            <v>52000000</v>
          </cell>
          <cell r="I68" t="str">
            <v>Approve</v>
          </cell>
          <cell r="L68" t="str">
            <v>November 2, 2008</v>
          </cell>
          <cell r="M68">
            <v>39754.583333333336</v>
          </cell>
          <cell r="N68" t="str">
            <v>Approve</v>
          </cell>
          <cell r="O68">
            <v>52000000</v>
          </cell>
          <cell r="R68">
            <v>39758</v>
          </cell>
          <cell r="T68" t="str">
            <v xml:space="preserve">Mr. Edwin W. Hortman, Jr.  </v>
          </cell>
          <cell r="U68" t="str">
            <v>229-890-6313</v>
          </cell>
          <cell r="V68" t="str">
            <v>Dennios J. Zember, Jr. 229890-6383</v>
          </cell>
          <cell r="W68" t="str">
            <v>24 Second Ave. SE</v>
          </cell>
          <cell r="X68" t="str">
            <v>Moultrie</v>
          </cell>
          <cell r="Y68" t="str">
            <v>GA</v>
          </cell>
          <cell r="Z68">
            <v>31768</v>
          </cell>
          <cell r="AB68">
            <v>39773</v>
          </cell>
          <cell r="AC68">
            <v>39773</v>
          </cell>
          <cell r="AD68">
            <v>52000000</v>
          </cell>
          <cell r="AE68" t="str">
            <v>Squire Sanders</v>
          </cell>
          <cell r="AF68" t="str">
            <v>ABCB</v>
          </cell>
          <cell r="AG68" t="str">
            <v>OTC</v>
          </cell>
          <cell r="AH68">
            <v>11.48</v>
          </cell>
          <cell r="AI68">
            <v>679443</v>
          </cell>
        </row>
        <row r="69">
          <cell r="A69">
            <v>59</v>
          </cell>
          <cell r="B69" t="str">
            <v>October 30, 2008</v>
          </cell>
          <cell r="C69" t="str">
            <v>FDIC</v>
          </cell>
          <cell r="D69" t="str">
            <v>RSSD</v>
          </cell>
          <cell r="E69">
            <v>1249347</v>
          </cell>
          <cell r="F69" t="str">
            <v>United Community Banks, Inc.</v>
          </cell>
          <cell r="G69" t="str">
            <v xml:space="preserve">Public </v>
          </cell>
          <cell r="H69">
            <v>180000000</v>
          </cell>
          <cell r="I69" t="str">
            <v>Approve</v>
          </cell>
          <cell r="J69">
            <v>39757</v>
          </cell>
          <cell r="K69" t="str">
            <v>Approve</v>
          </cell>
          <cell r="L69" t="str">
            <v>November 17, 2008</v>
          </cell>
          <cell r="M69">
            <v>39769.708333333336</v>
          </cell>
          <cell r="N69" t="str">
            <v>Approve</v>
          </cell>
          <cell r="O69">
            <v>180000000</v>
          </cell>
          <cell r="P69" t="str">
            <v>11/2/08: REMANDED to Council; need more info re construction loans; 11/5/08: Council approved; 11/10/08 Added to I/C agenda, Hold for more info; 11/17/08: sent to I/C subsequent to receiving more information, I/C approved</v>
          </cell>
          <cell r="Q69" t="str">
            <v>Yes</v>
          </cell>
          <cell r="R69">
            <v>39770</v>
          </cell>
          <cell r="T69" t="str">
            <v xml:space="preserve">Mr. Jimmy C. Tallent </v>
          </cell>
          <cell r="U69" t="str">
            <v>706-745-0400</v>
          </cell>
          <cell r="V69" t="str">
            <v>Rex S. Schuette 706-781-2266</v>
          </cell>
          <cell r="W69" t="str">
            <v>63 Highway 515</v>
          </cell>
          <cell r="X69" t="str">
            <v>Blairsville</v>
          </cell>
          <cell r="Y69" t="str">
            <v>GA</v>
          </cell>
          <cell r="Z69">
            <v>30512</v>
          </cell>
          <cell r="AB69">
            <v>39787</v>
          </cell>
          <cell r="AC69">
            <v>39787</v>
          </cell>
          <cell r="AD69">
            <v>180000000</v>
          </cell>
          <cell r="AE69" t="str">
            <v>Hughes Hubbard</v>
          </cell>
          <cell r="AF69" t="str">
            <v>UCBI</v>
          </cell>
          <cell r="AG69" t="str">
            <v>Nasdaq</v>
          </cell>
          <cell r="AH69">
            <v>12.66</v>
          </cell>
          <cell r="AI69">
            <v>2132701</v>
          </cell>
        </row>
        <row r="70">
          <cell r="A70">
            <v>60</v>
          </cell>
          <cell r="B70" t="str">
            <v>October 30, 2008</v>
          </cell>
          <cell r="C70" t="str">
            <v>FDIC</v>
          </cell>
          <cell r="D70" t="str">
            <v>RSSD</v>
          </cell>
          <cell r="E70">
            <v>1249712</v>
          </cell>
          <cell r="F70" t="str">
            <v>Porter Bancorp, Inc.(PBI) Louisville, KY</v>
          </cell>
          <cell r="G70" t="str">
            <v xml:space="preserve">Public </v>
          </cell>
          <cell r="H70">
            <v>35000000</v>
          </cell>
          <cell r="I70" t="str">
            <v>Approve</v>
          </cell>
          <cell r="J70">
            <v>39757</v>
          </cell>
          <cell r="K70" t="str">
            <v>Approve</v>
          </cell>
          <cell r="L70" t="str">
            <v>November 10, 2008</v>
          </cell>
          <cell r="M70">
            <v>39762.708333333336</v>
          </cell>
          <cell r="N70" t="str">
            <v>Approve</v>
          </cell>
          <cell r="O70">
            <v>35000000</v>
          </cell>
          <cell r="P70" t="str">
            <v>11/2/08: REMANDED to Council; 11/5/08: Council approved; 11/10/08 Added to I/C agenda, approved</v>
          </cell>
          <cell r="R70">
            <v>39764</v>
          </cell>
          <cell r="T70" t="str">
            <v xml:space="preserve">Ms. Maria L. Bouvette </v>
          </cell>
          <cell r="U70" t="str">
            <v>502-543-2296</v>
          </cell>
          <cell r="V70" t="str">
            <v>C. Bradford Harris 502-499-4788</v>
          </cell>
          <cell r="W70" t="str">
            <v>2500 Eastpoint Parkway</v>
          </cell>
          <cell r="X70" t="str">
            <v>Louisville</v>
          </cell>
          <cell r="Y70" t="str">
            <v>KY</v>
          </cell>
          <cell r="Z70">
            <v>40223</v>
          </cell>
          <cell r="AA70" t="str">
            <v>(502) 543-1975</v>
          </cell>
          <cell r="AB70">
            <v>39773</v>
          </cell>
          <cell r="AC70">
            <v>39773</v>
          </cell>
          <cell r="AD70">
            <v>35000000</v>
          </cell>
          <cell r="AE70" t="str">
            <v>Squire Sanders</v>
          </cell>
          <cell r="AF70" t="str">
            <v>PBIB</v>
          </cell>
          <cell r="AG70" t="str">
            <v>Nasdaq</v>
          </cell>
          <cell r="AH70">
            <v>17.510000000000002</v>
          </cell>
          <cell r="AI70">
            <v>299829</v>
          </cell>
        </row>
        <row r="71">
          <cell r="A71">
            <v>61</v>
          </cell>
          <cell r="B71" t="str">
            <v>October 30, 2008</v>
          </cell>
          <cell r="C71" t="str">
            <v>FDIC</v>
          </cell>
          <cell r="D71" t="str">
            <v>RSSD</v>
          </cell>
          <cell r="E71">
            <v>2741156</v>
          </cell>
          <cell r="F71" t="str">
            <v>Capital Bank</v>
          </cell>
          <cell r="G71" t="str">
            <v xml:space="preserve">Public </v>
          </cell>
          <cell r="H71">
            <v>42900000</v>
          </cell>
          <cell r="I71" t="str">
            <v>Approve</v>
          </cell>
          <cell r="J71">
            <v>39757</v>
          </cell>
          <cell r="K71" t="str">
            <v>Approve</v>
          </cell>
          <cell r="L71" t="str">
            <v>November 17, 2008</v>
          </cell>
          <cell r="M71">
            <v>39769.708333333336</v>
          </cell>
          <cell r="N71" t="str">
            <v>Approve</v>
          </cell>
          <cell r="O71">
            <v>41279000</v>
          </cell>
          <cell r="P71" t="str">
            <v>11/2/08: REMANDED to Council; re viability; 11/5/08: Council approved; 11/10/08 Added to I/C agenda, hold for more info; 11/17/08: resent to I/C because more information was received</v>
          </cell>
          <cell r="R71">
            <v>39770</v>
          </cell>
          <cell r="T71" t="str">
            <v xml:space="preserve">Mr. B. Grant Yarber </v>
          </cell>
          <cell r="U71" t="str">
            <v>919-645-3494</v>
          </cell>
          <cell r="V71" t="str">
            <v>Michael C. Moore 919-645-6372</v>
          </cell>
          <cell r="W71" t="str">
            <v>333 Fayetteville Suite 700</v>
          </cell>
          <cell r="X71" t="str">
            <v>Raliegh</v>
          </cell>
          <cell r="Y71" t="str">
            <v>NC</v>
          </cell>
          <cell r="Z71">
            <v>27601</v>
          </cell>
          <cell r="AB71">
            <v>39794</v>
          </cell>
          <cell r="AC71">
            <v>39794</v>
          </cell>
          <cell r="AD71">
            <v>41279000</v>
          </cell>
          <cell r="AE71" t="str">
            <v>Hughes Hubbard</v>
          </cell>
          <cell r="AF71" t="str">
            <v>CBKN</v>
          </cell>
          <cell r="AG71" t="str">
            <v>Nasdaq</v>
          </cell>
          <cell r="AH71">
            <v>8.26</v>
          </cell>
          <cell r="AI71">
            <v>749619</v>
          </cell>
        </row>
        <row r="72">
          <cell r="A72">
            <v>62</v>
          </cell>
          <cell r="B72" t="str">
            <v>October 30, 2008</v>
          </cell>
          <cell r="C72" t="str">
            <v>FDIC</v>
          </cell>
          <cell r="D72" t="str">
            <v>RSSD</v>
          </cell>
          <cell r="E72">
            <v>2634490</v>
          </cell>
          <cell r="F72" t="str">
            <v>Intermountain Community Bancorp/Panhandle State Bank</v>
          </cell>
          <cell r="G72" t="str">
            <v xml:space="preserve">Public </v>
          </cell>
          <cell r="H72">
            <v>27000000</v>
          </cell>
          <cell r="I72" t="str">
            <v>Approve</v>
          </cell>
          <cell r="J72">
            <v>39757</v>
          </cell>
          <cell r="K72" t="str">
            <v>Approve</v>
          </cell>
          <cell r="L72" t="str">
            <v>November 5, 2008</v>
          </cell>
          <cell r="M72">
            <v>39757.708333333336</v>
          </cell>
          <cell r="N72" t="str">
            <v>Approve</v>
          </cell>
          <cell r="O72">
            <v>27000000</v>
          </cell>
          <cell r="P72" t="str">
            <v>11/2/08: REMANDED to Council; re MOU; 11/5/08: Council approved; 11/10/08 added to I/C agenda, approved</v>
          </cell>
          <cell r="Q72" t="str">
            <v>Yes</v>
          </cell>
          <cell r="R72">
            <v>39758</v>
          </cell>
          <cell r="T72" t="str">
            <v xml:space="preserve">Mr. Doug Wright </v>
          </cell>
          <cell r="U72" t="str">
            <v>509-363-2635</v>
          </cell>
          <cell r="V72" t="str">
            <v>Curt hecker 208-265-3300</v>
          </cell>
          <cell r="W72" t="str">
            <v>414 Church Street</v>
          </cell>
          <cell r="X72" t="str">
            <v>Sandpoint</v>
          </cell>
          <cell r="Y72" t="str">
            <v>ID</v>
          </cell>
          <cell r="Z72">
            <v>83864</v>
          </cell>
          <cell r="AB72">
            <v>39801</v>
          </cell>
          <cell r="AC72">
            <v>39801</v>
          </cell>
          <cell r="AD72">
            <v>27000000</v>
          </cell>
          <cell r="AE72" t="str">
            <v>Squire Sanders</v>
          </cell>
          <cell r="AH72">
            <v>6.2</v>
          </cell>
          <cell r="AI72">
            <v>653226</v>
          </cell>
        </row>
        <row r="73">
          <cell r="A73">
            <v>63</v>
          </cell>
          <cell r="B73" t="str">
            <v>October 30, 2008</v>
          </cell>
          <cell r="C73" t="str">
            <v>FRB</v>
          </cell>
          <cell r="D73" t="str">
            <v>RSSD</v>
          </cell>
          <cell r="E73">
            <v>2126977</v>
          </cell>
          <cell r="F73" t="str">
            <v>Banner Corporation/Banner Bank</v>
          </cell>
          <cell r="G73" t="str">
            <v xml:space="preserve">Public </v>
          </cell>
          <cell r="H73">
            <v>124000000</v>
          </cell>
          <cell r="I73" t="str">
            <v>Approve</v>
          </cell>
          <cell r="L73" t="str">
            <v>November 2, 2008</v>
          </cell>
          <cell r="M73">
            <v>39754.583333333336</v>
          </cell>
          <cell r="N73" t="str">
            <v>Approve</v>
          </cell>
          <cell r="O73">
            <v>124000000</v>
          </cell>
          <cell r="P73" t="str">
            <v>1/16/09: changed FBA to FDIC as requested by the FRB</v>
          </cell>
          <cell r="R73">
            <v>39758</v>
          </cell>
          <cell r="T73" t="str">
            <v xml:space="preserve">Mr. D. Michael Jones </v>
          </cell>
          <cell r="U73" t="str">
            <v>509-526-8874</v>
          </cell>
          <cell r="V73" t="str">
            <v>Lloyd W. Baker 509-526-8896</v>
          </cell>
          <cell r="W73" t="str">
            <v>10 S First Ave. P.O. Box 907</v>
          </cell>
          <cell r="X73" t="str">
            <v>Walla Walla</v>
          </cell>
          <cell r="Y73" t="str">
            <v>WA</v>
          </cell>
          <cell r="Z73">
            <v>99362</v>
          </cell>
          <cell r="AB73">
            <v>39773</v>
          </cell>
          <cell r="AC73">
            <v>39773</v>
          </cell>
          <cell r="AD73">
            <v>124000000</v>
          </cell>
          <cell r="AE73" t="str">
            <v>Hughes Hubbard</v>
          </cell>
          <cell r="AF73" t="str">
            <v>BANR</v>
          </cell>
          <cell r="AG73" t="str">
            <v>Nasdaq</v>
          </cell>
          <cell r="AH73">
            <v>10.89</v>
          </cell>
          <cell r="AI73">
            <v>1707989</v>
          </cell>
        </row>
        <row r="74">
          <cell r="A74">
            <v>64</v>
          </cell>
          <cell r="B74" t="str">
            <v>October 30, 2008</v>
          </cell>
          <cell r="C74" t="str">
            <v>FRB</v>
          </cell>
          <cell r="D74" t="str">
            <v>RSSD</v>
          </cell>
          <cell r="E74">
            <v>3589702</v>
          </cell>
          <cell r="F74" t="str">
            <v>Capital Pacific Bancorp</v>
          </cell>
          <cell r="G74" t="str">
            <v>Private</v>
          </cell>
          <cell r="H74">
            <v>4000000</v>
          </cell>
          <cell r="I74" t="str">
            <v>Approve</v>
          </cell>
          <cell r="L74" t="str">
            <v>November 2, 2008</v>
          </cell>
          <cell r="M74">
            <v>39754.583333333336</v>
          </cell>
          <cell r="N74" t="str">
            <v>Approve</v>
          </cell>
          <cell r="O74">
            <v>4000000</v>
          </cell>
          <cell r="P74" t="str">
            <v>1/16/09: changed FBA to FDIC as requested by the FRB</v>
          </cell>
          <cell r="R74">
            <v>39764</v>
          </cell>
          <cell r="T74" t="str">
            <v xml:space="preserve">Ms. Felice Belfiore </v>
          </cell>
          <cell r="U74" t="str">
            <v>503-542-8565</v>
          </cell>
          <cell r="V74" t="str">
            <v>Mark Stevenson 508-542-8565</v>
          </cell>
          <cell r="W74" t="str">
            <v>805 SW Broadway ste. 780</v>
          </cell>
          <cell r="X74" t="str">
            <v>Portland</v>
          </cell>
          <cell r="Y74" t="str">
            <v>OR</v>
          </cell>
          <cell r="Z74">
            <v>97205</v>
          </cell>
          <cell r="AA74" t="str">
            <v>(503) 542-8508</v>
          </cell>
          <cell r="AB74">
            <v>39805</v>
          </cell>
          <cell r="AC74">
            <v>39805</v>
          </cell>
          <cell r="AD74">
            <v>4000000</v>
          </cell>
          <cell r="AE74" t="str">
            <v>Squire Sanders</v>
          </cell>
          <cell r="AF74" t="str">
            <v>CPBO.OB</v>
          </cell>
          <cell r="AG74" t="str">
            <v>OTC</v>
          </cell>
          <cell r="AH74" t="str">
            <v>n/a</v>
          </cell>
          <cell r="AI74" t="str">
            <v>n/a</v>
          </cell>
        </row>
        <row r="75">
          <cell r="A75">
            <v>65</v>
          </cell>
          <cell r="B75" t="str">
            <v>October 30, 2008</v>
          </cell>
          <cell r="C75" t="str">
            <v>FRB</v>
          </cell>
          <cell r="D75" t="str">
            <v>RSSD</v>
          </cell>
          <cell r="E75">
            <v>2568362</v>
          </cell>
          <cell r="F75" t="str">
            <v>Cascade Financial Corporation</v>
          </cell>
          <cell r="G75" t="str">
            <v xml:space="preserve">Public </v>
          </cell>
          <cell r="H75">
            <v>38970000</v>
          </cell>
          <cell r="I75" t="str">
            <v>Approve</v>
          </cell>
          <cell r="L75" t="str">
            <v>November 2, 2008</v>
          </cell>
          <cell r="M75">
            <v>39754.583333333336</v>
          </cell>
          <cell r="N75" t="str">
            <v>Approve</v>
          </cell>
          <cell r="O75">
            <v>38970000</v>
          </cell>
          <cell r="P75" t="str">
            <v>1/16/09: changed FBA to FDIC as requested by the FRB</v>
          </cell>
          <cell r="R75">
            <v>39758</v>
          </cell>
          <cell r="T75" t="str">
            <v xml:space="preserve">Mr. Lars Johnson </v>
          </cell>
          <cell r="U75" t="str">
            <v>425-259-8533</v>
          </cell>
          <cell r="V75" t="str">
            <v>Terry Stull 425-259-8536</v>
          </cell>
          <cell r="W75" t="str">
            <v xml:space="preserve">2828 Colby </v>
          </cell>
          <cell r="X75" t="str">
            <v>Everett</v>
          </cell>
          <cell r="Y75" t="str">
            <v>WA</v>
          </cell>
          <cell r="Z75">
            <v>98201</v>
          </cell>
          <cell r="AB75">
            <v>39773</v>
          </cell>
          <cell r="AC75">
            <v>39773</v>
          </cell>
          <cell r="AD75">
            <v>38970000</v>
          </cell>
          <cell r="AE75" t="str">
            <v>Hughes Hubbard</v>
          </cell>
          <cell r="AF75" t="str">
            <v>CASB</v>
          </cell>
          <cell r="AG75" t="str">
            <v>Nasdaq</v>
          </cell>
          <cell r="AH75">
            <v>6.77</v>
          </cell>
          <cell r="AI75">
            <v>863442</v>
          </cell>
        </row>
        <row r="76">
          <cell r="A76">
            <v>66</v>
          </cell>
          <cell r="B76" t="str">
            <v>October 30, 2008</v>
          </cell>
          <cell r="C76" t="str">
            <v>FRB</v>
          </cell>
          <cell r="D76" t="str">
            <v>RSSD</v>
          </cell>
          <cell r="E76">
            <v>2078816</v>
          </cell>
          <cell r="F76" t="str">
            <v>Columbia Banking System Inc.</v>
          </cell>
          <cell r="G76" t="str">
            <v xml:space="preserve">Public </v>
          </cell>
          <cell r="H76">
            <v>76898000</v>
          </cell>
          <cell r="I76" t="str">
            <v>Approve</v>
          </cell>
          <cell r="L76" t="str">
            <v>November 2, 2008</v>
          </cell>
          <cell r="M76">
            <v>39754.583333333336</v>
          </cell>
          <cell r="N76" t="str">
            <v>Approve</v>
          </cell>
          <cell r="O76">
            <v>76898000</v>
          </cell>
          <cell r="P76" t="str">
            <v>1/16/09: changed FBA to FDIC as requested by the FRB</v>
          </cell>
          <cell r="R76">
            <v>39758</v>
          </cell>
          <cell r="T76" t="str">
            <v xml:space="preserve">Ms. Melanie J. Dressel </v>
          </cell>
          <cell r="U76" t="str">
            <v>253-305-1911</v>
          </cell>
          <cell r="V76" t="str">
            <v>Gary R. Schminkey 253-305-1966</v>
          </cell>
          <cell r="W76" t="str">
            <v>1301 A Street</v>
          </cell>
          <cell r="X76" t="str">
            <v>Tacoma</v>
          </cell>
          <cell r="Y76" t="str">
            <v>WA</v>
          </cell>
          <cell r="Z76">
            <v>98402</v>
          </cell>
          <cell r="AB76">
            <v>39773</v>
          </cell>
          <cell r="AC76">
            <v>39773</v>
          </cell>
          <cell r="AD76">
            <v>76898000</v>
          </cell>
          <cell r="AE76" t="str">
            <v>Squire Sanders</v>
          </cell>
          <cell r="AF76" t="str">
            <v>COLB</v>
          </cell>
          <cell r="AG76" t="str">
            <v>Nasdaq</v>
          </cell>
          <cell r="AH76">
            <v>14.49</v>
          </cell>
          <cell r="AI76">
            <v>796046</v>
          </cell>
        </row>
        <row r="77">
          <cell r="A77">
            <v>67</v>
          </cell>
          <cell r="B77" t="str">
            <v>October 30, 2008</v>
          </cell>
          <cell r="C77" t="str">
            <v>FDIC</v>
          </cell>
          <cell r="D77" t="str">
            <v>RSSD</v>
          </cell>
          <cell r="E77">
            <v>3272938</v>
          </cell>
          <cell r="F77" t="str">
            <v>Pacific International Bancorp</v>
          </cell>
          <cell r="H77">
            <v>6500000</v>
          </cell>
          <cell r="I77" t="str">
            <v>Approve</v>
          </cell>
          <cell r="J77">
            <v>39757</v>
          </cell>
          <cell r="K77" t="str">
            <v>Approve</v>
          </cell>
          <cell r="L77" t="str">
            <v>November 10, 2008</v>
          </cell>
          <cell r="M77">
            <v>39762.708333333336</v>
          </cell>
          <cell r="N77" t="str">
            <v>Approve</v>
          </cell>
          <cell r="O77">
            <v>6500000</v>
          </cell>
          <cell r="P77" t="str">
            <v>11/2/08: REMANDED to Council; 11/5/08: Council approved; 11/10/08 Added to I/C agenda, approved</v>
          </cell>
          <cell r="Q77" t="str">
            <v>Yes</v>
          </cell>
          <cell r="R77">
            <v>39764</v>
          </cell>
          <cell r="T77" t="str">
            <v xml:space="preserve">Mr. Andrew Kim </v>
          </cell>
          <cell r="U77" t="str">
            <v>206-267-0112</v>
          </cell>
          <cell r="V77" t="str">
            <v>Woosung Park 206-267-2728</v>
          </cell>
          <cell r="W77" t="str">
            <v>1155 N 130th Street</v>
          </cell>
          <cell r="X77" t="str">
            <v xml:space="preserve">Seattle </v>
          </cell>
          <cell r="Y77" t="str">
            <v>WA</v>
          </cell>
          <cell r="Z77">
            <v>98133</v>
          </cell>
          <cell r="AA77" t="str">
            <v>(206) 306-2360</v>
          </cell>
          <cell r="AB77">
            <v>39794</v>
          </cell>
          <cell r="AC77">
            <v>39794</v>
          </cell>
          <cell r="AD77">
            <v>6500000</v>
          </cell>
          <cell r="AE77" t="str">
            <v>Hughes Hubbard</v>
          </cell>
          <cell r="AH77">
            <v>7.63</v>
          </cell>
          <cell r="AI77">
            <v>127785</v>
          </cell>
        </row>
        <row r="78">
          <cell r="A78">
            <v>68</v>
          </cell>
          <cell r="B78" t="str">
            <v>October 30, 2008</v>
          </cell>
          <cell r="C78" t="str">
            <v>FDIC</v>
          </cell>
          <cell r="D78" t="str">
            <v>RSSD</v>
          </cell>
          <cell r="E78">
            <v>1070448</v>
          </cell>
          <cell r="F78" t="str">
            <v>Wesbanco Bank Inc.</v>
          </cell>
          <cell r="H78">
            <v>75000000</v>
          </cell>
          <cell r="I78" t="str">
            <v>Approve</v>
          </cell>
          <cell r="L78" t="str">
            <v>November 2, 2008</v>
          </cell>
          <cell r="M78">
            <v>39754.583333333336</v>
          </cell>
          <cell r="N78" t="str">
            <v>Approve on Terms</v>
          </cell>
          <cell r="O78">
            <v>75000000</v>
          </cell>
          <cell r="P78" t="str">
            <v>for inclusion on Treasury terms; fdic indicated applicant wishes to amend application to reflect 3% RWA; note wanted div increases/repurchases</v>
          </cell>
          <cell r="R78">
            <v>39764</v>
          </cell>
          <cell r="T78" t="str">
            <v xml:space="preserve">Mr. Paul M. Lambert </v>
          </cell>
          <cell r="U78" t="str">
            <v>304-234-9206</v>
          </cell>
          <cell r="V78" t="str">
            <v>Robert H. Young 304-234-0447</v>
          </cell>
          <cell r="W78" t="str">
            <v>1 Bank Plaza</v>
          </cell>
          <cell r="X78" t="str">
            <v xml:space="preserve">Wheelnig </v>
          </cell>
          <cell r="Y78" t="str">
            <v>WV</v>
          </cell>
          <cell r="Z78">
            <v>26003</v>
          </cell>
          <cell r="AA78" t="str">
            <v>(304) 234-9450</v>
          </cell>
          <cell r="AB78">
            <v>39787</v>
          </cell>
          <cell r="AC78">
            <v>39787</v>
          </cell>
          <cell r="AD78">
            <v>75000000</v>
          </cell>
          <cell r="AE78" t="str">
            <v>Hughes Hubbard</v>
          </cell>
          <cell r="AH78">
            <v>25.61</v>
          </cell>
          <cell r="AI78">
            <v>439282</v>
          </cell>
        </row>
        <row r="79">
          <cell r="A79">
            <v>69</v>
          </cell>
          <cell r="B79" t="str">
            <v>October 30, 2008</v>
          </cell>
          <cell r="C79" t="str">
            <v>FRB</v>
          </cell>
          <cell r="D79" t="str">
            <v>RSSD</v>
          </cell>
          <cell r="E79">
            <v>2166124</v>
          </cell>
          <cell r="F79" t="str">
            <v>Heritage Financial Corporation</v>
          </cell>
          <cell r="G79" t="str">
            <v xml:space="preserve">Public </v>
          </cell>
          <cell r="H79">
            <v>24000000</v>
          </cell>
          <cell r="I79" t="str">
            <v>Approve</v>
          </cell>
          <cell r="L79" t="str">
            <v>November 2, 2008</v>
          </cell>
          <cell r="M79">
            <v>39754.583333333336</v>
          </cell>
          <cell r="N79" t="str">
            <v>Approve</v>
          </cell>
          <cell r="O79">
            <v>24000000</v>
          </cell>
          <cell r="P79" t="str">
            <v>1/16/09: changed FBA to FDIC as requested by the FRB</v>
          </cell>
          <cell r="R79">
            <v>39764</v>
          </cell>
          <cell r="T79" t="str">
            <v xml:space="preserve">Mr. Brian Vance </v>
          </cell>
          <cell r="U79" t="str">
            <v>360-570-7341</v>
          </cell>
          <cell r="V79" t="str">
            <v>Don Hinson 360-570-7379</v>
          </cell>
          <cell r="W79" t="str">
            <v>201 5th Avenue SW</v>
          </cell>
          <cell r="X79" t="str">
            <v>Olympia</v>
          </cell>
          <cell r="Y79" t="str">
            <v>WA</v>
          </cell>
          <cell r="Z79">
            <v>98501</v>
          </cell>
          <cell r="AA79" t="str">
            <v>(360) 705-9163</v>
          </cell>
          <cell r="AB79">
            <v>39773</v>
          </cell>
          <cell r="AC79">
            <v>39773</v>
          </cell>
          <cell r="AD79">
            <v>24000000</v>
          </cell>
          <cell r="AE79" t="str">
            <v>Hughes Hubbard</v>
          </cell>
          <cell r="AF79" t="str">
            <v>HFWA</v>
          </cell>
          <cell r="AG79" t="str">
            <v>Nasdaq</v>
          </cell>
          <cell r="AH79">
            <v>13.04</v>
          </cell>
          <cell r="AI79">
            <v>276074</v>
          </cell>
        </row>
        <row r="80">
          <cell r="AB80" t="str">
            <v xml:space="preserve"> </v>
          </cell>
        </row>
        <row r="81">
          <cell r="A81">
            <v>70</v>
          </cell>
          <cell r="B81" t="str">
            <v>October 31, 2008</v>
          </cell>
          <cell r="C81" t="str">
            <v>OTS</v>
          </cell>
          <cell r="D81" t="str">
            <v>Holding Co Docket</v>
          </cell>
          <cell r="E81" t="str">
            <v>H3859</v>
          </cell>
          <cell r="F81" t="str">
            <v>First PacTrust Bancorp, Inc.</v>
          </cell>
          <cell r="G81" t="str">
            <v xml:space="preserve">Public </v>
          </cell>
          <cell r="H81">
            <v>19300000</v>
          </cell>
          <cell r="I81" t="str">
            <v>Approve</v>
          </cell>
          <cell r="L81" t="str">
            <v>November 2, 2008</v>
          </cell>
          <cell r="M81">
            <v>39754.583333333336</v>
          </cell>
          <cell r="N81" t="str">
            <v>Approve</v>
          </cell>
          <cell r="O81">
            <v>19300000</v>
          </cell>
          <cell r="R81">
            <v>39758</v>
          </cell>
          <cell r="T81" t="str">
            <v xml:space="preserve">Mr. James P. Sheehy </v>
          </cell>
          <cell r="U81" t="str">
            <v>619-691-6381</v>
          </cell>
          <cell r="V81" t="str">
            <v>Hans R. Ganz 619-691-1519 x4000</v>
          </cell>
          <cell r="W81" t="str">
            <v>610 Bay Boulevard</v>
          </cell>
          <cell r="X81" t="str">
            <v>Chula Vista</v>
          </cell>
          <cell r="Y81" t="str">
            <v>CA</v>
          </cell>
          <cell r="Z81">
            <v>91910</v>
          </cell>
          <cell r="AB81">
            <v>39773</v>
          </cell>
          <cell r="AC81">
            <v>39773</v>
          </cell>
          <cell r="AD81">
            <v>19300000</v>
          </cell>
          <cell r="AE81" t="str">
            <v>Squire Sanders</v>
          </cell>
          <cell r="AF81" t="str">
            <v>FPTB</v>
          </cell>
          <cell r="AG81" t="str">
            <v>Nasdaq</v>
          </cell>
          <cell r="AH81">
            <v>10.31</v>
          </cell>
          <cell r="AI81">
            <v>280795</v>
          </cell>
        </row>
        <row r="82">
          <cell r="A82">
            <v>71</v>
          </cell>
          <cell r="B82" t="str">
            <v>October 31, 2008</v>
          </cell>
          <cell r="C82" t="str">
            <v>OTS</v>
          </cell>
          <cell r="D82" t="str">
            <v>Holding Co Docket</v>
          </cell>
          <cell r="E82" t="str">
            <v>H1799</v>
          </cell>
          <cell r="F82" t="str">
            <v>Severn Bancorp, Inc.</v>
          </cell>
          <cell r="G82" t="str">
            <v xml:space="preserve">Public </v>
          </cell>
          <cell r="H82">
            <v>23500000</v>
          </cell>
          <cell r="I82" t="str">
            <v>Approve</v>
          </cell>
          <cell r="J82">
            <v>39764</v>
          </cell>
          <cell r="K82" t="str">
            <v>Approve</v>
          </cell>
          <cell r="L82" t="str">
            <v>November 13, 2008</v>
          </cell>
          <cell r="M82">
            <v>39765.708333333336</v>
          </cell>
          <cell r="N82" t="str">
            <v>Approve</v>
          </cell>
          <cell r="O82">
            <v>23393000</v>
          </cell>
          <cell r="P82" t="str">
            <v>Inititally held for more info: needed more info on holding company structure (L Schaffer); 11/12/08 Added to council agenda, ok to go to I/C; 11/13/08: sent to I/C, approval conditioned upon legal being ok with real estate issue on page 11., revised per 9</v>
          </cell>
          <cell r="R82">
            <v>39766</v>
          </cell>
          <cell r="T82" t="str">
            <v xml:space="preserve">Mr. Thomas G. Bevivino </v>
          </cell>
          <cell r="U82" t="str">
            <v>410-260-2025</v>
          </cell>
          <cell r="V82" t="str">
            <v>Alan J. Hyatt 410-260-6570</v>
          </cell>
          <cell r="W82" t="str">
            <v>200 Westgate Circle Suite 200</v>
          </cell>
          <cell r="X82" t="str">
            <v>Annapolis</v>
          </cell>
          <cell r="Y82" t="str">
            <v>MD</v>
          </cell>
          <cell r="Z82">
            <v>21401</v>
          </cell>
          <cell r="AB82">
            <v>39773</v>
          </cell>
          <cell r="AC82">
            <v>39773</v>
          </cell>
          <cell r="AD82">
            <v>23393000</v>
          </cell>
          <cell r="AE82" t="str">
            <v>Hughes Hubbard</v>
          </cell>
          <cell r="AF82" t="str">
            <v>SVBI</v>
          </cell>
          <cell r="AG82" t="str">
            <v>Nasdaq</v>
          </cell>
          <cell r="AH82">
            <v>6.3</v>
          </cell>
          <cell r="AI82">
            <v>556976</v>
          </cell>
        </row>
        <row r="83">
          <cell r="AB83" t="str">
            <v xml:space="preserve"> </v>
          </cell>
        </row>
        <row r="84">
          <cell r="A84">
            <v>72</v>
          </cell>
          <cell r="B84" t="str">
            <v>October 31, 2008</v>
          </cell>
          <cell r="C84" t="str">
            <v>FRB</v>
          </cell>
          <cell r="D84" t="str">
            <v>RSSD</v>
          </cell>
          <cell r="E84">
            <v>1248078</v>
          </cell>
          <cell r="F84" t="str">
            <v>Boston Private Financial Holdings Inc.</v>
          </cell>
          <cell r="G84" t="str">
            <v xml:space="preserve">Public </v>
          </cell>
          <cell r="H84">
            <v>155500000</v>
          </cell>
          <cell r="I84" t="str">
            <v>Approve</v>
          </cell>
          <cell r="J84">
            <v>39764</v>
          </cell>
          <cell r="K84" t="str">
            <v>Approve</v>
          </cell>
          <cell r="L84" t="str">
            <v>November 13, 2008</v>
          </cell>
          <cell r="M84">
            <v>39765.708333333336</v>
          </cell>
          <cell r="N84" t="str">
            <v>Approve</v>
          </cell>
          <cell r="O84">
            <v>154000000</v>
          </cell>
          <cell r="P84" t="str">
            <v>Composite "3"; 4 rated bank in group; 11/4/08: REMANDED to Council; 11/12/08 Added to council agenda, pass onto I/C; 11/13/08 sent to I/C, approved, amount amended to 154m per 9/30 filings, revised per 9/30 numbers</v>
          </cell>
          <cell r="Q84" t="str">
            <v>Yes</v>
          </cell>
          <cell r="R84">
            <v>39766</v>
          </cell>
          <cell r="T84" t="str">
            <v xml:space="preserve">Mr. David J. Kaye </v>
          </cell>
          <cell r="U84" t="str">
            <v>617-912-3949</v>
          </cell>
          <cell r="V84" t="str">
            <v>Margaret W. Chambers 617-646-4822</v>
          </cell>
          <cell r="W84" t="str">
            <v>Ten Post Office Square</v>
          </cell>
          <cell r="X84" t="str">
            <v>Boston</v>
          </cell>
          <cell r="Y84" t="str">
            <v>MA</v>
          </cell>
          <cell r="Z84">
            <v>2109</v>
          </cell>
          <cell r="AA84" t="str">
            <v>(617) 646-4820</v>
          </cell>
          <cell r="AB84">
            <v>39773</v>
          </cell>
          <cell r="AC84">
            <v>39773</v>
          </cell>
          <cell r="AD84">
            <v>154000000</v>
          </cell>
          <cell r="AE84" t="str">
            <v>Squire Sanders</v>
          </cell>
          <cell r="AF84" t="str">
            <v>BPFH</v>
          </cell>
          <cell r="AG84" t="str">
            <v>Nasdaq</v>
          </cell>
          <cell r="AH84">
            <v>8</v>
          </cell>
          <cell r="AI84">
            <v>2887500</v>
          </cell>
        </row>
        <row r="85">
          <cell r="A85">
            <v>73</v>
          </cell>
          <cell r="B85" t="str">
            <v>October 31, 2008</v>
          </cell>
          <cell r="C85" t="str">
            <v>FRB</v>
          </cell>
          <cell r="D85" t="str">
            <v>RSSD</v>
          </cell>
          <cell r="E85">
            <v>1057515</v>
          </cell>
          <cell r="F85" t="str">
            <v>Everest Bancshares, Inc.</v>
          </cell>
          <cell r="G85" t="str">
            <v>S-Corp</v>
          </cell>
          <cell r="H85">
            <v>2000000</v>
          </cell>
          <cell r="I85" t="str">
            <v>Approve</v>
          </cell>
          <cell r="N85" t="str">
            <v>REAPPLY after S-Corp terms available</v>
          </cell>
          <cell r="P85" t="str">
            <v>S-corporation</v>
          </cell>
          <cell r="T85" t="str">
            <v xml:space="preserve">Mr. Steven J. Handke </v>
          </cell>
          <cell r="U85" t="str">
            <v>785-548-7521</v>
          </cell>
          <cell r="V85" t="str">
            <v>Jane E. Bruning 785-548-7521</v>
          </cell>
          <cell r="W85" t="str">
            <v>1321 Main Street</v>
          </cell>
          <cell r="X85" t="str">
            <v>Great Bend</v>
          </cell>
          <cell r="Y85" t="str">
            <v>KS</v>
          </cell>
          <cell r="Z85">
            <v>67530</v>
          </cell>
          <cell r="AB85" t="str">
            <v xml:space="preserve"> </v>
          </cell>
          <cell r="AE85" t="str">
            <v>Hughes Hubbard</v>
          </cell>
        </row>
        <row r="86">
          <cell r="AB86" t="str">
            <v xml:space="preserve"> </v>
          </cell>
        </row>
        <row r="87">
          <cell r="A87">
            <v>74</v>
          </cell>
          <cell r="B87" t="str">
            <v>November 3, 2008</v>
          </cell>
          <cell r="C87" t="str">
            <v>FRB</v>
          </cell>
          <cell r="D87" t="str">
            <v>RSSD</v>
          </cell>
          <cell r="E87">
            <v>1066441</v>
          </cell>
          <cell r="F87" t="str">
            <v>American State Bancshares</v>
          </cell>
          <cell r="G87" t="str">
            <v>Private</v>
          </cell>
          <cell r="H87">
            <v>6382000</v>
          </cell>
          <cell r="I87" t="str">
            <v>Approve</v>
          </cell>
          <cell r="L87" t="str">
            <v>December 11, 2008</v>
          </cell>
          <cell r="M87">
            <v>39793.583333333336</v>
          </cell>
          <cell r="N87" t="str">
            <v>Approve</v>
          </cell>
          <cell r="O87">
            <v>6000000</v>
          </cell>
          <cell r="Q87" t="str">
            <v>Yes</v>
          </cell>
          <cell r="R87">
            <v>39797</v>
          </cell>
          <cell r="T87" t="str">
            <v xml:space="preserve">Mr. Donald R. LacKamp </v>
          </cell>
          <cell r="U87" t="str">
            <v>620-792-8360</v>
          </cell>
          <cell r="V87" t="str">
            <v>Lee Borck 620-793-9200</v>
          </cell>
          <cell r="W87" t="str">
            <v>1321 Main Street</v>
          </cell>
          <cell r="X87" t="str">
            <v>Great Bend</v>
          </cell>
          <cell r="Y87" t="str">
            <v>KS</v>
          </cell>
          <cell r="Z87">
            <v>67530</v>
          </cell>
          <cell r="AB87">
            <v>39822</v>
          </cell>
          <cell r="AC87">
            <v>39822</v>
          </cell>
          <cell r="AD87">
            <v>6000000</v>
          </cell>
          <cell r="AE87" t="str">
            <v>Squire Sanders</v>
          </cell>
          <cell r="AH87" t="str">
            <v>n/a</v>
          </cell>
          <cell r="AI87" t="str">
            <v>n/a</v>
          </cell>
        </row>
        <row r="88">
          <cell r="AB88" t="str">
            <v xml:space="preserve"> </v>
          </cell>
        </row>
        <row r="89">
          <cell r="A89">
            <v>75</v>
          </cell>
          <cell r="B89" t="str">
            <v>November 4, 2008</v>
          </cell>
          <cell r="C89" t="str">
            <v>FRB</v>
          </cell>
          <cell r="D89" t="str">
            <v>RSSD</v>
          </cell>
          <cell r="E89">
            <v>2523389</v>
          </cell>
          <cell r="F89" t="str">
            <v>Tri-County Financial Corporation</v>
          </cell>
          <cell r="G89" t="str">
            <v>OTC - Private</v>
          </cell>
          <cell r="H89">
            <v>15540750</v>
          </cell>
          <cell r="I89" t="str">
            <v>Approve</v>
          </cell>
          <cell r="L89" t="str">
            <v>November 5, 2008</v>
          </cell>
          <cell r="M89">
            <v>39757.708333333336</v>
          </cell>
          <cell r="N89" t="str">
            <v>Approve</v>
          </cell>
          <cell r="O89">
            <v>15540000</v>
          </cell>
          <cell r="R89">
            <v>39769</v>
          </cell>
          <cell r="T89" t="str">
            <v xml:space="preserve">Mr. Michael Middleton </v>
          </cell>
          <cell r="U89" t="str">
            <v>240-427-1030</v>
          </cell>
          <cell r="V89" t="str">
            <v>Bill Pasenelli 240-427-1033</v>
          </cell>
          <cell r="W89" t="str">
            <v>3035 Leonard Town Road</v>
          </cell>
          <cell r="X89" t="str">
            <v>Waldorf</v>
          </cell>
          <cell r="Y89" t="str">
            <v>MD</v>
          </cell>
          <cell r="Z89">
            <v>20601</v>
          </cell>
          <cell r="AB89">
            <v>39801</v>
          </cell>
          <cell r="AC89">
            <v>39801</v>
          </cell>
          <cell r="AD89">
            <v>15540000</v>
          </cell>
          <cell r="AE89" t="str">
            <v>Hughes Hubbard</v>
          </cell>
          <cell r="AF89" t="str">
            <v>TCFC.OB</v>
          </cell>
          <cell r="AG89" t="str">
            <v>Nasdaq</v>
          </cell>
          <cell r="AH89" t="str">
            <v>n/a</v>
          </cell>
          <cell r="AI89" t="str">
            <v>n/a</v>
          </cell>
        </row>
        <row r="90">
          <cell r="A90">
            <v>76</v>
          </cell>
          <cell r="B90" t="str">
            <v>November 4, 2008</v>
          </cell>
          <cell r="C90" t="str">
            <v>OCC</v>
          </cell>
          <cell r="D90" t="str">
            <v>RSSD</v>
          </cell>
          <cell r="E90">
            <v>1199563</v>
          </cell>
          <cell r="F90" t="str">
            <v>Associated Banc-Corp</v>
          </cell>
          <cell r="H90">
            <v>530000000</v>
          </cell>
          <cell r="I90" t="str">
            <v>Approve</v>
          </cell>
          <cell r="L90" t="str">
            <v>November 5, 2008</v>
          </cell>
          <cell r="M90">
            <v>39757.708333333336</v>
          </cell>
          <cell r="N90" t="str">
            <v>Approve</v>
          </cell>
          <cell r="O90">
            <v>525000000</v>
          </cell>
          <cell r="P90" t="str">
            <v>revised per 9/30 numbers</v>
          </cell>
          <cell r="R90">
            <v>39766</v>
          </cell>
          <cell r="T90" t="str">
            <v xml:space="preserve">Mr. Joseph B. Selner </v>
          </cell>
          <cell r="U90" t="str">
            <v>920-491-7120</v>
          </cell>
          <cell r="V90" t="str">
            <v>Brian R. Bodager 920-491-7055</v>
          </cell>
          <cell r="W90" t="str">
            <v>1200 Hansen Road</v>
          </cell>
          <cell r="X90" t="str">
            <v>Green Bay</v>
          </cell>
          <cell r="Y90" t="str">
            <v>WI</v>
          </cell>
          <cell r="Z90">
            <v>54304</v>
          </cell>
          <cell r="AB90">
            <v>39773</v>
          </cell>
          <cell r="AC90">
            <v>39773</v>
          </cell>
          <cell r="AD90">
            <v>525000000</v>
          </cell>
          <cell r="AE90" t="str">
            <v>Hughes Hubbard</v>
          </cell>
          <cell r="AF90" t="str">
            <v>ASBC</v>
          </cell>
          <cell r="AG90" t="str">
            <v>OTC</v>
          </cell>
          <cell r="AH90">
            <v>19.77</v>
          </cell>
          <cell r="AI90">
            <v>3983308</v>
          </cell>
        </row>
        <row r="91">
          <cell r="A91">
            <v>77</v>
          </cell>
          <cell r="B91" t="str">
            <v>November 4, 2008</v>
          </cell>
          <cell r="C91" t="str">
            <v>OCC</v>
          </cell>
          <cell r="D91" t="str">
            <v>RSSD</v>
          </cell>
          <cell r="E91">
            <v>1079562</v>
          </cell>
          <cell r="F91" t="str">
            <v>Trustmark Corporation</v>
          </cell>
          <cell r="G91" t="str">
            <v xml:space="preserve">Public </v>
          </cell>
          <cell r="H91">
            <v>215000000</v>
          </cell>
          <cell r="I91" t="str">
            <v>Approve</v>
          </cell>
          <cell r="L91" t="str">
            <v>November 5, 2008</v>
          </cell>
          <cell r="M91">
            <v>39757.708333333336</v>
          </cell>
          <cell r="N91" t="str">
            <v>Approve</v>
          </cell>
          <cell r="O91">
            <v>215000000</v>
          </cell>
          <cell r="R91">
            <v>39766</v>
          </cell>
          <cell r="T91" t="str">
            <v xml:space="preserve">Mr. Louis E. Greer </v>
          </cell>
          <cell r="U91" t="str">
            <v>601-208-2310</v>
          </cell>
          <cell r="V91" t="str">
            <v>T. Harris Collier III 601-208-5088</v>
          </cell>
          <cell r="W91" t="str">
            <v>248 E Capital Street</v>
          </cell>
          <cell r="X91" t="str">
            <v>Jackson</v>
          </cell>
          <cell r="Y91" t="str">
            <v>MS</v>
          </cell>
          <cell r="Z91">
            <v>39201</v>
          </cell>
          <cell r="AB91">
            <v>39773</v>
          </cell>
          <cell r="AC91">
            <v>39773</v>
          </cell>
          <cell r="AD91">
            <v>215000000</v>
          </cell>
          <cell r="AE91" t="str">
            <v>Hughes Hubbard</v>
          </cell>
          <cell r="AF91" t="str">
            <v>TRMK</v>
          </cell>
          <cell r="AG91" t="str">
            <v>Nasdaq</v>
          </cell>
          <cell r="AH91">
            <v>19.57</v>
          </cell>
          <cell r="AI91">
            <v>1647931</v>
          </cell>
        </row>
        <row r="92">
          <cell r="A92">
            <v>78</v>
          </cell>
          <cell r="B92" t="str">
            <v>November 4, 2008</v>
          </cell>
          <cell r="C92" t="str">
            <v>OCC</v>
          </cell>
          <cell r="D92" t="str">
            <v>RSSD</v>
          </cell>
          <cell r="E92">
            <v>2337401</v>
          </cell>
          <cell r="F92" t="str">
            <v>First Community Corporation</v>
          </cell>
          <cell r="G92" t="str">
            <v xml:space="preserve">Public </v>
          </cell>
          <cell r="H92">
            <v>11350000</v>
          </cell>
          <cell r="I92" t="str">
            <v>Approve</v>
          </cell>
          <cell r="L92" t="str">
            <v>November 5, 2008</v>
          </cell>
          <cell r="M92">
            <v>39757.708333333336</v>
          </cell>
          <cell r="N92" t="str">
            <v>Approve</v>
          </cell>
          <cell r="O92">
            <v>11350000</v>
          </cell>
          <cell r="R92">
            <v>39766</v>
          </cell>
          <cell r="T92" t="str">
            <v xml:space="preserve">Mr. Joseph G. Sawyer </v>
          </cell>
          <cell r="U92" t="str">
            <v>803-951-0508</v>
          </cell>
          <cell r="V92" t="str">
            <v>Michael C. Crapps 803-358-6999</v>
          </cell>
          <cell r="W92" t="str">
            <v>5455 Sunset Boulevard</v>
          </cell>
          <cell r="X92" t="str">
            <v>Lexington</v>
          </cell>
          <cell r="Y92" t="str">
            <v>SC</v>
          </cell>
          <cell r="Z92">
            <v>29072</v>
          </cell>
          <cell r="AB92">
            <v>39773</v>
          </cell>
          <cell r="AC92">
            <v>39773</v>
          </cell>
          <cell r="AD92">
            <v>11350000</v>
          </cell>
          <cell r="AE92" t="str">
            <v>Squire Sanders</v>
          </cell>
          <cell r="AF92" t="str">
            <v>FCCO</v>
          </cell>
          <cell r="AG92" t="str">
            <v>Nasdaq</v>
          </cell>
          <cell r="AH92">
            <v>8.69</v>
          </cell>
          <cell r="AI92">
            <v>195915</v>
          </cell>
        </row>
        <row r="93">
          <cell r="A93">
            <v>79</v>
          </cell>
          <cell r="B93" t="str">
            <v>November 4, 2008</v>
          </cell>
          <cell r="C93" t="str">
            <v>OCC</v>
          </cell>
          <cell r="D93" t="str">
            <v>RSSD</v>
          </cell>
          <cell r="E93">
            <v>3555341</v>
          </cell>
          <cell r="F93" t="str">
            <v>Encore Bancshares Inc.</v>
          </cell>
          <cell r="G93" t="str">
            <v xml:space="preserve">Public </v>
          </cell>
          <cell r="H93">
            <v>34000000</v>
          </cell>
          <cell r="I93" t="str">
            <v>Approve</v>
          </cell>
          <cell r="L93" t="str">
            <v>November 10, 2008</v>
          </cell>
          <cell r="M93">
            <v>39762.708333333336</v>
          </cell>
          <cell r="N93" t="str">
            <v>Approve</v>
          </cell>
          <cell r="O93">
            <v>34000000</v>
          </cell>
          <cell r="P93" t="str">
            <v>11/4/08: insufficient info re holding company; additional information obtained; to be considered 11/10/08; approved 11/10/08</v>
          </cell>
          <cell r="Q93" t="str">
            <v>Yes</v>
          </cell>
          <cell r="R93">
            <v>39766</v>
          </cell>
          <cell r="T93" t="str">
            <v xml:space="preserve">Mr. James S. D'Agostino Jr.  </v>
          </cell>
          <cell r="U93" t="str">
            <v>713-787-3103</v>
          </cell>
          <cell r="V93" t="str">
            <v>Rhonda L. Carroll</v>
          </cell>
          <cell r="W93" t="str">
            <v>Nine Greenway Plaza, Suite 1000</v>
          </cell>
          <cell r="X93" t="str">
            <v>Houston</v>
          </cell>
          <cell r="Y93" t="str">
            <v>TX</v>
          </cell>
          <cell r="Z93">
            <v>77046</v>
          </cell>
          <cell r="AA93" t="str">
            <v>(713) 267-7770</v>
          </cell>
          <cell r="AB93">
            <v>39787</v>
          </cell>
          <cell r="AC93">
            <v>39787</v>
          </cell>
          <cell r="AD93">
            <v>34000000</v>
          </cell>
          <cell r="AE93" t="str">
            <v>Hughes Hubbard</v>
          </cell>
          <cell r="AF93" t="str">
            <v>EBTX</v>
          </cell>
          <cell r="AG93" t="str">
            <v>Nasdaq</v>
          </cell>
          <cell r="AH93">
            <v>14.01</v>
          </cell>
          <cell r="AI93">
            <v>364026</v>
          </cell>
        </row>
        <row r="94">
          <cell r="A94">
            <v>80</v>
          </cell>
          <cell r="B94" t="str">
            <v>November 4, 2008</v>
          </cell>
          <cell r="C94" t="str">
            <v>OCC</v>
          </cell>
          <cell r="D94" t="str">
            <v>RSSD</v>
          </cell>
          <cell r="E94">
            <v>3596120</v>
          </cell>
          <cell r="F94" t="str">
            <v>Manhattan Bancorp</v>
          </cell>
          <cell r="H94">
            <v>1700000</v>
          </cell>
          <cell r="I94" t="str">
            <v>Approve</v>
          </cell>
          <cell r="L94" t="str">
            <v>November 25, 2008</v>
          </cell>
          <cell r="M94">
            <v>39777.708333333336</v>
          </cell>
          <cell r="N94" t="str">
            <v>Approve</v>
          </cell>
          <cell r="O94">
            <v>1700000</v>
          </cell>
          <cell r="P94" t="str">
            <v>confirm amounts; new bank</v>
          </cell>
          <cell r="Q94" t="str">
            <v>Yes</v>
          </cell>
          <cell r="R94">
            <v>39783</v>
          </cell>
          <cell r="T94" t="str">
            <v>Mr. Dean Fletcher</v>
          </cell>
          <cell r="U94" t="str">
            <v>310-606-8000</v>
          </cell>
          <cell r="V94" t="str">
            <v>Jeffrey M. Watson 310-606-8000</v>
          </cell>
          <cell r="W94" t="str">
            <v>2141 Rosecrans Ave, Suite 1160</v>
          </cell>
          <cell r="X94" t="str">
            <v>El Segundo</v>
          </cell>
          <cell r="Y94" t="str">
            <v>CA</v>
          </cell>
          <cell r="Z94">
            <v>90245</v>
          </cell>
          <cell r="AA94" t="str">
            <v>(310) 606-8090</v>
          </cell>
          <cell r="AB94">
            <v>39787</v>
          </cell>
          <cell r="AC94">
            <v>39787</v>
          </cell>
          <cell r="AD94">
            <v>1700000</v>
          </cell>
          <cell r="AE94" t="str">
            <v>Squire Sanders</v>
          </cell>
          <cell r="AF94" t="str">
            <v>MNHW.OB</v>
          </cell>
          <cell r="AG94" t="str">
            <v>OTC</v>
          </cell>
          <cell r="AH94">
            <v>8.65</v>
          </cell>
          <cell r="AI94">
            <v>29480</v>
          </cell>
        </row>
        <row r="95">
          <cell r="AB95" t="str">
            <v xml:space="preserve"> </v>
          </cell>
        </row>
        <row r="96">
          <cell r="A96">
            <v>81</v>
          </cell>
          <cell r="B96" t="str">
            <v>November 5, 2008</v>
          </cell>
          <cell r="C96" t="str">
            <v>FRB</v>
          </cell>
          <cell r="D96" t="str">
            <v>RSSD</v>
          </cell>
          <cell r="E96">
            <v>2291914</v>
          </cell>
          <cell r="F96" t="str">
            <v>Iberiabank Corporation</v>
          </cell>
          <cell r="G96" t="str">
            <v xml:space="preserve">Public </v>
          </cell>
          <cell r="H96">
            <v>115000000</v>
          </cell>
          <cell r="I96" t="str">
            <v>Approve</v>
          </cell>
          <cell r="L96" t="str">
            <v>November 6, 2008</v>
          </cell>
          <cell r="M96">
            <v>39758.708333333336</v>
          </cell>
          <cell r="N96" t="str">
            <v>Approve</v>
          </cell>
          <cell r="O96">
            <v>90000000</v>
          </cell>
          <cell r="P96" t="str">
            <v>Per bank's request on 11/26/08, amount was revised downward</v>
          </cell>
          <cell r="Q96" t="str">
            <v>Yes</v>
          </cell>
          <cell r="R96">
            <v>39766</v>
          </cell>
          <cell r="T96" t="str">
            <v xml:space="preserve">Mr. John Davis </v>
          </cell>
          <cell r="U96" t="str">
            <v>337-521-4005</v>
          </cell>
          <cell r="V96" t="str">
            <v>Anthony Restel 504-310-7317</v>
          </cell>
          <cell r="W96" t="str">
            <v>200 West Congress Street</v>
          </cell>
          <cell r="X96" t="str">
            <v>Lafayette</v>
          </cell>
          <cell r="Y96" t="str">
            <v>LA</v>
          </cell>
          <cell r="Z96">
            <v>70501</v>
          </cell>
          <cell r="AA96" t="str">
            <v>(337) 521-4006</v>
          </cell>
          <cell r="AB96">
            <v>39787</v>
          </cell>
          <cell r="AC96">
            <v>39787</v>
          </cell>
          <cell r="AD96">
            <v>90000000</v>
          </cell>
          <cell r="AE96" t="str">
            <v>Hughes Hubbard</v>
          </cell>
          <cell r="AF96" t="str">
            <v>IBKC</v>
          </cell>
          <cell r="AG96" t="str">
            <v>Nasdaq</v>
          </cell>
          <cell r="AH96">
            <v>48.74</v>
          </cell>
          <cell r="AI96">
            <v>276980</v>
          </cell>
        </row>
        <row r="97">
          <cell r="AB97" t="str">
            <v xml:space="preserve"> </v>
          </cell>
        </row>
        <row r="98">
          <cell r="A98">
            <v>82</v>
          </cell>
          <cell r="B98" t="str">
            <v>November 5, 2008</v>
          </cell>
          <cell r="C98" t="str">
            <v>OCC</v>
          </cell>
          <cell r="D98" t="str">
            <v>RSSD</v>
          </cell>
          <cell r="E98">
            <v>2626299</v>
          </cell>
          <cell r="F98" t="str">
            <v>Community West Bancshares</v>
          </cell>
          <cell r="G98" t="str">
            <v xml:space="preserve">Public </v>
          </cell>
          <cell r="H98">
            <v>15600000</v>
          </cell>
          <cell r="I98" t="str">
            <v>COUNCIL</v>
          </cell>
          <cell r="J98">
            <v>39757</v>
          </cell>
          <cell r="K98" t="str">
            <v>Approve</v>
          </cell>
          <cell r="L98" t="str">
            <v>November 10, 2008</v>
          </cell>
          <cell r="M98">
            <v>39762.708333333336</v>
          </cell>
          <cell r="N98" t="str">
            <v>Approve</v>
          </cell>
          <cell r="O98">
            <v>15600000</v>
          </cell>
          <cell r="P98" t="str">
            <v>Council approved 11/5/08; submitted to I/C for 11/10/08 mtg</v>
          </cell>
          <cell r="Q98" t="str">
            <v>Yes</v>
          </cell>
          <cell r="R98">
            <v>39766</v>
          </cell>
          <cell r="T98" t="str">
            <v xml:space="preserve">Ms. Lynda J. Nahra </v>
          </cell>
          <cell r="U98" t="str">
            <v>805-692-4381</v>
          </cell>
          <cell r="V98" t="str">
            <v>Charles G. Baltuskonis 805-692-4409</v>
          </cell>
          <cell r="W98" t="str">
            <v>445 Pine Avenue</v>
          </cell>
          <cell r="X98" t="str">
            <v>Goleta</v>
          </cell>
          <cell r="Y98" t="str">
            <v>CA</v>
          </cell>
          <cell r="Z98">
            <v>93117</v>
          </cell>
          <cell r="AB98">
            <v>39801</v>
          </cell>
          <cell r="AC98">
            <v>39801</v>
          </cell>
          <cell r="AD98">
            <v>15600000</v>
          </cell>
          <cell r="AE98" t="str">
            <v>Squire Sanders</v>
          </cell>
          <cell r="AF98" t="str">
            <v>CWBC</v>
          </cell>
          <cell r="AG98" t="str">
            <v>Nasdaq</v>
          </cell>
          <cell r="AH98">
            <v>4.49</v>
          </cell>
          <cell r="AI98">
            <v>521158</v>
          </cell>
        </row>
        <row r="99">
          <cell r="A99">
            <v>83</v>
          </cell>
          <cell r="B99" t="str">
            <v>November 5, 2008</v>
          </cell>
          <cell r="C99" t="str">
            <v>FRB</v>
          </cell>
          <cell r="D99" t="str">
            <v>RSSD</v>
          </cell>
          <cell r="E99">
            <v>2495039</v>
          </cell>
          <cell r="F99" t="str">
            <v>Taylor Capital Group</v>
          </cell>
          <cell r="G99" t="str">
            <v xml:space="preserve">Public </v>
          </cell>
          <cell r="H99">
            <v>105341000</v>
          </cell>
          <cell r="I99" t="str">
            <v>COUNCIL</v>
          </cell>
          <cell r="J99">
            <v>39757</v>
          </cell>
          <cell r="K99" t="str">
            <v>Approve</v>
          </cell>
          <cell r="L99" t="str">
            <v>November 10, 2008</v>
          </cell>
          <cell r="M99">
            <v>39762.708333333336</v>
          </cell>
          <cell r="N99" t="str">
            <v>Approve</v>
          </cell>
          <cell r="O99">
            <v>104823000</v>
          </cell>
          <cell r="P99" t="str">
            <v>Council approved 11/5/08; submitted to I/C for 11/10/08 mtg, revised per 9/30 numbers</v>
          </cell>
          <cell r="Q99" t="str">
            <v>Yes</v>
          </cell>
          <cell r="R99">
            <v>39766</v>
          </cell>
          <cell r="T99" t="str">
            <v xml:space="preserve">Mr. Mark Hoppe </v>
          </cell>
          <cell r="U99" t="str">
            <v>847-653-7700</v>
          </cell>
          <cell r="V99" t="str">
            <v>Robin VanCastle 847-653-7100</v>
          </cell>
          <cell r="W99" t="str">
            <v>9550 West Higgins Road</v>
          </cell>
          <cell r="X99" t="str">
            <v>Rosemont</v>
          </cell>
          <cell r="Y99" t="str">
            <v>IL</v>
          </cell>
          <cell r="Z99">
            <v>60018</v>
          </cell>
          <cell r="AB99">
            <v>39773</v>
          </cell>
          <cell r="AC99">
            <v>39773</v>
          </cell>
          <cell r="AD99">
            <v>104823000</v>
          </cell>
          <cell r="AE99" t="str">
            <v>Hughes Hubbard</v>
          </cell>
          <cell r="AF99" t="str">
            <v>TAYC</v>
          </cell>
          <cell r="AG99" t="str">
            <v>Nasdaq</v>
          </cell>
          <cell r="AH99">
            <v>10.75</v>
          </cell>
          <cell r="AI99">
            <v>1462647</v>
          </cell>
        </row>
        <row r="100">
          <cell r="A100">
            <v>84</v>
          </cell>
          <cell r="B100" t="str">
            <v>November 5, 2008</v>
          </cell>
          <cell r="C100" t="str">
            <v>FRB</v>
          </cell>
          <cell r="D100" t="str">
            <v>RSSD</v>
          </cell>
          <cell r="E100">
            <v>3802812</v>
          </cell>
          <cell r="F100" t="str">
            <v>Eagle Bancorp, Inc.</v>
          </cell>
          <cell r="G100" t="str">
            <v xml:space="preserve">Public </v>
          </cell>
          <cell r="H100">
            <v>38345000</v>
          </cell>
          <cell r="I100" t="str">
            <v>Approve</v>
          </cell>
          <cell r="L100" t="str">
            <v>November 19, 2008</v>
          </cell>
          <cell r="M100">
            <v>39771.708333333336</v>
          </cell>
          <cell r="N100" t="str">
            <v>Approve</v>
          </cell>
          <cell r="O100">
            <v>38235000</v>
          </cell>
          <cell r="P100" t="str">
            <v>Credit Review 11/7/08: Melissa requested more info, amount revised down per 9/30 RWA (lhb)</v>
          </cell>
          <cell r="Q100" t="str">
            <v>Yes</v>
          </cell>
          <cell r="R100">
            <v>39773</v>
          </cell>
          <cell r="T100" t="str">
            <v xml:space="preserve">Mr. Michael T. Flynn </v>
          </cell>
          <cell r="U100" t="str">
            <v>240-497-1678</v>
          </cell>
          <cell r="V100" t="str">
            <v>James H. Langmead 240-497-1678</v>
          </cell>
          <cell r="X100" t="str">
            <v>Bethesda</v>
          </cell>
          <cell r="Y100" t="str">
            <v>MD</v>
          </cell>
          <cell r="AB100">
            <v>39787</v>
          </cell>
          <cell r="AC100">
            <v>39787</v>
          </cell>
          <cell r="AD100">
            <v>38235000</v>
          </cell>
          <cell r="AE100" t="str">
            <v>Squire Sanders</v>
          </cell>
          <cell r="AF100" t="str">
            <v>EGBN</v>
          </cell>
          <cell r="AG100" t="str">
            <v>Nasdaq</v>
          </cell>
          <cell r="AH100">
            <v>7.44</v>
          </cell>
          <cell r="AI100">
            <v>770867</v>
          </cell>
        </row>
        <row r="101">
          <cell r="A101">
            <v>85</v>
          </cell>
          <cell r="B101" t="str">
            <v>November 5, 2008</v>
          </cell>
          <cell r="C101" t="str">
            <v>FRB</v>
          </cell>
          <cell r="D101" t="str">
            <v>RSSD</v>
          </cell>
          <cell r="E101">
            <v>1098732</v>
          </cell>
          <cell r="F101" t="str">
            <v>Farmers Capital Bank Corporation</v>
          </cell>
          <cell r="G101" t="str">
            <v xml:space="preserve">Public </v>
          </cell>
          <cell r="H101">
            <v>30000000</v>
          </cell>
          <cell r="I101" t="str">
            <v>Approve</v>
          </cell>
          <cell r="L101" t="str">
            <v>December 11, 2008</v>
          </cell>
          <cell r="M101">
            <v>39793.583333333336</v>
          </cell>
          <cell r="N101" t="str">
            <v>Approve</v>
          </cell>
          <cell r="O101">
            <v>30000000</v>
          </cell>
          <cell r="Q101" t="str">
            <v>Yes</v>
          </cell>
          <cell r="R101">
            <v>39797</v>
          </cell>
          <cell r="T101" t="str">
            <v xml:space="preserve">Mr. Doug Carpenter </v>
          </cell>
          <cell r="U101" t="str">
            <v>502-227-1686</v>
          </cell>
          <cell r="V101" t="str">
            <v>Mark Hampton 502-227-1668</v>
          </cell>
          <cell r="X101" t="str">
            <v>Frankfort</v>
          </cell>
          <cell r="Y101" t="str">
            <v>KY</v>
          </cell>
          <cell r="AB101">
            <v>39822</v>
          </cell>
          <cell r="AC101">
            <v>39822</v>
          </cell>
          <cell r="AD101">
            <v>30000000</v>
          </cell>
          <cell r="AE101" t="str">
            <v>Hughes Hubbard</v>
          </cell>
          <cell r="AF101" t="str">
            <v>FFKT</v>
          </cell>
          <cell r="AG101" t="str">
            <v>Nasdaq</v>
          </cell>
          <cell r="AH101">
            <v>20.09</v>
          </cell>
          <cell r="AI101">
            <v>223992.04</v>
          </cell>
        </row>
        <row r="102">
          <cell r="A102">
            <v>86</v>
          </cell>
          <cell r="B102" t="str">
            <v>November 5, 2008</v>
          </cell>
          <cell r="C102" t="str">
            <v>FRB</v>
          </cell>
          <cell r="D102" t="str">
            <v>RSSD</v>
          </cell>
          <cell r="E102">
            <v>1491409</v>
          </cell>
          <cell r="F102" t="str">
            <v>Home Bancshares, Inc.</v>
          </cell>
          <cell r="G102" t="str">
            <v xml:space="preserve">Public </v>
          </cell>
          <cell r="H102">
            <v>50000000</v>
          </cell>
          <cell r="I102" t="str">
            <v>Approve</v>
          </cell>
          <cell r="L102" t="str">
            <v>November 10, 2008</v>
          </cell>
          <cell r="M102">
            <v>39762.708333333336</v>
          </cell>
          <cell r="N102" t="str">
            <v>Approve</v>
          </cell>
          <cell r="O102">
            <v>50000000</v>
          </cell>
          <cell r="P102" t="str">
            <v>1/16/09: changed RSSD from 3186491 to 1491409</v>
          </cell>
          <cell r="Q102" t="str">
            <v>Yes</v>
          </cell>
          <cell r="R102">
            <v>39766</v>
          </cell>
          <cell r="T102" t="str">
            <v xml:space="preserve">Mr. Randy E. Myor </v>
          </cell>
          <cell r="U102" t="str">
            <v>501-328-4657</v>
          </cell>
          <cell r="V102" t="str">
            <v>Doug Buford 501-688-8866</v>
          </cell>
          <cell r="X102" t="str">
            <v>Conway</v>
          </cell>
          <cell r="Y102" t="str">
            <v>AR</v>
          </cell>
          <cell r="AB102">
            <v>39829</v>
          </cell>
          <cell r="AC102">
            <v>39829</v>
          </cell>
          <cell r="AD102">
            <v>50000000</v>
          </cell>
          <cell r="AE102" t="str">
            <v>Squire Sanders</v>
          </cell>
          <cell r="AF102" t="str">
            <v>HOMB</v>
          </cell>
          <cell r="AG102" t="str">
            <v>Nasdaq</v>
          </cell>
          <cell r="AH102">
            <v>26.03</v>
          </cell>
          <cell r="AI102">
            <v>288129</v>
          </cell>
        </row>
        <row r="103">
          <cell r="AB103" t="str">
            <v xml:space="preserve"> </v>
          </cell>
        </row>
        <row r="104">
          <cell r="A104">
            <v>87</v>
          </cell>
          <cell r="B104" t="str">
            <v>November 6, 2008</v>
          </cell>
          <cell r="C104" t="str">
            <v>FRB</v>
          </cell>
          <cell r="D104" t="str">
            <v>RSSD</v>
          </cell>
          <cell r="E104">
            <v>1031449</v>
          </cell>
          <cell r="F104" t="str">
            <v>SVB Financial Group</v>
          </cell>
          <cell r="G104" t="str">
            <v xml:space="preserve">Public </v>
          </cell>
          <cell r="H104">
            <v>235000000</v>
          </cell>
          <cell r="I104" t="str">
            <v>Approve</v>
          </cell>
          <cell r="L104" t="str">
            <v>November 10, 2008</v>
          </cell>
          <cell r="M104">
            <v>39762.708333333336</v>
          </cell>
          <cell r="N104" t="str">
            <v>Approve</v>
          </cell>
          <cell r="O104">
            <v>235000000</v>
          </cell>
          <cell r="Q104" t="str">
            <v>Yes</v>
          </cell>
          <cell r="R104">
            <v>39766</v>
          </cell>
          <cell r="T104" t="str">
            <v xml:space="preserve">Mr. Michael Descheneaux </v>
          </cell>
          <cell r="U104" t="str">
            <v>408-654-7437</v>
          </cell>
          <cell r="V104" t="str">
            <v>Annie Loo 408-654-7103</v>
          </cell>
          <cell r="X104" t="str">
            <v>Santa Clara</v>
          </cell>
          <cell r="Y104" t="str">
            <v>CA</v>
          </cell>
          <cell r="AB104">
            <v>39794</v>
          </cell>
          <cell r="AC104">
            <v>39794</v>
          </cell>
          <cell r="AD104">
            <v>235000000</v>
          </cell>
          <cell r="AE104" t="str">
            <v>Hughes Hubbard</v>
          </cell>
          <cell r="AF104" t="str">
            <v>SIVB</v>
          </cell>
          <cell r="AG104" t="str">
            <v>Nasdaq</v>
          </cell>
          <cell r="AH104">
            <v>49.78</v>
          </cell>
          <cell r="AI104">
            <v>708116</v>
          </cell>
        </row>
        <row r="105">
          <cell r="A105">
            <v>88</v>
          </cell>
          <cell r="B105" t="str">
            <v>November 6, 2008</v>
          </cell>
          <cell r="C105" t="str">
            <v>FRB</v>
          </cell>
          <cell r="D105" t="str">
            <v>RSSD</v>
          </cell>
          <cell r="E105">
            <v>2961879</v>
          </cell>
          <cell r="F105" t="str">
            <v>Nara Bancorp, Inc.</v>
          </cell>
          <cell r="G105" t="str">
            <v xml:space="preserve">Public </v>
          </cell>
          <cell r="H105">
            <v>67000000</v>
          </cell>
          <cell r="I105" t="str">
            <v>Approve</v>
          </cell>
          <cell r="L105" t="str">
            <v>November 10, 2008</v>
          </cell>
          <cell r="M105">
            <v>39762.708333333336</v>
          </cell>
          <cell r="N105" t="str">
            <v>Approve</v>
          </cell>
          <cell r="O105">
            <v>67000000</v>
          </cell>
          <cell r="Q105" t="str">
            <v>Yes</v>
          </cell>
          <cell r="R105">
            <v>39766</v>
          </cell>
          <cell r="T105" t="str">
            <v xml:space="preserve">Mr. Alvin D. King </v>
          </cell>
          <cell r="U105" t="str">
            <v>213-427-6322</v>
          </cell>
          <cell r="V105" t="str">
            <v>Min J. Kim 213-427-6350</v>
          </cell>
          <cell r="X105" t="str">
            <v>Los Angeles</v>
          </cell>
          <cell r="Y105" t="str">
            <v>CA</v>
          </cell>
          <cell r="AB105">
            <v>39773</v>
          </cell>
          <cell r="AC105">
            <v>39773</v>
          </cell>
          <cell r="AD105">
            <v>67000000</v>
          </cell>
          <cell r="AE105" t="str">
            <v>Squire Sanders</v>
          </cell>
          <cell r="AF105" t="str">
            <v>NARA</v>
          </cell>
          <cell r="AG105" t="str">
            <v>Nasdaq</v>
          </cell>
          <cell r="AH105">
            <v>9.64</v>
          </cell>
          <cell r="AI105">
            <v>1042531</v>
          </cell>
        </row>
        <row r="106">
          <cell r="A106">
            <v>89</v>
          </cell>
          <cell r="B106" t="str">
            <v>November 6, 2008</v>
          </cell>
          <cell r="C106" t="str">
            <v xml:space="preserve">FRB </v>
          </cell>
          <cell r="D106" t="str">
            <v>RSSD</v>
          </cell>
          <cell r="E106">
            <v>1248304</v>
          </cell>
          <cell r="F106" t="str">
            <v>Sandy Spring Bancorp, Inc.</v>
          </cell>
          <cell r="G106" t="str">
            <v xml:space="preserve">Public </v>
          </cell>
          <cell r="H106">
            <v>83095000</v>
          </cell>
          <cell r="I106" t="str">
            <v>Approve</v>
          </cell>
          <cell r="L106" t="str">
            <v>November 17, 2008</v>
          </cell>
          <cell r="M106">
            <v>39769.708333333336</v>
          </cell>
          <cell r="N106" t="str">
            <v>Approve</v>
          </cell>
          <cell r="O106">
            <v>83094000</v>
          </cell>
          <cell r="P106" t="str">
            <v>revised down per 9/30 RWA (lhb)</v>
          </cell>
          <cell r="Q106" t="str">
            <v>Yes</v>
          </cell>
          <cell r="R106">
            <v>39770</v>
          </cell>
          <cell r="T106" t="str">
            <v xml:space="preserve">Mr. Daniel J. Schrider </v>
          </cell>
          <cell r="U106" t="str">
            <v>301-774-8473</v>
          </cell>
          <cell r="V106" t="str">
            <v>Ronald E. Kuykendall 301-774-8498</v>
          </cell>
          <cell r="X106" t="str">
            <v>Olney</v>
          </cell>
          <cell r="Y106" t="str">
            <v>MD</v>
          </cell>
          <cell r="AB106">
            <v>39787</v>
          </cell>
          <cell r="AC106">
            <v>39787</v>
          </cell>
          <cell r="AD106">
            <v>83094000</v>
          </cell>
          <cell r="AE106" t="str">
            <v>Hughes Hubbard</v>
          </cell>
          <cell r="AF106" t="str">
            <v>SASR</v>
          </cell>
          <cell r="AG106" t="str">
            <v>Nasdaq</v>
          </cell>
          <cell r="AH106">
            <v>19.13</v>
          </cell>
          <cell r="AI106">
            <v>651547</v>
          </cell>
        </row>
        <row r="107">
          <cell r="AB107" t="str">
            <v xml:space="preserve"> </v>
          </cell>
        </row>
        <row r="108">
          <cell r="A108">
            <v>90</v>
          </cell>
          <cell r="B108" t="str">
            <v>November 7, 2008</v>
          </cell>
          <cell r="C108" t="str">
            <v>OCC</v>
          </cell>
          <cell r="D108" t="str">
            <v>RSSD</v>
          </cell>
          <cell r="E108">
            <v>2855194</v>
          </cell>
          <cell r="F108" t="str">
            <v>Coastal Banking Company, Inc.</v>
          </cell>
          <cell r="H108">
            <v>9950000</v>
          </cell>
          <cell r="I108" t="str">
            <v>Approve</v>
          </cell>
          <cell r="L108" t="str">
            <v>November 17, 2008</v>
          </cell>
          <cell r="M108">
            <v>39769.708333333336</v>
          </cell>
          <cell r="N108" t="str">
            <v>Approve</v>
          </cell>
          <cell r="O108">
            <v>9950000</v>
          </cell>
          <cell r="Q108" t="str">
            <v>Yes</v>
          </cell>
          <cell r="R108">
            <v>39770</v>
          </cell>
          <cell r="T108" t="str">
            <v xml:space="preserve">Mr. Mike Sanchez </v>
          </cell>
          <cell r="U108" t="str">
            <v>904-321-5601</v>
          </cell>
          <cell r="V108" t="str">
            <v>Paul Garrigues 904-491-9833</v>
          </cell>
          <cell r="X108" t="str">
            <v>Fernandina Beach</v>
          </cell>
          <cell r="Y108" t="str">
            <v>FL</v>
          </cell>
          <cell r="AB108">
            <v>39787</v>
          </cell>
          <cell r="AC108">
            <v>39787</v>
          </cell>
          <cell r="AD108">
            <v>9950000</v>
          </cell>
          <cell r="AE108" t="str">
            <v>Squire Sanders</v>
          </cell>
          <cell r="AF108" t="str">
            <v>CBCO.OB</v>
          </cell>
          <cell r="AG108" t="str">
            <v>OTC</v>
          </cell>
          <cell r="AH108">
            <v>7.26</v>
          </cell>
          <cell r="AI108">
            <v>205579</v>
          </cell>
        </row>
        <row r="109">
          <cell r="A109">
            <v>91</v>
          </cell>
          <cell r="B109" t="str">
            <v>November 7, 2008</v>
          </cell>
          <cell r="C109" t="str">
            <v>OCC</v>
          </cell>
          <cell r="D109" t="str">
            <v>RSSD</v>
          </cell>
          <cell r="E109">
            <v>1071669</v>
          </cell>
          <cell r="F109" t="str">
            <v>LNB Bancorp Inc.</v>
          </cell>
          <cell r="G109" t="str">
            <v xml:space="preserve">Public </v>
          </cell>
          <cell r="H109">
            <v>24740000</v>
          </cell>
          <cell r="I109" t="str">
            <v>Approve</v>
          </cell>
          <cell r="L109" t="str">
            <v>November 17, 2008</v>
          </cell>
          <cell r="M109">
            <v>39769.708333333336</v>
          </cell>
          <cell r="N109" t="str">
            <v>Approve</v>
          </cell>
          <cell r="O109">
            <v>25223000</v>
          </cell>
          <cell r="P109" t="str">
            <v>1/16/09: changed RSSD from 2855194 to 2855914</v>
          </cell>
          <cell r="Q109" t="str">
            <v>Yes</v>
          </cell>
          <cell r="R109">
            <v>39770</v>
          </cell>
          <cell r="T109" t="str">
            <v xml:space="preserve">Mr. Daniel E. Klimas </v>
          </cell>
          <cell r="U109" t="str">
            <v>440-244-2314</v>
          </cell>
          <cell r="V109" t="str">
            <v>Sharon Churchill 440-244-7104</v>
          </cell>
          <cell r="X109" t="str">
            <v>Lorain</v>
          </cell>
          <cell r="Y109" t="str">
            <v>OH</v>
          </cell>
          <cell r="AB109">
            <v>39794</v>
          </cell>
          <cell r="AC109">
            <v>39794</v>
          </cell>
          <cell r="AD109">
            <v>25223000</v>
          </cell>
          <cell r="AE109" t="str">
            <v>Hughes Hubbard</v>
          </cell>
          <cell r="AF109" t="str">
            <v>LNBB</v>
          </cell>
          <cell r="AG109" t="str">
            <v>Nasdaq</v>
          </cell>
          <cell r="AH109">
            <v>6.74</v>
          </cell>
          <cell r="AI109">
            <v>561343</v>
          </cell>
        </row>
        <row r="110">
          <cell r="A110">
            <v>92</v>
          </cell>
          <cell r="B110" t="str">
            <v>November 7, 2008</v>
          </cell>
          <cell r="C110" t="str">
            <v>OCC</v>
          </cell>
          <cell r="D110" t="str">
            <v>RSSD</v>
          </cell>
          <cell r="E110">
            <v>1070578</v>
          </cell>
          <cell r="F110" t="str">
            <v>Peoples Bancorp, Inc.</v>
          </cell>
          <cell r="G110" t="str">
            <v xml:space="preserve">Public </v>
          </cell>
          <cell r="H110">
            <v>39000000</v>
          </cell>
          <cell r="I110" t="str">
            <v>Approve</v>
          </cell>
          <cell r="L110" t="str">
            <v>November 12, 2008</v>
          </cell>
          <cell r="M110">
            <v>39764.708333333336</v>
          </cell>
          <cell r="N110" t="str">
            <v>Approve</v>
          </cell>
          <cell r="O110">
            <v>38991000</v>
          </cell>
          <cell r="P110" t="str">
            <v>11/14/08: sent us a letter requesting an extension of 30-day closing period by 14 days to allow to file request with SEC, the date would be December 26, 2008</v>
          </cell>
          <cell r="Q110" t="str">
            <v>Yes</v>
          </cell>
          <cell r="R110">
            <v>39769</v>
          </cell>
          <cell r="T110" t="str">
            <v xml:space="preserve">Mr. Edward Sloane </v>
          </cell>
          <cell r="U110" t="str">
            <v>740-376-7108</v>
          </cell>
          <cell r="V110" t="str">
            <v>Mark Bradley 740-374-6163</v>
          </cell>
          <cell r="X110" t="str">
            <v xml:space="preserve">Marietta </v>
          </cell>
          <cell r="Y110" t="str">
            <v>OH</v>
          </cell>
          <cell r="AB110">
            <v>39836</v>
          </cell>
          <cell r="AE110" t="str">
            <v>Squire Sanders</v>
          </cell>
          <cell r="AF110" t="str">
            <v>PEBO</v>
          </cell>
          <cell r="AG110" t="str">
            <v>Nasdaq</v>
          </cell>
          <cell r="AH110">
            <v>18.66</v>
          </cell>
        </row>
        <row r="111">
          <cell r="A111">
            <v>93</v>
          </cell>
          <cell r="B111" t="str">
            <v>November 7, 2008</v>
          </cell>
          <cell r="C111" t="str">
            <v>FRB</v>
          </cell>
          <cell r="D111" t="str">
            <v>RSSD</v>
          </cell>
          <cell r="E111">
            <v>2734233</v>
          </cell>
          <cell r="F111" t="str">
            <v>East West Bancorp</v>
          </cell>
          <cell r="G111" t="str">
            <v xml:space="preserve">Public </v>
          </cell>
          <cell r="H111">
            <v>315682000</v>
          </cell>
          <cell r="I111" t="str">
            <v>Approve</v>
          </cell>
          <cell r="L111" t="str">
            <v>November 12, 2008</v>
          </cell>
          <cell r="M111">
            <v>39764.708333333336</v>
          </cell>
          <cell r="N111" t="str">
            <v>Approve</v>
          </cell>
          <cell r="O111">
            <v>306546000</v>
          </cell>
          <cell r="Q111" t="str">
            <v>Yes</v>
          </cell>
          <cell r="R111">
            <v>39769</v>
          </cell>
          <cell r="T111" t="str">
            <v xml:space="preserve">Mr. Tom Tolda </v>
          </cell>
          <cell r="U111" t="str">
            <v>626-768-6788</v>
          </cell>
          <cell r="V111" t="str">
            <v>Doug Krause 626-768-6896</v>
          </cell>
          <cell r="W111" t="str">
            <v>135 North Los Robles Avenue</v>
          </cell>
          <cell r="X111" t="str">
            <v>Pasadena</v>
          </cell>
          <cell r="Y111" t="str">
            <v>CA</v>
          </cell>
          <cell r="Z111">
            <v>91101</v>
          </cell>
          <cell r="AA111" t="str">
            <v>(626) 243-1279</v>
          </cell>
          <cell r="AB111">
            <v>39787</v>
          </cell>
          <cell r="AC111">
            <v>39787</v>
          </cell>
          <cell r="AD111">
            <v>306546000</v>
          </cell>
          <cell r="AE111" t="str">
            <v>Hughes Hubbard</v>
          </cell>
          <cell r="AF111" t="str">
            <v>EWBC</v>
          </cell>
          <cell r="AG111" t="str">
            <v>Nasdaq</v>
          </cell>
          <cell r="AH111">
            <v>15.15</v>
          </cell>
          <cell r="AI111">
            <v>3035109</v>
          </cell>
        </row>
        <row r="112">
          <cell r="A112">
            <v>94</v>
          </cell>
          <cell r="B112" t="str">
            <v>November 7, 2008</v>
          </cell>
          <cell r="C112" t="str">
            <v>FRB</v>
          </cell>
          <cell r="D112" t="str">
            <v>RSSD</v>
          </cell>
          <cell r="E112">
            <v>1888193</v>
          </cell>
          <cell r="F112" t="str">
            <v>Wilmington Trust Corporation</v>
          </cell>
          <cell r="G112" t="str">
            <v xml:space="preserve">Public </v>
          </cell>
          <cell r="H112">
            <v>330000000</v>
          </cell>
          <cell r="I112" t="str">
            <v>Approve</v>
          </cell>
          <cell r="L112" t="str">
            <v>November 12, 2008</v>
          </cell>
          <cell r="M112">
            <v>39764.708333333336</v>
          </cell>
          <cell r="N112" t="str">
            <v>Approve</v>
          </cell>
          <cell r="O112">
            <v>330000000</v>
          </cell>
          <cell r="P112" t="str">
            <v>11/13 - Don advised the applicant that previously announced equity could not be equal to TARP investment</v>
          </cell>
          <cell r="R112">
            <v>39771</v>
          </cell>
          <cell r="T112" t="str">
            <v>Mr. David R. Gibson</v>
          </cell>
          <cell r="U112" t="str">
            <v>302-651-8013</v>
          </cell>
          <cell r="V112" t="str">
            <v>John W. Juers 302-651-1495</v>
          </cell>
          <cell r="W112" t="str">
            <v>1100 North Market Street</v>
          </cell>
          <cell r="X112" t="str">
            <v>Wilmington</v>
          </cell>
          <cell r="Y112" t="str">
            <v>DE</v>
          </cell>
          <cell r="Z112">
            <v>19890</v>
          </cell>
          <cell r="AA112" t="str">
            <v>(302) 427-4559</v>
          </cell>
          <cell r="AB112">
            <v>39794</v>
          </cell>
          <cell r="AC112">
            <v>39794</v>
          </cell>
          <cell r="AD112">
            <v>330000000</v>
          </cell>
          <cell r="AE112" t="str">
            <v>Simpson Thatcher</v>
          </cell>
          <cell r="AF112" t="str">
            <v>WL</v>
          </cell>
          <cell r="AG112" t="str">
            <v>NYSE</v>
          </cell>
          <cell r="AH112">
            <v>26.66</v>
          </cell>
          <cell r="AI112">
            <v>1856714</v>
          </cell>
        </row>
        <row r="113">
          <cell r="A113">
            <v>95</v>
          </cell>
          <cell r="B113" t="str">
            <v>November 7, 2008</v>
          </cell>
          <cell r="C113" t="str">
            <v>FRB</v>
          </cell>
          <cell r="D113" t="str">
            <v>RSSD</v>
          </cell>
          <cell r="E113">
            <v>1117156</v>
          </cell>
          <cell r="F113" t="str">
            <v>Susquehanna Bancshares, Inc</v>
          </cell>
          <cell r="G113" t="str">
            <v xml:space="preserve">Public </v>
          </cell>
          <cell r="H113">
            <v>300000000</v>
          </cell>
          <cell r="I113" t="str">
            <v>Approve</v>
          </cell>
          <cell r="L113" t="str">
            <v>November 12, 2008</v>
          </cell>
          <cell r="M113">
            <v>39764.708333333336</v>
          </cell>
          <cell r="N113" t="str">
            <v>Approve</v>
          </cell>
          <cell r="O113">
            <v>300000000</v>
          </cell>
          <cell r="P113" t="str">
            <v>Staff determined that parent company activities are consistent with approval</v>
          </cell>
          <cell r="Q113" t="str">
            <v>Yes</v>
          </cell>
          <cell r="R113">
            <v>39771</v>
          </cell>
          <cell r="T113" t="str">
            <v>Mr. Drew K. Hostetter</v>
          </cell>
          <cell r="U113" t="str">
            <v>717-625-6400</v>
          </cell>
          <cell r="V113" t="str">
            <v>Lisa M. Cavage 717-625-6453</v>
          </cell>
          <cell r="W113" t="str">
            <v>26 North Cedar Street</v>
          </cell>
          <cell r="X113" t="str">
            <v>Lititz</v>
          </cell>
          <cell r="Y113" t="str">
            <v>PA</v>
          </cell>
          <cell r="Z113">
            <v>17543</v>
          </cell>
          <cell r="AA113" t="str">
            <v>(717) 626-1874</v>
          </cell>
          <cell r="AB113">
            <v>39794</v>
          </cell>
          <cell r="AC113">
            <v>39794</v>
          </cell>
          <cell r="AD113">
            <v>300000000</v>
          </cell>
          <cell r="AE113" t="str">
            <v>Hughes Hubbard</v>
          </cell>
          <cell r="AF113" t="str">
            <v>SUSQ</v>
          </cell>
          <cell r="AG113" t="str">
            <v>Nasdaq</v>
          </cell>
          <cell r="AH113">
            <v>14.86</v>
          </cell>
          <cell r="AI113">
            <v>3028264</v>
          </cell>
        </row>
        <row r="114">
          <cell r="A114">
            <v>96</v>
          </cell>
          <cell r="B114" t="str">
            <v>November 7, 2008</v>
          </cell>
          <cell r="C114" t="str">
            <v>FDIC</v>
          </cell>
          <cell r="D114" t="str">
            <v>RSSD</v>
          </cell>
          <cell r="E114">
            <v>1080465</v>
          </cell>
          <cell r="F114" t="str">
            <v>Colonial BancGroup/ Colonial Bank</v>
          </cell>
          <cell r="G114" t="str">
            <v xml:space="preserve">Public </v>
          </cell>
          <cell r="H114">
            <v>570000000</v>
          </cell>
          <cell r="I114" t="str">
            <v>COUNCIL</v>
          </cell>
          <cell r="J114">
            <v>39776</v>
          </cell>
          <cell r="K114" t="str">
            <v>Approve - Conditional</v>
          </cell>
          <cell r="L114" t="str">
            <v>November 25, 2008</v>
          </cell>
          <cell r="M114">
            <v>39777.708333333336</v>
          </cell>
          <cell r="N114" t="str">
            <v>Approve - Conditional</v>
          </cell>
          <cell r="O114">
            <v>553730000</v>
          </cell>
          <cell r="P114" t="str">
            <v>11/7/08: received from council, 11/12/08: council to reconsider for more information; 11/19/08: council defers with approval subject to a capital infusion; 11/24/08 Approved condtionally on $300 million in additional regulatory capital; 12/3/08: letter mu</v>
          </cell>
          <cell r="Q114" t="str">
            <v>Yes</v>
          </cell>
          <cell r="R114">
            <v>39785</v>
          </cell>
          <cell r="T114" t="str">
            <v>Ms. Sarah H. Moore</v>
          </cell>
          <cell r="U114" t="str">
            <v>334-676-5062</v>
          </cell>
          <cell r="V114" t="str">
            <v>Kamal Hosein 334-676-5296</v>
          </cell>
          <cell r="W114" t="str">
            <v>100 Colonial Bank Boulevard</v>
          </cell>
          <cell r="X114" t="str">
            <v xml:space="preserve">Montgomery </v>
          </cell>
          <cell r="Y114" t="str">
            <v>AL</v>
          </cell>
          <cell r="Z114">
            <v>36117</v>
          </cell>
          <cell r="AA114" t="str">
            <v>(334) 676-5069</v>
          </cell>
          <cell r="AB114">
            <v>39836</v>
          </cell>
          <cell r="AE114" t="str">
            <v>Squire Sanders</v>
          </cell>
          <cell r="AF114" t="str">
            <v>CNB</v>
          </cell>
          <cell r="AG114" t="str">
            <v>NYSE</v>
          </cell>
        </row>
        <row r="115">
          <cell r="A115">
            <v>97</v>
          </cell>
          <cell r="B115" t="str">
            <v>November 7, 2008</v>
          </cell>
          <cell r="C115" t="str">
            <v>FDIC</v>
          </cell>
          <cell r="D115" t="str">
            <v>RSSD</v>
          </cell>
          <cell r="E115">
            <v>935308</v>
          </cell>
          <cell r="F115" t="str">
            <v>One United Bank</v>
          </cell>
          <cell r="G115" t="str">
            <v>CDFI - Private</v>
          </cell>
          <cell r="H115">
            <v>12063600</v>
          </cell>
          <cell r="I115" t="str">
            <v>COUNCIL</v>
          </cell>
          <cell r="J115">
            <v>39764</v>
          </cell>
          <cell r="K115" t="str">
            <v>Approve</v>
          </cell>
          <cell r="L115" t="str">
            <v>November 25, 2008</v>
          </cell>
          <cell r="M115" t="str">
            <v>11/25/08 5:00PM</v>
          </cell>
          <cell r="N115" t="str">
            <v>Approve</v>
          </cell>
          <cell r="O115">
            <v>12063000</v>
          </cell>
          <cell r="P115" t="str">
            <v>Sent directly to council from FBA; 11/7/08: remanded to council; 11/12/08: council approved; 11/13/08: sent to I/C but not considered because it is a private</v>
          </cell>
          <cell r="Q115" t="str">
            <v>Yes</v>
          </cell>
          <cell r="R115">
            <v>39785</v>
          </cell>
          <cell r="T115" t="str">
            <v>Mr. Kevin Cohee</v>
          </cell>
          <cell r="U115" t="str">
            <v>617-457-4417</v>
          </cell>
          <cell r="V115" t="str">
            <v>John Trotter 323-290-7561</v>
          </cell>
          <cell r="W115" t="str">
            <v>100 Franklin Street Suite 600</v>
          </cell>
          <cell r="X115" t="str">
            <v>Boston</v>
          </cell>
          <cell r="Y115" t="str">
            <v>MA</v>
          </cell>
          <cell r="Z115" t="str">
            <v>02110</v>
          </cell>
          <cell r="AA115" t="str">
            <v>(617) 457-4435</v>
          </cell>
          <cell r="AB115">
            <v>39801</v>
          </cell>
          <cell r="AC115">
            <v>39801</v>
          </cell>
          <cell r="AD115">
            <v>12063000</v>
          </cell>
          <cell r="AE115" t="str">
            <v>Hughes Hubbard</v>
          </cell>
          <cell r="AH115" t="str">
            <v>n/a</v>
          </cell>
          <cell r="AI115" t="str">
            <v>n/a</v>
          </cell>
        </row>
        <row r="116">
          <cell r="A116">
            <v>98</v>
          </cell>
          <cell r="B116" t="str">
            <v>November 7, 2008</v>
          </cell>
          <cell r="C116" t="str">
            <v>FDIC</v>
          </cell>
          <cell r="D116" t="str">
            <v>RSSD</v>
          </cell>
          <cell r="E116">
            <v>3390430</v>
          </cell>
          <cell r="F116" t="str">
            <v>Patriot Bancshares, Inc./ Patriot Bank</v>
          </cell>
          <cell r="G116" t="str">
            <v>Private</v>
          </cell>
          <cell r="H116">
            <v>26038950</v>
          </cell>
          <cell r="I116" t="str">
            <v>COUNCIL</v>
          </cell>
          <cell r="J116">
            <v>39764</v>
          </cell>
          <cell r="K116" t="str">
            <v>Approve</v>
          </cell>
          <cell r="L116" t="str">
            <v>November 13, 2008</v>
          </cell>
          <cell r="M116">
            <v>39765.708333333336</v>
          </cell>
          <cell r="N116" t="str">
            <v>Approve</v>
          </cell>
          <cell r="O116">
            <v>26038000</v>
          </cell>
          <cell r="P116" t="str">
            <v>Sent directly to council from FBA; 11/13/08: sent to I/C, PRIVATE but approved</v>
          </cell>
          <cell r="R116">
            <v>39785</v>
          </cell>
          <cell r="T116" t="str">
            <v>Mr. William D. Ellis</v>
          </cell>
          <cell r="U116" t="str">
            <v>713-400-7100</v>
          </cell>
          <cell r="V116" t="str">
            <v>T. Alan Harris 713-781-1156</v>
          </cell>
          <cell r="W116" t="str">
            <v>7500 San Felipe Suite 125</v>
          </cell>
          <cell r="X116" t="str">
            <v>Houston</v>
          </cell>
          <cell r="Y116" t="str">
            <v>TX</v>
          </cell>
          <cell r="Z116">
            <v>77063</v>
          </cell>
          <cell r="AA116" t="str">
            <v>(713) 400-7112</v>
          </cell>
          <cell r="AB116">
            <v>39801</v>
          </cell>
          <cell r="AC116">
            <v>39801</v>
          </cell>
          <cell r="AD116">
            <v>26038000</v>
          </cell>
          <cell r="AE116" t="str">
            <v>Squire Sanders</v>
          </cell>
          <cell r="AH116" t="str">
            <v>n/a</v>
          </cell>
          <cell r="AI116" t="str">
            <v>n/a</v>
          </cell>
        </row>
        <row r="117">
          <cell r="A117">
            <v>99</v>
          </cell>
          <cell r="B117" t="str">
            <v>November 7, 2008</v>
          </cell>
          <cell r="C117" t="str">
            <v>FDIC</v>
          </cell>
          <cell r="D117" t="str">
            <v>RSSD</v>
          </cell>
          <cell r="E117">
            <v>1141599</v>
          </cell>
          <cell r="F117" t="str">
            <v>South Financial Group, Inc./ Carolina First Bank</v>
          </cell>
          <cell r="G117" t="str">
            <v xml:space="preserve">Public </v>
          </cell>
          <cell r="H117">
            <v>347000000</v>
          </cell>
          <cell r="I117" t="str">
            <v>COUNCIL</v>
          </cell>
          <cell r="J117">
            <v>39764</v>
          </cell>
          <cell r="K117" t="str">
            <v>Approve</v>
          </cell>
          <cell r="L117" t="str">
            <v>November 13, 2008</v>
          </cell>
          <cell r="M117">
            <v>39765.708333333336</v>
          </cell>
          <cell r="N117" t="str">
            <v>Approve</v>
          </cell>
          <cell r="O117">
            <v>347000000</v>
          </cell>
          <cell r="P117" t="str">
            <v>Sent directly to council from FBA; 11/13/08: sent to I/C, approved; 11/12/08: seeking a wavier to express view that South Financial acted appropriately in seeking TARP $ despite South Carolina Governor Sanford's comments</v>
          </cell>
          <cell r="Q117" t="str">
            <v>Yes</v>
          </cell>
          <cell r="R117">
            <v>39769</v>
          </cell>
          <cell r="T117" t="str">
            <v>Mr. James R. Gordon</v>
          </cell>
          <cell r="U117" t="str">
            <v>864-552-9050</v>
          </cell>
          <cell r="V117" t="str">
            <v>William P. Crawford 864-255-4777</v>
          </cell>
          <cell r="W117" t="str">
            <v>102 South Main Street</v>
          </cell>
          <cell r="X117" t="str">
            <v>Greenville</v>
          </cell>
          <cell r="Y117" t="str">
            <v>SC</v>
          </cell>
          <cell r="Z117">
            <v>29601</v>
          </cell>
          <cell r="AA117" t="str">
            <v>(864) 239-6423</v>
          </cell>
          <cell r="AB117">
            <v>39787</v>
          </cell>
          <cell r="AC117">
            <v>39787</v>
          </cell>
          <cell r="AD117">
            <v>347000000</v>
          </cell>
          <cell r="AE117" t="str">
            <v>Hughes Hubbard</v>
          </cell>
          <cell r="AF117" t="str">
            <v>TSFG</v>
          </cell>
          <cell r="AG117" t="str">
            <v>Nasdaq</v>
          </cell>
          <cell r="AH117">
            <v>5.15</v>
          </cell>
          <cell r="AI117">
            <v>10106796</v>
          </cell>
        </row>
        <row r="118">
          <cell r="A118">
            <v>100</v>
          </cell>
          <cell r="B118" t="str">
            <v>November 7, 2008</v>
          </cell>
          <cell r="C118" t="str">
            <v>FDIC</v>
          </cell>
          <cell r="D118" t="str">
            <v>RSSD</v>
          </cell>
          <cell r="E118">
            <v>1078846</v>
          </cell>
          <cell r="F118" t="str">
            <v>Synovus Financial Corp./ Columbus Bank &amp; Trust Co.</v>
          </cell>
          <cell r="G118" t="str">
            <v xml:space="preserve">Public </v>
          </cell>
          <cell r="H118">
            <v>973350060</v>
          </cell>
          <cell r="I118" t="str">
            <v>COUNCIL</v>
          </cell>
          <cell r="J118">
            <v>39764</v>
          </cell>
          <cell r="K118" t="str">
            <v>Approve</v>
          </cell>
          <cell r="L118" t="str">
            <v>November 13, 2008</v>
          </cell>
          <cell r="M118">
            <v>39765.708333333336</v>
          </cell>
          <cell r="N118" t="str">
            <v>Approve</v>
          </cell>
          <cell r="O118">
            <v>967870000</v>
          </cell>
          <cell r="P118" t="str">
            <v>Need Amount; sent directly to council from FBA; 11/13/08: sent to I/C, approved, revised down per 9/30 RWA (lhb)</v>
          </cell>
          <cell r="Q118" t="str">
            <v>Yes</v>
          </cell>
          <cell r="R118">
            <v>39766</v>
          </cell>
          <cell r="T118" t="str">
            <v xml:space="preserve">Mr. Samuel F. Hatcher </v>
          </cell>
          <cell r="U118" t="str">
            <v>706-644-4982</v>
          </cell>
          <cell r="V118" t="str">
            <v>Thomas J. Prescott 706-649-2401</v>
          </cell>
          <cell r="W118" t="str">
            <v>1111 Bay Avenue Suite 500</v>
          </cell>
          <cell r="X118" t="str">
            <v>Colombus</v>
          </cell>
          <cell r="Y118" t="str">
            <v>GA</v>
          </cell>
          <cell r="Z118">
            <v>31901</v>
          </cell>
          <cell r="AA118" t="str">
            <v>(706) 649-4819</v>
          </cell>
          <cell r="AB118">
            <v>39801</v>
          </cell>
          <cell r="AC118">
            <v>39801</v>
          </cell>
          <cell r="AD118">
            <v>967870000</v>
          </cell>
          <cell r="AE118" t="str">
            <v>Hughes Hubbard</v>
          </cell>
          <cell r="AF118" t="str">
            <v>SNV</v>
          </cell>
          <cell r="AG118" t="str">
            <v>NYSE</v>
          </cell>
          <cell r="AH118">
            <v>9.36</v>
          </cell>
          <cell r="AI118">
            <v>15510737</v>
          </cell>
        </row>
        <row r="119">
          <cell r="A119">
            <v>101</v>
          </cell>
          <cell r="B119" t="str">
            <v>November 7, 2008</v>
          </cell>
          <cell r="C119" t="str">
            <v>FDIC</v>
          </cell>
          <cell r="D119" t="str">
            <v>RSSD</v>
          </cell>
          <cell r="E119">
            <v>2916169</v>
          </cell>
          <cell r="F119" t="str">
            <v>Tennessee Commerce Bancorp, Inc./ Tennessee Commerce Bank</v>
          </cell>
          <cell r="G119" t="str">
            <v xml:space="preserve">Public </v>
          </cell>
          <cell r="H119">
            <v>30000000</v>
          </cell>
          <cell r="I119" t="str">
            <v>Approve</v>
          </cell>
          <cell r="L119" t="str">
            <v>November 21, 2008</v>
          </cell>
          <cell r="M119">
            <v>39773.708333333336</v>
          </cell>
          <cell r="N119" t="str">
            <v>Approve</v>
          </cell>
          <cell r="O119">
            <v>30000000</v>
          </cell>
          <cell r="Q119" t="str">
            <v>Yes</v>
          </cell>
          <cell r="R119">
            <v>39777</v>
          </cell>
          <cell r="T119" t="str">
            <v>Mr. Frank Perez</v>
          </cell>
          <cell r="U119" t="str">
            <v>615-599-2274</v>
          </cell>
          <cell r="V119" t="str">
            <v>Mike Sapp 615-599-2274</v>
          </cell>
          <cell r="W119" t="str">
            <v>381 Mallory Station Road</v>
          </cell>
          <cell r="X119" t="str">
            <v>Franklin</v>
          </cell>
          <cell r="Y119" t="str">
            <v>TN</v>
          </cell>
          <cell r="Z119">
            <v>37067</v>
          </cell>
          <cell r="AA119" t="str">
            <v>(615) 468-2413</v>
          </cell>
          <cell r="AB119">
            <v>39801</v>
          </cell>
          <cell r="AC119">
            <v>39801</v>
          </cell>
          <cell r="AD119">
            <v>30000000</v>
          </cell>
          <cell r="AE119" t="str">
            <v>Hughes Hubbard</v>
          </cell>
          <cell r="AF119" t="str">
            <v>TNCC</v>
          </cell>
          <cell r="AG119" t="str">
            <v>Nasdaq</v>
          </cell>
          <cell r="AH119">
            <v>9.75</v>
          </cell>
          <cell r="AI119">
            <v>461538</v>
          </cell>
        </row>
        <row r="120">
          <cell r="A120">
            <v>102</v>
          </cell>
          <cell r="B120" t="str">
            <v>November 7, 2008</v>
          </cell>
          <cell r="C120" t="str">
            <v>FDIC</v>
          </cell>
          <cell r="D120" t="str">
            <v>RSSD</v>
          </cell>
          <cell r="E120">
            <v>2339133</v>
          </cell>
          <cell r="F120" t="str">
            <v>Great Southern Bancorp/ Great Southern Bank</v>
          </cell>
          <cell r="G120" t="str">
            <v xml:space="preserve">Public </v>
          </cell>
          <cell r="H120">
            <v>60000000</v>
          </cell>
          <cell r="I120" t="str">
            <v>Approve</v>
          </cell>
          <cell r="L120" t="str">
            <v>November 12, 2008</v>
          </cell>
          <cell r="M120">
            <v>39764.708333333336</v>
          </cell>
          <cell r="N120" t="str">
            <v>Approve</v>
          </cell>
          <cell r="O120">
            <v>58000000</v>
          </cell>
          <cell r="P120" t="str">
            <v>12/3/08; amount revised down per 9/30 RWA LHB</v>
          </cell>
          <cell r="Q120" t="str">
            <v>Yes</v>
          </cell>
          <cell r="R120">
            <v>39769</v>
          </cell>
          <cell r="T120" t="str">
            <v>Mr. Bryan S. Tiede</v>
          </cell>
          <cell r="U120" t="str">
            <v>417-895-4701</v>
          </cell>
          <cell r="V120" t="str">
            <v>Rex Copeland 417-895-4741</v>
          </cell>
          <cell r="W120" t="str">
            <v xml:space="preserve">218 S Glenstone </v>
          </cell>
          <cell r="X120" t="str">
            <v>Springfield</v>
          </cell>
          <cell r="Y120" t="str">
            <v>MO</v>
          </cell>
          <cell r="Z120">
            <v>65802</v>
          </cell>
          <cell r="AA120" t="str">
            <v>(417) 895-4533</v>
          </cell>
          <cell r="AB120">
            <v>39787</v>
          </cell>
          <cell r="AC120">
            <v>39787</v>
          </cell>
          <cell r="AD120">
            <v>58000000</v>
          </cell>
          <cell r="AE120" t="str">
            <v>Squire Sanders</v>
          </cell>
          <cell r="AF120" t="str">
            <v>GSBC</v>
          </cell>
          <cell r="AG120" t="str">
            <v>Nasdaq</v>
          </cell>
          <cell r="AH120">
            <v>9.57</v>
          </cell>
          <cell r="AI120">
            <v>909091</v>
          </cell>
        </row>
        <row r="121">
          <cell r="A121">
            <v>103</v>
          </cell>
          <cell r="B121" t="str">
            <v>November 7, 2008</v>
          </cell>
          <cell r="C121" t="str">
            <v>FDIC</v>
          </cell>
          <cell r="D121" t="str">
            <v>RSSD</v>
          </cell>
          <cell r="E121">
            <v>1843080</v>
          </cell>
          <cell r="F121" t="str">
            <v>Cathay General Bancorp/ Cathay Bank</v>
          </cell>
          <cell r="G121" t="str">
            <v xml:space="preserve">Public </v>
          </cell>
          <cell r="H121">
            <v>258000000</v>
          </cell>
          <cell r="I121" t="str">
            <v>Approve</v>
          </cell>
          <cell r="L121" t="str">
            <v>November 17, 2008</v>
          </cell>
          <cell r="M121">
            <v>39769.708333333336</v>
          </cell>
          <cell r="N121" t="str">
            <v>Approve</v>
          </cell>
          <cell r="O121">
            <v>258000000</v>
          </cell>
          <cell r="P121" t="str">
            <v>11/7/08: Melissa wants to hold for more info; Sent to investment committee and approved because FBA aconfirmed liability</v>
          </cell>
          <cell r="Q121" t="str">
            <v>Yes</v>
          </cell>
          <cell r="R121">
            <v>39770</v>
          </cell>
          <cell r="T121" t="str">
            <v>Mr. Perry Oei</v>
          </cell>
          <cell r="U121" t="str">
            <v>213-346-3788</v>
          </cell>
          <cell r="V121" t="str">
            <v>Heng W. Chen 213-625-4752</v>
          </cell>
          <cell r="W121" t="str">
            <v>777 North Broadway Street</v>
          </cell>
          <cell r="X121" t="str">
            <v xml:space="preserve">Los Angeles </v>
          </cell>
          <cell r="Y121" t="str">
            <v>CA</v>
          </cell>
          <cell r="Z121">
            <v>90012</v>
          </cell>
          <cell r="AA121" t="str">
            <v>(213) 617-0981</v>
          </cell>
          <cell r="AB121">
            <v>39787</v>
          </cell>
          <cell r="AC121">
            <v>39787</v>
          </cell>
          <cell r="AD121">
            <v>258000000</v>
          </cell>
          <cell r="AE121" t="str">
            <v>Hughes Hubbard</v>
          </cell>
          <cell r="AF121" t="str">
            <v>CATY</v>
          </cell>
          <cell r="AG121" t="str">
            <v>Nasdaq</v>
          </cell>
          <cell r="AH121">
            <v>20.96</v>
          </cell>
          <cell r="AI121">
            <v>1846374</v>
          </cell>
        </row>
        <row r="122">
          <cell r="A122">
            <v>104</v>
          </cell>
          <cell r="B122" t="str">
            <v>November 7, 2008</v>
          </cell>
          <cell r="C122" t="str">
            <v>FDIC</v>
          </cell>
          <cell r="D122" t="str">
            <v>RSSD</v>
          </cell>
          <cell r="E122">
            <v>2942690</v>
          </cell>
          <cell r="F122" t="str">
            <v>Signature Bank</v>
          </cell>
          <cell r="G122" t="str">
            <v xml:space="preserve">Public </v>
          </cell>
          <cell r="H122">
            <v>120000000</v>
          </cell>
          <cell r="I122" t="str">
            <v>Approve</v>
          </cell>
          <cell r="L122" t="str">
            <v>November 12, 2008</v>
          </cell>
          <cell r="M122">
            <v>39764.708333333336</v>
          </cell>
          <cell r="N122" t="str">
            <v>Approve</v>
          </cell>
          <cell r="O122">
            <v>120000000</v>
          </cell>
          <cell r="Q122" t="str">
            <v>Yes</v>
          </cell>
          <cell r="R122">
            <v>39769</v>
          </cell>
          <cell r="T122" t="str">
            <v xml:space="preserve">Mr. Eric Howell </v>
          </cell>
          <cell r="U122" t="str">
            <v>646-822-1402</v>
          </cell>
          <cell r="V122" t="str">
            <v>Joseph D. DePaolo (646) 822-1240</v>
          </cell>
          <cell r="W122" t="str">
            <v>565 Fifth Avenue</v>
          </cell>
          <cell r="X122" t="str">
            <v>New York</v>
          </cell>
          <cell r="Y122" t="str">
            <v>NY</v>
          </cell>
          <cell r="Z122">
            <v>10017</v>
          </cell>
          <cell r="AA122" t="str">
            <v>(646) 822-1464</v>
          </cell>
          <cell r="AB122">
            <v>39794</v>
          </cell>
          <cell r="AC122">
            <v>39794</v>
          </cell>
          <cell r="AD122">
            <v>120000000</v>
          </cell>
          <cell r="AE122" t="str">
            <v>Squire Sanders</v>
          </cell>
          <cell r="AF122" t="str">
            <v>SBNY</v>
          </cell>
          <cell r="AG122" t="str">
            <v>Nasdaq</v>
          </cell>
          <cell r="AH122">
            <v>30.21</v>
          </cell>
          <cell r="AI122">
            <v>595829</v>
          </cell>
        </row>
        <row r="123">
          <cell r="A123">
            <v>105</v>
          </cell>
          <cell r="B123" t="str">
            <v>November 7, 2008</v>
          </cell>
          <cell r="C123" t="str">
            <v>FDIC</v>
          </cell>
          <cell r="D123" t="str">
            <v>RSSD</v>
          </cell>
          <cell r="E123">
            <v>2981831</v>
          </cell>
          <cell r="F123" t="str">
            <v>Southern Community Financial Corp./ Southern Community Bank &amp; Trust</v>
          </cell>
          <cell r="G123" t="str">
            <v xml:space="preserve">Public </v>
          </cell>
          <cell r="H123">
            <v>42750000</v>
          </cell>
          <cell r="I123" t="str">
            <v>Approve</v>
          </cell>
          <cell r="L123" t="str">
            <v>November 12, 2008</v>
          </cell>
          <cell r="M123">
            <v>39764.708333333336</v>
          </cell>
          <cell r="N123" t="str">
            <v>Approve</v>
          </cell>
          <cell r="O123">
            <v>42750000</v>
          </cell>
          <cell r="Q123" t="str">
            <v>Yes</v>
          </cell>
          <cell r="R123">
            <v>39769</v>
          </cell>
          <cell r="T123" t="str">
            <v>Mr. F. Scott Bauer</v>
          </cell>
          <cell r="U123" t="str">
            <v>336-768-8500</v>
          </cell>
          <cell r="V123" t="str">
            <v>James Hastings 336-768-8500</v>
          </cell>
          <cell r="W123" t="str">
            <v>4605 Country Club Road</v>
          </cell>
          <cell r="X123" t="str">
            <v>Winston-Salem</v>
          </cell>
          <cell r="Y123" t="str">
            <v>NC</v>
          </cell>
          <cell r="Z123">
            <v>27104</v>
          </cell>
          <cell r="AA123" t="str">
            <v>(336) 768-2437</v>
          </cell>
          <cell r="AB123">
            <v>39787</v>
          </cell>
          <cell r="AC123">
            <v>39787</v>
          </cell>
          <cell r="AD123">
            <v>42750000</v>
          </cell>
          <cell r="AE123" t="str">
            <v>Hughes Hubbard</v>
          </cell>
          <cell r="AF123" t="str">
            <v>SCMF</v>
          </cell>
          <cell r="AG123" t="str">
            <v>Nasdaq</v>
          </cell>
          <cell r="AH123">
            <v>3.95</v>
          </cell>
          <cell r="AI123">
            <v>1623418</v>
          </cell>
        </row>
        <row r="124">
          <cell r="A124">
            <v>106</v>
          </cell>
          <cell r="B124" t="str">
            <v>November 7, 2008</v>
          </cell>
          <cell r="C124" t="str">
            <v>FDIC</v>
          </cell>
          <cell r="D124" t="str">
            <v>RSSD</v>
          </cell>
          <cell r="E124">
            <v>1029222</v>
          </cell>
          <cell r="F124" t="str">
            <v>CVB Financial Corp</v>
          </cell>
          <cell r="G124" t="str">
            <v xml:space="preserve">Public </v>
          </cell>
          <cell r="H124">
            <v>130000000</v>
          </cell>
          <cell r="I124" t="str">
            <v>Approve</v>
          </cell>
          <cell r="L124" t="str">
            <v>November 17, 2008</v>
          </cell>
          <cell r="M124">
            <v>39769.708333333336</v>
          </cell>
          <cell r="N124" t="str">
            <v>Approve</v>
          </cell>
          <cell r="O124">
            <v>130000000</v>
          </cell>
          <cell r="Q124" t="str">
            <v>Yes</v>
          </cell>
          <cell r="R124">
            <v>39770</v>
          </cell>
          <cell r="T124" t="str">
            <v>Mr. Edward J. Biebrich Jr.</v>
          </cell>
          <cell r="U124" t="str">
            <v>909-483-7149</v>
          </cell>
          <cell r="V124" t="str">
            <v>Christopher D. Meyers 909-483-7199</v>
          </cell>
          <cell r="W124" t="str">
            <v>701 North Haven Avenue suite 350</v>
          </cell>
          <cell r="X124" t="str">
            <v>Ontario</v>
          </cell>
          <cell r="Y124" t="str">
            <v>CA</v>
          </cell>
          <cell r="Z124">
            <v>91764</v>
          </cell>
          <cell r="AA124" t="str">
            <v>(909) 481-2120</v>
          </cell>
          <cell r="AB124">
            <v>39787</v>
          </cell>
          <cell r="AC124">
            <v>39787</v>
          </cell>
          <cell r="AD124">
            <v>130000000</v>
          </cell>
          <cell r="AE124" t="str">
            <v>Squire Sanders</v>
          </cell>
          <cell r="AF124" t="str">
            <v>CVBF</v>
          </cell>
          <cell r="AG124" t="str">
            <v>Nasdaq</v>
          </cell>
          <cell r="AH124">
            <v>11.68</v>
          </cell>
          <cell r="AI124">
            <v>1669521</v>
          </cell>
        </row>
        <row r="125">
          <cell r="A125">
            <v>107</v>
          </cell>
          <cell r="B125" t="str">
            <v>November 7, 2008</v>
          </cell>
          <cell r="C125" t="str">
            <v>FDIC</v>
          </cell>
          <cell r="D125" t="str">
            <v>RSSD</v>
          </cell>
          <cell r="E125">
            <v>3804469</v>
          </cell>
          <cell r="F125" t="str">
            <v>Security California Bancorp/ Security Bank of California</v>
          </cell>
          <cell r="G125" t="str">
            <v>Private</v>
          </cell>
          <cell r="H125">
            <v>6815000</v>
          </cell>
          <cell r="I125" t="str">
            <v>Approve</v>
          </cell>
          <cell r="L125" t="str">
            <v>November 12, 2008</v>
          </cell>
          <cell r="M125">
            <v>39764.708333333336</v>
          </cell>
          <cell r="N125" t="str">
            <v>Approve</v>
          </cell>
          <cell r="O125">
            <v>6815000</v>
          </cell>
          <cell r="Q125" t="str">
            <v>Yes</v>
          </cell>
          <cell r="R125">
            <v>39769</v>
          </cell>
          <cell r="T125" t="str">
            <v>Mr. Michael T. Vanderpool</v>
          </cell>
          <cell r="U125" t="str">
            <v>951-368-2267</v>
          </cell>
          <cell r="V125" t="str">
            <v>Thomas M. Ferrer 951-368-2268</v>
          </cell>
          <cell r="W125" t="str">
            <v>3403 Tenth St., Ste. 830</v>
          </cell>
          <cell r="X125" t="str">
            <v>Riverside</v>
          </cell>
          <cell r="Y125" t="str">
            <v>CA</v>
          </cell>
          <cell r="Z125">
            <v>92501</v>
          </cell>
          <cell r="AA125" t="str">
            <v>(951) 368-2271</v>
          </cell>
          <cell r="AB125">
            <v>39822</v>
          </cell>
          <cell r="AC125">
            <v>39822</v>
          </cell>
          <cell r="AD125">
            <v>6815000</v>
          </cell>
          <cell r="AE125" t="str">
            <v>Hughes Hubbard</v>
          </cell>
          <cell r="AF125" t="str">
            <v>SCAF</v>
          </cell>
          <cell r="AG125" t="str">
            <v>OTC</v>
          </cell>
          <cell r="AH125" t="str">
            <v>n/a</v>
          </cell>
          <cell r="AI125" t="str">
            <v>n/a</v>
          </cell>
        </row>
        <row r="126">
          <cell r="AB126" t="str">
            <v xml:space="preserve"> </v>
          </cell>
        </row>
        <row r="127">
          <cell r="A127">
            <v>108</v>
          </cell>
          <cell r="B127" t="str">
            <v>November 10, 2008</v>
          </cell>
          <cell r="C127" t="str">
            <v>OTS</v>
          </cell>
          <cell r="D127" t="str">
            <v>Holding Co Docket</v>
          </cell>
          <cell r="E127" t="str">
            <v>H2513</v>
          </cell>
          <cell r="F127" t="str">
            <v>First Defiance Financial Corp.</v>
          </cell>
          <cell r="G127" t="str">
            <v xml:space="preserve">Public </v>
          </cell>
          <cell r="H127">
            <v>37000000</v>
          </cell>
          <cell r="I127" t="str">
            <v>Approve</v>
          </cell>
          <cell r="L127" t="str">
            <v>November 12, 2008</v>
          </cell>
          <cell r="M127">
            <v>39764.708333333336</v>
          </cell>
          <cell r="N127" t="str">
            <v>Approve</v>
          </cell>
          <cell r="O127">
            <v>37000000</v>
          </cell>
          <cell r="P127" t="str">
            <v>Melissa wants to verify activities; 11/12/08 sent to I/C, approval conditioned upon no issues for holding company, CPP staff confirmed, approved</v>
          </cell>
          <cell r="Q127" t="str">
            <v>Yes</v>
          </cell>
          <cell r="R127">
            <v>39771</v>
          </cell>
          <cell r="T127" t="str">
            <v>Mr. Bill Small</v>
          </cell>
          <cell r="U127" t="str">
            <v>419-782-5172</v>
          </cell>
          <cell r="V127" t="str">
            <v>Don Hileman 419-782-5104</v>
          </cell>
          <cell r="W127" t="str">
            <v>601 Clinton Street</v>
          </cell>
          <cell r="X127" t="str">
            <v>Defiance</v>
          </cell>
          <cell r="Y127" t="str">
            <v>OH</v>
          </cell>
          <cell r="Z127">
            <v>43512</v>
          </cell>
          <cell r="AA127" t="str">
            <v>(419) 782-5145</v>
          </cell>
          <cell r="AB127">
            <v>39787</v>
          </cell>
          <cell r="AC127">
            <v>39787</v>
          </cell>
          <cell r="AD127">
            <v>37000000</v>
          </cell>
          <cell r="AE127" t="str">
            <v>Squire Sanders</v>
          </cell>
          <cell r="AF127" t="str">
            <v>FDEF</v>
          </cell>
          <cell r="AG127" t="str">
            <v>Nasdaq</v>
          </cell>
          <cell r="AH127">
            <v>10.08</v>
          </cell>
          <cell r="AI127">
            <v>550595</v>
          </cell>
        </row>
        <row r="128">
          <cell r="A128">
            <v>109</v>
          </cell>
          <cell r="B128" t="str">
            <v>November 10, 2008</v>
          </cell>
          <cell r="C128" t="str">
            <v>OTS</v>
          </cell>
          <cell r="D128" t="str">
            <v>Holding Co Docket</v>
          </cell>
          <cell r="E128" t="str">
            <v>H2913</v>
          </cell>
          <cell r="F128" t="str">
            <v>HopFed Bancorp</v>
          </cell>
          <cell r="G128" t="str">
            <v xml:space="preserve">Public </v>
          </cell>
          <cell r="H128">
            <v>18400000</v>
          </cell>
          <cell r="I128" t="str">
            <v>Approve</v>
          </cell>
          <cell r="L128" t="str">
            <v>November 12, 2008</v>
          </cell>
          <cell r="M128">
            <v>39764.708333333336</v>
          </cell>
          <cell r="N128" t="str">
            <v>Approve</v>
          </cell>
          <cell r="O128">
            <v>18400000</v>
          </cell>
          <cell r="P128" t="str">
            <v>Orginial request was for $18.4 million OR 3% of RWA; 11/12/08 I/C wants to verify activities, staff team confirmed no parent company activity issues, approved</v>
          </cell>
          <cell r="Q128" t="str">
            <v>Yes</v>
          </cell>
          <cell r="R128">
            <v>39771</v>
          </cell>
          <cell r="T128" t="str">
            <v>Mr. Billy Duvall</v>
          </cell>
          <cell r="U128" t="str">
            <v>270-887-8404</v>
          </cell>
          <cell r="V128" t="str">
            <v>John E. Peck 270-885-1171</v>
          </cell>
          <cell r="W128" t="str">
            <v>4155 Lafayette Road</v>
          </cell>
          <cell r="X128" t="str">
            <v>Hopkinsville</v>
          </cell>
          <cell r="Y128" t="str">
            <v>KY</v>
          </cell>
          <cell r="Z128">
            <v>42240</v>
          </cell>
          <cell r="AA128" t="str">
            <v>(270) 887-2950</v>
          </cell>
          <cell r="AB128">
            <v>39794</v>
          </cell>
          <cell r="AC128">
            <v>39794</v>
          </cell>
          <cell r="AD128">
            <v>18400000</v>
          </cell>
          <cell r="AE128" t="str">
            <v>Hughes Hubbard</v>
          </cell>
          <cell r="AF128" t="str">
            <v>HFBC</v>
          </cell>
          <cell r="AG128" t="str">
            <v>Nasdaq</v>
          </cell>
          <cell r="AH128">
            <v>11.32</v>
          </cell>
          <cell r="AI128">
            <v>243816</v>
          </cell>
        </row>
        <row r="129">
          <cell r="A129">
            <v>110</v>
          </cell>
          <cell r="B129" t="str">
            <v>November 10, 2008</v>
          </cell>
          <cell r="C129" t="str">
            <v>OTS</v>
          </cell>
          <cell r="D129" t="str">
            <v>Holding Co Docket</v>
          </cell>
          <cell r="E129" t="str">
            <v>H1214</v>
          </cell>
          <cell r="F129" t="str">
            <v>First Financial Holdings Inc.</v>
          </cell>
          <cell r="G129" t="str">
            <v xml:space="preserve">Public </v>
          </cell>
          <cell r="H129">
            <v>65000000</v>
          </cell>
          <cell r="I129" t="str">
            <v>Approve</v>
          </cell>
          <cell r="L129" t="str">
            <v>November 21, 2008</v>
          </cell>
          <cell r="M129">
            <v>39773.708333333336</v>
          </cell>
          <cell r="N129" t="str">
            <v>Approve</v>
          </cell>
          <cell r="O129">
            <v>65000000</v>
          </cell>
          <cell r="P129" t="str">
            <v>11/12/08: I/C met and wants to hold for more info in order to check for activities; 11/21/08: I/C approved</v>
          </cell>
          <cell r="Q129" t="str">
            <v>Yes</v>
          </cell>
          <cell r="R129">
            <v>39777</v>
          </cell>
          <cell r="T129" t="str">
            <v>Mr. R. Wayne Hall</v>
          </cell>
          <cell r="U129" t="str">
            <v>843-529-5907</v>
          </cell>
          <cell r="V129" t="str">
            <v>A. Thomas Hood 846-529-5612</v>
          </cell>
          <cell r="W129" t="str">
            <v>35 Broad Street</v>
          </cell>
          <cell r="X129" t="str">
            <v>Charleston</v>
          </cell>
          <cell r="Y129" t="str">
            <v>SC</v>
          </cell>
          <cell r="Z129">
            <v>29401</v>
          </cell>
          <cell r="AA129" t="str">
            <v>(843) 529-5883</v>
          </cell>
          <cell r="AB129">
            <v>39787</v>
          </cell>
          <cell r="AC129">
            <v>39787</v>
          </cell>
          <cell r="AD129">
            <v>65000000</v>
          </cell>
          <cell r="AE129" t="str">
            <v>Squire Sanders</v>
          </cell>
          <cell r="AF129" t="str">
            <v>FFCH</v>
          </cell>
          <cell r="AG129" t="str">
            <v>Nasdaq</v>
          </cell>
          <cell r="AH129">
            <v>20.170000000000002</v>
          </cell>
          <cell r="AI129">
            <v>483391</v>
          </cell>
        </row>
        <row r="130">
          <cell r="A130">
            <v>111</v>
          </cell>
          <cell r="B130" t="str">
            <v>November 10, 2008</v>
          </cell>
          <cell r="C130" t="str">
            <v>OTS</v>
          </cell>
          <cell r="D130" t="str">
            <v>Holding Co Docket</v>
          </cell>
          <cell r="E130" t="str">
            <v>H3282</v>
          </cell>
          <cell r="F130" t="str">
            <v>First Place Financial Corp.</v>
          </cell>
          <cell r="G130" t="str">
            <v xml:space="preserve">Public </v>
          </cell>
          <cell r="H130">
            <v>75350000</v>
          </cell>
          <cell r="I130" t="str">
            <v>Approve</v>
          </cell>
          <cell r="T130" t="str">
            <v>Mr. Steven R. Lewis</v>
          </cell>
          <cell r="U130" t="str">
            <v>330-373-1221</v>
          </cell>
          <cell r="V130" t="str">
            <v>David R. Gifford 330-373-1230</v>
          </cell>
          <cell r="W130" t="str">
            <v>185 East Market Street</v>
          </cell>
          <cell r="X130" t="str">
            <v>Warren</v>
          </cell>
          <cell r="Y130" t="str">
            <v>OH</v>
          </cell>
          <cell r="Z130" t="str">
            <v>44481-1135</v>
          </cell>
          <cell r="AA130" t="str">
            <v>(330) 394-8719</v>
          </cell>
          <cell r="AB130" t="str">
            <v xml:space="preserve"> </v>
          </cell>
          <cell r="AE130" t="str">
            <v>Hughes Hubbard</v>
          </cell>
          <cell r="AF130" t="str">
            <v>FPFC</v>
          </cell>
          <cell r="AG130" t="str">
            <v>Nasdaq</v>
          </cell>
        </row>
        <row r="131">
          <cell r="A131">
            <v>112</v>
          </cell>
          <cell r="B131" t="str">
            <v>November 10, 2008</v>
          </cell>
          <cell r="C131" t="str">
            <v>OTS</v>
          </cell>
          <cell r="D131" t="str">
            <v>Holding Co Docket</v>
          </cell>
          <cell r="E131" t="str">
            <v>H4235</v>
          </cell>
          <cell r="F131" t="str">
            <v xml:space="preserve">Superior Bancorp Inc. </v>
          </cell>
          <cell r="G131" t="str">
            <v xml:space="preserve">Public </v>
          </cell>
          <cell r="H131">
            <v>69000000</v>
          </cell>
          <cell r="I131" t="str">
            <v>Approve</v>
          </cell>
          <cell r="L131" t="str">
            <v>November 12, 2008</v>
          </cell>
          <cell r="M131">
            <v>39764.708333333336</v>
          </cell>
          <cell r="N131" t="str">
            <v>Approve</v>
          </cell>
          <cell r="O131">
            <v>69000000</v>
          </cell>
          <cell r="P131" t="str">
            <v>11/12/08: sent to I/C, approval conditioned upon no issues for holding company, CPP staff confirmed, approved</v>
          </cell>
          <cell r="Q131" t="str">
            <v>Yes</v>
          </cell>
          <cell r="R131">
            <v>39771</v>
          </cell>
          <cell r="T131" t="str">
            <v>Mr. James A. White</v>
          </cell>
          <cell r="U131" t="str">
            <v>205-327-3656</v>
          </cell>
          <cell r="V131" t="str">
            <v>William H. Caughran 205-327-3615</v>
          </cell>
          <cell r="W131" t="str">
            <v>17 20th Street North</v>
          </cell>
          <cell r="X131" t="str">
            <v>Birmingham</v>
          </cell>
          <cell r="Y131" t="str">
            <v>AL</v>
          </cell>
          <cell r="Z131">
            <v>35203</v>
          </cell>
          <cell r="AA131" t="str">
            <v>(205) 327-3537</v>
          </cell>
          <cell r="AB131">
            <v>39787</v>
          </cell>
          <cell r="AC131">
            <v>39787</v>
          </cell>
          <cell r="AD131">
            <v>69000000</v>
          </cell>
          <cell r="AE131" t="str">
            <v>Squire Sanders</v>
          </cell>
          <cell r="AF131" t="str">
            <v>SUPR</v>
          </cell>
          <cell r="AG131" t="str">
            <v>Nasdaq</v>
          </cell>
          <cell r="AH131">
            <v>5.38</v>
          </cell>
          <cell r="AI131">
            <v>1923792</v>
          </cell>
        </row>
        <row r="132">
          <cell r="AB132" t="str">
            <v xml:space="preserve"> </v>
          </cell>
        </row>
        <row r="133">
          <cell r="A133">
            <v>113</v>
          </cell>
          <cell r="B133" t="str">
            <v>November 12, 2008</v>
          </cell>
          <cell r="C133" t="str">
            <v>FRB</v>
          </cell>
          <cell r="D133" t="str">
            <v>RSSD</v>
          </cell>
          <cell r="E133">
            <v>3687046</v>
          </cell>
          <cell r="F133" t="str">
            <v>Community Bankers Trust Corporation</v>
          </cell>
          <cell r="G133" t="str">
            <v xml:space="preserve">Public </v>
          </cell>
          <cell r="H133">
            <v>16584300</v>
          </cell>
          <cell r="I133" t="str">
            <v>Approve</v>
          </cell>
          <cell r="L133" t="str">
            <v>November 17, 2008</v>
          </cell>
          <cell r="M133">
            <v>39769.708333333336</v>
          </cell>
          <cell r="N133" t="str">
            <v>Approve</v>
          </cell>
          <cell r="O133">
            <v>17680000</v>
          </cell>
          <cell r="P133" t="str">
            <v>amount increased at bank's request, per 9/30 RWA</v>
          </cell>
          <cell r="Q133" t="str">
            <v>Yes</v>
          </cell>
          <cell r="R133">
            <v>39773</v>
          </cell>
          <cell r="T133" t="str">
            <v>Mr. Bruce E. Thomas</v>
          </cell>
          <cell r="U133" t="str">
            <v>804-443-4343</v>
          </cell>
          <cell r="V133" t="str">
            <v>Gary A. Simanson 202-431-0507</v>
          </cell>
          <cell r="W133" t="str">
            <v>4235 Innslake Drive</v>
          </cell>
          <cell r="X133" t="str">
            <v>Glen Allen</v>
          </cell>
          <cell r="Y133" t="str">
            <v>VA</v>
          </cell>
          <cell r="Z133">
            <v>23060</v>
          </cell>
          <cell r="AA133" t="str">
            <v>(804) 443-9427</v>
          </cell>
          <cell r="AB133">
            <v>39801</v>
          </cell>
          <cell r="AC133">
            <v>39801</v>
          </cell>
          <cell r="AD133">
            <v>17680000</v>
          </cell>
          <cell r="AE133" t="str">
            <v>Hughes Hubbard</v>
          </cell>
          <cell r="AF133" t="str">
            <v>BTC</v>
          </cell>
          <cell r="AG133" t="str">
            <v>AMEX</v>
          </cell>
          <cell r="AH133">
            <v>3.4</v>
          </cell>
          <cell r="AI133">
            <v>780000</v>
          </cell>
        </row>
        <row r="134">
          <cell r="A134">
            <v>114</v>
          </cell>
          <cell r="B134" t="str">
            <v>November 12, 2008</v>
          </cell>
          <cell r="C134" t="str">
            <v>OCC</v>
          </cell>
          <cell r="D134" t="str">
            <v>RSSD</v>
          </cell>
          <cell r="E134">
            <v>1062621</v>
          </cell>
          <cell r="F134" t="str">
            <v>Southwest Bancorp, Inc.</v>
          </cell>
          <cell r="G134" t="str">
            <v xml:space="preserve">Public </v>
          </cell>
          <cell r="H134">
            <v>70000000</v>
          </cell>
          <cell r="I134" t="str">
            <v>COUNCIL</v>
          </cell>
          <cell r="J134">
            <v>39764</v>
          </cell>
          <cell r="K134" t="str">
            <v>Approve</v>
          </cell>
          <cell r="L134" t="str">
            <v>November 13, 2008</v>
          </cell>
          <cell r="M134">
            <v>39765.708333333336</v>
          </cell>
          <cell r="N134" t="str">
            <v>Approve</v>
          </cell>
          <cell r="O134">
            <v>70000000</v>
          </cell>
          <cell r="P134" t="str">
            <v>Sent directly to council from FBA; 11/13/08 sent to I/C, approved</v>
          </cell>
          <cell r="Q134" t="str">
            <v>Yes</v>
          </cell>
          <cell r="R134">
            <v>39777</v>
          </cell>
          <cell r="T134" t="str">
            <v>Mr. James I. Lundy</v>
          </cell>
          <cell r="U134" t="str">
            <v>202-318-4623</v>
          </cell>
          <cell r="V134" t="str">
            <v>Rick Green 405-742-1802</v>
          </cell>
          <cell r="W134" t="str">
            <v>608 South Main Street</v>
          </cell>
          <cell r="X134" t="str">
            <v>Stillwater</v>
          </cell>
          <cell r="Y134" t="str">
            <v>OK</v>
          </cell>
          <cell r="Z134">
            <v>74074</v>
          </cell>
          <cell r="AA134" t="str">
            <v>(202) 318-4623</v>
          </cell>
          <cell r="AB134">
            <v>39787</v>
          </cell>
          <cell r="AC134">
            <v>39787</v>
          </cell>
          <cell r="AD134">
            <v>70000000</v>
          </cell>
          <cell r="AE134" t="str">
            <v>Squire Sanders</v>
          </cell>
          <cell r="AF134" t="str">
            <v>OKSB</v>
          </cell>
          <cell r="AG134" t="str">
            <v>Nasdaq</v>
          </cell>
          <cell r="AH134">
            <v>14.92</v>
          </cell>
          <cell r="AI134">
            <v>703753</v>
          </cell>
        </row>
        <row r="135">
          <cell r="A135">
            <v>115</v>
          </cell>
          <cell r="B135" t="str">
            <v>November 12, 2008</v>
          </cell>
          <cell r="C135" t="str">
            <v>OCC</v>
          </cell>
          <cell r="D135" t="str">
            <v>RSSD</v>
          </cell>
          <cell r="E135">
            <v>3280988</v>
          </cell>
          <cell r="F135" t="str">
            <v>Bridge Capital Holdings</v>
          </cell>
          <cell r="G135" t="str">
            <v xml:space="preserve">Public </v>
          </cell>
          <cell r="H135">
            <v>24000000</v>
          </cell>
          <cell r="I135" t="str">
            <v>COUNCIL</v>
          </cell>
          <cell r="J135">
            <v>39764</v>
          </cell>
          <cell r="K135" t="str">
            <v>Approve</v>
          </cell>
          <cell r="L135" t="str">
            <v>November 13, 2008</v>
          </cell>
          <cell r="M135">
            <v>39765.708333333336</v>
          </cell>
          <cell r="N135" t="str">
            <v>Approve</v>
          </cell>
          <cell r="O135">
            <v>23864000</v>
          </cell>
          <cell r="P135" t="str">
            <v>Sent directly to council from FBA; 11/13/08 sent to I/C, approval conditioned upon new equity being subordinated to Treasury investment, amt lowered per 9/30 RWA (lhb)</v>
          </cell>
          <cell r="R135">
            <v>39777</v>
          </cell>
          <cell r="T135" t="str">
            <v>Mr. Thomas A. Sa</v>
          </cell>
          <cell r="U135" t="str">
            <v>408-556-8308</v>
          </cell>
          <cell r="V135" t="str">
            <v>Daniel P. Myers</v>
          </cell>
          <cell r="W135" t="str">
            <v>55 Almaden Blvd., Suite 100</v>
          </cell>
          <cell r="X135" t="str">
            <v>San Jose</v>
          </cell>
          <cell r="Y135" t="str">
            <v>CA</v>
          </cell>
          <cell r="Z135">
            <v>95113</v>
          </cell>
          <cell r="AA135" t="str">
            <v>(408) 423-8520</v>
          </cell>
          <cell r="AB135">
            <v>39805</v>
          </cell>
          <cell r="AC135">
            <v>39805</v>
          </cell>
          <cell r="AD135">
            <v>23864000</v>
          </cell>
          <cell r="AE135" t="str">
            <v>Hughes Hubbard</v>
          </cell>
          <cell r="AF135" t="str">
            <v>BBNK</v>
          </cell>
          <cell r="AG135" t="str">
            <v>Nasdaq</v>
          </cell>
          <cell r="AH135">
            <v>9.0299999999999994</v>
          </cell>
          <cell r="AI135">
            <v>396412</v>
          </cell>
        </row>
        <row r="136">
          <cell r="A136">
            <v>116</v>
          </cell>
          <cell r="B136" t="str">
            <v>November 12, 2008</v>
          </cell>
          <cell r="C136" t="str">
            <v>FRB</v>
          </cell>
          <cell r="D136" t="str">
            <v>RSSD</v>
          </cell>
          <cell r="E136">
            <v>1205688</v>
          </cell>
          <cell r="F136" t="str">
            <v>Citizens Republic Bancorp, Inc.</v>
          </cell>
          <cell r="G136" t="str">
            <v xml:space="preserve">Public </v>
          </cell>
          <cell r="H136">
            <v>300000000</v>
          </cell>
          <cell r="I136" t="str">
            <v>COUNCIL</v>
          </cell>
          <cell r="J136">
            <v>39764</v>
          </cell>
          <cell r="K136" t="str">
            <v>Approve</v>
          </cell>
          <cell r="L136" t="str">
            <v>November 13, 2008</v>
          </cell>
          <cell r="M136">
            <v>39765.708333333336</v>
          </cell>
          <cell r="N136" t="str">
            <v>Approve</v>
          </cell>
          <cell r="O136">
            <v>300000000</v>
          </cell>
          <cell r="P136" t="str">
            <v>Sent directly to council from FBA; 11/13/08 sent to I/C, approved</v>
          </cell>
          <cell r="Q136" t="str">
            <v>Yes</v>
          </cell>
          <cell r="R136">
            <v>39777</v>
          </cell>
          <cell r="T136" t="str">
            <v>Mr. Charles D. Christy</v>
          </cell>
          <cell r="U136" t="str">
            <v>810-237-4200</v>
          </cell>
          <cell r="V136" t="str">
            <v>Martin E. Grunst</v>
          </cell>
          <cell r="W136" t="str">
            <v>328 S. Saginaw Street</v>
          </cell>
          <cell r="X136" t="str">
            <v>Flint</v>
          </cell>
          <cell r="Y136" t="str">
            <v>MI</v>
          </cell>
          <cell r="Z136">
            <v>48502</v>
          </cell>
          <cell r="AA136" t="str">
            <v>(810) 766-6938</v>
          </cell>
          <cell r="AB136">
            <v>39794</v>
          </cell>
          <cell r="AC136">
            <v>39794</v>
          </cell>
          <cell r="AD136">
            <v>300000000</v>
          </cell>
          <cell r="AE136" t="str">
            <v>Simpson Thatcher</v>
          </cell>
          <cell r="AF136" t="str">
            <v>CRBC</v>
          </cell>
          <cell r="AG136" t="str">
            <v>Nasdaq</v>
          </cell>
          <cell r="AH136">
            <v>2.56</v>
          </cell>
          <cell r="AI136">
            <v>17578125</v>
          </cell>
        </row>
        <row r="137">
          <cell r="A137">
            <v>117</v>
          </cell>
          <cell r="B137" t="str">
            <v>November 12, 2008</v>
          </cell>
          <cell r="C137" t="str">
            <v>FRB</v>
          </cell>
          <cell r="D137" t="str">
            <v>RSSD</v>
          </cell>
          <cell r="E137">
            <v>1129382</v>
          </cell>
          <cell r="F137" t="str">
            <v>Popular, Inc.</v>
          </cell>
          <cell r="G137" t="str">
            <v xml:space="preserve">Public </v>
          </cell>
          <cell r="H137">
            <v>950000000</v>
          </cell>
          <cell r="I137" t="str">
            <v>COUNCIL</v>
          </cell>
          <cell r="J137">
            <v>39764</v>
          </cell>
          <cell r="K137" t="str">
            <v>Approve</v>
          </cell>
          <cell r="L137" t="str">
            <v>November 13, 2008</v>
          </cell>
          <cell r="M137">
            <v>39765.708333333336</v>
          </cell>
          <cell r="N137" t="str">
            <v>Approve</v>
          </cell>
          <cell r="O137">
            <v>935000000</v>
          </cell>
          <cell r="P137" t="str">
            <v>Sent directly to council from FBA; 11/13/08 sent to I/C, approved, amt revised down by bank per 9/30 numbers</v>
          </cell>
          <cell r="Q137" t="str">
            <v>Yes</v>
          </cell>
          <cell r="R137">
            <v>39771</v>
          </cell>
          <cell r="T137" t="str">
            <v>Mr. Richard L. Carrion</v>
          </cell>
          <cell r="U137" t="str">
            <v>787-765-9680 ext. 6701</v>
          </cell>
          <cell r="V137" t="str">
            <v>Jorge A. Junquera Diez 787-754-1685</v>
          </cell>
          <cell r="W137" t="str">
            <v>P.O. Box 362708</v>
          </cell>
          <cell r="X137" t="str">
            <v>San Juan</v>
          </cell>
          <cell r="Y137" t="str">
            <v>PR</v>
          </cell>
          <cell r="Z137" t="str">
            <v>936</v>
          </cell>
          <cell r="AA137" t="str">
            <v>(787) 756-0277</v>
          </cell>
          <cell r="AB137">
            <v>39787</v>
          </cell>
          <cell r="AC137">
            <v>39787</v>
          </cell>
          <cell r="AD137">
            <v>935000000</v>
          </cell>
          <cell r="AE137" t="str">
            <v>Simpson Thatcher</v>
          </cell>
          <cell r="AF137" t="str">
            <v>BPOP</v>
          </cell>
          <cell r="AG137" t="str">
            <v>Nasdaq</v>
          </cell>
          <cell r="AH137">
            <v>6.7</v>
          </cell>
          <cell r="AI137">
            <v>20932836</v>
          </cell>
        </row>
        <row r="138">
          <cell r="A138">
            <v>118</v>
          </cell>
          <cell r="B138" t="str">
            <v>November 12, 2008</v>
          </cell>
          <cell r="C138" t="str">
            <v>FRB</v>
          </cell>
          <cell r="D138" t="str">
            <v>RSSD</v>
          </cell>
          <cell r="E138">
            <v>1471849</v>
          </cell>
          <cell r="F138" t="str">
            <v>Blue Valley Ban Corp</v>
          </cell>
          <cell r="H138">
            <v>21750000</v>
          </cell>
          <cell r="I138" t="str">
            <v>COUNCIL</v>
          </cell>
          <cell r="J138">
            <v>39764</v>
          </cell>
          <cell r="K138" t="str">
            <v>Approve</v>
          </cell>
          <cell r="L138" t="str">
            <v>November 13, 2008</v>
          </cell>
          <cell r="M138">
            <v>39765.708333333336</v>
          </cell>
          <cell r="N138" t="str">
            <v>Approve</v>
          </cell>
          <cell r="O138">
            <v>21750000</v>
          </cell>
          <cell r="P138" t="str">
            <v>Sent directly to council from FBA, council chose not to condition on third party equity; 11/13/08: sent to I/C, approved</v>
          </cell>
          <cell r="Q138" t="str">
            <v>Yes</v>
          </cell>
          <cell r="R138">
            <v>39777</v>
          </cell>
          <cell r="T138" t="str">
            <v>Mr. Robert D. Regnier</v>
          </cell>
          <cell r="U138" t="str">
            <v>913-234-2240</v>
          </cell>
          <cell r="V138" t="str">
            <v>Mark A. Fortino 913-234-2345</v>
          </cell>
          <cell r="W138" t="str">
            <v>11935 Riley</v>
          </cell>
          <cell r="X138" t="str">
            <v>Overland Park</v>
          </cell>
          <cell r="Y138" t="str">
            <v>KS</v>
          </cell>
          <cell r="Z138">
            <v>66213</v>
          </cell>
          <cell r="AA138" t="str">
            <v>(913) 234-7040</v>
          </cell>
          <cell r="AB138">
            <v>39787</v>
          </cell>
          <cell r="AC138">
            <v>39787</v>
          </cell>
          <cell r="AD138">
            <v>21750000</v>
          </cell>
          <cell r="AE138" t="str">
            <v>Squire Sanders</v>
          </cell>
          <cell r="AF138" t="str">
            <v>BVBC</v>
          </cell>
          <cell r="AG138" t="str">
            <v>OTC</v>
          </cell>
          <cell r="AH138">
            <v>29.37</v>
          </cell>
          <cell r="AI138">
            <v>111083</v>
          </cell>
        </row>
        <row r="139">
          <cell r="A139">
            <v>119</v>
          </cell>
          <cell r="B139" t="str">
            <v>November 13, 2008</v>
          </cell>
          <cell r="C139" t="str">
            <v>FRB</v>
          </cell>
          <cell r="D139" t="str">
            <v>RSSD</v>
          </cell>
          <cell r="E139">
            <v>3059504</v>
          </cell>
          <cell r="F139" t="str">
            <v>Indiana Community Bancorp</v>
          </cell>
          <cell r="G139" t="str">
            <v xml:space="preserve">Public </v>
          </cell>
          <cell r="H139">
            <v>21500000</v>
          </cell>
          <cell r="I139" t="str">
            <v>Approve</v>
          </cell>
          <cell r="L139" t="str">
            <v>November 17, 2008</v>
          </cell>
          <cell r="M139">
            <v>39769.708333333336</v>
          </cell>
          <cell r="N139" t="str">
            <v>Approve</v>
          </cell>
          <cell r="O139">
            <v>21500000</v>
          </cell>
          <cell r="Q139" t="str">
            <v>Yes</v>
          </cell>
          <cell r="R139">
            <v>39773</v>
          </cell>
          <cell r="T139" t="str">
            <v>Mr. Mark T. Gorski</v>
          </cell>
          <cell r="U139" t="str">
            <v>812--373-7379</v>
          </cell>
          <cell r="V139" t="str">
            <v>John K. Keach, Jr. 812-373-7816</v>
          </cell>
          <cell r="W139" t="str">
            <v>501 Washington Street</v>
          </cell>
          <cell r="X139" t="str">
            <v>Columbus</v>
          </cell>
          <cell r="Y139" t="str">
            <v>IN</v>
          </cell>
          <cell r="Z139">
            <v>47201</v>
          </cell>
          <cell r="AA139" t="str">
            <v>(812) 373-7388</v>
          </cell>
          <cell r="AB139">
            <v>39794</v>
          </cell>
          <cell r="AC139">
            <v>39794</v>
          </cell>
          <cell r="AD139">
            <v>21500000</v>
          </cell>
          <cell r="AE139" t="str">
            <v>Hughes Hubbard</v>
          </cell>
          <cell r="AF139" t="str">
            <v>INCB</v>
          </cell>
          <cell r="AG139" t="str">
            <v>Nasdaq</v>
          </cell>
          <cell r="AH139">
            <v>17.09</v>
          </cell>
          <cell r="AI139">
            <v>188707</v>
          </cell>
        </row>
        <row r="140">
          <cell r="A140">
            <v>120</v>
          </cell>
          <cell r="B140" t="str">
            <v>November 12, 2008</v>
          </cell>
          <cell r="C140" t="str">
            <v>OTS</v>
          </cell>
          <cell r="D140" t="str">
            <v>Holding Co Docket</v>
          </cell>
          <cell r="E140" t="str">
            <v>H1072</v>
          </cell>
          <cell r="F140" t="str">
            <v>Guaranty Financial Group Inc.</v>
          </cell>
          <cell r="G140" t="str">
            <v xml:space="preserve">Public </v>
          </cell>
          <cell r="H140">
            <v>427836750</v>
          </cell>
          <cell r="I140" t="str">
            <v>COUNCIL</v>
          </cell>
          <cell r="J140">
            <v>39799</v>
          </cell>
          <cell r="K140" t="str">
            <v>Approve - Conditional</v>
          </cell>
          <cell r="L140" t="str">
            <v>January 5, 2009</v>
          </cell>
          <cell r="M140">
            <v>39818.666666666664</v>
          </cell>
          <cell r="N140" t="str">
            <v>Approve</v>
          </cell>
          <cell r="O140">
            <v>427836000</v>
          </cell>
          <cell r="P140" t="str">
            <v>11/12/08: Council deferred to week of 11/17/08; 11/24/08 Council deferred again; 12/17/08: council approved contingent upon capital infusion of $637 million ($400 new and $237 Debt to Equity Exchange); 12/18/08: I/C Held for more information from staff; 1</v>
          </cell>
          <cell r="Q140" t="str">
            <v>Yes</v>
          </cell>
          <cell r="R140">
            <v>39819</v>
          </cell>
          <cell r="T140" t="str">
            <v>Mr. Ronald D. Murff</v>
          </cell>
          <cell r="U140" t="str">
            <v>214-360-5902</v>
          </cell>
          <cell r="V140" t="str">
            <v>Scott A. Almy 214-360-1932</v>
          </cell>
          <cell r="W140" t="str">
            <v>8333 Douglas Avenue, Suite 1600</v>
          </cell>
          <cell r="X140" t="str">
            <v>Dallas</v>
          </cell>
          <cell r="Y140" t="str">
            <v>TX</v>
          </cell>
          <cell r="Z140">
            <v>75225</v>
          </cell>
          <cell r="AA140" t="str">
            <v>(214) 360-5930</v>
          </cell>
          <cell r="AB140" t="str">
            <v xml:space="preserve"> </v>
          </cell>
          <cell r="AE140" t="str">
            <v>Squire Sanders</v>
          </cell>
          <cell r="AF140" t="str">
            <v>GFG</v>
          </cell>
          <cell r="AG140" t="str">
            <v>NYSE</v>
          </cell>
        </row>
        <row r="141">
          <cell r="A141">
            <v>121</v>
          </cell>
          <cell r="B141" t="str">
            <v>November 12, 2008</v>
          </cell>
          <cell r="C141" t="str">
            <v>OTS</v>
          </cell>
          <cell r="D141" t="str">
            <v>Holding Co Docket</v>
          </cell>
          <cell r="E141" t="str">
            <v>H3483</v>
          </cell>
          <cell r="F141" t="str">
            <v>E*Trade Financial Corporation</v>
          </cell>
          <cell r="G141" t="str">
            <v xml:space="preserve">Public </v>
          </cell>
          <cell r="H141">
            <v>800000000</v>
          </cell>
          <cell r="I141" t="str">
            <v>COUNCIL</v>
          </cell>
          <cell r="J141">
            <v>39764</v>
          </cell>
          <cell r="K141" t="str">
            <v>Approve - Conditional</v>
          </cell>
          <cell r="P141" t="str">
            <v>11/12/08: Council deferred to week of 11/17/08; 11/24/08 Council approved it on the condition that Citadel conversion of $350 million in equity; 1/7/09 awaiting information from the OTS</v>
          </cell>
          <cell r="T141" t="str">
            <v>Mr. Donald H. Layton</v>
          </cell>
          <cell r="U141" t="str">
            <v>646-521-4322</v>
          </cell>
          <cell r="V141" t="str">
            <v>Bruce P. Nolop 646-521-4333</v>
          </cell>
          <cell r="W141" t="str">
            <v>135 East 57th Street, 31st Floor</v>
          </cell>
          <cell r="X141" t="str">
            <v xml:space="preserve">New York </v>
          </cell>
          <cell r="Y141" t="str">
            <v>NY</v>
          </cell>
          <cell r="Z141">
            <v>10022</v>
          </cell>
          <cell r="AA141" t="str">
            <v>(679) 624-6790</v>
          </cell>
          <cell r="AB141" t="str">
            <v xml:space="preserve"> </v>
          </cell>
          <cell r="AE141" t="str">
            <v>Squire Sanders</v>
          </cell>
          <cell r="AF141" t="str">
            <v>ETFC</v>
          </cell>
          <cell r="AG141" t="str">
            <v>Nasdaq</v>
          </cell>
        </row>
        <row r="142">
          <cell r="A142">
            <v>122</v>
          </cell>
          <cell r="B142" t="str">
            <v>November 12, 2008</v>
          </cell>
          <cell r="C142" t="str">
            <v>FRB</v>
          </cell>
          <cell r="D142" t="str">
            <v>RSSD</v>
          </cell>
          <cell r="E142">
            <v>2785459</v>
          </cell>
          <cell r="F142" t="str">
            <v>Asian Financial Corporation</v>
          </cell>
          <cell r="H142">
            <v>2023140</v>
          </cell>
          <cell r="I142" t="str">
            <v>COUNCIL</v>
          </cell>
          <cell r="J142">
            <v>39764</v>
          </cell>
          <cell r="K142" t="str">
            <v>Hold</v>
          </cell>
          <cell r="P142" t="str">
            <v>11/12/08: Council is holding to discuss</v>
          </cell>
          <cell r="T142" t="str">
            <v>Mr. Marc S. Winkler</v>
          </cell>
          <cell r="U142" t="str">
            <v>215-238-1388</v>
          </cell>
          <cell r="V142" t="str">
            <v>Linda M. Ackerman 215-238-0377</v>
          </cell>
          <cell r="W142" t="str">
            <v>913 Arch Street, 3rd Floor</v>
          </cell>
          <cell r="X142" t="str">
            <v>Philadelphia</v>
          </cell>
          <cell r="Y142" t="str">
            <v>PA</v>
          </cell>
          <cell r="Z142">
            <v>19107</v>
          </cell>
          <cell r="AA142" t="str">
            <v>(215) 592-1169</v>
          </cell>
          <cell r="AB142" t="str">
            <v xml:space="preserve"> </v>
          </cell>
          <cell r="AE142" t="str">
            <v>Hughes Hubbard</v>
          </cell>
        </row>
        <row r="143">
          <cell r="AB143" t="str">
            <v xml:space="preserve"> </v>
          </cell>
        </row>
        <row r="144">
          <cell r="A144">
            <v>123</v>
          </cell>
          <cell r="B144" t="str">
            <v>November 13, 2008</v>
          </cell>
          <cell r="C144" t="str">
            <v>OTS</v>
          </cell>
          <cell r="D144" t="str">
            <v>Holding Co Docket</v>
          </cell>
          <cell r="E144" t="str">
            <v>H3317</v>
          </cell>
          <cell r="F144" t="str">
            <v>Central Federal Corporation</v>
          </cell>
          <cell r="G144" t="str">
            <v xml:space="preserve">Public </v>
          </cell>
          <cell r="H144">
            <v>7225000</v>
          </cell>
          <cell r="I144" t="str">
            <v>Approve</v>
          </cell>
          <cell r="L144" t="str">
            <v>November 19, 2008</v>
          </cell>
          <cell r="M144">
            <v>39771.708333333336</v>
          </cell>
          <cell r="N144" t="str">
            <v>Approve</v>
          </cell>
          <cell r="O144">
            <v>7225000</v>
          </cell>
          <cell r="Q144" t="str">
            <v>Yes</v>
          </cell>
          <cell r="R144">
            <v>39773</v>
          </cell>
          <cell r="T144" t="str">
            <v xml:space="preserve">Mr. Mark S. Allio </v>
          </cell>
          <cell r="U144" t="str">
            <v>330-576-1334</v>
          </cell>
          <cell r="V144" t="str">
            <v>Therese Ann Liutkus 330-576-1209</v>
          </cell>
          <cell r="W144" t="str">
            <v>2923 Smith Road</v>
          </cell>
          <cell r="X144" t="str">
            <v>Fairlawn</v>
          </cell>
          <cell r="Y144" t="str">
            <v>OH</v>
          </cell>
          <cell r="Z144">
            <v>44333</v>
          </cell>
          <cell r="AA144" t="str">
            <v>(330) 666-7959</v>
          </cell>
          <cell r="AB144">
            <v>39787</v>
          </cell>
          <cell r="AC144">
            <v>39787</v>
          </cell>
          <cell r="AD144">
            <v>7225000</v>
          </cell>
          <cell r="AE144" t="str">
            <v>Squire Sanders</v>
          </cell>
          <cell r="AF144" t="str">
            <v>CFBK</v>
          </cell>
          <cell r="AG144" t="str">
            <v>Nasdaq</v>
          </cell>
          <cell r="AH144">
            <v>3.22</v>
          </cell>
          <cell r="AI144">
            <v>336568</v>
          </cell>
        </row>
        <row r="145">
          <cell r="A145">
            <v>124</v>
          </cell>
          <cell r="B145" t="str">
            <v>November 13, 2008</v>
          </cell>
          <cell r="C145" t="str">
            <v>FRB</v>
          </cell>
          <cell r="D145" t="str">
            <v>RSSD</v>
          </cell>
          <cell r="E145">
            <v>2945824</v>
          </cell>
          <cell r="F145" t="str">
            <v>MetLife, Inc</v>
          </cell>
          <cell r="G145" t="str">
            <v xml:space="preserve">Public </v>
          </cell>
          <cell r="H145">
            <v>9815254170</v>
          </cell>
          <cell r="I145" t="str">
            <v>Approve</v>
          </cell>
          <cell r="P145" t="str">
            <v>Under Review</v>
          </cell>
          <cell r="T145" t="str">
            <v>Mr. William J. Wheeler</v>
          </cell>
          <cell r="U145" t="str">
            <v>212-578-9214</v>
          </cell>
          <cell r="V145" t="str">
            <v>Eric T. Steigerwalt 212-578-3370</v>
          </cell>
          <cell r="W145" t="str">
            <v>One MetLife Plaza</v>
          </cell>
          <cell r="X145" t="str">
            <v>Long Island City</v>
          </cell>
          <cell r="Y145" t="str">
            <v>NY</v>
          </cell>
          <cell r="Z145">
            <v>11101</v>
          </cell>
          <cell r="AA145" t="str">
            <v>(212) 578-8048</v>
          </cell>
          <cell r="AB145" t="str">
            <v xml:space="preserve"> </v>
          </cell>
          <cell r="AE145" t="str">
            <v>Simpson Thatcher</v>
          </cell>
          <cell r="AF145" t="str">
            <v>MET</v>
          </cell>
          <cell r="AG145" t="str">
            <v>NYSE</v>
          </cell>
        </row>
        <row r="146">
          <cell r="AB146" t="str">
            <v xml:space="preserve"> </v>
          </cell>
        </row>
        <row r="147">
          <cell r="A147">
            <v>125</v>
          </cell>
          <cell r="B147" t="str">
            <v>November 14, 2008</v>
          </cell>
          <cell r="C147" t="str">
            <v>FRB</v>
          </cell>
          <cell r="D147" t="str">
            <v>RSSD</v>
          </cell>
          <cell r="E147">
            <v>2651590</v>
          </cell>
          <cell r="F147" t="str">
            <v>Peapack-Gladstone Financial Corporation</v>
          </cell>
          <cell r="G147" t="str">
            <v xml:space="preserve">Public </v>
          </cell>
          <cell r="H147">
            <v>28685388</v>
          </cell>
          <cell r="I147" t="str">
            <v>Approve</v>
          </cell>
          <cell r="L147" t="str">
            <v>November 17, 2008</v>
          </cell>
          <cell r="M147">
            <v>39769.708333333336</v>
          </cell>
          <cell r="N147" t="str">
            <v>Approve</v>
          </cell>
          <cell r="O147">
            <v>28685000</v>
          </cell>
          <cell r="Q147" t="str">
            <v>Yes</v>
          </cell>
          <cell r="R147">
            <v>39773</v>
          </cell>
          <cell r="T147" t="str">
            <v>Mr. Arthur F. Birmingham</v>
          </cell>
          <cell r="U147" t="str">
            <v>908-719-4308</v>
          </cell>
          <cell r="V147" t="str">
            <v>Robert M. Rogers 908-719-4302</v>
          </cell>
          <cell r="W147" t="str">
            <v>158 Route 206 North</v>
          </cell>
          <cell r="X147" t="str">
            <v>Gladstone</v>
          </cell>
          <cell r="Y147" t="str">
            <v>NJ</v>
          </cell>
          <cell r="Z147" t="str">
            <v>07934</v>
          </cell>
          <cell r="AA147" t="str">
            <v>(908) 781-2046</v>
          </cell>
          <cell r="AB147">
            <v>39822</v>
          </cell>
          <cell r="AC147">
            <v>39822</v>
          </cell>
          <cell r="AD147">
            <v>28685000</v>
          </cell>
          <cell r="AE147" t="str">
            <v>Squire Sanders</v>
          </cell>
          <cell r="AF147" t="str">
            <v>PGC</v>
          </cell>
          <cell r="AG147" t="str">
            <v>Nasdaq</v>
          </cell>
          <cell r="AH147">
            <v>30.06</v>
          </cell>
          <cell r="AI147">
            <v>143139</v>
          </cell>
        </row>
        <row r="148">
          <cell r="A148">
            <v>126</v>
          </cell>
          <cell r="B148" t="str">
            <v>November 14, 2008</v>
          </cell>
          <cell r="C148" t="str">
            <v>FDIC/FRB</v>
          </cell>
          <cell r="D148" t="str">
            <v>RSSD</v>
          </cell>
          <cell r="E148">
            <v>2312837</v>
          </cell>
          <cell r="F148" t="str">
            <v>American River Bankshares</v>
          </cell>
          <cell r="G148" t="str">
            <v xml:space="preserve">Public </v>
          </cell>
          <cell r="H148">
            <v>6000000</v>
          </cell>
          <cell r="I148" t="str">
            <v>Approve</v>
          </cell>
          <cell r="L148" t="str">
            <v>November 19, 2008</v>
          </cell>
          <cell r="M148">
            <v>39771.708333333336</v>
          </cell>
          <cell r="N148" t="str">
            <v>Approve</v>
          </cell>
          <cell r="O148">
            <v>6000000</v>
          </cell>
          <cell r="Q148" t="str">
            <v>Yes</v>
          </cell>
          <cell r="R148">
            <v>39773</v>
          </cell>
          <cell r="T148" t="str">
            <v>Mr. David T. Taber</v>
          </cell>
          <cell r="U148" t="str">
            <v>916-231-6714</v>
          </cell>
          <cell r="V148" t="str">
            <v>Mitchell A. Derenzo</v>
          </cell>
          <cell r="W148" t="str">
            <v>3100 Zinfandel Drive, Suite 450</v>
          </cell>
          <cell r="X148" t="str">
            <v>Rancho Cordova</v>
          </cell>
          <cell r="Y148" t="str">
            <v>CA</v>
          </cell>
          <cell r="Z148">
            <v>95670</v>
          </cell>
          <cell r="AA148" t="str">
            <v>(916) 854-4614</v>
          </cell>
          <cell r="AB148" t="str">
            <v xml:space="preserve"> </v>
          </cell>
          <cell r="AE148" t="str">
            <v>Hughes Hubbard</v>
          </cell>
          <cell r="AF148" t="str">
            <v>AMRB</v>
          </cell>
          <cell r="AG148" t="str">
            <v>Nasdaq</v>
          </cell>
          <cell r="AH148">
            <v>10.69</v>
          </cell>
        </row>
        <row r="149">
          <cell r="A149">
            <v>127</v>
          </cell>
          <cell r="B149" t="str">
            <v>November 14, 2008</v>
          </cell>
          <cell r="C149" t="str">
            <v>FDIC</v>
          </cell>
          <cell r="D149" t="str">
            <v>RSSD</v>
          </cell>
          <cell r="E149">
            <v>3590388</v>
          </cell>
          <cell r="F149" t="str">
            <v>Bank of Marin Bancorp</v>
          </cell>
          <cell r="G149" t="str">
            <v xml:space="preserve">Public </v>
          </cell>
          <cell r="H149">
            <v>28000000</v>
          </cell>
          <cell r="I149" t="str">
            <v>Approve</v>
          </cell>
          <cell r="L149" t="str">
            <v>November 19, 2008</v>
          </cell>
          <cell r="M149">
            <v>39771.708333333336</v>
          </cell>
          <cell r="N149" t="str">
            <v>Approve</v>
          </cell>
          <cell r="O149">
            <v>28000000</v>
          </cell>
          <cell r="Q149" t="str">
            <v>Yes</v>
          </cell>
          <cell r="R149">
            <v>39773</v>
          </cell>
          <cell r="T149" t="str">
            <v>Mr. Russell A. Colombo</v>
          </cell>
          <cell r="U149" t="str">
            <v>415-763-4521</v>
          </cell>
          <cell r="V149" t="str">
            <v>Christina Cook</v>
          </cell>
          <cell r="W149" t="str">
            <v>504 Redwood Boulevard, Suite 100</v>
          </cell>
          <cell r="X149" t="str">
            <v>Novato</v>
          </cell>
          <cell r="Y149" t="str">
            <v>CA</v>
          </cell>
          <cell r="Z149">
            <v>94947</v>
          </cell>
          <cell r="AA149" t="str">
            <v>(415) 884-9153</v>
          </cell>
          <cell r="AB149">
            <v>39787</v>
          </cell>
          <cell r="AC149">
            <v>39787</v>
          </cell>
          <cell r="AD149">
            <v>28000000</v>
          </cell>
          <cell r="AE149" t="str">
            <v>Squire Sanders</v>
          </cell>
          <cell r="AF149" t="str">
            <v>BMRC</v>
          </cell>
          <cell r="AG149" t="str">
            <v>Nasdaq</v>
          </cell>
          <cell r="AH149">
            <v>27.23</v>
          </cell>
          <cell r="AI149">
            <v>154242</v>
          </cell>
        </row>
        <row r="150">
          <cell r="A150">
            <v>128</v>
          </cell>
          <cell r="B150" t="str">
            <v>November 14, 2008</v>
          </cell>
          <cell r="C150" t="str">
            <v>FDIC</v>
          </cell>
          <cell r="D150" t="str">
            <v>RSSD</v>
          </cell>
          <cell r="E150">
            <v>1908082</v>
          </cell>
          <cell r="F150" t="str">
            <v>Bank of North Carolina</v>
          </cell>
          <cell r="H150">
            <v>31260000</v>
          </cell>
          <cell r="I150" t="str">
            <v>Approve</v>
          </cell>
          <cell r="L150" t="str">
            <v>November 19, 2008</v>
          </cell>
          <cell r="M150">
            <v>39771.708333333336</v>
          </cell>
          <cell r="N150" t="str">
            <v>Approve</v>
          </cell>
          <cell r="O150">
            <v>31260000</v>
          </cell>
          <cell r="Q150" t="str">
            <v>Yes</v>
          </cell>
          <cell r="R150">
            <v>39773</v>
          </cell>
          <cell r="T150" t="str">
            <v>Mr. W. Swope Montgomery, Jr.</v>
          </cell>
          <cell r="U150" t="str">
            <v>336-869-9200</v>
          </cell>
          <cell r="V150" t="str">
            <v>David B. Spencer</v>
          </cell>
          <cell r="W150" t="str">
            <v>831 Julian Avenue</v>
          </cell>
          <cell r="X150" t="str">
            <v>Thomasville</v>
          </cell>
          <cell r="Y150" t="str">
            <v>NC</v>
          </cell>
          <cell r="Z150">
            <v>27360</v>
          </cell>
          <cell r="AA150" t="str">
            <v>(336) 889-8451</v>
          </cell>
          <cell r="AB150">
            <v>39787</v>
          </cell>
          <cell r="AC150">
            <v>39787</v>
          </cell>
          <cell r="AD150">
            <v>31260000</v>
          </cell>
          <cell r="AE150" t="str">
            <v>Hughes Hubbard</v>
          </cell>
          <cell r="AH150">
            <v>8.6300000000000008</v>
          </cell>
          <cell r="AI150">
            <v>543337</v>
          </cell>
        </row>
        <row r="151">
          <cell r="A151">
            <v>129</v>
          </cell>
          <cell r="B151" t="str">
            <v>November 14, 2008</v>
          </cell>
          <cell r="C151" t="str">
            <v>FDIC</v>
          </cell>
          <cell r="D151" t="str">
            <v>RSSD</v>
          </cell>
          <cell r="E151">
            <v>2082532</v>
          </cell>
          <cell r="F151" t="str">
            <v>Uwharrie Capital Corp/Bank of Stanly</v>
          </cell>
          <cell r="G151" t="str">
            <v>Private</v>
          </cell>
          <cell r="H151">
            <v>10000000</v>
          </cell>
          <cell r="I151" t="str">
            <v>Approve</v>
          </cell>
          <cell r="L151" t="str">
            <v>November 21, 2008</v>
          </cell>
          <cell r="M151">
            <v>39773.708333333336</v>
          </cell>
          <cell r="N151" t="str">
            <v>Approve</v>
          </cell>
          <cell r="O151">
            <v>10000000</v>
          </cell>
          <cell r="Q151" t="str">
            <v>Yes</v>
          </cell>
          <cell r="R151">
            <v>39777</v>
          </cell>
          <cell r="T151" t="str">
            <v>Mr. David Beaver</v>
          </cell>
          <cell r="U151" t="str">
            <v>704-983-6181 ext. 1488</v>
          </cell>
          <cell r="V151" t="str">
            <v>Barbara Williams</v>
          </cell>
          <cell r="W151" t="str">
            <v>P.O. Box 338</v>
          </cell>
          <cell r="X151" t="str">
            <v>Albemarle</v>
          </cell>
          <cell r="Y151" t="str">
            <v>NC</v>
          </cell>
          <cell r="Z151">
            <v>28001</v>
          </cell>
          <cell r="AA151" t="str">
            <v>(704) 983-6462</v>
          </cell>
          <cell r="AB151">
            <v>39805</v>
          </cell>
          <cell r="AC151">
            <v>39805</v>
          </cell>
          <cell r="AD151">
            <v>10000000</v>
          </cell>
          <cell r="AE151" t="str">
            <v>Squire Sanders</v>
          </cell>
          <cell r="AF151" t="str">
            <v>UWHR.OB</v>
          </cell>
          <cell r="AG151" t="str">
            <v>OTC</v>
          </cell>
          <cell r="AH151" t="str">
            <v>n/a</v>
          </cell>
          <cell r="AI151" t="str">
            <v>n/a</v>
          </cell>
        </row>
        <row r="152">
          <cell r="A152">
            <v>130</v>
          </cell>
          <cell r="B152" t="str">
            <v>November 14, 2008</v>
          </cell>
          <cell r="C152" t="str">
            <v>FDIC</v>
          </cell>
          <cell r="D152" t="str">
            <v>RSSD</v>
          </cell>
          <cell r="E152">
            <v>1097089</v>
          </cell>
          <cell r="F152" t="str">
            <v>Bank of the Ozarks, Inc.</v>
          </cell>
          <cell r="G152" t="str">
            <v xml:space="preserve">Public </v>
          </cell>
          <cell r="H152">
            <v>75000000</v>
          </cell>
          <cell r="I152" t="str">
            <v>Approve</v>
          </cell>
          <cell r="L152" t="str">
            <v>November 19, 2008</v>
          </cell>
          <cell r="M152">
            <v>39771.708333333336</v>
          </cell>
          <cell r="N152" t="str">
            <v>Approve</v>
          </cell>
          <cell r="O152">
            <v>75000000</v>
          </cell>
          <cell r="Q152" t="str">
            <v>Yes</v>
          </cell>
          <cell r="R152">
            <v>39773</v>
          </cell>
          <cell r="T152" t="str">
            <v>Mr. George G. Gleason</v>
          </cell>
          <cell r="U152" t="str">
            <v>501-978-2200</v>
          </cell>
          <cell r="V152" t="str">
            <v>Paul E. Moore</v>
          </cell>
          <cell r="W152" t="str">
            <v>12615 Chenal Parkway</v>
          </cell>
          <cell r="X152" t="str">
            <v>Little Rock</v>
          </cell>
          <cell r="Y152" t="str">
            <v>AR</v>
          </cell>
          <cell r="Z152">
            <v>72211</v>
          </cell>
          <cell r="AA152" t="str">
            <v>(501) 978-2205</v>
          </cell>
          <cell r="AB152">
            <v>39794</v>
          </cell>
          <cell r="AC152">
            <v>39794</v>
          </cell>
          <cell r="AD152">
            <v>75000000</v>
          </cell>
          <cell r="AE152" t="str">
            <v>Hughes Hubbard</v>
          </cell>
          <cell r="AF152" t="str">
            <v>OZRK</v>
          </cell>
          <cell r="AG152" t="str">
            <v>Nasdaq</v>
          </cell>
          <cell r="AH152">
            <v>29.62</v>
          </cell>
          <cell r="AI152">
            <v>379811</v>
          </cell>
        </row>
        <row r="153">
          <cell r="A153">
            <v>131</v>
          </cell>
          <cell r="B153" t="str">
            <v>November 14, 2008</v>
          </cell>
          <cell r="C153" t="str">
            <v>FDIC</v>
          </cell>
          <cell r="D153" t="str">
            <v>RSSD</v>
          </cell>
          <cell r="E153">
            <v>1138012</v>
          </cell>
          <cell r="F153" t="str">
            <v>BancTrust Financial Group, Inc./Bank Trust</v>
          </cell>
          <cell r="G153" t="str">
            <v xml:space="preserve">Public </v>
          </cell>
          <cell r="H153">
            <v>50000000</v>
          </cell>
          <cell r="I153" t="str">
            <v>Approve</v>
          </cell>
          <cell r="L153" t="str">
            <v>December 11, 2008</v>
          </cell>
          <cell r="M153">
            <v>39793.583333333336</v>
          </cell>
          <cell r="N153" t="str">
            <v>Approve</v>
          </cell>
          <cell r="O153">
            <v>50000000</v>
          </cell>
          <cell r="Q153" t="str">
            <v>Yes</v>
          </cell>
          <cell r="R153">
            <v>39797</v>
          </cell>
          <cell r="T153" t="str">
            <v>Mr. F. Michael Johnson</v>
          </cell>
          <cell r="U153" t="str">
            <v>251-431-7813</v>
          </cell>
          <cell r="V153" t="str">
            <v>Leigh Thompson</v>
          </cell>
          <cell r="W153" t="str">
            <v>100 Saint Joseph Street</v>
          </cell>
          <cell r="X153" t="str">
            <v>Mobile</v>
          </cell>
          <cell r="Y153" t="str">
            <v>AL</v>
          </cell>
          <cell r="Z153">
            <v>36602</v>
          </cell>
          <cell r="AA153" t="str">
            <v>(251) 431-7851</v>
          </cell>
          <cell r="AB153">
            <v>39801</v>
          </cell>
          <cell r="AC153">
            <v>39801</v>
          </cell>
          <cell r="AD153">
            <v>50000000</v>
          </cell>
          <cell r="AE153" t="str">
            <v>Squire Sanders</v>
          </cell>
          <cell r="AF153" t="str">
            <v>BTFG</v>
          </cell>
          <cell r="AG153" t="str">
            <v>Nasdaq</v>
          </cell>
          <cell r="AH153">
            <v>10.26</v>
          </cell>
          <cell r="AI153">
            <v>730994</v>
          </cell>
        </row>
        <row r="154">
          <cell r="A154">
            <v>132</v>
          </cell>
          <cell r="B154" t="str">
            <v>November 14, 2008</v>
          </cell>
          <cell r="C154" t="str">
            <v>FDIC/FRB</v>
          </cell>
          <cell r="D154" t="str">
            <v>RSSD</v>
          </cell>
          <cell r="E154">
            <v>3003178</v>
          </cell>
          <cell r="F154" t="str">
            <v>Center Financial Corporation/Center Bank</v>
          </cell>
          <cell r="G154" t="str">
            <v xml:space="preserve">Public </v>
          </cell>
          <cell r="H154">
            <v>55000000</v>
          </cell>
          <cell r="I154" t="str">
            <v>Approve</v>
          </cell>
          <cell r="L154" t="str">
            <v>November 21, 2008</v>
          </cell>
          <cell r="M154">
            <v>39773.708333333336</v>
          </cell>
          <cell r="N154" t="str">
            <v>Approve</v>
          </cell>
          <cell r="O154">
            <v>55000000</v>
          </cell>
          <cell r="Q154" t="str">
            <v>Yes</v>
          </cell>
          <cell r="R154">
            <v>39777</v>
          </cell>
          <cell r="T154" t="str">
            <v>Mr. Jae Whan (J.W.) Yoo</v>
          </cell>
          <cell r="U154" t="str">
            <v>213-251-2201</v>
          </cell>
          <cell r="V154" t="str">
            <v>Lonny D. Robinson</v>
          </cell>
          <cell r="W154" t="str">
            <v>3435 Wilshire Boulevard, Suite 700</v>
          </cell>
          <cell r="X154" t="str">
            <v>Los Angeles</v>
          </cell>
          <cell r="Y154" t="str">
            <v>CA</v>
          </cell>
          <cell r="Z154">
            <v>90010</v>
          </cell>
          <cell r="AA154" t="str">
            <v>(213) 251-2202</v>
          </cell>
          <cell r="AB154">
            <v>39794</v>
          </cell>
          <cell r="AC154">
            <v>39794</v>
          </cell>
          <cell r="AD154">
            <v>55000000</v>
          </cell>
          <cell r="AE154" t="str">
            <v>Hughes Hubbard</v>
          </cell>
          <cell r="AF154" t="str">
            <v>CLFC</v>
          </cell>
          <cell r="AG154" t="str">
            <v>Nasdaq</v>
          </cell>
          <cell r="AH154">
            <v>9.5399999999999991</v>
          </cell>
          <cell r="AI154">
            <v>864780</v>
          </cell>
        </row>
        <row r="155">
          <cell r="A155">
            <v>133</v>
          </cell>
          <cell r="B155" t="str">
            <v>November 14, 2008</v>
          </cell>
          <cell r="C155" t="str">
            <v>FDIC</v>
          </cell>
          <cell r="D155" t="str">
            <v>RSSD</v>
          </cell>
          <cell r="E155">
            <v>2746049</v>
          </cell>
          <cell r="F155" t="str">
            <v>Central Bancorp, Inc./Central Co-operative Bank</v>
          </cell>
          <cell r="G155" t="str">
            <v xml:space="preserve">Public </v>
          </cell>
          <cell r="H155">
            <v>10000000</v>
          </cell>
          <cell r="I155" t="str">
            <v>Approve</v>
          </cell>
          <cell r="L155" t="str">
            <v>November 25, 2008</v>
          </cell>
          <cell r="M155">
            <v>39777.708333333336</v>
          </cell>
          <cell r="N155" t="str">
            <v>Approve</v>
          </cell>
          <cell r="O155">
            <v>10000000</v>
          </cell>
          <cell r="Q155" t="str">
            <v>Yes</v>
          </cell>
          <cell r="R155">
            <v>39783</v>
          </cell>
          <cell r="T155" t="str">
            <v>Mr. John D. Doherty</v>
          </cell>
          <cell r="U155" t="str">
            <v>617-629-4222</v>
          </cell>
          <cell r="V155" t="str">
            <v>Paul S. Feeley</v>
          </cell>
          <cell r="W155" t="str">
            <v>399 Highland Ave.</v>
          </cell>
          <cell r="X155" t="str">
            <v>Somerville</v>
          </cell>
          <cell r="Y155" t="str">
            <v>MA</v>
          </cell>
          <cell r="Z155">
            <v>2144</v>
          </cell>
          <cell r="AA155" t="str">
            <v>(617) 629-4247</v>
          </cell>
          <cell r="AB155">
            <v>39787</v>
          </cell>
          <cell r="AC155">
            <v>39787</v>
          </cell>
          <cell r="AD155">
            <v>10000000</v>
          </cell>
          <cell r="AE155" t="str">
            <v>Squire Sanders</v>
          </cell>
          <cell r="AF155" t="str">
            <v>CEBK</v>
          </cell>
          <cell r="AG155" t="str">
            <v>Nasdaq</v>
          </cell>
          <cell r="AH155">
            <v>6.39</v>
          </cell>
          <cell r="AI155">
            <v>234742</v>
          </cell>
        </row>
        <row r="156">
          <cell r="A156">
            <v>134</v>
          </cell>
          <cell r="B156" t="str">
            <v>November 14, 2008</v>
          </cell>
          <cell r="C156" t="str">
            <v>FDIC</v>
          </cell>
          <cell r="D156" t="str">
            <v>RSSD</v>
          </cell>
          <cell r="E156">
            <v>3409462</v>
          </cell>
          <cell r="F156" t="str">
            <v>Community 1st Bank</v>
          </cell>
          <cell r="G156" t="str">
            <v>Private</v>
          </cell>
          <cell r="H156">
            <v>2550000</v>
          </cell>
          <cell r="I156" t="str">
            <v>Approve</v>
          </cell>
          <cell r="L156" t="str">
            <v>November 19, 2008</v>
          </cell>
          <cell r="M156">
            <v>39771.708333333336</v>
          </cell>
          <cell r="N156" t="str">
            <v>Approve</v>
          </cell>
          <cell r="O156">
            <v>2550000</v>
          </cell>
          <cell r="Q156" t="str">
            <v>Yes</v>
          </cell>
          <cell r="R156">
            <v>39773</v>
          </cell>
          <cell r="T156" t="str">
            <v>Mr. Mark A. Lund</v>
          </cell>
          <cell r="U156" t="str">
            <v>916-724-2423</v>
          </cell>
          <cell r="V156" t="str">
            <v>James J. Kim</v>
          </cell>
          <cell r="W156" t="str">
            <v>2250 Douglas Boulevard, Suite 100</v>
          </cell>
          <cell r="X156" t="str">
            <v>Roseville</v>
          </cell>
          <cell r="Y156" t="str">
            <v>CA</v>
          </cell>
          <cell r="Z156">
            <v>95661</v>
          </cell>
          <cell r="AA156" t="str">
            <v>(916) 724-2422</v>
          </cell>
          <cell r="AB156">
            <v>39829</v>
          </cell>
          <cell r="AC156">
            <v>39829</v>
          </cell>
          <cell r="AD156">
            <v>2550000</v>
          </cell>
          <cell r="AE156" t="str">
            <v>Hughes Hubbard</v>
          </cell>
          <cell r="AH156" t="str">
            <v>n/a</v>
          </cell>
          <cell r="AI156" t="str">
            <v>n/a</v>
          </cell>
        </row>
        <row r="157">
          <cell r="A157">
            <v>135</v>
          </cell>
          <cell r="B157" t="str">
            <v>November 14, 2008</v>
          </cell>
          <cell r="C157" t="str">
            <v>FDIC</v>
          </cell>
          <cell r="D157" t="str">
            <v>RSSD</v>
          </cell>
          <cell r="E157">
            <v>2303910</v>
          </cell>
          <cell r="F157" t="str">
            <v>Enterprise Financial Services Corp./ Enterprise Bank &amp; Trust</v>
          </cell>
          <cell r="G157" t="str">
            <v xml:space="preserve">Public </v>
          </cell>
          <cell r="H157">
            <v>62000000</v>
          </cell>
          <cell r="I157" t="str">
            <v>Approve</v>
          </cell>
          <cell r="L157" t="str">
            <v>November 21, 2008</v>
          </cell>
          <cell r="M157">
            <v>39773.708333333336</v>
          </cell>
          <cell r="N157" t="str">
            <v>Approve</v>
          </cell>
          <cell r="O157">
            <v>35000000</v>
          </cell>
          <cell r="P157" t="str">
            <v>amount lowered per 12/16 bank request</v>
          </cell>
          <cell r="Q157" t="str">
            <v>Yes</v>
          </cell>
          <cell r="R157">
            <v>39777</v>
          </cell>
          <cell r="T157" t="str">
            <v>Mr. Frank Sanfilippo</v>
          </cell>
          <cell r="U157" t="str">
            <v>314-512-7214</v>
          </cell>
          <cell r="V157" t="str">
            <v>Jerry Mueller</v>
          </cell>
          <cell r="W157" t="str">
            <v>150 N. Meramec</v>
          </cell>
          <cell r="X157" t="str">
            <v>St. Louis</v>
          </cell>
          <cell r="Y157" t="str">
            <v>MO</v>
          </cell>
          <cell r="Z157">
            <v>63105</v>
          </cell>
          <cell r="AA157" t="str">
            <v>(314) 812-1576</v>
          </cell>
          <cell r="AB157">
            <v>39801</v>
          </cell>
          <cell r="AC157">
            <v>39801</v>
          </cell>
          <cell r="AD157">
            <v>35000000</v>
          </cell>
          <cell r="AE157" t="str">
            <v>Squire Sanders</v>
          </cell>
          <cell r="AH157">
            <v>16.2</v>
          </cell>
          <cell r="AI157">
            <v>324074</v>
          </cell>
        </row>
        <row r="158">
          <cell r="A158">
            <v>136</v>
          </cell>
          <cell r="B158" t="str">
            <v>November 14, 2008</v>
          </cell>
          <cell r="C158" t="str">
            <v>FDIC</v>
          </cell>
          <cell r="D158" t="str">
            <v>RSSD</v>
          </cell>
          <cell r="E158">
            <v>1104231</v>
          </cell>
          <cell r="F158" t="str">
            <v>International Bancshares Corporation/ International Bank of Commerce</v>
          </cell>
          <cell r="G158" t="str">
            <v xml:space="preserve">Public </v>
          </cell>
          <cell r="H158">
            <v>216000000</v>
          </cell>
          <cell r="I158" t="str">
            <v>Approve</v>
          </cell>
          <cell r="L158" t="str">
            <v>November 19, 2008</v>
          </cell>
          <cell r="M158">
            <v>39771.708333333336</v>
          </cell>
          <cell r="N158" t="str">
            <v>Approve</v>
          </cell>
          <cell r="O158">
            <v>216000000</v>
          </cell>
          <cell r="Q158" t="str">
            <v>Yes</v>
          </cell>
          <cell r="R158">
            <v>39773</v>
          </cell>
          <cell r="T158" t="str">
            <v>Mr. Cary Plotkin Kavy</v>
          </cell>
          <cell r="U158" t="str">
            <v>210-554-5250</v>
          </cell>
          <cell r="V158" t="str">
            <v>Dennis E. Nixon</v>
          </cell>
          <cell r="W158" t="str">
            <v>1200 San Bernardo Ave.</v>
          </cell>
          <cell r="X158" t="str">
            <v>Laredo</v>
          </cell>
          <cell r="Y158" t="str">
            <v>TX</v>
          </cell>
          <cell r="Z158">
            <v>78240</v>
          </cell>
          <cell r="AA158" t="str">
            <v>(956) 726-6616</v>
          </cell>
          <cell r="AB158">
            <v>39805</v>
          </cell>
          <cell r="AC158">
            <v>39805</v>
          </cell>
          <cell r="AD158">
            <v>216000000</v>
          </cell>
          <cell r="AE158" t="str">
            <v>Hughes Hubbard</v>
          </cell>
          <cell r="AF158" t="str">
            <v>IBOC</v>
          </cell>
          <cell r="AG158" t="str">
            <v>Nasdaq</v>
          </cell>
          <cell r="AH158">
            <v>24.43</v>
          </cell>
          <cell r="AI158">
            <v>1326238</v>
          </cell>
        </row>
        <row r="159">
          <cell r="A159">
            <v>137</v>
          </cell>
          <cell r="B159" t="str">
            <v>November 14, 2008</v>
          </cell>
          <cell r="C159" t="str">
            <v>FDIC</v>
          </cell>
          <cell r="D159" t="str">
            <v>RSSD</v>
          </cell>
          <cell r="E159">
            <v>3282692</v>
          </cell>
          <cell r="F159" t="str">
            <v>First Sound Bank</v>
          </cell>
          <cell r="G159" t="str">
            <v xml:space="preserve">Public </v>
          </cell>
          <cell r="H159">
            <v>7400000</v>
          </cell>
          <cell r="I159" t="str">
            <v>Approve</v>
          </cell>
          <cell r="L159" t="str">
            <v>November 19, 2008</v>
          </cell>
          <cell r="M159">
            <v>39771.708333333336</v>
          </cell>
          <cell r="N159" t="str">
            <v>Approve</v>
          </cell>
          <cell r="O159">
            <v>7400000</v>
          </cell>
          <cell r="Q159" t="str">
            <v>Yes</v>
          </cell>
          <cell r="R159">
            <v>39773</v>
          </cell>
          <cell r="T159" t="str">
            <v>Ms. Jan Gould</v>
          </cell>
          <cell r="U159" t="str">
            <v>206-436-2002</v>
          </cell>
          <cell r="V159" t="str">
            <v>Steve Shaughnessy</v>
          </cell>
          <cell r="W159" t="str">
            <v>925 Fourth Avenue, Suite 2350</v>
          </cell>
          <cell r="X159" t="str">
            <v>Seattle</v>
          </cell>
          <cell r="Y159" t="str">
            <v>WA</v>
          </cell>
          <cell r="Z159">
            <v>98104</v>
          </cell>
          <cell r="AA159" t="str">
            <v>(206) 515-2005</v>
          </cell>
          <cell r="AB159">
            <v>39805</v>
          </cell>
          <cell r="AC159">
            <v>39805</v>
          </cell>
          <cell r="AD159">
            <v>7400000</v>
          </cell>
          <cell r="AE159" t="str">
            <v>Squire Sanders</v>
          </cell>
          <cell r="AH159">
            <v>9.73</v>
          </cell>
          <cell r="AI159">
            <v>114080</v>
          </cell>
        </row>
        <row r="160">
          <cell r="A160">
            <v>138</v>
          </cell>
          <cell r="B160" t="str">
            <v>November 14, 2008</v>
          </cell>
          <cell r="C160" t="str">
            <v>FDIC</v>
          </cell>
          <cell r="D160" t="str">
            <v>RSSD</v>
          </cell>
          <cell r="E160">
            <v>1944204</v>
          </cell>
          <cell r="F160" t="str">
            <v>Mid Penn Bancorp, Inc./Mid Penn Bank</v>
          </cell>
          <cell r="G160" t="str">
            <v xml:space="preserve">Public </v>
          </cell>
          <cell r="H160">
            <v>10000000</v>
          </cell>
          <cell r="I160" t="str">
            <v>Approve</v>
          </cell>
          <cell r="L160" t="str">
            <v>November 19, 2008</v>
          </cell>
          <cell r="M160">
            <v>39771.708333333336</v>
          </cell>
          <cell r="N160" t="str">
            <v xml:space="preserve">Approve </v>
          </cell>
          <cell r="O160">
            <v>10000000</v>
          </cell>
          <cell r="P160" t="str">
            <v>11/19 Approved by IC, but hold off on the letter for verification by Melissa; 11/20 Karl called and they said they would email verified amount; originally requested $12.9 million, but changed request with their FBA to $10 million</v>
          </cell>
          <cell r="Q160" t="str">
            <v>Yes</v>
          </cell>
          <cell r="R160">
            <v>39783</v>
          </cell>
          <cell r="T160" t="str">
            <v>Mr. Kevin W. Laudenslager</v>
          </cell>
          <cell r="U160" t="str">
            <v>717-692-2133 Ext. 107</v>
          </cell>
          <cell r="V160" t="str">
            <v>Edward P. Williams</v>
          </cell>
          <cell r="W160" t="str">
            <v>349 Union Street</v>
          </cell>
          <cell r="X160" t="str">
            <v>Millersburg</v>
          </cell>
          <cell r="Y160" t="str">
            <v>PA</v>
          </cell>
          <cell r="Z160">
            <v>17061</v>
          </cell>
          <cell r="AA160" t="str">
            <v>(717) 692-4861</v>
          </cell>
          <cell r="AB160">
            <v>39801</v>
          </cell>
          <cell r="AC160">
            <v>39801</v>
          </cell>
          <cell r="AD160">
            <v>10000000</v>
          </cell>
          <cell r="AE160" t="str">
            <v>Hughes Hubbard</v>
          </cell>
          <cell r="AF160" t="str">
            <v>MPB</v>
          </cell>
          <cell r="AG160" t="str">
            <v>Nasdaq</v>
          </cell>
          <cell r="AH160">
            <v>20.52</v>
          </cell>
          <cell r="AI160">
            <v>73099</v>
          </cell>
        </row>
        <row r="161">
          <cell r="A161">
            <v>139</v>
          </cell>
          <cell r="B161" t="str">
            <v>November 14, 2008</v>
          </cell>
          <cell r="C161" t="str">
            <v>FDIC</v>
          </cell>
          <cell r="D161" t="str">
            <v>RSSD</v>
          </cell>
          <cell r="E161">
            <v>3364600</v>
          </cell>
          <cell r="F161" t="str">
            <v>Mission Valley Bancorp/ Mission Valley Bank</v>
          </cell>
          <cell r="G161" t="str">
            <v>CDFI - Private</v>
          </cell>
          <cell r="H161">
            <v>5500000</v>
          </cell>
          <cell r="I161" t="str">
            <v>Approve</v>
          </cell>
          <cell r="L161" t="str">
            <v>November 19, 2008</v>
          </cell>
          <cell r="M161">
            <v>39771.708333333336</v>
          </cell>
          <cell r="N161" t="str">
            <v>Approve</v>
          </cell>
          <cell r="O161">
            <v>5500000</v>
          </cell>
          <cell r="Q161" t="str">
            <v>Yes</v>
          </cell>
          <cell r="R161">
            <v>39773</v>
          </cell>
          <cell r="T161" t="str">
            <v>Ms. Tamara Gurney</v>
          </cell>
          <cell r="U161" t="str">
            <v>818-394-2330</v>
          </cell>
          <cell r="V161" t="str">
            <v>Jane Chen</v>
          </cell>
          <cell r="W161" t="str">
            <v>9116 Sunland Blvd</v>
          </cell>
          <cell r="X161" t="str">
            <v>Sun Valley</v>
          </cell>
          <cell r="Y161" t="str">
            <v>CA</v>
          </cell>
          <cell r="Z161" t="str">
            <v>91352</v>
          </cell>
          <cell r="AA161" t="str">
            <v>(818) 394-2380</v>
          </cell>
          <cell r="AB161">
            <v>39805</v>
          </cell>
          <cell r="AC161">
            <v>39805</v>
          </cell>
          <cell r="AD161">
            <v>5500000</v>
          </cell>
          <cell r="AE161" t="str">
            <v>Squire Sanders</v>
          </cell>
          <cell r="AF161" t="str">
            <v>MVLY.OB</v>
          </cell>
          <cell r="AG161" t="str">
            <v>OTC</v>
          </cell>
          <cell r="AH161" t="str">
            <v>n/a</v>
          </cell>
          <cell r="AI161" t="str">
            <v>n/a</v>
          </cell>
        </row>
        <row r="162">
          <cell r="A162">
            <v>140</v>
          </cell>
          <cell r="B162" t="str">
            <v>November 14, 2008</v>
          </cell>
          <cell r="C162" t="str">
            <v>FDIC</v>
          </cell>
          <cell r="D162" t="str">
            <v>RSSD</v>
          </cell>
          <cell r="E162">
            <v>3471209</v>
          </cell>
          <cell r="F162" t="str">
            <v>New Resource Bank</v>
          </cell>
          <cell r="H162">
            <v>4000000</v>
          </cell>
          <cell r="I162" t="str">
            <v>Approve</v>
          </cell>
          <cell r="L162" t="str">
            <v>November 25, 2008</v>
          </cell>
          <cell r="M162">
            <v>39777.708333333336</v>
          </cell>
          <cell r="N162" t="str">
            <v>Approve</v>
          </cell>
          <cell r="O162">
            <v>3972000</v>
          </cell>
          <cell r="P162" t="str">
            <v>IC held this application at the 11/19 meeting; Approved 11/25/08; 12/03/08 Brent Hoyer asked for it to be placed on HOLD due to a material change in the bank's condition</v>
          </cell>
          <cell r="Q162" t="str">
            <v>Yes</v>
          </cell>
          <cell r="R162">
            <v>39783</v>
          </cell>
          <cell r="T162" t="str">
            <v>Mr. Clay Jones</v>
          </cell>
          <cell r="U162" t="str">
            <v>415-995-8101</v>
          </cell>
          <cell r="V162" t="str">
            <v>Peter Liu</v>
          </cell>
          <cell r="W162" t="str">
            <v>405 Howard Street, Suite 110</v>
          </cell>
          <cell r="X162" t="str">
            <v>San Francisco</v>
          </cell>
          <cell r="Y162" t="str">
            <v>CA</v>
          </cell>
          <cell r="Z162">
            <v>94105</v>
          </cell>
          <cell r="AA162" t="str">
            <v>(415) 947-0482</v>
          </cell>
          <cell r="AB162" t="str">
            <v xml:space="preserve"> </v>
          </cell>
          <cell r="AE162" t="str">
            <v>Hughes Hubbard</v>
          </cell>
          <cell r="AF162" t="str">
            <v>NWBN.OB</v>
          </cell>
          <cell r="AG162" t="str">
            <v>OTC</v>
          </cell>
        </row>
        <row r="163">
          <cell r="A163">
            <v>141</v>
          </cell>
          <cell r="B163" t="str">
            <v>November 14, 2008</v>
          </cell>
          <cell r="C163" t="str">
            <v>FDIC</v>
          </cell>
          <cell r="D163" t="str">
            <v>RSSD</v>
          </cell>
          <cell r="E163">
            <v>1076002</v>
          </cell>
          <cell r="F163" t="str">
            <v>NewBridge Bancorp/New Bridge Bank</v>
          </cell>
          <cell r="G163" t="str">
            <v xml:space="preserve">Public </v>
          </cell>
          <cell r="H163">
            <v>52372000</v>
          </cell>
          <cell r="I163" t="str">
            <v>Approve</v>
          </cell>
          <cell r="L163" t="str">
            <v>November 21, 2008</v>
          </cell>
          <cell r="M163">
            <v>39773.708333333336</v>
          </cell>
          <cell r="N163" t="str">
            <v>Approve</v>
          </cell>
          <cell r="O163">
            <v>52372000</v>
          </cell>
          <cell r="P163" t="str">
            <v xml:space="preserve">Increased amount at bank's request to 3% of 9/30 RWA - application was made based on 6/30 RWA </v>
          </cell>
          <cell r="Q163" t="str">
            <v>Yes</v>
          </cell>
          <cell r="R163">
            <v>39777</v>
          </cell>
          <cell r="T163" t="str">
            <v>Mr. Pressley A. Ridgill</v>
          </cell>
          <cell r="U163" t="str">
            <v>336-369-0903</v>
          </cell>
          <cell r="V163" t="str">
            <v>Michael W. Shelton</v>
          </cell>
          <cell r="W163" t="str">
            <v>1501 Highwoods Boulevard, Suite 400</v>
          </cell>
          <cell r="X163" t="str">
            <v>Greensboro</v>
          </cell>
          <cell r="Y163" t="str">
            <v>NC</v>
          </cell>
          <cell r="Z163">
            <v>27410</v>
          </cell>
          <cell r="AA163" t="str">
            <v>(336) 369-0935</v>
          </cell>
          <cell r="AB163">
            <v>39794</v>
          </cell>
          <cell r="AC163">
            <v>39794</v>
          </cell>
          <cell r="AD163">
            <v>52372000</v>
          </cell>
          <cell r="AE163" t="str">
            <v>Squire Sanders</v>
          </cell>
          <cell r="AF163" t="str">
            <v>NBBC</v>
          </cell>
          <cell r="AG163" t="str">
            <v>Nasdaq</v>
          </cell>
          <cell r="AH163">
            <v>3.06</v>
          </cell>
          <cell r="AI163">
            <v>2567255</v>
          </cell>
        </row>
        <row r="164">
          <cell r="A164">
            <v>142</v>
          </cell>
          <cell r="B164" t="str">
            <v>November 14, 2008</v>
          </cell>
          <cell r="C164" t="str">
            <v>FDIC</v>
          </cell>
          <cell r="D164" t="str">
            <v>RSSD</v>
          </cell>
          <cell r="E164">
            <v>3595084</v>
          </cell>
          <cell r="F164" t="str">
            <v>Pacific City Finacial Corporation/ Pacific City Bank</v>
          </cell>
          <cell r="G164" t="str">
            <v>Private</v>
          </cell>
          <cell r="H164">
            <v>16200000</v>
          </cell>
          <cell r="I164" t="str">
            <v>Approve</v>
          </cell>
          <cell r="L164" t="str">
            <v>November 21, 2008</v>
          </cell>
          <cell r="M164">
            <v>39773.708333333336</v>
          </cell>
          <cell r="N164" t="str">
            <v>Approve</v>
          </cell>
          <cell r="O164">
            <v>16200000</v>
          </cell>
          <cell r="Q164" t="str">
            <v>Yes</v>
          </cell>
          <cell r="R164">
            <v>39777</v>
          </cell>
          <cell r="T164" t="str">
            <v>Mr. Andrew H. Chung</v>
          </cell>
          <cell r="U164" t="str">
            <v>213-210-2020</v>
          </cell>
          <cell r="V164" t="str">
            <v>Henry Kim</v>
          </cell>
          <cell r="W164" t="str">
            <v>3701 Wilshire Blvd, Suite 402</v>
          </cell>
          <cell r="X164" t="str">
            <v>Los Angeles</v>
          </cell>
          <cell r="Y164" t="str">
            <v>CA</v>
          </cell>
          <cell r="Z164">
            <v>90010</v>
          </cell>
          <cell r="AA164" t="str">
            <v>(213) 210-2032</v>
          </cell>
          <cell r="AB164">
            <v>39801</v>
          </cell>
          <cell r="AC164">
            <v>39801</v>
          </cell>
          <cell r="AD164">
            <v>16200000</v>
          </cell>
          <cell r="AE164" t="str">
            <v>Hughes Hubbard</v>
          </cell>
          <cell r="AF164" t="str">
            <v>PFCF.OB</v>
          </cell>
          <cell r="AG164" t="str">
            <v>OTC</v>
          </cell>
          <cell r="AH164" t="str">
            <v>n/a</v>
          </cell>
          <cell r="AI164" t="str">
            <v>n/a</v>
          </cell>
        </row>
        <row r="165">
          <cell r="A165">
            <v>143</v>
          </cell>
          <cell r="B165" t="str">
            <v>November 14, 2008</v>
          </cell>
          <cell r="C165" t="str">
            <v>FDIC/FRB</v>
          </cell>
          <cell r="D165" t="str">
            <v>RSSD</v>
          </cell>
          <cell r="E165">
            <v>3637863</v>
          </cell>
          <cell r="F165" t="str">
            <v>Security Business Bancorp/Security Business Bank of San Diego</v>
          </cell>
          <cell r="G165" t="str">
            <v>Private</v>
          </cell>
          <cell r="H165">
            <v>5803350</v>
          </cell>
          <cell r="I165" t="str">
            <v>Approve</v>
          </cell>
          <cell r="L165" t="str">
            <v>November 19, 2008</v>
          </cell>
          <cell r="M165">
            <v>39771.708333333336</v>
          </cell>
          <cell r="N165" t="str">
            <v>Approve</v>
          </cell>
          <cell r="O165">
            <v>5803000</v>
          </cell>
          <cell r="Q165" t="str">
            <v>Yes</v>
          </cell>
          <cell r="R165">
            <v>39773</v>
          </cell>
          <cell r="T165" t="str">
            <v>Mr. Paul F. Rodeno</v>
          </cell>
          <cell r="U165" t="str">
            <v>619-237-4801</v>
          </cell>
          <cell r="V165" t="str">
            <v>Pamela Schock</v>
          </cell>
          <cell r="W165" t="str">
            <v>701 B Street, Suite 100</v>
          </cell>
          <cell r="X165" t="str">
            <v>San Diego</v>
          </cell>
          <cell r="Y165" t="str">
            <v>CA</v>
          </cell>
          <cell r="Z165">
            <v>92101</v>
          </cell>
          <cell r="AA165" t="str">
            <v>(619) 230-8829</v>
          </cell>
          <cell r="AB165">
            <v>39822</v>
          </cell>
          <cell r="AC165">
            <v>39822</v>
          </cell>
          <cell r="AD165">
            <v>5803000</v>
          </cell>
          <cell r="AE165" t="str">
            <v>Squire Sanders</v>
          </cell>
          <cell r="AF165" t="str">
            <v>SBBC.OB</v>
          </cell>
          <cell r="AG165" t="str">
            <v>OTC</v>
          </cell>
          <cell r="AH165" t="str">
            <v>n/a</v>
          </cell>
          <cell r="AI165" t="str">
            <v>n/a</v>
          </cell>
        </row>
        <row r="166">
          <cell r="A166">
            <v>144</v>
          </cell>
          <cell r="B166" t="str">
            <v>November 14, 2008</v>
          </cell>
          <cell r="C166" t="str">
            <v>FDIC</v>
          </cell>
          <cell r="D166" t="str">
            <v>RSSD</v>
          </cell>
          <cell r="E166">
            <v>3047659</v>
          </cell>
          <cell r="F166" t="str">
            <v>Sound Banking Company</v>
          </cell>
          <cell r="G166" t="str">
            <v>Private</v>
          </cell>
          <cell r="H166">
            <v>3070000</v>
          </cell>
          <cell r="I166" t="str">
            <v>Approve</v>
          </cell>
          <cell r="L166" t="str">
            <v>November 19, 2008</v>
          </cell>
          <cell r="M166">
            <v>39771.708333333336</v>
          </cell>
          <cell r="N166" t="str">
            <v>Approve</v>
          </cell>
          <cell r="O166">
            <v>3070000</v>
          </cell>
          <cell r="Q166" t="str">
            <v>Yes</v>
          </cell>
          <cell r="R166">
            <v>39773</v>
          </cell>
          <cell r="T166" t="str">
            <v>Mr. Allen Nelson</v>
          </cell>
          <cell r="U166" t="str">
            <v>919-616-2067</v>
          </cell>
          <cell r="V166" t="str">
            <v>Phillip Collins</v>
          </cell>
          <cell r="W166" t="str">
            <v>5039 Executive Drive</v>
          </cell>
          <cell r="X166" t="str">
            <v>Morehead City</v>
          </cell>
          <cell r="Y166" t="str">
            <v>NC</v>
          </cell>
          <cell r="Z166">
            <v>28557</v>
          </cell>
          <cell r="AA166" t="str">
            <v>(919) 388-8311</v>
          </cell>
          <cell r="AB166">
            <v>39822</v>
          </cell>
          <cell r="AC166">
            <v>39822</v>
          </cell>
          <cell r="AD166">
            <v>3070000</v>
          </cell>
          <cell r="AE166" t="str">
            <v>Hughes Hubbard</v>
          </cell>
          <cell r="AF166" t="str">
            <v>SNBN.OB</v>
          </cell>
          <cell r="AG166" t="str">
            <v>OTC</v>
          </cell>
          <cell r="AH166" t="str">
            <v>n/a</v>
          </cell>
          <cell r="AI166" t="str">
            <v>n/a</v>
          </cell>
        </row>
        <row r="167">
          <cell r="A167">
            <v>145</v>
          </cell>
          <cell r="B167" t="str">
            <v>November 14, 2008</v>
          </cell>
          <cell r="C167" t="str">
            <v>FDIC</v>
          </cell>
          <cell r="D167" t="str">
            <v>RSSD</v>
          </cell>
          <cell r="E167">
            <v>3266227</v>
          </cell>
          <cell r="F167" t="str">
            <v>Southern Missouri Bancorp, Inc./ Southern Missouri Bank &amp; Trust Co.</v>
          </cell>
          <cell r="G167" t="str">
            <v xml:space="preserve">Public </v>
          </cell>
          <cell r="H167">
            <v>9555000</v>
          </cell>
          <cell r="I167" t="str">
            <v>Approve</v>
          </cell>
          <cell r="L167" t="str">
            <v>November 19, 2008</v>
          </cell>
          <cell r="M167">
            <v>39771.708333333336</v>
          </cell>
          <cell r="N167" t="str">
            <v>Approve</v>
          </cell>
          <cell r="O167">
            <v>9550000</v>
          </cell>
          <cell r="Q167" t="str">
            <v>Yes</v>
          </cell>
          <cell r="R167">
            <v>39773</v>
          </cell>
          <cell r="T167" t="str">
            <v>Mr. Greg A. Steffens</v>
          </cell>
          <cell r="U167" t="str">
            <v>573-778-1800</v>
          </cell>
          <cell r="V167" t="str">
            <v>Matt Funke</v>
          </cell>
          <cell r="W167" t="str">
            <v>531 Vine Street</v>
          </cell>
          <cell r="X167" t="str">
            <v>Poplar Bluff</v>
          </cell>
          <cell r="Y167" t="str">
            <v>MO</v>
          </cell>
          <cell r="Z167">
            <v>63901</v>
          </cell>
          <cell r="AA167" t="str">
            <v>(573) 686-2920</v>
          </cell>
          <cell r="AB167">
            <v>39787</v>
          </cell>
          <cell r="AC167">
            <v>39787</v>
          </cell>
          <cell r="AD167">
            <v>9550000</v>
          </cell>
          <cell r="AE167" t="str">
            <v>Squire Sanders</v>
          </cell>
          <cell r="AF167" t="str">
            <v>SMBC</v>
          </cell>
          <cell r="AG167" t="str">
            <v>Nasdaq</v>
          </cell>
          <cell r="AH167">
            <v>12.53</v>
          </cell>
          <cell r="AI167">
            <v>114326</v>
          </cell>
        </row>
        <row r="168">
          <cell r="A168">
            <v>146</v>
          </cell>
          <cell r="B168" t="str">
            <v>November 14, 2008</v>
          </cell>
          <cell r="C168" t="str">
            <v>FDIC</v>
          </cell>
          <cell r="D168" t="str">
            <v>RSSD</v>
          </cell>
          <cell r="E168">
            <v>138861</v>
          </cell>
          <cell r="F168" t="str">
            <v>State Bancorp, Inc./State Bank of Long Island</v>
          </cell>
          <cell r="H168">
            <v>36842000</v>
          </cell>
          <cell r="I168" t="str">
            <v>Approve</v>
          </cell>
          <cell r="L168" t="str">
            <v>November 19, 2008</v>
          </cell>
          <cell r="M168">
            <v>39771.708333333336</v>
          </cell>
          <cell r="N168" t="str">
            <v>Approve</v>
          </cell>
          <cell r="O168">
            <v>36842000</v>
          </cell>
          <cell r="Q168" t="str">
            <v>Yes</v>
          </cell>
          <cell r="R168">
            <v>39773</v>
          </cell>
          <cell r="T168" t="str">
            <v>Mr. Thomas M. O'Brien</v>
          </cell>
          <cell r="U168" t="str">
            <v>516-495-5103</v>
          </cell>
          <cell r="V168" t="str">
            <v>Patricia M. Schaubeck</v>
          </cell>
          <cell r="W168" t="str">
            <v>Two Jericho Plaza, Wing C</v>
          </cell>
          <cell r="X168" t="str">
            <v>Jericho</v>
          </cell>
          <cell r="Y168" t="str">
            <v>NY</v>
          </cell>
          <cell r="Z168">
            <v>11753</v>
          </cell>
          <cell r="AA168" t="str">
            <v>(516) 465-6700</v>
          </cell>
          <cell r="AB168">
            <v>39787</v>
          </cell>
          <cell r="AC168">
            <v>39787</v>
          </cell>
          <cell r="AD168">
            <v>36842000</v>
          </cell>
          <cell r="AE168" t="str">
            <v>Squire Sanders</v>
          </cell>
          <cell r="AH168">
            <v>11.87</v>
          </cell>
          <cell r="AI168">
            <v>465569</v>
          </cell>
        </row>
        <row r="169">
          <cell r="A169">
            <v>147</v>
          </cell>
          <cell r="B169" t="str">
            <v>November 14, 2008</v>
          </cell>
          <cell r="C169" t="str">
            <v>FDIC</v>
          </cell>
          <cell r="D169" t="str">
            <v>RSSD</v>
          </cell>
          <cell r="E169">
            <v>1105425</v>
          </cell>
          <cell r="F169" t="str">
            <v>Sterling Bancshares, Inc./Sterling Bank</v>
          </cell>
          <cell r="G169" t="str">
            <v xml:space="preserve">Public </v>
          </cell>
          <cell r="H169">
            <v>125198340</v>
          </cell>
          <cell r="I169" t="str">
            <v>Approve</v>
          </cell>
          <cell r="L169" t="str">
            <v>November 21, 2008</v>
          </cell>
          <cell r="M169">
            <v>39773.708333333336</v>
          </cell>
          <cell r="N169" t="str">
            <v>Approve</v>
          </cell>
          <cell r="O169">
            <v>125198000</v>
          </cell>
          <cell r="Q169" t="str">
            <v>Yes</v>
          </cell>
          <cell r="R169">
            <v>39777</v>
          </cell>
          <cell r="T169" t="str">
            <v>Mr. J. Downey Bridgwater</v>
          </cell>
          <cell r="U169" t="str">
            <v>713-507-2670</v>
          </cell>
          <cell r="V169" t="str">
            <v>Zach L. Wasson</v>
          </cell>
          <cell r="W169" t="str">
            <v>2550 North Loop West, Suite 600</v>
          </cell>
          <cell r="X169" t="str">
            <v>Houston</v>
          </cell>
          <cell r="Y169" t="str">
            <v>TX</v>
          </cell>
          <cell r="Z169">
            <v>77092</v>
          </cell>
          <cell r="AA169" t="str">
            <v>(713) 339-1459</v>
          </cell>
          <cell r="AB169">
            <v>39794</v>
          </cell>
          <cell r="AC169">
            <v>39794</v>
          </cell>
          <cell r="AD169">
            <v>125198000</v>
          </cell>
          <cell r="AE169" t="str">
            <v>Squire Sanders</v>
          </cell>
          <cell r="AF169" t="str">
            <v>SBIB</v>
          </cell>
          <cell r="AG169" t="str">
            <v>Nasdaq</v>
          </cell>
          <cell r="AH169">
            <v>7.18</v>
          </cell>
          <cell r="AI169">
            <v>2615557</v>
          </cell>
        </row>
        <row r="170">
          <cell r="A170">
            <v>148</v>
          </cell>
          <cell r="B170" t="str">
            <v>November 14, 2008</v>
          </cell>
          <cell r="C170" t="str">
            <v>FDIC</v>
          </cell>
          <cell r="D170" t="str">
            <v>RSSD</v>
          </cell>
          <cell r="E170">
            <v>561574</v>
          </cell>
          <cell r="F170" t="str">
            <v>Summit State Bank</v>
          </cell>
          <cell r="G170" t="str">
            <v xml:space="preserve">Public </v>
          </cell>
          <cell r="H170">
            <v>8500000</v>
          </cell>
          <cell r="I170" t="str">
            <v>Approve</v>
          </cell>
          <cell r="L170" t="str">
            <v>November 19, 2008</v>
          </cell>
          <cell r="M170">
            <v>39771.708333333336</v>
          </cell>
          <cell r="N170" t="str">
            <v>Approve</v>
          </cell>
          <cell r="O170">
            <v>8500000</v>
          </cell>
          <cell r="Q170" t="str">
            <v>Yes</v>
          </cell>
          <cell r="R170">
            <v>39773</v>
          </cell>
          <cell r="T170" t="str">
            <v>Mr. Thomas Duryea</v>
          </cell>
          <cell r="U170" t="str">
            <v>707-568-4920</v>
          </cell>
          <cell r="V170" t="str">
            <v>Dennis Kelley</v>
          </cell>
          <cell r="W170" t="str">
            <v>500 Bicentennial Way</v>
          </cell>
          <cell r="X170" t="str">
            <v>Santa Rosa</v>
          </cell>
          <cell r="Y170" t="str">
            <v>CA</v>
          </cell>
          <cell r="Z170">
            <v>95403</v>
          </cell>
          <cell r="AA170" t="str">
            <v>(707) 573-4620</v>
          </cell>
          <cell r="AB170">
            <v>39801</v>
          </cell>
          <cell r="AC170">
            <v>39801</v>
          </cell>
          <cell r="AD170">
            <v>8500000</v>
          </cell>
          <cell r="AE170" t="str">
            <v>Squire Sanders</v>
          </cell>
          <cell r="AF170" t="str">
            <v>SSBI</v>
          </cell>
          <cell r="AG170" t="str">
            <v>Nasdaq</v>
          </cell>
          <cell r="AH170">
            <v>5.33</v>
          </cell>
          <cell r="AI170">
            <v>239212</v>
          </cell>
        </row>
        <row r="171">
          <cell r="A171">
            <v>149</v>
          </cell>
          <cell r="B171" t="str">
            <v>November 14, 2008</v>
          </cell>
          <cell r="C171" t="str">
            <v>FDIC</v>
          </cell>
          <cell r="D171" t="str">
            <v>RSSD</v>
          </cell>
          <cell r="E171">
            <v>2858951</v>
          </cell>
          <cell r="F171" t="str">
            <v>The Bancorp, Inc./The Bancorp Bank</v>
          </cell>
          <cell r="G171" t="str">
            <v xml:space="preserve">Public </v>
          </cell>
          <cell r="H171">
            <v>45220000</v>
          </cell>
          <cell r="I171" t="str">
            <v>Approve</v>
          </cell>
          <cell r="L171" t="str">
            <v>November 21, 2008</v>
          </cell>
          <cell r="M171">
            <v>39773.708333333336</v>
          </cell>
          <cell r="N171" t="str">
            <v>Approve</v>
          </cell>
          <cell r="O171">
            <v>45220000</v>
          </cell>
          <cell r="Q171" t="str">
            <v>Yes</v>
          </cell>
          <cell r="R171">
            <v>39777</v>
          </cell>
          <cell r="T171" t="str">
            <v>Mr. Martin F. Egan</v>
          </cell>
          <cell r="U171" t="str">
            <v>302-385-5009</v>
          </cell>
          <cell r="V171" t="str">
            <v>Frank M. Mastrangelo</v>
          </cell>
          <cell r="W171" t="str">
            <v>409 Silverside Road, Suite 105</v>
          </cell>
          <cell r="X171" t="str">
            <v>Wilmington</v>
          </cell>
          <cell r="Y171" t="str">
            <v>DE</v>
          </cell>
          <cell r="Z171">
            <v>19809</v>
          </cell>
          <cell r="AA171" t="str">
            <v>(302) 791-5609</v>
          </cell>
          <cell r="AB171">
            <v>39794</v>
          </cell>
          <cell r="AC171">
            <v>39794</v>
          </cell>
          <cell r="AD171">
            <v>45220000</v>
          </cell>
          <cell r="AE171" t="str">
            <v>Squire Sanders</v>
          </cell>
          <cell r="AF171" t="str">
            <v>TBBK</v>
          </cell>
          <cell r="AG171" t="str">
            <v>Nasdaq</v>
          </cell>
          <cell r="AH171">
            <v>3.46</v>
          </cell>
          <cell r="AI171">
            <v>1960405</v>
          </cell>
        </row>
        <row r="172">
          <cell r="A172">
            <v>150</v>
          </cell>
          <cell r="B172" t="str">
            <v>November 14, 2008</v>
          </cell>
          <cell r="C172" t="str">
            <v>FDIC</v>
          </cell>
          <cell r="D172" t="str">
            <v>RSSD</v>
          </cell>
          <cell r="E172">
            <v>2744782</v>
          </cell>
          <cell r="F172" t="str">
            <v>The Little Bank, Incorporated</v>
          </cell>
          <cell r="G172" t="str">
            <v>Private</v>
          </cell>
          <cell r="H172">
            <v>7500000</v>
          </cell>
          <cell r="I172" t="str">
            <v>Approve</v>
          </cell>
          <cell r="L172" t="str">
            <v>November 19, 2008</v>
          </cell>
          <cell r="M172">
            <v>39771.708333333336</v>
          </cell>
          <cell r="N172" t="str">
            <v>Approve</v>
          </cell>
          <cell r="O172">
            <v>7500000</v>
          </cell>
          <cell r="Q172" t="str">
            <v>Yes</v>
          </cell>
          <cell r="R172">
            <v>39773</v>
          </cell>
          <cell r="T172" t="str">
            <v>Mr. Doyle Thigpen</v>
          </cell>
          <cell r="U172" t="str">
            <v>252-317-2804</v>
          </cell>
          <cell r="V172" t="str">
            <v>Rob Joness</v>
          </cell>
          <cell r="W172" t="str">
            <v>1101 Vernon Ave.</v>
          </cell>
          <cell r="X172" t="str">
            <v>Kinston</v>
          </cell>
          <cell r="Y172" t="str">
            <v>NC</v>
          </cell>
          <cell r="Z172">
            <v>28501</v>
          </cell>
          <cell r="AA172" t="str">
            <v>(252) 317-2837</v>
          </cell>
          <cell r="AB172">
            <v>39805</v>
          </cell>
          <cell r="AC172">
            <v>39805</v>
          </cell>
          <cell r="AD172">
            <v>7500000</v>
          </cell>
          <cell r="AE172" t="str">
            <v>Hughes Hubbard</v>
          </cell>
          <cell r="AH172" t="str">
            <v>n/a</v>
          </cell>
          <cell r="AI172" t="str">
            <v>n/a</v>
          </cell>
        </row>
        <row r="173">
          <cell r="A173">
            <v>151</v>
          </cell>
          <cell r="B173" t="str">
            <v>November 14, 2008</v>
          </cell>
          <cell r="C173" t="str">
            <v>FDIC</v>
          </cell>
          <cell r="D173" t="str">
            <v>RSSD</v>
          </cell>
          <cell r="E173">
            <v>3385100</v>
          </cell>
          <cell r="F173" t="str">
            <v>SBT Bancorp, Inc./The Simsbury Bank &amp; Trust Company</v>
          </cell>
          <cell r="G173" t="str">
            <v xml:space="preserve">Public </v>
          </cell>
          <cell r="H173">
            <v>4000000</v>
          </cell>
          <cell r="I173" t="str">
            <v>Approve</v>
          </cell>
          <cell r="L173" t="str">
            <v>November 19, 2008</v>
          </cell>
          <cell r="M173">
            <v>39771.708333333336</v>
          </cell>
          <cell r="N173" t="str">
            <v>Approve</v>
          </cell>
          <cell r="O173">
            <v>4000000</v>
          </cell>
          <cell r="Q173" t="str">
            <v>Yes</v>
          </cell>
          <cell r="R173">
            <v>39773</v>
          </cell>
          <cell r="T173" t="str">
            <v>Mr. Anthony Bisceglio</v>
          </cell>
          <cell r="U173" t="str">
            <v>860-651-2077</v>
          </cell>
          <cell r="V173" t="str">
            <v>Martin Geitz</v>
          </cell>
          <cell r="W173" t="str">
            <v>760 Hopmeadow Street</v>
          </cell>
          <cell r="X173" t="str">
            <v>Simsbury</v>
          </cell>
          <cell r="Y173" t="str">
            <v>CT</v>
          </cell>
          <cell r="Z173" t="str">
            <v>06070</v>
          </cell>
          <cell r="AA173" t="str">
            <v>(860) 408-4679</v>
          </cell>
          <cell r="AB173" t="str">
            <v xml:space="preserve"> </v>
          </cell>
          <cell r="AE173" t="str">
            <v>Squire Sanders</v>
          </cell>
          <cell r="AF173" t="str">
            <v>SBTB.OB</v>
          </cell>
          <cell r="AG173" t="str">
            <v>OTC</v>
          </cell>
          <cell r="AH173">
            <v>20.05</v>
          </cell>
        </row>
        <row r="174">
          <cell r="A174">
            <v>152</v>
          </cell>
          <cell r="B174" t="str">
            <v>November 14, 2008</v>
          </cell>
          <cell r="C174" t="str">
            <v>FDIC</v>
          </cell>
          <cell r="D174" t="str">
            <v>RSSD</v>
          </cell>
          <cell r="E174">
            <v>2457943</v>
          </cell>
          <cell r="F174" t="str">
            <v>TIB Financial Corp/TIB Bank</v>
          </cell>
          <cell r="G174" t="str">
            <v xml:space="preserve">Public </v>
          </cell>
          <cell r="H174">
            <v>37000000</v>
          </cell>
          <cell r="I174" t="str">
            <v>Approve</v>
          </cell>
          <cell r="L174" t="str">
            <v>November 19, 2008</v>
          </cell>
          <cell r="M174">
            <v>39771.708333333336</v>
          </cell>
          <cell r="N174" t="str">
            <v>Approve</v>
          </cell>
          <cell r="O174">
            <v>37000000</v>
          </cell>
          <cell r="Q174" t="str">
            <v>Yes</v>
          </cell>
          <cell r="R174">
            <v>39773</v>
          </cell>
          <cell r="T174" t="str">
            <v>Mr. Thomas Longe</v>
          </cell>
          <cell r="U174" t="str">
            <v>239-659-5857</v>
          </cell>
          <cell r="V174" t="str">
            <v>Stephen Gilhooly</v>
          </cell>
          <cell r="W174" t="str">
            <v>599 9th Street N</v>
          </cell>
          <cell r="X174" t="str">
            <v>Naples</v>
          </cell>
          <cell r="Y174" t="str">
            <v>FL</v>
          </cell>
          <cell r="Z174">
            <v>34102</v>
          </cell>
          <cell r="AA174" t="str">
            <v>(239) 263-4543</v>
          </cell>
          <cell r="AB174">
            <v>39787</v>
          </cell>
          <cell r="AC174">
            <v>39787</v>
          </cell>
          <cell r="AD174">
            <v>37000000</v>
          </cell>
          <cell r="AE174" t="str">
            <v>Hughes Hubbard</v>
          </cell>
          <cell r="AF174" t="str">
            <v>TIBB</v>
          </cell>
          <cell r="AG174" t="str">
            <v>Nasdaq</v>
          </cell>
          <cell r="AH174">
            <v>5.22</v>
          </cell>
          <cell r="AI174">
            <v>1063218</v>
          </cell>
        </row>
        <row r="175">
          <cell r="A175">
            <v>153</v>
          </cell>
          <cell r="B175" t="str">
            <v>November 14, 2008</v>
          </cell>
          <cell r="C175" t="str">
            <v>FDIC</v>
          </cell>
          <cell r="D175" t="str">
            <v>RSSD</v>
          </cell>
          <cell r="E175">
            <v>2797724</v>
          </cell>
          <cell r="F175" t="str">
            <v>TowneBank</v>
          </cell>
          <cell r="G175" t="str">
            <v xml:space="preserve">Public </v>
          </cell>
          <cell r="H175">
            <v>76458000</v>
          </cell>
          <cell r="I175" t="str">
            <v>Approve</v>
          </cell>
          <cell r="L175" t="str">
            <v>November 19, 2008</v>
          </cell>
          <cell r="M175">
            <v>39771.708333333336</v>
          </cell>
          <cell r="N175" t="str">
            <v>Approve</v>
          </cell>
          <cell r="O175">
            <v>76458000</v>
          </cell>
          <cell r="Q175" t="str">
            <v>Yes</v>
          </cell>
          <cell r="R175">
            <v>39773</v>
          </cell>
          <cell r="T175" t="str">
            <v>Mr. Clyde E. McFarland, Jr.</v>
          </cell>
          <cell r="U175" t="str">
            <v>757-638-6801</v>
          </cell>
          <cell r="V175" t="str">
            <v>Cindy Daluisio</v>
          </cell>
          <cell r="W175" t="str">
            <v>5716 High Street</v>
          </cell>
          <cell r="X175" t="str">
            <v>Portsmouth</v>
          </cell>
          <cell r="Y175" t="str">
            <v>VA</v>
          </cell>
          <cell r="Z175">
            <v>23703</v>
          </cell>
          <cell r="AA175" t="str">
            <v>(757) 484-7231</v>
          </cell>
          <cell r="AB175">
            <v>39794</v>
          </cell>
          <cell r="AC175">
            <v>39794</v>
          </cell>
          <cell r="AD175">
            <v>76458000</v>
          </cell>
          <cell r="AE175" t="str">
            <v>Squire Sanders</v>
          </cell>
          <cell r="AF175" t="str">
            <v>TOWN</v>
          </cell>
          <cell r="AG175" t="str">
            <v>Nasdaq</v>
          </cell>
          <cell r="AH175">
            <v>21.31</v>
          </cell>
          <cell r="AI175">
            <v>538184</v>
          </cell>
        </row>
        <row r="176">
          <cell r="A176">
            <v>154</v>
          </cell>
          <cell r="B176" t="str">
            <v>November 14, 2008</v>
          </cell>
          <cell r="C176" t="str">
            <v>FDIC</v>
          </cell>
          <cell r="D176" t="str">
            <v>RSSD</v>
          </cell>
          <cell r="E176">
            <v>2181426</v>
          </cell>
          <cell r="F176" t="str">
            <v>Unity Bancorp, Inc./Unity Bank</v>
          </cell>
          <cell r="G176" t="str">
            <v xml:space="preserve">Public </v>
          </cell>
          <cell r="H176">
            <v>20649000</v>
          </cell>
          <cell r="I176" t="str">
            <v>Approve</v>
          </cell>
          <cell r="L176" t="str">
            <v>November 19, 2008</v>
          </cell>
          <cell r="M176">
            <v>39771.708333333336</v>
          </cell>
          <cell r="N176" t="str">
            <v>Approve</v>
          </cell>
          <cell r="O176">
            <v>20649000</v>
          </cell>
          <cell r="Q176" t="str">
            <v>Yes</v>
          </cell>
          <cell r="R176">
            <v>39773</v>
          </cell>
          <cell r="T176" t="str">
            <v>Mr. James A. Hughes</v>
          </cell>
          <cell r="U176" t="str">
            <v>908-713-4306</v>
          </cell>
          <cell r="V176" t="str">
            <v>Alan J. Bedner</v>
          </cell>
          <cell r="W176" t="str">
            <v>64 Old Highway 22</v>
          </cell>
          <cell r="X176" t="str">
            <v>Clinton</v>
          </cell>
          <cell r="Y176" t="str">
            <v>NJ</v>
          </cell>
          <cell r="Z176" t="str">
            <v>08809</v>
          </cell>
          <cell r="AA176" t="str">
            <v>(908) 713-4351</v>
          </cell>
          <cell r="AB176">
            <v>39787</v>
          </cell>
          <cell r="AC176">
            <v>39787</v>
          </cell>
          <cell r="AD176">
            <v>20649000</v>
          </cell>
          <cell r="AE176" t="str">
            <v>Hughes Hubbard</v>
          </cell>
          <cell r="AF176" t="str">
            <v>UNTY</v>
          </cell>
          <cell r="AG176" t="str">
            <v>Nasdaq</v>
          </cell>
          <cell r="AH176">
            <v>4.05</v>
          </cell>
          <cell r="AI176">
            <v>764778</v>
          </cell>
        </row>
        <row r="177">
          <cell r="A177">
            <v>155</v>
          </cell>
          <cell r="B177" t="str">
            <v>November 14, 2008</v>
          </cell>
          <cell r="C177" t="str">
            <v>FDIC</v>
          </cell>
          <cell r="D177" t="str">
            <v>RSSD</v>
          </cell>
          <cell r="E177">
            <v>1136139</v>
          </cell>
          <cell r="F177" t="str">
            <v>VIST Financial Corp./VIST Bank</v>
          </cell>
          <cell r="G177" t="str">
            <v xml:space="preserve">Public </v>
          </cell>
          <cell r="H177">
            <v>25000000</v>
          </cell>
          <cell r="I177" t="str">
            <v>Approve</v>
          </cell>
          <cell r="L177" t="str">
            <v>November 19, 2008</v>
          </cell>
          <cell r="M177">
            <v>39771.708333333336</v>
          </cell>
          <cell r="N177" t="str">
            <v>Approve</v>
          </cell>
          <cell r="O177">
            <v>25000000</v>
          </cell>
          <cell r="Q177" t="str">
            <v>Yes</v>
          </cell>
          <cell r="R177">
            <v>39773</v>
          </cell>
          <cell r="T177" t="str">
            <v>Mr. Robert D. Davis</v>
          </cell>
          <cell r="U177" t="str">
            <v>610-603-7212</v>
          </cell>
          <cell r="V177" t="str">
            <v>Edward C. Barrett</v>
          </cell>
          <cell r="W177" t="str">
            <v>P.O. Box 6219</v>
          </cell>
          <cell r="X177" t="str">
            <v>Wyomissing</v>
          </cell>
          <cell r="Y177" t="str">
            <v>PA</v>
          </cell>
          <cell r="Z177" t="str">
            <v>19610-0219</v>
          </cell>
          <cell r="AA177" t="str">
            <v>(610) 603-2050</v>
          </cell>
          <cell r="AB177">
            <v>39801</v>
          </cell>
          <cell r="AC177">
            <v>39801</v>
          </cell>
          <cell r="AD177">
            <v>25000000</v>
          </cell>
          <cell r="AE177" t="str">
            <v>Squire Sanders</v>
          </cell>
          <cell r="AF177" t="str">
            <v>VIST</v>
          </cell>
          <cell r="AG177" t="str">
            <v>Nasdaq</v>
          </cell>
          <cell r="AH177">
            <v>10.3</v>
          </cell>
          <cell r="AI177">
            <v>364078</v>
          </cell>
        </row>
        <row r="178">
          <cell r="A178">
            <v>156</v>
          </cell>
          <cell r="B178" t="str">
            <v>November 14, 2008</v>
          </cell>
          <cell r="C178" t="str">
            <v>FDIC</v>
          </cell>
          <cell r="D178" t="str">
            <v>RSSD</v>
          </cell>
          <cell r="E178">
            <v>689302</v>
          </cell>
          <cell r="F178" t="str">
            <v>Wainwright Bank &amp; Trust Company</v>
          </cell>
          <cell r="G178" t="str">
            <v xml:space="preserve">Public </v>
          </cell>
          <cell r="H178">
            <v>22000000</v>
          </cell>
          <cell r="I178" t="str">
            <v>Approve</v>
          </cell>
          <cell r="L178" t="str">
            <v>November 19, 2008</v>
          </cell>
          <cell r="M178">
            <v>39771.708333333336</v>
          </cell>
          <cell r="N178" t="str">
            <v>Approve</v>
          </cell>
          <cell r="O178">
            <v>22000000</v>
          </cell>
          <cell r="Q178" t="str">
            <v>Yes</v>
          </cell>
          <cell r="R178">
            <v>39773</v>
          </cell>
          <cell r="T178" t="str">
            <v>Ms. Jan A. Miller</v>
          </cell>
          <cell r="U178" t="str">
            <v>617-478-4000</v>
          </cell>
          <cell r="V178" t="str">
            <v>James J. Barrett</v>
          </cell>
          <cell r="W178" t="str">
            <v>63 Franklin Street</v>
          </cell>
          <cell r="X178" t="str">
            <v>Boston</v>
          </cell>
          <cell r="Y178" t="str">
            <v>MA</v>
          </cell>
          <cell r="Z178">
            <v>2110</v>
          </cell>
          <cell r="AA178" t="str">
            <v>(617) 478-4010</v>
          </cell>
          <cell r="AB178">
            <v>39801</v>
          </cell>
          <cell r="AC178">
            <v>39801</v>
          </cell>
          <cell r="AD178">
            <v>22000000</v>
          </cell>
          <cell r="AE178" t="str">
            <v>Hughes Hubbard</v>
          </cell>
          <cell r="AF178" t="str">
            <v>WAIN</v>
          </cell>
          <cell r="AG178" t="str">
            <v>Nasdaq</v>
          </cell>
          <cell r="AH178">
            <v>8.4600000000000009</v>
          </cell>
          <cell r="AI178">
            <v>390071</v>
          </cell>
        </row>
        <row r="179">
          <cell r="A179">
            <v>157</v>
          </cell>
          <cell r="B179" t="str">
            <v>November 14, 2008</v>
          </cell>
          <cell r="C179" t="str">
            <v>FDIC/FRB</v>
          </cell>
          <cell r="D179" t="str">
            <v>RSSD</v>
          </cell>
          <cell r="E179">
            <v>2406174</v>
          </cell>
          <cell r="F179" t="str">
            <v>Washington Banking Company/ Whidbey Island Bank</v>
          </cell>
          <cell r="G179" t="str">
            <v xml:space="preserve">Public </v>
          </cell>
          <cell r="H179">
            <v>26400000</v>
          </cell>
          <cell r="I179" t="str">
            <v>Approve</v>
          </cell>
          <cell r="L179" t="str">
            <v>November 25, 2008</v>
          </cell>
          <cell r="M179">
            <v>39777.708333333336</v>
          </cell>
          <cell r="N179" t="str">
            <v>Approve</v>
          </cell>
          <cell r="O179">
            <v>26380000</v>
          </cell>
          <cell r="Q179" t="str">
            <v>Yes</v>
          </cell>
          <cell r="R179">
            <v>39783</v>
          </cell>
          <cell r="T179" t="str">
            <v>Mr. Richard A. Shields</v>
          </cell>
          <cell r="U179" t="str">
            <v>360-240-5160</v>
          </cell>
          <cell r="V179" t="str">
            <v>John L. Wagner</v>
          </cell>
          <cell r="W179" t="str">
            <v>450 SW Bayshore Drive</v>
          </cell>
          <cell r="X179" t="str">
            <v>Oak Harbor</v>
          </cell>
          <cell r="Y179" t="str">
            <v>WA</v>
          </cell>
          <cell r="Z179" t="str">
            <v>98277-7003</v>
          </cell>
          <cell r="AA179" t="str">
            <v>(360) 240-5046</v>
          </cell>
          <cell r="AB179">
            <v>39829</v>
          </cell>
          <cell r="AC179">
            <v>39829</v>
          </cell>
          <cell r="AD179">
            <v>26380000</v>
          </cell>
          <cell r="AE179" t="str">
            <v>Squire Sanders</v>
          </cell>
          <cell r="AF179" t="str">
            <v>WBCO</v>
          </cell>
          <cell r="AG179" t="str">
            <v>Nasdaq</v>
          </cell>
          <cell r="AH179">
            <v>8.0399999999999991</v>
          </cell>
          <cell r="AI179">
            <v>492164</v>
          </cell>
        </row>
        <row r="180">
          <cell r="A180">
            <v>158</v>
          </cell>
          <cell r="B180" t="str">
            <v>November 14, 2008</v>
          </cell>
          <cell r="C180" t="str">
            <v>FDIC</v>
          </cell>
          <cell r="D180" t="str">
            <v>RSSD</v>
          </cell>
          <cell r="E180">
            <v>3248513</v>
          </cell>
          <cell r="F180" t="str">
            <v>Wilshire Bancorp, Inc.</v>
          </cell>
          <cell r="G180" t="str">
            <v xml:space="preserve">Public </v>
          </cell>
          <cell r="H180">
            <v>62158000</v>
          </cell>
          <cell r="I180" t="str">
            <v>Approve</v>
          </cell>
          <cell r="L180" t="str">
            <v>November 19, 2008</v>
          </cell>
          <cell r="M180">
            <v>39771.708333333336</v>
          </cell>
          <cell r="N180" t="str">
            <v>Approve</v>
          </cell>
          <cell r="O180">
            <v>62158000</v>
          </cell>
          <cell r="Q180" t="str">
            <v>Yes</v>
          </cell>
          <cell r="R180">
            <v>39773</v>
          </cell>
          <cell r="T180" t="str">
            <v>Mr. Alex Ko</v>
          </cell>
          <cell r="U180" t="str">
            <v>213-427-6560</v>
          </cell>
          <cell r="V180" t="str">
            <v>Elaine Jeon</v>
          </cell>
          <cell r="W180" t="str">
            <v>3200 Wilshire Blvd., Suite 1400</v>
          </cell>
          <cell r="X180" t="str">
            <v>Los Angeles</v>
          </cell>
          <cell r="Y180" t="str">
            <v>CA</v>
          </cell>
          <cell r="Z180">
            <v>90010</v>
          </cell>
          <cell r="AA180" t="str">
            <v>(213) 427-6584</v>
          </cell>
          <cell r="AB180">
            <v>39794</v>
          </cell>
          <cell r="AC180">
            <v>39794</v>
          </cell>
          <cell r="AD180">
            <v>62158000</v>
          </cell>
          <cell r="AE180" t="str">
            <v>Hughes Hubbard</v>
          </cell>
          <cell r="AF180" t="str">
            <v>WIBC</v>
          </cell>
          <cell r="AG180" t="str">
            <v>Nasdaq</v>
          </cell>
          <cell r="AH180">
            <v>9.82</v>
          </cell>
          <cell r="AI180">
            <v>949460</v>
          </cell>
        </row>
        <row r="181">
          <cell r="A181">
            <v>159</v>
          </cell>
          <cell r="B181" t="str">
            <v>November 14, 2008</v>
          </cell>
          <cell r="C181" t="str">
            <v>FRB</v>
          </cell>
          <cell r="D181" t="str">
            <v>RSSD</v>
          </cell>
          <cell r="E181">
            <v>3200221</v>
          </cell>
          <cell r="F181" t="str">
            <v>Old Line Bancshares, Inc.</v>
          </cell>
          <cell r="G181" t="str">
            <v xml:space="preserve">Public </v>
          </cell>
          <cell r="H181">
            <v>7000000</v>
          </cell>
          <cell r="I181" t="str">
            <v>Approve</v>
          </cell>
          <cell r="L181" t="str">
            <v>November 19, 2008</v>
          </cell>
          <cell r="M181">
            <v>39771.708333333336</v>
          </cell>
          <cell r="N181" t="str">
            <v>Approve</v>
          </cell>
          <cell r="O181">
            <v>7000000</v>
          </cell>
          <cell r="Q181" t="str">
            <v>Yes</v>
          </cell>
          <cell r="R181">
            <v>39773</v>
          </cell>
          <cell r="T181" t="str">
            <v>Ms. Christine M. Rush</v>
          </cell>
          <cell r="U181" t="str">
            <v>301-430-2544</v>
          </cell>
          <cell r="V181" t="str">
            <v>James W. Cornelsen</v>
          </cell>
          <cell r="W181" t="str">
            <v>1525 Pointer Ridge Place</v>
          </cell>
          <cell r="X181" t="str">
            <v>Bowie</v>
          </cell>
          <cell r="Y181" t="str">
            <v>MD</v>
          </cell>
          <cell r="Z181">
            <v>20716</v>
          </cell>
          <cell r="AA181" t="str">
            <v>(301) 430-2445</v>
          </cell>
          <cell r="AB181">
            <v>39787</v>
          </cell>
          <cell r="AC181">
            <v>39787</v>
          </cell>
          <cell r="AD181">
            <v>7000000</v>
          </cell>
          <cell r="AE181" t="str">
            <v>Squire Sanders</v>
          </cell>
          <cell r="AF181" t="str">
            <v>OLBK</v>
          </cell>
          <cell r="AG181" t="str">
            <v>Nasdaq</v>
          </cell>
          <cell r="AH181">
            <v>7.4</v>
          </cell>
          <cell r="AI181">
            <v>141892</v>
          </cell>
        </row>
        <row r="182">
          <cell r="A182">
            <v>160</v>
          </cell>
          <cell r="B182" t="str">
            <v>November 14, 2008</v>
          </cell>
          <cell r="C182" t="str">
            <v>FRB</v>
          </cell>
          <cell r="D182" t="str">
            <v>RSSD</v>
          </cell>
          <cell r="E182">
            <v>1037003</v>
          </cell>
          <cell r="F182" t="str">
            <v>M&amp;T Bank Corporation</v>
          </cell>
          <cell r="G182" t="str">
            <v xml:space="preserve">Public </v>
          </cell>
          <cell r="H182">
            <v>600000000</v>
          </cell>
          <cell r="I182" t="str">
            <v>Approve</v>
          </cell>
          <cell r="L182" t="str">
            <v>November 19, 2008</v>
          </cell>
          <cell r="M182">
            <v>39771.708333333336</v>
          </cell>
          <cell r="N182" t="str">
            <v>Approve</v>
          </cell>
          <cell r="O182">
            <v>600000000</v>
          </cell>
          <cell r="P182" t="str">
            <v>12/10/08: Laurie Schaffer cleared the hold on this bank</v>
          </cell>
          <cell r="Q182" t="str">
            <v>Yes</v>
          </cell>
          <cell r="R182">
            <v>39777</v>
          </cell>
          <cell r="T182" t="str">
            <v>Mr. René F. Jones</v>
          </cell>
          <cell r="U182" t="str">
            <v>716-842-5844</v>
          </cell>
          <cell r="V182" t="str">
            <v>Michael R. Spychala</v>
          </cell>
          <cell r="W182" t="str">
            <v>One M&amp;T Plaza</v>
          </cell>
          <cell r="X182" t="str">
            <v>Buffalo</v>
          </cell>
          <cell r="Y182" t="str">
            <v>NY</v>
          </cell>
          <cell r="Z182">
            <v>14203</v>
          </cell>
          <cell r="AA182" t="str">
            <v>(716) 842-5220</v>
          </cell>
          <cell r="AB182">
            <v>39805</v>
          </cell>
          <cell r="AC182">
            <v>39805</v>
          </cell>
          <cell r="AD182">
            <v>600000000</v>
          </cell>
          <cell r="AE182" t="str">
            <v>Simpson Thatcher</v>
          </cell>
          <cell r="AF182" t="str">
            <v>MTB</v>
          </cell>
          <cell r="AG182" t="str">
            <v>NYSE</v>
          </cell>
          <cell r="AH182">
            <v>73.86</v>
          </cell>
          <cell r="AI182">
            <v>1218522</v>
          </cell>
        </row>
        <row r="183">
          <cell r="A183">
            <v>161</v>
          </cell>
          <cell r="B183" t="str">
            <v>November 14, 2008</v>
          </cell>
          <cell r="C183" t="str">
            <v>OCC</v>
          </cell>
          <cell r="D183" t="str">
            <v>RSSD</v>
          </cell>
          <cell r="E183">
            <v>1079740</v>
          </cell>
          <cell r="F183" t="str">
            <v>Whitney Holding Corporation</v>
          </cell>
          <cell r="G183" t="str">
            <v xml:space="preserve">Public </v>
          </cell>
          <cell r="H183">
            <v>300858000</v>
          </cell>
          <cell r="I183" t="str">
            <v>Approve</v>
          </cell>
          <cell r="L183" t="str">
            <v>November 25, 2008</v>
          </cell>
          <cell r="M183">
            <v>39777.708333333336</v>
          </cell>
          <cell r="N183" t="str">
            <v>Approve</v>
          </cell>
          <cell r="O183">
            <v>300000000</v>
          </cell>
          <cell r="P183" t="str">
            <v>11/14/08: Whitney is acquiring Parish National (application for Parish Nat. is included in Whitney's file), amt revised per 12/18 request</v>
          </cell>
          <cell r="Q183" t="str">
            <v>Yes</v>
          </cell>
          <cell r="R183">
            <v>39783</v>
          </cell>
          <cell r="T183" t="str">
            <v>Mr. Thomas L. Callicutt, Jr.</v>
          </cell>
          <cell r="U183" t="str">
            <v>504-552-4591</v>
          </cell>
          <cell r="V183" t="str">
            <v>Joseph S. Schwertz, Jr. 504-586-3596</v>
          </cell>
          <cell r="W183" t="str">
            <v>228 St. Charles Avenue</v>
          </cell>
          <cell r="X183" t="str">
            <v>New Orleans</v>
          </cell>
          <cell r="Y183" t="str">
            <v>LA</v>
          </cell>
          <cell r="Z183">
            <v>70130</v>
          </cell>
          <cell r="AA183" t="str">
            <v>(504) 552-4851</v>
          </cell>
          <cell r="AB183">
            <v>39801</v>
          </cell>
          <cell r="AC183">
            <v>39801</v>
          </cell>
          <cell r="AD183">
            <v>300000000</v>
          </cell>
          <cell r="AE183" t="str">
            <v>Squire Sanders</v>
          </cell>
          <cell r="AF183" t="str">
            <v>WTNY</v>
          </cell>
          <cell r="AG183" t="str">
            <v>Nasdaq</v>
          </cell>
          <cell r="AH183">
            <v>17.100000000000001</v>
          </cell>
          <cell r="AI183">
            <v>2631579</v>
          </cell>
        </row>
        <row r="184">
          <cell r="AB184" t="str">
            <v xml:space="preserve"> </v>
          </cell>
        </row>
        <row r="185">
          <cell r="A185">
            <v>162</v>
          </cell>
          <cell r="B185" t="str">
            <v>November 17, 2008</v>
          </cell>
          <cell r="C185" t="str">
            <v>FRB</v>
          </cell>
          <cell r="D185" t="str">
            <v>RSSD</v>
          </cell>
          <cell r="E185">
            <v>3143805</v>
          </cell>
          <cell r="F185" t="str">
            <v>Pacific Commerce Bank</v>
          </cell>
          <cell r="G185" t="str">
            <v>OTC - Private</v>
          </cell>
          <cell r="H185">
            <v>4060000</v>
          </cell>
          <cell r="I185" t="str">
            <v>Approve</v>
          </cell>
          <cell r="L185" t="str">
            <v>December 4, 2008</v>
          </cell>
          <cell r="M185">
            <v>39786.770833333336</v>
          </cell>
          <cell r="N185" t="str">
            <v>Approve</v>
          </cell>
          <cell r="O185">
            <v>4060000</v>
          </cell>
          <cell r="R185">
            <v>39790</v>
          </cell>
          <cell r="T185" t="str">
            <v>Mr. Brian H. Kelley</v>
          </cell>
          <cell r="U185" t="str">
            <v>213-617-8961</v>
          </cell>
          <cell r="V185" t="str">
            <v>Richard Koh</v>
          </cell>
          <cell r="W185" t="str">
            <v>420 E. 3rd Street</v>
          </cell>
          <cell r="X185" t="str">
            <v>Los Angeles</v>
          </cell>
          <cell r="Y185" t="str">
            <v>CA</v>
          </cell>
          <cell r="Z185">
            <v>90013</v>
          </cell>
          <cell r="AA185" t="str">
            <v>(213) 617-8326</v>
          </cell>
          <cell r="AB185">
            <v>39805</v>
          </cell>
          <cell r="AC185">
            <v>39805</v>
          </cell>
          <cell r="AD185">
            <v>4060000</v>
          </cell>
          <cell r="AE185" t="str">
            <v>Hughes Hubbard</v>
          </cell>
          <cell r="AF185" t="str">
            <v>PFCI.OB</v>
          </cell>
          <cell r="AG185" t="str">
            <v>OTC</v>
          </cell>
          <cell r="AH185" t="str">
            <v>n/a</v>
          </cell>
          <cell r="AI185" t="str">
            <v>n/a</v>
          </cell>
        </row>
        <row r="186">
          <cell r="AB186" t="str">
            <v xml:space="preserve"> </v>
          </cell>
        </row>
        <row r="187">
          <cell r="A187">
            <v>163</v>
          </cell>
          <cell r="B187" t="str">
            <v>November 18, 2008</v>
          </cell>
          <cell r="C187" t="str">
            <v>FRB</v>
          </cell>
          <cell r="D187" t="str">
            <v>RSSD</v>
          </cell>
          <cell r="E187">
            <v>3251081</v>
          </cell>
          <cell r="F187" t="str">
            <v>The Connecticut Bank and Trust Company</v>
          </cell>
          <cell r="G187" t="str">
            <v xml:space="preserve">Public </v>
          </cell>
          <cell r="H187">
            <v>5448000</v>
          </cell>
          <cell r="I187" t="str">
            <v>Approve</v>
          </cell>
          <cell r="L187" t="str">
            <v>November 25, 2008</v>
          </cell>
          <cell r="M187">
            <v>39777.708333333336</v>
          </cell>
          <cell r="N187" t="str">
            <v>Approve</v>
          </cell>
          <cell r="O187">
            <v>5448000</v>
          </cell>
          <cell r="Q187" t="str">
            <v>Yes</v>
          </cell>
          <cell r="R187">
            <v>39783</v>
          </cell>
          <cell r="T187" t="str">
            <v>Mr. David A. Lentini</v>
          </cell>
          <cell r="U187" t="str">
            <v>860-748-4250</v>
          </cell>
          <cell r="V187" t="str">
            <v>Anson C. Hall 860-748-4251</v>
          </cell>
          <cell r="W187" t="str">
            <v>58 State House Square</v>
          </cell>
          <cell r="X187" t="str">
            <v>Hartford</v>
          </cell>
          <cell r="Y187" t="str">
            <v>CT</v>
          </cell>
          <cell r="Z187" t="str">
            <v>06103-3902</v>
          </cell>
          <cell r="AA187" t="str">
            <v>(860) 722-9983</v>
          </cell>
          <cell r="AB187">
            <v>39801</v>
          </cell>
          <cell r="AC187">
            <v>39801</v>
          </cell>
          <cell r="AD187">
            <v>5448000</v>
          </cell>
          <cell r="AE187" t="str">
            <v>Squire Sanders</v>
          </cell>
          <cell r="AF187" t="str">
            <v>CTBC</v>
          </cell>
          <cell r="AG187" t="str">
            <v>Nasdaq</v>
          </cell>
          <cell r="AH187">
            <v>4.6500000000000004</v>
          </cell>
          <cell r="AI187">
            <v>175742</v>
          </cell>
        </row>
        <row r="188">
          <cell r="A188">
            <v>164</v>
          </cell>
          <cell r="B188" t="str">
            <v>November 18, 2008</v>
          </cell>
          <cell r="C188" t="str">
            <v>FRB</v>
          </cell>
          <cell r="D188" t="str">
            <v>RSSD</v>
          </cell>
          <cell r="E188">
            <v>2847432</v>
          </cell>
          <cell r="F188" t="str">
            <v>Citizens Community Bank</v>
          </cell>
          <cell r="G188" t="str">
            <v>OTC - Private</v>
          </cell>
          <cell r="H188">
            <v>3000000</v>
          </cell>
          <cell r="I188" t="str">
            <v>Approve</v>
          </cell>
          <cell r="L188" t="str">
            <v>November 21, 2008</v>
          </cell>
          <cell r="M188">
            <v>39773.708333333336</v>
          </cell>
          <cell r="N188" t="str">
            <v>Approve</v>
          </cell>
          <cell r="O188">
            <v>3000000</v>
          </cell>
          <cell r="Q188" t="str">
            <v>Yes</v>
          </cell>
          <cell r="R188">
            <v>39777</v>
          </cell>
          <cell r="T188" t="str">
            <v>Mr. James R. Black</v>
          </cell>
          <cell r="U188" t="str">
            <v>434-447-2265</v>
          </cell>
          <cell r="V188" t="str">
            <v>Thomas C. Nanson 434-447-2265</v>
          </cell>
          <cell r="W188" t="str">
            <v>800 N. Mecklenburg Ave.</v>
          </cell>
          <cell r="X188" t="str">
            <v>South Hill</v>
          </cell>
          <cell r="Y188" t="str">
            <v>VA</v>
          </cell>
          <cell r="Z188">
            <v>23970</v>
          </cell>
          <cell r="AA188" t="str">
            <v>(434) 955-2401</v>
          </cell>
          <cell r="AB188">
            <v>39805</v>
          </cell>
          <cell r="AC188">
            <v>39805</v>
          </cell>
          <cell r="AD188">
            <v>3000000</v>
          </cell>
          <cell r="AE188" t="str">
            <v>Hughes Hubbard</v>
          </cell>
          <cell r="AH188" t="str">
            <v>n/a</v>
          </cell>
          <cell r="AI188" t="str">
            <v>n/a</v>
          </cell>
        </row>
        <row r="189">
          <cell r="A189">
            <v>165</v>
          </cell>
          <cell r="B189" t="str">
            <v>November 18, 2008</v>
          </cell>
          <cell r="C189" t="str">
            <v>FRB</v>
          </cell>
          <cell r="D189" t="str">
            <v xml:space="preserve">RSSD </v>
          </cell>
          <cell r="E189">
            <v>3398100</v>
          </cell>
          <cell r="F189" t="str">
            <v>Presidio Bank</v>
          </cell>
          <cell r="H189">
            <v>6250000</v>
          </cell>
          <cell r="I189" t="str">
            <v>Approve</v>
          </cell>
          <cell r="T189" t="str">
            <v>Mr. Edward J. Murphy</v>
          </cell>
          <cell r="U189" t="str">
            <v>415-229-8403</v>
          </cell>
          <cell r="V189" t="str">
            <v>James R. Woolwine 415-229-8401</v>
          </cell>
          <cell r="W189" t="str">
            <v>1 Montgomery Street, Suite 2300</v>
          </cell>
          <cell r="X189" t="str">
            <v>San Francisco</v>
          </cell>
          <cell r="Y189" t="str">
            <v>CA</v>
          </cell>
          <cell r="Z189">
            <v>94104</v>
          </cell>
          <cell r="AA189" t="str">
            <v>(415) 398-3111</v>
          </cell>
          <cell r="AB189" t="str">
            <v xml:space="preserve"> </v>
          </cell>
          <cell r="AE189" t="str">
            <v>Squire Sanders</v>
          </cell>
          <cell r="AF189" t="str">
            <v>PDOB.OB</v>
          </cell>
          <cell r="AG189" t="str">
            <v>OTC</v>
          </cell>
        </row>
        <row r="190">
          <cell r="A190">
            <v>166</v>
          </cell>
          <cell r="B190" t="str">
            <v>November 18, 2008</v>
          </cell>
          <cell r="C190" t="str">
            <v>FRB</v>
          </cell>
          <cell r="D190" t="str">
            <v>RSSD</v>
          </cell>
          <cell r="E190">
            <v>1060328</v>
          </cell>
          <cell r="F190" t="str">
            <v>CoBiz Financial Inc.</v>
          </cell>
          <cell r="G190" t="str">
            <v xml:space="preserve">Public </v>
          </cell>
          <cell r="H190">
            <v>64450000</v>
          </cell>
          <cell r="I190" t="str">
            <v>Approve</v>
          </cell>
          <cell r="L190" t="str">
            <v>November 21, 2008</v>
          </cell>
          <cell r="M190">
            <v>39773.708333333336</v>
          </cell>
          <cell r="N190" t="str">
            <v>Approve</v>
          </cell>
          <cell r="O190">
            <v>64450000</v>
          </cell>
          <cell r="Q190" t="str">
            <v>Yes</v>
          </cell>
          <cell r="R190">
            <v>39777</v>
          </cell>
          <cell r="T190" t="str">
            <v>Ms. Lyne Andrich</v>
          </cell>
          <cell r="U190" t="str">
            <v>303-312-3458</v>
          </cell>
          <cell r="V190" t="str">
            <v>Troy Dumlao 303-383-1262</v>
          </cell>
          <cell r="W190" t="str">
            <v>821 17th Street</v>
          </cell>
          <cell r="X190" t="str">
            <v>Denver</v>
          </cell>
          <cell r="Y190" t="str">
            <v>CO</v>
          </cell>
          <cell r="Z190">
            <v>80202</v>
          </cell>
          <cell r="AA190" t="str">
            <v>(720) 264-1958</v>
          </cell>
          <cell r="AB190">
            <v>39801</v>
          </cell>
          <cell r="AC190">
            <v>39801</v>
          </cell>
          <cell r="AD190">
            <v>64450000</v>
          </cell>
          <cell r="AE190" t="str">
            <v>Hughes Hubbard</v>
          </cell>
          <cell r="AF190" t="str">
            <v>COBZ</v>
          </cell>
          <cell r="AG190" t="str">
            <v>Nasdaq</v>
          </cell>
          <cell r="AH190">
            <v>10.79</v>
          </cell>
          <cell r="AI190">
            <v>895968</v>
          </cell>
        </row>
        <row r="191">
          <cell r="A191">
            <v>167</v>
          </cell>
          <cell r="B191" t="str">
            <v>November 18, 2008</v>
          </cell>
          <cell r="C191" t="str">
            <v>FRB</v>
          </cell>
          <cell r="D191" t="str">
            <v>RSSD</v>
          </cell>
          <cell r="E191">
            <v>1207486</v>
          </cell>
          <cell r="F191" t="str">
            <v>Marquette National Corporation</v>
          </cell>
          <cell r="G191" t="str">
            <v>OTC - Private</v>
          </cell>
          <cell r="H191">
            <v>35541750</v>
          </cell>
          <cell r="I191" t="str">
            <v>Approve</v>
          </cell>
          <cell r="L191" t="str">
            <v>November 21, 2008</v>
          </cell>
          <cell r="M191">
            <v>39773.708333333336</v>
          </cell>
          <cell r="N191" t="str">
            <v>Approve</v>
          </cell>
          <cell r="O191">
            <v>35500000</v>
          </cell>
          <cell r="P191" t="str">
            <v>revised per 12/16 request by QFI</v>
          </cell>
          <cell r="Q191" t="str">
            <v>Yes</v>
          </cell>
          <cell r="R191">
            <v>39777</v>
          </cell>
          <cell r="T191" t="str">
            <v>Mr. George Moncada</v>
          </cell>
          <cell r="U191" t="str">
            <v>708-364-9003</v>
          </cell>
          <cell r="V191" t="str">
            <v>Paul Eckroth 708-364-9011</v>
          </cell>
          <cell r="W191" t="str">
            <v>6316 South Western</v>
          </cell>
          <cell r="X191" t="str">
            <v>Chicago</v>
          </cell>
          <cell r="Y191" t="str">
            <v>IL</v>
          </cell>
          <cell r="Z191">
            <v>60636</v>
          </cell>
          <cell r="AA191" t="str">
            <v>(708) 226-6801</v>
          </cell>
          <cell r="AB191">
            <v>39801</v>
          </cell>
          <cell r="AC191">
            <v>39801</v>
          </cell>
          <cell r="AD191">
            <v>35500000</v>
          </cell>
          <cell r="AE191" t="str">
            <v>Squire Sanders</v>
          </cell>
          <cell r="AH191" t="str">
            <v>n/a</v>
          </cell>
          <cell r="AI191" t="str">
            <v>n/a</v>
          </cell>
        </row>
        <row r="192">
          <cell r="A192">
            <v>168</v>
          </cell>
          <cell r="B192" t="str">
            <v>November 18, 2008</v>
          </cell>
          <cell r="C192" t="str">
            <v>FRB</v>
          </cell>
          <cell r="D192" t="str">
            <v>RSSD</v>
          </cell>
          <cell r="E192">
            <v>3403778</v>
          </cell>
          <cell r="F192" t="str">
            <v>Santa Lucia Bancorp</v>
          </cell>
          <cell r="G192" t="str">
            <v xml:space="preserve">Public </v>
          </cell>
          <cell r="H192">
            <v>4000000</v>
          </cell>
          <cell r="I192" t="str">
            <v>Approve</v>
          </cell>
          <cell r="L192" t="str">
            <v>November 21, 2008</v>
          </cell>
          <cell r="M192">
            <v>39773.708333333336</v>
          </cell>
          <cell r="N192" t="str">
            <v>Approve</v>
          </cell>
          <cell r="O192">
            <v>4000000</v>
          </cell>
          <cell r="Q192" t="str">
            <v>Yes</v>
          </cell>
          <cell r="R192">
            <v>39777</v>
          </cell>
          <cell r="T192" t="str">
            <v>Mr. Larry H. Putnam</v>
          </cell>
          <cell r="U192" t="str">
            <v>805-466-7087</v>
          </cell>
          <cell r="V192" t="str">
            <v>John C. Hansen 805-466-7087</v>
          </cell>
          <cell r="W192" t="str">
            <v>7480 El Camino Real</v>
          </cell>
          <cell r="X192" t="str">
            <v>Atascadero</v>
          </cell>
          <cell r="Y192" t="str">
            <v>CA</v>
          </cell>
          <cell r="Z192">
            <v>93422</v>
          </cell>
          <cell r="AA192" t="str">
            <v>(805) 466-0402</v>
          </cell>
          <cell r="AB192">
            <v>39801</v>
          </cell>
          <cell r="AC192">
            <v>39801</v>
          </cell>
          <cell r="AD192">
            <v>4000000</v>
          </cell>
          <cell r="AE192" t="str">
            <v>Hughes Hubbard</v>
          </cell>
          <cell r="AF192" t="str">
            <v>SLBA.OB</v>
          </cell>
          <cell r="AG192" t="str">
            <v>OTC</v>
          </cell>
          <cell r="AH192">
            <v>16.059999999999999</v>
          </cell>
          <cell r="AI192">
            <v>37360</v>
          </cell>
        </row>
        <row r="193">
          <cell r="A193">
            <v>169</v>
          </cell>
          <cell r="B193" t="str">
            <v>November 18, 2008</v>
          </cell>
          <cell r="C193" t="str">
            <v>FRB</v>
          </cell>
          <cell r="D193" t="str">
            <v>RSSD</v>
          </cell>
          <cell r="E193">
            <v>2314327</v>
          </cell>
          <cell r="F193" t="str">
            <v>Valley Financial Corporation</v>
          </cell>
          <cell r="H193">
            <v>16019000</v>
          </cell>
          <cell r="I193" t="str">
            <v>Approve</v>
          </cell>
          <cell r="L193" t="str">
            <v>November 21, 2008</v>
          </cell>
          <cell r="M193">
            <v>39773.708333333336</v>
          </cell>
          <cell r="N193" t="str">
            <v>Approve</v>
          </cell>
          <cell r="O193">
            <v>16019000</v>
          </cell>
          <cell r="Q193" t="str">
            <v>Yes</v>
          </cell>
          <cell r="R193">
            <v>39777</v>
          </cell>
          <cell r="T193" t="str">
            <v>Mr. Ellis L. Gutshall</v>
          </cell>
          <cell r="U193" t="str">
            <v>540-769-8500</v>
          </cell>
          <cell r="V193" t="str">
            <v>Kimberly B. Snyder 540-769-8542</v>
          </cell>
          <cell r="W193" t="str">
            <v>36 Church Avenue, SW</v>
          </cell>
          <cell r="X193" t="str">
            <v>Roanoke</v>
          </cell>
          <cell r="Y193" t="str">
            <v>VA</v>
          </cell>
          <cell r="Z193">
            <v>24011</v>
          </cell>
          <cell r="AA193" t="str">
            <v>(540) 342-4514</v>
          </cell>
          <cell r="AB193">
            <v>39794</v>
          </cell>
          <cell r="AC193">
            <v>39794</v>
          </cell>
          <cell r="AD193">
            <v>16019000</v>
          </cell>
          <cell r="AE193" t="str">
            <v>Squire Sanders</v>
          </cell>
          <cell r="AH193">
            <v>6.97</v>
          </cell>
          <cell r="AI193">
            <v>344742</v>
          </cell>
        </row>
        <row r="194">
          <cell r="AB194" t="str">
            <v xml:space="preserve"> </v>
          </cell>
        </row>
        <row r="195">
          <cell r="A195">
            <v>170</v>
          </cell>
          <cell r="B195" t="str">
            <v>November 19, 2008</v>
          </cell>
          <cell r="C195" t="str">
            <v>FRB</v>
          </cell>
          <cell r="D195" t="str">
            <v>RSSD</v>
          </cell>
          <cell r="E195">
            <v>2948366</v>
          </cell>
          <cell r="F195" t="str">
            <v>Mission Community Bancorp/Mission Community Bank</v>
          </cell>
          <cell r="G195" t="str">
            <v>CDFI - Public</v>
          </cell>
          <cell r="H195">
            <v>5116680</v>
          </cell>
          <cell r="I195" t="str">
            <v>Approve</v>
          </cell>
          <cell r="L195" t="str">
            <v>December 2, 2008</v>
          </cell>
          <cell r="M195">
            <v>39784.708333333336</v>
          </cell>
          <cell r="N195" t="str">
            <v>Approve</v>
          </cell>
          <cell r="O195">
            <v>5116000</v>
          </cell>
          <cell r="P195" t="str">
            <v>Application says "$5,116,680 or 3% RWA</v>
          </cell>
          <cell r="Q195" t="str">
            <v>Yes</v>
          </cell>
          <cell r="R195">
            <v>39785</v>
          </cell>
          <cell r="T195" t="str">
            <v>Ms. Anita M. Robinson</v>
          </cell>
          <cell r="U195" t="str">
            <v>805-782-5011</v>
          </cell>
          <cell r="V195" t="str">
            <v>Ron Pigeon 805-269-0012</v>
          </cell>
          <cell r="W195" t="str">
            <v>581 Higuera Street</v>
          </cell>
          <cell r="X195" t="str">
            <v>San Luis Obispo</v>
          </cell>
          <cell r="Y195" t="str">
            <v>CA</v>
          </cell>
          <cell r="Z195">
            <v>93401</v>
          </cell>
          <cell r="AA195" t="str">
            <v>(805) 269-0117</v>
          </cell>
          <cell r="AB195">
            <v>39822</v>
          </cell>
          <cell r="AC195">
            <v>39822</v>
          </cell>
          <cell r="AD195">
            <v>5116000</v>
          </cell>
          <cell r="AE195" t="str">
            <v>Hughes Hubbard</v>
          </cell>
          <cell r="AF195" t="str">
            <v>MISS.OB</v>
          </cell>
          <cell r="AG195" t="str">
            <v>OTC</v>
          </cell>
          <cell r="AH195" t="str">
            <v>n/a</v>
          </cell>
          <cell r="AI195" t="str">
            <v>n/a</v>
          </cell>
        </row>
        <row r="196">
          <cell r="A196">
            <v>171</v>
          </cell>
          <cell r="B196" t="str">
            <v>November 19, 2008</v>
          </cell>
          <cell r="C196" t="str">
            <v>OCC</v>
          </cell>
          <cell r="D196" t="str">
            <v>RSSD</v>
          </cell>
          <cell r="E196">
            <v>3227442</v>
          </cell>
          <cell r="F196" t="str">
            <v>Commerce National Bank</v>
          </cell>
          <cell r="G196" t="str">
            <v xml:space="preserve">Public </v>
          </cell>
          <cell r="H196">
            <v>5000000</v>
          </cell>
          <cell r="I196" t="str">
            <v>Approve</v>
          </cell>
          <cell r="L196" t="str">
            <v>November 21, 2008</v>
          </cell>
          <cell r="M196">
            <v>39773.708333333336</v>
          </cell>
          <cell r="N196" t="str">
            <v>Approve</v>
          </cell>
          <cell r="O196">
            <v>5000000</v>
          </cell>
          <cell r="Q196" t="str">
            <v>Yes</v>
          </cell>
          <cell r="R196">
            <v>39777</v>
          </cell>
          <cell r="T196" t="str">
            <v>Mr. Mark E. Simmons</v>
          </cell>
          <cell r="U196" t="str">
            <v>949-870-3860</v>
          </cell>
          <cell r="V196" t="str">
            <v>Reginald R. Prout 949-870-3862</v>
          </cell>
          <cell r="W196" t="str">
            <v>4040 MacArthur Blvd., Suite 100</v>
          </cell>
          <cell r="X196" t="str">
            <v>Newport Beach</v>
          </cell>
          <cell r="Y196" t="str">
            <v>CA</v>
          </cell>
          <cell r="Z196">
            <v>92660</v>
          </cell>
          <cell r="AA196" t="str">
            <v>(949) 870-4499</v>
          </cell>
          <cell r="AB196">
            <v>39822</v>
          </cell>
          <cell r="AC196">
            <v>39822</v>
          </cell>
          <cell r="AD196">
            <v>5000000</v>
          </cell>
          <cell r="AE196" t="str">
            <v>Squire Sanders</v>
          </cell>
          <cell r="AH196">
            <v>8.6</v>
          </cell>
          <cell r="AI196">
            <v>87209</v>
          </cell>
        </row>
        <row r="197">
          <cell r="A197">
            <v>172</v>
          </cell>
          <cell r="B197" t="str">
            <v>November 19, 2008</v>
          </cell>
          <cell r="C197" t="str">
            <v>OCC</v>
          </cell>
          <cell r="D197" t="str">
            <v>RSSD</v>
          </cell>
          <cell r="E197">
            <v>1115433</v>
          </cell>
          <cell r="F197" t="str">
            <v>Beverly National Corporation</v>
          </cell>
          <cell r="G197" t="str">
            <v xml:space="preserve">Public </v>
          </cell>
          <cell r="H197">
            <v>10600000</v>
          </cell>
          <cell r="I197" t="str">
            <v>Approve</v>
          </cell>
          <cell r="L197" t="str">
            <v>November 21, 2008</v>
          </cell>
          <cell r="M197">
            <v>39773.708333333336</v>
          </cell>
          <cell r="N197" t="str">
            <v>Approve</v>
          </cell>
          <cell r="O197">
            <v>10600000</v>
          </cell>
          <cell r="Q197" t="str">
            <v>Yes</v>
          </cell>
          <cell r="R197">
            <v>39777</v>
          </cell>
          <cell r="T197" t="str">
            <v>Mr. Donat A. Fournier</v>
          </cell>
          <cell r="U197" t="str">
            <v>978-922-2100</v>
          </cell>
          <cell r="V197" t="str">
            <v>Michael O. Gilles 978-922-2100</v>
          </cell>
          <cell r="W197" t="str">
            <v>240 Cabot St.</v>
          </cell>
          <cell r="X197" t="str">
            <v>Beverly</v>
          </cell>
          <cell r="Y197" t="str">
            <v>MA</v>
          </cell>
          <cell r="Z197">
            <v>1915</v>
          </cell>
          <cell r="AA197" t="str">
            <v>(978) 921-6317</v>
          </cell>
          <cell r="AB197" t="str">
            <v xml:space="preserve"> </v>
          </cell>
          <cell r="AE197" t="str">
            <v>Hughes Hubbard</v>
          </cell>
          <cell r="AF197" t="str">
            <v>BNV</v>
          </cell>
          <cell r="AG197" t="str">
            <v>AMEX</v>
          </cell>
          <cell r="AH197">
            <v>17.350000000000001</v>
          </cell>
        </row>
        <row r="198">
          <cell r="A198">
            <v>173</v>
          </cell>
          <cell r="B198" t="str">
            <v>November 19, 2008</v>
          </cell>
          <cell r="C198" t="str">
            <v>OCC</v>
          </cell>
          <cell r="D198" t="str">
            <v>RSSD</v>
          </cell>
          <cell r="E198">
            <v>1480944</v>
          </cell>
          <cell r="F198" t="str">
            <v>Emclaire Financial Corp./The Farmers National Bank of Emlenton</v>
          </cell>
          <cell r="G198" t="str">
            <v xml:space="preserve">Public </v>
          </cell>
          <cell r="H198">
            <v>7500000</v>
          </cell>
          <cell r="I198" t="str">
            <v>Approve</v>
          </cell>
          <cell r="L198" t="str">
            <v>November 21, 2008</v>
          </cell>
          <cell r="M198">
            <v>39773.708333333336</v>
          </cell>
          <cell r="N198" t="str">
            <v>Approve</v>
          </cell>
          <cell r="O198">
            <v>7500000</v>
          </cell>
          <cell r="Q198" t="str">
            <v>Yes</v>
          </cell>
          <cell r="R198">
            <v>39777</v>
          </cell>
          <cell r="T198" t="str">
            <v>Mr. William C. Marsh</v>
          </cell>
          <cell r="U198" t="str">
            <v>724-867-2311 ext. 118</v>
          </cell>
          <cell r="V198" t="str">
            <v>Amanda L. Engles 724-867-2311</v>
          </cell>
          <cell r="W198" t="str">
            <v>P.O. Drawer D</v>
          </cell>
          <cell r="X198" t="str">
            <v>Emlenton</v>
          </cell>
          <cell r="Y198" t="str">
            <v>PA</v>
          </cell>
          <cell r="Z198">
            <v>16373</v>
          </cell>
          <cell r="AA198" t="str">
            <v>(724) 867-9326</v>
          </cell>
          <cell r="AB198">
            <v>39805</v>
          </cell>
          <cell r="AC198">
            <v>39805</v>
          </cell>
          <cell r="AD198">
            <v>7500000</v>
          </cell>
          <cell r="AE198" t="str">
            <v>Squire Sanders</v>
          </cell>
          <cell r="AF198" t="str">
            <v>EMCF.OB</v>
          </cell>
          <cell r="AG198" t="str">
            <v>OTC</v>
          </cell>
          <cell r="AH198">
            <v>22.45</v>
          </cell>
          <cell r="AI198">
            <v>50111</v>
          </cell>
        </row>
        <row r="199">
          <cell r="A199">
            <v>174</v>
          </cell>
          <cell r="B199" t="str">
            <v>November 19, 2008</v>
          </cell>
          <cell r="C199" t="str">
            <v>OCC</v>
          </cell>
          <cell r="D199" t="str">
            <v>RSSD</v>
          </cell>
          <cell r="E199">
            <v>1142336</v>
          </cell>
          <cell r="F199" t="str">
            <v>Park National Corporation</v>
          </cell>
          <cell r="G199" t="str">
            <v xml:space="preserve">Public </v>
          </cell>
          <cell r="H199">
            <v>100000000</v>
          </cell>
          <cell r="I199" t="str">
            <v>Approve</v>
          </cell>
          <cell r="L199" t="str">
            <v>December 1, 2008</v>
          </cell>
          <cell r="M199">
            <v>39783.708333333336</v>
          </cell>
          <cell r="N199" t="str">
            <v>Approve</v>
          </cell>
          <cell r="O199">
            <v>100000000</v>
          </cell>
          <cell r="Q199" t="str">
            <v>Yes</v>
          </cell>
          <cell r="R199">
            <v>39785</v>
          </cell>
          <cell r="T199" t="str">
            <v>Mr. John W. Kozak</v>
          </cell>
          <cell r="U199" t="str">
            <v>740-349-3792</v>
          </cell>
          <cell r="V199" t="str">
            <v>David L. Trautman 740-349-3927</v>
          </cell>
          <cell r="W199" t="str">
            <v>50 North Third Street</v>
          </cell>
          <cell r="X199" t="str">
            <v>Newark</v>
          </cell>
          <cell r="Y199" t="str">
            <v>OH</v>
          </cell>
          <cell r="Z199">
            <v>43055</v>
          </cell>
          <cell r="AA199" t="str">
            <v>(740) 349-3709</v>
          </cell>
          <cell r="AB199">
            <v>39805</v>
          </cell>
          <cell r="AC199">
            <v>39805</v>
          </cell>
          <cell r="AD199">
            <v>100000000</v>
          </cell>
          <cell r="AE199" t="str">
            <v>Hughes Hubbard</v>
          </cell>
          <cell r="AF199" t="str">
            <v>PRK</v>
          </cell>
          <cell r="AG199" t="str">
            <v>AMEX</v>
          </cell>
          <cell r="AH199">
            <v>65.97</v>
          </cell>
          <cell r="AI199">
            <v>227376</v>
          </cell>
        </row>
        <row r="200">
          <cell r="A200">
            <v>175</v>
          </cell>
          <cell r="B200" t="str">
            <v>November 19, 2008</v>
          </cell>
          <cell r="C200" t="str">
            <v>OCC</v>
          </cell>
          <cell r="D200" t="str">
            <v>RSSD</v>
          </cell>
          <cell r="E200">
            <v>1085013</v>
          </cell>
          <cell r="F200" t="str">
            <v>Seacoast Banking Corporation of Florida/Seacoast National Bank</v>
          </cell>
          <cell r="G200" t="str">
            <v xml:space="preserve">Public </v>
          </cell>
          <cell r="H200">
            <v>50000000</v>
          </cell>
          <cell r="I200" t="str">
            <v>COUNCIL</v>
          </cell>
          <cell r="J200">
            <v>39771</v>
          </cell>
          <cell r="K200" t="str">
            <v>Approve</v>
          </cell>
          <cell r="L200" t="str">
            <v>December 3, 2008</v>
          </cell>
          <cell r="M200">
            <v>39785.708333333336</v>
          </cell>
          <cell r="N200" t="str">
            <v>Approve - Conditional</v>
          </cell>
          <cell r="O200">
            <v>50000000</v>
          </cell>
          <cell r="P200" t="str">
            <v>12/3/08; Approved by I/C on condition - check with Don</v>
          </cell>
          <cell r="R200">
            <v>39790</v>
          </cell>
          <cell r="T200" t="str">
            <v>Mr. William R. Hahl</v>
          </cell>
          <cell r="U200" t="str">
            <v>772-288-2825</v>
          </cell>
          <cell r="V200" t="str">
            <v>Dennis S. Hudson 772-288-6086</v>
          </cell>
          <cell r="W200" t="str">
            <v>P.O. Box 9012</v>
          </cell>
          <cell r="X200" t="str">
            <v>Stuart</v>
          </cell>
          <cell r="Y200" t="str">
            <v>FL</v>
          </cell>
          <cell r="Z200">
            <v>34995</v>
          </cell>
          <cell r="AA200" t="str">
            <v>(772) 288-6012</v>
          </cell>
          <cell r="AB200">
            <v>39801</v>
          </cell>
          <cell r="AC200">
            <v>39801</v>
          </cell>
          <cell r="AD200">
            <v>50000000</v>
          </cell>
          <cell r="AE200" t="str">
            <v>Squire Sanders</v>
          </cell>
          <cell r="AF200" t="str">
            <v>SBCF</v>
          </cell>
          <cell r="AG200" t="str">
            <v>Nasdaq</v>
          </cell>
          <cell r="AH200">
            <v>6.36</v>
          </cell>
          <cell r="AI200">
            <v>1179245</v>
          </cell>
        </row>
        <row r="201">
          <cell r="A201">
            <v>176</v>
          </cell>
          <cell r="B201" t="str">
            <v>November 19, 2008</v>
          </cell>
          <cell r="C201" t="str">
            <v>OCC</v>
          </cell>
          <cell r="D201" t="str">
            <v>RSSD</v>
          </cell>
          <cell r="E201">
            <v>1209136</v>
          </cell>
          <cell r="F201" t="str">
            <v>Horizon Bancorp</v>
          </cell>
          <cell r="G201" t="str">
            <v xml:space="preserve">Public </v>
          </cell>
          <cell r="H201">
            <v>25000000</v>
          </cell>
          <cell r="I201" t="str">
            <v>COUNCIL</v>
          </cell>
          <cell r="J201">
            <v>39771</v>
          </cell>
          <cell r="K201" t="str">
            <v>Approve</v>
          </cell>
          <cell r="L201" t="str">
            <v>November 21, 2008</v>
          </cell>
          <cell r="M201">
            <v>39773.708333333336</v>
          </cell>
          <cell r="N201" t="str">
            <v>Approve</v>
          </cell>
          <cell r="O201">
            <v>25000000</v>
          </cell>
          <cell r="Q201" t="str">
            <v>Yes</v>
          </cell>
          <cell r="R201">
            <v>39777</v>
          </cell>
          <cell r="T201" t="str">
            <v>Mr. James H. Foglesong</v>
          </cell>
          <cell r="U201" t="str">
            <v>219-873-2608</v>
          </cell>
          <cell r="V201" t="str">
            <v>Craig M. Dwight 219-873-2725</v>
          </cell>
          <cell r="W201" t="str">
            <v>515 Franklin Square</v>
          </cell>
          <cell r="X201" t="str">
            <v>Michigan City</v>
          </cell>
          <cell r="Y201" t="str">
            <v>IN</v>
          </cell>
          <cell r="Z201">
            <v>46360</v>
          </cell>
          <cell r="AA201" t="str">
            <v>(219) 873-2628</v>
          </cell>
          <cell r="AB201">
            <v>39801</v>
          </cell>
          <cell r="AC201">
            <v>39801</v>
          </cell>
          <cell r="AD201">
            <v>25000000</v>
          </cell>
          <cell r="AE201" t="str">
            <v>Hughes Hubbard</v>
          </cell>
          <cell r="AH201">
            <v>17.68</v>
          </cell>
          <cell r="AI201">
            <v>212104</v>
          </cell>
        </row>
        <row r="202">
          <cell r="A202">
            <v>177</v>
          </cell>
          <cell r="B202" t="str">
            <v>November 19, 2008</v>
          </cell>
          <cell r="C202" t="str">
            <v>FDIC</v>
          </cell>
          <cell r="D202" t="str">
            <v>RSSD</v>
          </cell>
          <cell r="E202">
            <v>507068</v>
          </cell>
          <cell r="F202" t="str">
            <v>Exchange Bank</v>
          </cell>
          <cell r="G202" t="str">
            <v>OTC - Private</v>
          </cell>
          <cell r="H202">
            <v>43000000</v>
          </cell>
          <cell r="I202" t="str">
            <v>COUNCIL</v>
          </cell>
          <cell r="J202">
            <v>39771</v>
          </cell>
          <cell r="K202" t="str">
            <v>Approve</v>
          </cell>
          <cell r="L202" t="str">
            <v>November 21, 2008</v>
          </cell>
          <cell r="M202">
            <v>39773.708333333336</v>
          </cell>
          <cell r="N202" t="str">
            <v>Approve</v>
          </cell>
          <cell r="O202">
            <v>43000000</v>
          </cell>
          <cell r="Q202" t="str">
            <v>Yes</v>
          </cell>
          <cell r="R202">
            <v>39777</v>
          </cell>
          <cell r="T202" t="str">
            <v>Mr. Bill Schrader</v>
          </cell>
          <cell r="U202" t="str">
            <v>707-524-3115</v>
          </cell>
          <cell r="V202" t="str">
            <v>Bruce DeCrona 707-524-3208</v>
          </cell>
          <cell r="W202" t="str">
            <v>545 Fourth Street</v>
          </cell>
          <cell r="X202" t="str">
            <v>Santa Rosa</v>
          </cell>
          <cell r="Y202" t="str">
            <v>CA</v>
          </cell>
          <cell r="Z202">
            <v>95401</v>
          </cell>
          <cell r="AA202" t="str">
            <v>(707) 579-4745</v>
          </cell>
          <cell r="AB202">
            <v>39801</v>
          </cell>
          <cell r="AC202">
            <v>39801</v>
          </cell>
          <cell r="AD202">
            <v>43000000</v>
          </cell>
          <cell r="AE202" t="str">
            <v>Squire Sanders</v>
          </cell>
          <cell r="AF202" t="str">
            <v>EXSR.OB</v>
          </cell>
          <cell r="AG202" t="str">
            <v>OTC</v>
          </cell>
          <cell r="AH202" t="str">
            <v>n/a</v>
          </cell>
          <cell r="AI202" t="str">
            <v>n/a</v>
          </cell>
        </row>
        <row r="203">
          <cell r="A203">
            <v>178</v>
          </cell>
          <cell r="B203" t="str">
            <v>November 19, 2008</v>
          </cell>
          <cell r="C203" t="str">
            <v>FDIC</v>
          </cell>
          <cell r="D203" t="str">
            <v>RSSD</v>
          </cell>
          <cell r="E203">
            <v>1081118</v>
          </cell>
          <cell r="F203" t="str">
            <v>Fidelity Southern Corporation</v>
          </cell>
          <cell r="G203" t="str">
            <v xml:space="preserve">Public </v>
          </cell>
          <cell r="H203">
            <v>48200000</v>
          </cell>
          <cell r="I203" t="str">
            <v>COUNCIL</v>
          </cell>
          <cell r="J203">
            <v>39771</v>
          </cell>
          <cell r="K203" t="str">
            <v>Approve</v>
          </cell>
          <cell r="L203" t="str">
            <v>November 21, 2008</v>
          </cell>
          <cell r="M203">
            <v>39773.708333333336</v>
          </cell>
          <cell r="N203" t="str">
            <v>Approve</v>
          </cell>
          <cell r="O203">
            <v>48200000</v>
          </cell>
          <cell r="Q203" t="str">
            <v>Yes</v>
          </cell>
          <cell r="R203">
            <v>39777</v>
          </cell>
          <cell r="T203" t="str">
            <v>Mr. James B. Miller, Jr.</v>
          </cell>
          <cell r="U203" t="str">
            <v>404-240-1501</v>
          </cell>
          <cell r="V203" t="str">
            <v>H. Palmer Proctor, Jr. 404-240-1525</v>
          </cell>
          <cell r="W203" t="str">
            <v>3490 Piedmont Road NE, Suite 1550</v>
          </cell>
          <cell r="X203" t="str">
            <v>Atlanta</v>
          </cell>
          <cell r="Y203" t="str">
            <v>GA</v>
          </cell>
          <cell r="Z203">
            <v>30305</v>
          </cell>
          <cell r="AA203" t="str">
            <v>(404) 814-8060</v>
          </cell>
          <cell r="AB203">
            <v>39801</v>
          </cell>
          <cell r="AC203">
            <v>39801</v>
          </cell>
          <cell r="AD203">
            <v>48200000</v>
          </cell>
          <cell r="AE203" t="str">
            <v>Hughes Hubbard</v>
          </cell>
          <cell r="AF203" t="str">
            <v>LION</v>
          </cell>
          <cell r="AG203" t="str">
            <v>Nasdaq</v>
          </cell>
          <cell r="AH203">
            <v>3.19</v>
          </cell>
          <cell r="AI203">
            <v>2266458</v>
          </cell>
        </row>
        <row r="204">
          <cell r="A204">
            <v>179</v>
          </cell>
          <cell r="B204" t="str">
            <v>November 19, 2008</v>
          </cell>
          <cell r="C204" t="str">
            <v>FDIC</v>
          </cell>
          <cell r="D204" t="str">
            <v>RSSD</v>
          </cell>
          <cell r="E204">
            <v>2803223</v>
          </cell>
          <cell r="F204" t="str">
            <v>FPB Bancorp, Inc.</v>
          </cell>
          <cell r="G204" t="str">
            <v xml:space="preserve">Public </v>
          </cell>
          <cell r="H204">
            <v>5800000</v>
          </cell>
          <cell r="I204" t="str">
            <v>COUNCIL</v>
          </cell>
          <cell r="J204">
            <v>39771</v>
          </cell>
          <cell r="K204" t="str">
            <v>Approve</v>
          </cell>
          <cell r="L204" t="str">
            <v>November 21, 2008</v>
          </cell>
          <cell r="M204">
            <v>39773.708333333336</v>
          </cell>
          <cell r="N204" t="str">
            <v>Approve</v>
          </cell>
          <cell r="O204">
            <v>5800000</v>
          </cell>
          <cell r="Q204" t="str">
            <v>Yes</v>
          </cell>
          <cell r="R204">
            <v>39777</v>
          </cell>
          <cell r="T204" t="str">
            <v>Ms. Nancy E. Aumack</v>
          </cell>
          <cell r="U204" t="str">
            <v>772-225-5930</v>
          </cell>
          <cell r="V204" t="str">
            <v>Marge Riley 772-225-5910</v>
          </cell>
          <cell r="W204" t="str">
            <v>1301 SE Port St. Lucie Blvd</v>
          </cell>
          <cell r="X204" t="str">
            <v>Port St. Lucie</v>
          </cell>
          <cell r="Y204" t="str">
            <v>FL</v>
          </cell>
          <cell r="Z204">
            <v>34952</v>
          </cell>
          <cell r="AA204" t="str">
            <v>(772) 225-5998</v>
          </cell>
          <cell r="AB204">
            <v>39787</v>
          </cell>
          <cell r="AC204">
            <v>39787</v>
          </cell>
          <cell r="AD204">
            <v>5800000</v>
          </cell>
          <cell r="AE204" t="str">
            <v>Squire Sanders</v>
          </cell>
          <cell r="AF204" t="str">
            <v>FPBI</v>
          </cell>
          <cell r="AG204" t="str">
            <v>Nasdaq</v>
          </cell>
          <cell r="AH204">
            <v>4.75</v>
          </cell>
          <cell r="AI204">
            <v>183158</v>
          </cell>
        </row>
        <row r="205">
          <cell r="A205">
            <v>180</v>
          </cell>
          <cell r="B205" t="str">
            <v>November 19, 2008</v>
          </cell>
          <cell r="C205" t="str">
            <v>FDIC</v>
          </cell>
          <cell r="D205" t="str">
            <v>RSSD</v>
          </cell>
          <cell r="E205">
            <v>1133277</v>
          </cell>
          <cell r="F205" t="str">
            <v>Green Bankshares, Inc.</v>
          </cell>
          <cell r="G205" t="str">
            <v xml:space="preserve">Public </v>
          </cell>
          <cell r="H205">
            <v>72278000</v>
          </cell>
          <cell r="I205" t="str">
            <v>COUNCIL</v>
          </cell>
          <cell r="J205">
            <v>39771</v>
          </cell>
          <cell r="K205" t="str">
            <v>Approve</v>
          </cell>
          <cell r="L205" t="str">
            <v>November 21, 2008</v>
          </cell>
          <cell r="M205">
            <v>39773.708333333336</v>
          </cell>
          <cell r="N205" t="str">
            <v>Approve</v>
          </cell>
          <cell r="O205">
            <v>72278000</v>
          </cell>
          <cell r="Q205" t="str">
            <v>Yes</v>
          </cell>
          <cell r="R205">
            <v>39777</v>
          </cell>
          <cell r="T205" t="str">
            <v>Mr. R. Stan Puckett</v>
          </cell>
          <cell r="U205" t="str">
            <v>423-278-3010</v>
          </cell>
          <cell r="V205" t="str">
            <v>James E. Adams 423-278-3050</v>
          </cell>
          <cell r="W205" t="str">
            <v>100 North Main Street</v>
          </cell>
          <cell r="X205" t="str">
            <v>Greeneville</v>
          </cell>
          <cell r="Y205" t="str">
            <v>TN</v>
          </cell>
          <cell r="Z205">
            <v>37743</v>
          </cell>
          <cell r="AA205" t="str">
            <v>(423) 787-1235</v>
          </cell>
          <cell r="AB205">
            <v>39805</v>
          </cell>
          <cell r="AC205">
            <v>39805</v>
          </cell>
          <cell r="AD205">
            <v>72278000</v>
          </cell>
          <cell r="AE205" t="str">
            <v>Hughes Hubbard</v>
          </cell>
          <cell r="AF205" t="str">
            <v>GRNB</v>
          </cell>
          <cell r="AG205" t="str">
            <v>Nasdaq</v>
          </cell>
          <cell r="AH205">
            <v>17.059999999999999</v>
          </cell>
          <cell r="AI205">
            <v>635504</v>
          </cell>
        </row>
        <row r="206">
          <cell r="A206">
            <v>181</v>
          </cell>
          <cell r="B206" t="str">
            <v>November 19, 2008</v>
          </cell>
          <cell r="C206" t="str">
            <v>FDIC</v>
          </cell>
          <cell r="D206" t="str">
            <v>RSSD</v>
          </cell>
          <cell r="E206">
            <v>3194638</v>
          </cell>
          <cell r="F206" t="str">
            <v>Seacoast Commerce Bank</v>
          </cell>
          <cell r="G206" t="str">
            <v>OTC - Private</v>
          </cell>
          <cell r="H206">
            <v>1800000</v>
          </cell>
          <cell r="I206" t="str">
            <v>COUNCIL</v>
          </cell>
          <cell r="J206">
            <v>39771</v>
          </cell>
          <cell r="K206" t="str">
            <v>Approve</v>
          </cell>
          <cell r="L206" t="str">
            <v>November 21, 2008</v>
          </cell>
          <cell r="M206">
            <v>39773.708333333336</v>
          </cell>
          <cell r="N206" t="str">
            <v>Approve</v>
          </cell>
          <cell r="O206">
            <v>1800000</v>
          </cell>
          <cell r="Q206" t="str">
            <v>Yes</v>
          </cell>
          <cell r="R206">
            <v>39777</v>
          </cell>
          <cell r="T206" t="str">
            <v>Mr. Richard M. Sanborn</v>
          </cell>
          <cell r="U206" t="str">
            <v>619-409-5762</v>
          </cell>
          <cell r="V206" t="str">
            <v>Ronnie Zivanic 619-409-5721</v>
          </cell>
          <cell r="W206" t="str">
            <v>678 Third Avenue, Suite 310</v>
          </cell>
          <cell r="X206" t="str">
            <v>Chula Vista</v>
          </cell>
          <cell r="Y206" t="str">
            <v>CA</v>
          </cell>
          <cell r="Z206">
            <v>91910</v>
          </cell>
          <cell r="AA206" t="str">
            <v>(619) 618-4506</v>
          </cell>
          <cell r="AB206">
            <v>39805</v>
          </cell>
          <cell r="AC206">
            <v>39805</v>
          </cell>
          <cell r="AD206">
            <v>1800000</v>
          </cell>
          <cell r="AE206" t="str">
            <v>Squire Sanders</v>
          </cell>
          <cell r="AF206" t="str">
            <v>SCCB.OB</v>
          </cell>
          <cell r="AG206" t="str">
            <v>OTC</v>
          </cell>
          <cell r="AH206" t="str">
            <v>n/a</v>
          </cell>
          <cell r="AI206" t="str">
            <v>n/a</v>
          </cell>
        </row>
        <row r="207">
          <cell r="A207">
            <v>182</v>
          </cell>
          <cell r="B207" t="str">
            <v>November 19, 2008</v>
          </cell>
          <cell r="C207" t="str">
            <v>FRB</v>
          </cell>
          <cell r="D207" t="str">
            <v>RSSD</v>
          </cell>
          <cell r="E207">
            <v>1201925</v>
          </cell>
          <cell r="F207" t="str">
            <v>Independent Bank Corporation</v>
          </cell>
          <cell r="H207">
            <v>72000000</v>
          </cell>
          <cell r="I207" t="str">
            <v>COUNCIL</v>
          </cell>
          <cell r="J207">
            <v>39771</v>
          </cell>
          <cell r="K207" t="str">
            <v>Approve</v>
          </cell>
          <cell r="L207" t="str">
            <v>November 21, 2008</v>
          </cell>
          <cell r="M207">
            <v>39773.708333333336</v>
          </cell>
          <cell r="N207" t="str">
            <v>Approve</v>
          </cell>
          <cell r="O207">
            <v>72000000</v>
          </cell>
          <cell r="Q207" t="str">
            <v>Yes</v>
          </cell>
          <cell r="R207">
            <v>39777</v>
          </cell>
          <cell r="T207" t="str">
            <v>Mr. Robert N. Shuster</v>
          </cell>
          <cell r="U207" t="str">
            <v>616-522-1765</v>
          </cell>
          <cell r="V207" t="str">
            <v>Dean M. Morse 616-522-1781</v>
          </cell>
          <cell r="W207" t="str">
            <v>230 West Main Street</v>
          </cell>
          <cell r="X207" t="str">
            <v>Ionia</v>
          </cell>
          <cell r="Y207" t="str">
            <v>MI</v>
          </cell>
          <cell r="Z207">
            <v>48846</v>
          </cell>
          <cell r="AA207" t="str">
            <v>(616) 522-1858</v>
          </cell>
          <cell r="AB207">
            <v>39794</v>
          </cell>
          <cell r="AC207">
            <v>39794</v>
          </cell>
          <cell r="AD207">
            <v>72000000</v>
          </cell>
          <cell r="AE207" t="str">
            <v>Hughes Hubbard</v>
          </cell>
          <cell r="AH207">
            <v>3.12</v>
          </cell>
          <cell r="AI207">
            <v>3461538</v>
          </cell>
        </row>
        <row r="208">
          <cell r="A208">
            <v>183</v>
          </cell>
          <cell r="B208" t="str">
            <v>November 19, 2008</v>
          </cell>
          <cell r="C208" t="str">
            <v>FDIC/FRB</v>
          </cell>
          <cell r="D208" t="str">
            <v>RSSD</v>
          </cell>
          <cell r="E208">
            <v>3152245</v>
          </cell>
          <cell r="F208" t="str">
            <v>Sterling Financial Corporation/Sterling Savings Bank</v>
          </cell>
          <cell r="G208" t="str">
            <v xml:space="preserve">Public </v>
          </cell>
          <cell r="H208">
            <v>303000000</v>
          </cell>
          <cell r="I208" t="str">
            <v>COUNCIL</v>
          </cell>
          <cell r="J208">
            <v>39771</v>
          </cell>
          <cell r="K208" t="str">
            <v>Approve</v>
          </cell>
          <cell r="L208" t="str">
            <v>November 21, 2008</v>
          </cell>
          <cell r="M208">
            <v>39773.708333333336</v>
          </cell>
          <cell r="N208" t="str">
            <v>Approve</v>
          </cell>
          <cell r="O208">
            <v>303000000</v>
          </cell>
          <cell r="Q208" t="str">
            <v>Yes</v>
          </cell>
          <cell r="R208">
            <v>39777</v>
          </cell>
          <cell r="T208" t="str">
            <v>Mr. Daniel G. Byrne</v>
          </cell>
          <cell r="U208" t="str">
            <v>509-458-3711</v>
          </cell>
          <cell r="V208" t="str">
            <v>Shawna R. Manion 509-624-4130 ext. 6418</v>
          </cell>
          <cell r="W208" t="str">
            <v>111 N Wall</v>
          </cell>
          <cell r="X208" t="str">
            <v>Spokane</v>
          </cell>
          <cell r="Y208" t="str">
            <v>WA</v>
          </cell>
          <cell r="Z208">
            <v>99201</v>
          </cell>
          <cell r="AA208" t="str">
            <v>(509) 624-6233</v>
          </cell>
          <cell r="AB208">
            <v>39787</v>
          </cell>
          <cell r="AC208">
            <v>39787</v>
          </cell>
          <cell r="AD208">
            <v>303000000</v>
          </cell>
          <cell r="AE208" t="str">
            <v>Squire Sanders</v>
          </cell>
          <cell r="AF208" t="str">
            <v>STSA</v>
          </cell>
          <cell r="AG208" t="str">
            <v>Nasdaq</v>
          </cell>
          <cell r="AH208">
            <v>7.06</v>
          </cell>
          <cell r="AI208">
            <v>6437677</v>
          </cell>
        </row>
        <row r="209">
          <cell r="AB209" t="str">
            <v xml:space="preserve"> </v>
          </cell>
        </row>
        <row r="210">
          <cell r="A210">
            <v>184</v>
          </cell>
          <cell r="B210" t="str">
            <v>November 20, 2008</v>
          </cell>
          <cell r="C210" t="str">
            <v>OCC</v>
          </cell>
          <cell r="D210" t="str">
            <v>RSSD</v>
          </cell>
          <cell r="E210">
            <v>2925657</v>
          </cell>
          <cell r="F210" t="str">
            <v>Pinnacle Financial Partners, Inc.</v>
          </cell>
          <cell r="H210">
            <v>95000000</v>
          </cell>
          <cell r="I210" t="str">
            <v>Approve</v>
          </cell>
          <cell r="L210" t="str">
            <v>November 21, 2008</v>
          </cell>
          <cell r="M210">
            <v>39773.708333333336</v>
          </cell>
          <cell r="N210" t="str">
            <v>Approve</v>
          </cell>
          <cell r="O210">
            <v>95000000</v>
          </cell>
          <cell r="Q210" t="str">
            <v>Yes</v>
          </cell>
          <cell r="R210">
            <v>39777</v>
          </cell>
          <cell r="T210" t="str">
            <v>Mr. Harold R. Carpenter</v>
          </cell>
          <cell r="U210" t="str">
            <v>615-744-3742</v>
          </cell>
          <cell r="V210" t="str">
            <v>Bob F. Thompson 615-742-6262</v>
          </cell>
          <cell r="W210" t="str">
            <v>211 Commerce Street, Suite 300</v>
          </cell>
          <cell r="X210" t="str">
            <v>Nashville</v>
          </cell>
          <cell r="Y210" t="str">
            <v>TN</v>
          </cell>
          <cell r="Z210">
            <v>37201</v>
          </cell>
          <cell r="AA210" t="str">
            <v>(615) 744-3842</v>
          </cell>
          <cell r="AB210">
            <v>39794</v>
          </cell>
          <cell r="AC210">
            <v>39794</v>
          </cell>
          <cell r="AD210">
            <v>95000000</v>
          </cell>
          <cell r="AE210" t="str">
            <v>Hughes Hubbard</v>
          </cell>
          <cell r="AH210">
            <v>26.64</v>
          </cell>
          <cell r="AI210">
            <v>534910</v>
          </cell>
        </row>
        <row r="211">
          <cell r="A211">
            <v>185</v>
          </cell>
          <cell r="B211" t="str">
            <v>November 20, 2008</v>
          </cell>
          <cell r="C211" t="str">
            <v>OCC</v>
          </cell>
          <cell r="D211" t="str">
            <v>RSSD</v>
          </cell>
          <cell r="E211">
            <v>1363757</v>
          </cell>
          <cell r="F211" t="str">
            <v>First Litchfield Financial Corporation</v>
          </cell>
          <cell r="H211">
            <v>10000000</v>
          </cell>
          <cell r="I211" t="str">
            <v>Approve</v>
          </cell>
          <cell r="L211" t="str">
            <v>November 25, 2008</v>
          </cell>
          <cell r="M211">
            <v>39777.708333333336</v>
          </cell>
          <cell r="N211" t="str">
            <v>Approve</v>
          </cell>
          <cell r="O211">
            <v>10000000</v>
          </cell>
          <cell r="Q211" t="str">
            <v>Yes</v>
          </cell>
          <cell r="R211">
            <v>39783</v>
          </cell>
          <cell r="T211" t="str">
            <v>Mr. Joseph J. Greco</v>
          </cell>
          <cell r="U211" t="str">
            <v>860-567-6438</v>
          </cell>
          <cell r="V211" t="str">
            <v>Carroll A Pereira 860-567-2674 ext 7001</v>
          </cell>
          <cell r="W211" t="str">
            <v>P.O. Box #578</v>
          </cell>
          <cell r="X211" t="str">
            <v>Litchfield</v>
          </cell>
          <cell r="Y211" t="str">
            <v>CT</v>
          </cell>
          <cell r="Z211" t="str">
            <v>06759</v>
          </cell>
          <cell r="AA211" t="str">
            <v>(860) 567-5231</v>
          </cell>
          <cell r="AB211">
            <v>39794</v>
          </cell>
          <cell r="AC211">
            <v>39794</v>
          </cell>
          <cell r="AD211">
            <v>10000000</v>
          </cell>
          <cell r="AE211" t="str">
            <v>Squire Sanders</v>
          </cell>
          <cell r="AH211">
            <v>7.53</v>
          </cell>
          <cell r="AI211">
            <v>199203</v>
          </cell>
        </row>
        <row r="212">
          <cell r="A212">
            <v>186</v>
          </cell>
          <cell r="B212" t="str">
            <v>November 20, 2008</v>
          </cell>
          <cell r="C212" t="str">
            <v>OCC</v>
          </cell>
          <cell r="D212" t="str">
            <v>RSSD</v>
          </cell>
          <cell r="E212">
            <v>1133932</v>
          </cell>
          <cell r="F212" t="str">
            <v>The First Bancorp, Inc.</v>
          </cell>
          <cell r="G212" t="str">
            <v xml:space="preserve">Public </v>
          </cell>
          <cell r="H212">
            <v>25000000</v>
          </cell>
          <cell r="I212" t="str">
            <v>Approve</v>
          </cell>
          <cell r="L212" t="str">
            <v>November 21, 2008</v>
          </cell>
          <cell r="M212">
            <v>39773.708333333336</v>
          </cell>
          <cell r="N212" t="str">
            <v>Approve</v>
          </cell>
          <cell r="O212">
            <v>25000000</v>
          </cell>
          <cell r="Q212" t="str">
            <v>Yes</v>
          </cell>
          <cell r="R212">
            <v>39777</v>
          </cell>
          <cell r="T212" t="str">
            <v>Mr. Daniel R. Daigneault</v>
          </cell>
          <cell r="U212" t="str">
            <v>207-563-3195 x2010</v>
          </cell>
          <cell r="V212" t="str">
            <v>F. Stephen Ward 207-563-3195 ext. 5001</v>
          </cell>
          <cell r="W212" t="str">
            <v>P.O. Box 940</v>
          </cell>
          <cell r="X212" t="str">
            <v>Damariscotta</v>
          </cell>
          <cell r="Y212" t="str">
            <v>ME</v>
          </cell>
          <cell r="Z212" t="str">
            <v>04543-0940</v>
          </cell>
          <cell r="AA212" t="str">
            <v>(207) 563-5085</v>
          </cell>
          <cell r="AB212">
            <v>39822</v>
          </cell>
          <cell r="AC212">
            <v>39822</v>
          </cell>
          <cell r="AD212">
            <v>25000000</v>
          </cell>
          <cell r="AE212" t="str">
            <v>Hughes Hubbard</v>
          </cell>
          <cell r="AH212">
            <v>16.600000000000001</v>
          </cell>
          <cell r="AI212">
            <v>225904</v>
          </cell>
        </row>
        <row r="213">
          <cell r="A213">
            <v>187</v>
          </cell>
          <cell r="B213" t="str">
            <v>November 20, 2008</v>
          </cell>
          <cell r="C213" t="str">
            <v>OCC</v>
          </cell>
          <cell r="D213" t="str">
            <v>RSSD</v>
          </cell>
          <cell r="E213">
            <v>3378380</v>
          </cell>
          <cell r="F213" t="str">
            <v>CNB Financial Corporation</v>
          </cell>
          <cell r="G213" t="str">
            <v>OTC - Public</v>
          </cell>
          <cell r="H213">
            <v>7000000</v>
          </cell>
          <cell r="I213" t="str">
            <v>Approve</v>
          </cell>
          <cell r="L213" t="str">
            <v>November 21, 2008</v>
          </cell>
          <cell r="M213">
            <v>39773.708333333336</v>
          </cell>
          <cell r="N213" t="str">
            <v>Approve</v>
          </cell>
          <cell r="O213">
            <v>7000000</v>
          </cell>
          <cell r="Q213" t="str">
            <v>Yes</v>
          </cell>
          <cell r="R213">
            <v>39777</v>
          </cell>
          <cell r="T213" t="str">
            <v>Mr. Charles R. Valade</v>
          </cell>
          <cell r="U213" t="str">
            <v>508-793-8350</v>
          </cell>
          <cell r="V213" t="str">
            <v>William M. Mahoney 508-793-8369</v>
          </cell>
          <cell r="W213" t="str">
            <v>33 Waldo Street</v>
          </cell>
          <cell r="X213" t="str">
            <v>Worcester</v>
          </cell>
          <cell r="Y213" t="str">
            <v>MA</v>
          </cell>
          <cell r="Z213" t="str">
            <v>01608</v>
          </cell>
          <cell r="AA213" t="str">
            <v>(508) 793-8321</v>
          </cell>
          <cell r="AB213">
            <v>0</v>
          </cell>
          <cell r="AE213" t="str">
            <v>Squire Sanders</v>
          </cell>
          <cell r="AH213">
            <v>4.37</v>
          </cell>
        </row>
        <row r="214">
          <cell r="A214">
            <v>188</v>
          </cell>
          <cell r="B214" t="str">
            <v>November 20, 2008</v>
          </cell>
          <cell r="C214" t="str">
            <v>OCC</v>
          </cell>
          <cell r="D214" t="str">
            <v>RSSD</v>
          </cell>
          <cell r="E214">
            <v>1139242</v>
          </cell>
          <cell r="F214" t="str">
            <v>Sun Bancorp, Inc</v>
          </cell>
          <cell r="G214" t="str">
            <v xml:space="preserve">Public </v>
          </cell>
          <cell r="H214">
            <v>89310000</v>
          </cell>
          <cell r="I214" t="str">
            <v>Approve</v>
          </cell>
          <cell r="L214" t="str">
            <v>December 2, 2008</v>
          </cell>
          <cell r="M214">
            <v>39784.708333333336</v>
          </cell>
          <cell r="N214" t="str">
            <v>Approve</v>
          </cell>
          <cell r="O214">
            <v>89310000</v>
          </cell>
          <cell r="P214" t="str">
            <v>12/2/08: Approved by I/C with condition that council provide guidance about commercial real estate; 12/16/08 Council has provided that guidance</v>
          </cell>
          <cell r="Q214" t="str">
            <v>Yes</v>
          </cell>
          <cell r="R214">
            <v>39799</v>
          </cell>
          <cell r="T214" t="str">
            <v>Mr. Thomas X. Geisel</v>
          </cell>
          <cell r="U214" t="str">
            <v>856-691-4184</v>
          </cell>
          <cell r="V214" t="str">
            <v>Dan A. Chila 856-690-9210</v>
          </cell>
          <cell r="W214" t="str">
            <v>226 Landis Avenue</v>
          </cell>
          <cell r="X214" t="str">
            <v>Vineland</v>
          </cell>
          <cell r="Y214" t="str">
            <v>NJ</v>
          </cell>
          <cell r="Z214" t="str">
            <v>08360</v>
          </cell>
          <cell r="AA214" t="str">
            <v>(856) 691-9187</v>
          </cell>
          <cell r="AB214">
            <v>39822</v>
          </cell>
          <cell r="AC214">
            <v>39822</v>
          </cell>
          <cell r="AD214">
            <v>89310000</v>
          </cell>
          <cell r="AE214" t="str">
            <v>Hughes Hubbard</v>
          </cell>
          <cell r="AH214">
            <v>8.68</v>
          </cell>
          <cell r="AI214">
            <v>1543376</v>
          </cell>
        </row>
        <row r="215">
          <cell r="A215">
            <v>189</v>
          </cell>
          <cell r="B215" t="str">
            <v>November 20, 2008</v>
          </cell>
          <cell r="C215" t="str">
            <v>OCC</v>
          </cell>
          <cell r="D215" t="str">
            <v>RSSD</v>
          </cell>
          <cell r="E215">
            <v>1117026</v>
          </cell>
          <cell r="F215" t="str">
            <v>National Penn Bancshares, Inc.</v>
          </cell>
          <cell r="H215">
            <v>150000000</v>
          </cell>
          <cell r="I215" t="str">
            <v>Approve</v>
          </cell>
          <cell r="L215" t="str">
            <v>November 25, 2008</v>
          </cell>
          <cell r="M215">
            <v>39777.708333333336</v>
          </cell>
          <cell r="N215" t="str">
            <v>Approve</v>
          </cell>
          <cell r="O215">
            <v>150000000</v>
          </cell>
          <cell r="Q215" t="str">
            <v>Yes</v>
          </cell>
          <cell r="R215">
            <v>39783</v>
          </cell>
          <cell r="T215" t="str">
            <v>Mr. Michael R. Reinhard</v>
          </cell>
          <cell r="U215" t="str">
            <v>610-369-6342</v>
          </cell>
          <cell r="V215" t="str">
            <v>Gary Rhoads 610-369-6341</v>
          </cell>
          <cell r="W215" t="str">
            <v>P.O. Box 547</v>
          </cell>
          <cell r="X215" t="str">
            <v>Boyertown</v>
          </cell>
          <cell r="Y215" t="str">
            <v>PA</v>
          </cell>
          <cell r="Z215">
            <v>19512</v>
          </cell>
          <cell r="AA215" t="str">
            <v>(610) 369-6349</v>
          </cell>
          <cell r="AB215">
            <v>39794</v>
          </cell>
          <cell r="AC215">
            <v>39794</v>
          </cell>
          <cell r="AD215">
            <v>150000000</v>
          </cell>
          <cell r="AE215" t="str">
            <v>Squire Sanders</v>
          </cell>
          <cell r="AH215">
            <v>15.3</v>
          </cell>
          <cell r="AI215">
            <v>1470588</v>
          </cell>
        </row>
        <row r="216">
          <cell r="A216">
            <v>190</v>
          </cell>
          <cell r="B216" t="str">
            <v>November 20, 2008</v>
          </cell>
          <cell r="C216" t="str">
            <v>FRB</v>
          </cell>
          <cell r="D216" t="str">
            <v>RSSD</v>
          </cell>
          <cell r="E216">
            <v>1208906</v>
          </cell>
          <cell r="F216" t="str">
            <v>Lakeland Financial Corporation</v>
          </cell>
          <cell r="G216" t="str">
            <v xml:space="preserve">Public </v>
          </cell>
          <cell r="H216">
            <v>56044000</v>
          </cell>
          <cell r="I216" t="str">
            <v>COUNCIL</v>
          </cell>
          <cell r="J216">
            <v>39799</v>
          </cell>
          <cell r="K216" t="str">
            <v>Approve</v>
          </cell>
          <cell r="L216" t="str">
            <v>December 18, 2008</v>
          </cell>
          <cell r="M216">
            <v>39800.729166666664</v>
          </cell>
          <cell r="N216" t="str">
            <v>Approve</v>
          </cell>
          <cell r="O216">
            <v>56044000</v>
          </cell>
          <cell r="P216" t="str">
            <v>Approved by Council on 12/17/08</v>
          </cell>
          <cell r="Q216" t="str">
            <v>Yes</v>
          </cell>
          <cell r="R216">
            <v>39812</v>
          </cell>
          <cell r="T216" t="str">
            <v>Mr. Michael L Kubacki</v>
          </cell>
          <cell r="U216" t="str">
            <v>574-267-9178</v>
          </cell>
          <cell r="V216" t="str">
            <v>David M. Findlay 574-267-9197</v>
          </cell>
          <cell r="W216" t="str">
            <v>202 East Center Street</v>
          </cell>
          <cell r="X216" t="str">
            <v>Warsaw</v>
          </cell>
          <cell r="Y216" t="str">
            <v>IN</v>
          </cell>
          <cell r="Z216">
            <v>46580</v>
          </cell>
          <cell r="AA216" t="str">
            <v>(574) 267-4282</v>
          </cell>
          <cell r="AB216" t="str">
            <v xml:space="preserve"> </v>
          </cell>
          <cell r="AE216" t="str">
            <v>Hughes Hubbard</v>
          </cell>
        </row>
        <row r="217">
          <cell r="A217">
            <v>191</v>
          </cell>
          <cell r="B217" t="str">
            <v>November 20, 2008</v>
          </cell>
          <cell r="C217" t="str">
            <v>FRB</v>
          </cell>
          <cell r="D217" t="str">
            <v>RSSD</v>
          </cell>
          <cell r="E217">
            <v>2324111</v>
          </cell>
          <cell r="F217" t="str">
            <v>Northeast Bancorp</v>
          </cell>
          <cell r="G217" t="str">
            <v xml:space="preserve">Public </v>
          </cell>
          <cell r="H217">
            <v>4200000</v>
          </cell>
          <cell r="I217" t="str">
            <v>Approve</v>
          </cell>
          <cell r="L217" t="str">
            <v>November 25, 2008</v>
          </cell>
          <cell r="M217">
            <v>39777.708333333336</v>
          </cell>
          <cell r="N217" t="str">
            <v>Approve</v>
          </cell>
          <cell r="O217">
            <v>4227000</v>
          </cell>
          <cell r="Q217" t="str">
            <v>Yes</v>
          </cell>
          <cell r="R217">
            <v>39785</v>
          </cell>
          <cell r="T217" t="str">
            <v>Mr. Robert Johnson</v>
          </cell>
          <cell r="U217" t="str">
            <v>207-786-3245 ext. 3521</v>
          </cell>
          <cell r="V217" t="str">
            <v>James Delamater 207-786-3245 ext. 3569</v>
          </cell>
          <cell r="W217" t="str">
            <v>500 Canal Street</v>
          </cell>
          <cell r="X217" t="str">
            <v>Lewiston</v>
          </cell>
          <cell r="Y217" t="str">
            <v>ME</v>
          </cell>
          <cell r="Z217" t="str">
            <v>04240</v>
          </cell>
          <cell r="AA217" t="str">
            <v>(207) 777-5936</v>
          </cell>
          <cell r="AB217">
            <v>39794</v>
          </cell>
          <cell r="AC217">
            <v>39794</v>
          </cell>
          <cell r="AD217">
            <v>4227000</v>
          </cell>
          <cell r="AE217" t="str">
            <v>Squire Sanders</v>
          </cell>
          <cell r="AH217">
            <v>9.33</v>
          </cell>
          <cell r="AI217">
            <v>67958</v>
          </cell>
        </row>
        <row r="218">
          <cell r="A218">
            <v>192</v>
          </cell>
          <cell r="B218" t="str">
            <v>November 20, 2008</v>
          </cell>
          <cell r="C218" t="str">
            <v>FRB</v>
          </cell>
          <cell r="D218" t="str">
            <v>RSSD</v>
          </cell>
          <cell r="E218">
            <v>3135190</v>
          </cell>
          <cell r="F218" t="str">
            <v>Cecil Bancorp, Inc.</v>
          </cell>
          <cell r="G218" t="str">
            <v xml:space="preserve">Public </v>
          </cell>
          <cell r="H218">
            <v>11560000</v>
          </cell>
          <cell r="I218" t="str">
            <v>Approve</v>
          </cell>
          <cell r="L218" t="str">
            <v>November 21, 2008</v>
          </cell>
          <cell r="M218">
            <v>39773.708333333336</v>
          </cell>
          <cell r="N218" t="str">
            <v>Approve</v>
          </cell>
          <cell r="O218">
            <v>11560000</v>
          </cell>
          <cell r="Q218" t="str">
            <v>Yes</v>
          </cell>
          <cell r="R218">
            <v>39777</v>
          </cell>
          <cell r="T218" t="str">
            <v>Ms. Mary B. Halsey</v>
          </cell>
          <cell r="U218" t="str">
            <v>410-398-1650</v>
          </cell>
          <cell r="V218" t="str">
            <v>Lee Whitehead 410-642-2300</v>
          </cell>
          <cell r="W218" t="str">
            <v>P.O. Box 568</v>
          </cell>
          <cell r="X218" t="str">
            <v>Elkton</v>
          </cell>
          <cell r="Y218" t="str">
            <v>MD</v>
          </cell>
          <cell r="Z218" t="str">
            <v>21922-0568</v>
          </cell>
          <cell r="AA218" t="str">
            <v>(410) 392-3128</v>
          </cell>
          <cell r="AB218">
            <v>39805</v>
          </cell>
          <cell r="AC218">
            <v>39805</v>
          </cell>
          <cell r="AD218">
            <v>11560000</v>
          </cell>
          <cell r="AE218" t="str">
            <v>Hughes Hubbard</v>
          </cell>
          <cell r="AH218">
            <v>6.63</v>
          </cell>
          <cell r="AI218">
            <v>261538</v>
          </cell>
        </row>
        <row r="219">
          <cell r="AB219" t="str">
            <v xml:space="preserve"> </v>
          </cell>
        </row>
        <row r="220">
          <cell r="A220">
            <v>193</v>
          </cell>
          <cell r="B220" t="str">
            <v>November 21, 2008</v>
          </cell>
          <cell r="C220" t="str">
            <v>OTS</v>
          </cell>
          <cell r="D220" t="str">
            <v>Holding Co Docket</v>
          </cell>
          <cell r="E220" t="str">
            <v>H1972</v>
          </cell>
          <cell r="F220" t="str">
            <v>Anchor BanCorp Wisconsin, Inc.</v>
          </cell>
          <cell r="G220" t="str">
            <v xml:space="preserve">Public </v>
          </cell>
          <cell r="H220">
            <v>110000000</v>
          </cell>
          <cell r="I220" t="str">
            <v>Approve</v>
          </cell>
          <cell r="L220" t="str">
            <v>January 8, 2009</v>
          </cell>
          <cell r="M220">
            <v>39821.541666666664</v>
          </cell>
          <cell r="N220" t="str">
            <v>Approve</v>
          </cell>
          <cell r="O220">
            <v>110000000</v>
          </cell>
          <cell r="P220" t="str">
            <v>Awaiting information from the OTS</v>
          </cell>
          <cell r="Q220" t="str">
            <v>Yes</v>
          </cell>
          <cell r="R220">
            <v>39827</v>
          </cell>
          <cell r="T220" t="str">
            <v>Mr. Douglas J. Timmerman</v>
          </cell>
          <cell r="U220" t="str">
            <v>608-252-8782</v>
          </cell>
          <cell r="V220" t="str">
            <v>Mark D. Timmerman 608-252-8784</v>
          </cell>
          <cell r="W220" t="str">
            <v>25 West Main Street</v>
          </cell>
          <cell r="X220" t="str">
            <v>Madison</v>
          </cell>
          <cell r="Y220" t="str">
            <v>WI</v>
          </cell>
          <cell r="Z220">
            <v>53703</v>
          </cell>
          <cell r="AA220" t="str">
            <v>(608) 252-8783</v>
          </cell>
          <cell r="AB220" t="str">
            <v xml:space="preserve"> </v>
          </cell>
          <cell r="AE220" t="str">
            <v>Squire Sanders</v>
          </cell>
          <cell r="AH220">
            <v>2.23</v>
          </cell>
          <cell r="AI220">
            <v>7399103</v>
          </cell>
        </row>
        <row r="221">
          <cell r="A221">
            <v>194</v>
          </cell>
          <cell r="B221" t="str">
            <v>November 21, 2008</v>
          </cell>
          <cell r="C221" t="str">
            <v>OTS</v>
          </cell>
          <cell r="D221" t="str">
            <v>Holding Co Docket</v>
          </cell>
          <cell r="E221" t="str">
            <v>H2750</v>
          </cell>
          <cell r="F221" t="str">
            <v>Community Financial Corporation</v>
          </cell>
          <cell r="G221" t="str">
            <v xml:space="preserve">Public </v>
          </cell>
          <cell r="H221">
            <v>12785550</v>
          </cell>
          <cell r="I221" t="str">
            <v>Approve</v>
          </cell>
          <cell r="L221" t="str">
            <v>December 1, 2008</v>
          </cell>
          <cell r="M221">
            <v>39783.708333333336</v>
          </cell>
          <cell r="N221" t="str">
            <v>Approve</v>
          </cell>
          <cell r="O221">
            <v>110000000</v>
          </cell>
          <cell r="Q221" t="str">
            <v>Yes</v>
          </cell>
          <cell r="R221">
            <v>39785</v>
          </cell>
          <cell r="T221" t="str">
            <v>Mr. R. Jerry Giles</v>
          </cell>
          <cell r="U221" t="str">
            <v>540-213-1222</v>
          </cell>
          <cell r="V221" t="str">
            <v>P. Douglas Richard 540-213-1220</v>
          </cell>
          <cell r="W221" t="str">
            <v>38 N. Central Avenue</v>
          </cell>
          <cell r="X221" t="str">
            <v>Staunton</v>
          </cell>
          <cell r="Y221" t="str">
            <v>VA</v>
          </cell>
          <cell r="Z221">
            <v>24401</v>
          </cell>
          <cell r="AA221" t="str">
            <v>(540) 886-6273</v>
          </cell>
          <cell r="AB221">
            <v>39801</v>
          </cell>
          <cell r="AC221">
            <v>39801</v>
          </cell>
          <cell r="AD221">
            <v>12643000</v>
          </cell>
          <cell r="AE221" t="str">
            <v>Hughes Hubbard</v>
          </cell>
          <cell r="AH221">
            <v>5.4</v>
          </cell>
          <cell r="AI221">
            <v>351194</v>
          </cell>
        </row>
        <row r="222">
          <cell r="A222">
            <v>195</v>
          </cell>
          <cell r="B222" t="str">
            <v>November 21, 2008</v>
          </cell>
          <cell r="C222" t="str">
            <v>OTS</v>
          </cell>
          <cell r="D222" t="str">
            <v>Holding Co Docket</v>
          </cell>
          <cell r="E222" t="str">
            <v>H3027</v>
          </cell>
          <cell r="F222" t="str">
            <v>Citizens South Bank</v>
          </cell>
          <cell r="H222">
            <v>20500000</v>
          </cell>
          <cell r="I222" t="str">
            <v>Approve</v>
          </cell>
          <cell r="L222" t="str">
            <v>November 25, 2008</v>
          </cell>
          <cell r="M222">
            <v>39777.708333333336</v>
          </cell>
          <cell r="N222" t="str">
            <v>Approve</v>
          </cell>
          <cell r="O222">
            <v>20500000</v>
          </cell>
          <cell r="Q222" t="str">
            <v>Yes</v>
          </cell>
          <cell r="R222">
            <v>39783</v>
          </cell>
          <cell r="T222" t="str">
            <v>Ms. Kim S. Price</v>
          </cell>
          <cell r="U222" t="str">
            <v>704-884-2260</v>
          </cell>
          <cell r="V222" t="str">
            <v>Gary F. Hoskins 704-884-2263</v>
          </cell>
          <cell r="W222" t="str">
            <v>519 South New Hope Road</v>
          </cell>
          <cell r="X222" t="str">
            <v>Gastonia</v>
          </cell>
          <cell r="Y222" t="str">
            <v>NC</v>
          </cell>
          <cell r="Z222" t="str">
            <v>28054-4040</v>
          </cell>
          <cell r="AA222" t="str">
            <v>(704) 868-8155</v>
          </cell>
          <cell r="AB222">
            <v>39794</v>
          </cell>
          <cell r="AC222">
            <v>39794</v>
          </cell>
          <cell r="AD222">
            <v>20500000</v>
          </cell>
          <cell r="AE222" t="str">
            <v>Squire Sanders</v>
          </cell>
          <cell r="AH222">
            <v>7.17</v>
          </cell>
          <cell r="AI222">
            <v>428870</v>
          </cell>
        </row>
        <row r="223">
          <cell r="A223">
            <v>196</v>
          </cell>
          <cell r="B223" t="str">
            <v>November 21, 2008</v>
          </cell>
          <cell r="C223" t="str">
            <v>OTS</v>
          </cell>
          <cell r="D223" t="str">
            <v>OTS Bank Docket</v>
          </cell>
          <cell r="E223" t="str">
            <v>05286</v>
          </cell>
          <cell r="F223" t="str">
            <v>Franklin Bank</v>
          </cell>
          <cell r="G223" t="str">
            <v>Mutual</v>
          </cell>
          <cell r="H223">
            <v>4271000</v>
          </cell>
          <cell r="I223" t="str">
            <v>Approve</v>
          </cell>
          <cell r="P223" t="str">
            <v>Application Withdrawn by the OTS - submitted in error</v>
          </cell>
          <cell r="T223" t="str">
            <v>Mr. Thomas J. Murray</v>
          </cell>
          <cell r="U223" t="str">
            <v>856-769-4400 x1114</v>
          </cell>
          <cell r="V223" t="str">
            <v>Mark V. Edwards 856-769-4400 x1136</v>
          </cell>
          <cell r="W223" t="str">
            <v>1179 Route 40, P.O. Box 230</v>
          </cell>
          <cell r="X223" t="str">
            <v>Woodstown</v>
          </cell>
          <cell r="Y223" t="str">
            <v xml:space="preserve">NJ </v>
          </cell>
          <cell r="Z223" t="str">
            <v>08098-0230</v>
          </cell>
          <cell r="AA223" t="str">
            <v>(856) 769-5571</v>
          </cell>
          <cell r="AB223" t="str">
            <v xml:space="preserve"> </v>
          </cell>
          <cell r="AE223" t="str">
            <v>Hughes Hubbard</v>
          </cell>
        </row>
        <row r="224">
          <cell r="A224">
            <v>197</v>
          </cell>
          <cell r="B224" t="str">
            <v>November 21, 2008</v>
          </cell>
          <cell r="C224" t="str">
            <v>OTS</v>
          </cell>
          <cell r="D224" t="str">
            <v>OTS Bank Docket</v>
          </cell>
          <cell r="E224" t="str">
            <v>03844</v>
          </cell>
          <cell r="F224" t="str">
            <v>Kennebec Federal Savings and Loan Association</v>
          </cell>
          <cell r="G224" t="str">
            <v>Mutual</v>
          </cell>
          <cell r="H224">
            <v>1660000</v>
          </cell>
          <cell r="I224" t="str">
            <v>Approve</v>
          </cell>
          <cell r="T224" t="str">
            <v>Mr. Allan L. Rancourt</v>
          </cell>
          <cell r="U224" t="str">
            <v>207-873-5151</v>
          </cell>
          <cell r="V224" t="str">
            <v>Rene Turner 207-873-5151</v>
          </cell>
          <cell r="W224" t="str">
            <v>70 Main Street</v>
          </cell>
          <cell r="X224" t="str">
            <v>Waterville</v>
          </cell>
          <cell r="Y224" t="str">
            <v>ME</v>
          </cell>
          <cell r="Z224" t="str">
            <v>04901</v>
          </cell>
          <cell r="AA224" t="str">
            <v>(207) 873-5673</v>
          </cell>
          <cell r="AB224" t="str">
            <v xml:space="preserve"> </v>
          </cell>
          <cell r="AE224" t="str">
            <v>Squire Sanders</v>
          </cell>
        </row>
        <row r="225">
          <cell r="A225">
            <v>198</v>
          </cell>
          <cell r="B225" t="str">
            <v>November 21, 2008</v>
          </cell>
          <cell r="C225" t="str">
            <v>OTS</v>
          </cell>
          <cell r="D225" t="str">
            <v>Holding Co Docket</v>
          </cell>
          <cell r="E225" t="str">
            <v>H3791</v>
          </cell>
          <cell r="F225" t="str">
            <v>Grand Financial Corporation</v>
          </cell>
          <cell r="G225" t="str">
            <v>S-Corp</v>
          </cell>
          <cell r="H225">
            <v>2247060</v>
          </cell>
          <cell r="I225" t="str">
            <v>Approve</v>
          </cell>
          <cell r="T225" t="str">
            <v>Mr. Rucker W. Howell</v>
          </cell>
          <cell r="U225" t="str">
            <v>601-705-2402</v>
          </cell>
          <cell r="V225" t="str">
            <v>Edward J. Langton 601-705-2429</v>
          </cell>
          <cell r="W225" t="str">
            <v>14 Plaza Drive</v>
          </cell>
          <cell r="X225" t="str">
            <v>Haitiesburg</v>
          </cell>
          <cell r="Y225" t="str">
            <v>MS</v>
          </cell>
          <cell r="Z225">
            <v>39402</v>
          </cell>
          <cell r="AA225" t="str">
            <v>(601) 264-5805</v>
          </cell>
          <cell r="AB225" t="str">
            <v xml:space="preserve"> </v>
          </cell>
          <cell r="AE225" t="str">
            <v>Hughes Hubbard</v>
          </cell>
        </row>
        <row r="226">
          <cell r="A226">
            <v>199</v>
          </cell>
          <cell r="B226" t="str">
            <v>November 21, 2008</v>
          </cell>
          <cell r="C226" t="str">
            <v>OTS</v>
          </cell>
          <cell r="D226" t="str">
            <v>Holding Co Docket</v>
          </cell>
          <cell r="E226" t="str">
            <v>H2478</v>
          </cell>
          <cell r="F226" t="str">
            <v>Redwood Financial, Inc.</v>
          </cell>
          <cell r="G226" t="str">
            <v>Private</v>
          </cell>
          <cell r="H226">
            <v>2995530</v>
          </cell>
          <cell r="I226" t="str">
            <v>Approve</v>
          </cell>
          <cell r="L226" t="str">
            <v>November 25, 2008</v>
          </cell>
          <cell r="M226">
            <v>39777.708333333336</v>
          </cell>
          <cell r="N226" t="str">
            <v>Approve</v>
          </cell>
          <cell r="O226">
            <v>2995000</v>
          </cell>
          <cell r="Q226" t="str">
            <v>Yes</v>
          </cell>
          <cell r="R226">
            <v>39783</v>
          </cell>
          <cell r="T226" t="str">
            <v>Mr. Dean K. Toft</v>
          </cell>
          <cell r="U226" t="str">
            <v>507-644-4663</v>
          </cell>
          <cell r="V226" t="str">
            <v>Timothy Grabow 507-934-2823</v>
          </cell>
          <cell r="W226" t="str">
            <v>P.O. Box 317</v>
          </cell>
          <cell r="X226" t="str">
            <v>Redwood Falls</v>
          </cell>
          <cell r="Y226" t="str">
            <v>MN</v>
          </cell>
          <cell r="Z226">
            <v>56283</v>
          </cell>
          <cell r="AA226" t="str">
            <v>(507) 644-4664</v>
          </cell>
          <cell r="AB226">
            <v>39822</v>
          </cell>
          <cell r="AC226">
            <v>39822</v>
          </cell>
          <cell r="AD226">
            <v>2995000</v>
          </cell>
          <cell r="AE226" t="str">
            <v>Squire Sanders</v>
          </cell>
          <cell r="AH226" t="str">
            <v>n/a</v>
          </cell>
          <cell r="AI226" t="str">
            <v>n/a</v>
          </cell>
        </row>
        <row r="227">
          <cell r="A227">
            <v>200</v>
          </cell>
          <cell r="B227" t="str">
            <v>November 21, 2008</v>
          </cell>
          <cell r="C227" t="str">
            <v>FDIC</v>
          </cell>
          <cell r="D227" t="str">
            <v>RSSD</v>
          </cell>
          <cell r="E227">
            <v>473501</v>
          </cell>
          <cell r="F227" t="str">
            <v>Berkshire Hills Bancorp, Inc.</v>
          </cell>
          <cell r="G227" t="str">
            <v xml:space="preserve">Public </v>
          </cell>
          <cell r="H227">
            <v>40000000</v>
          </cell>
          <cell r="I227" t="str">
            <v>Approve</v>
          </cell>
          <cell r="L227" t="str">
            <v>December 1, 2008</v>
          </cell>
          <cell r="M227">
            <v>39783.708333333336</v>
          </cell>
          <cell r="N227" t="str">
            <v>Approve</v>
          </cell>
          <cell r="O227">
            <v>40000000</v>
          </cell>
          <cell r="Q227" t="str">
            <v>Yes</v>
          </cell>
          <cell r="R227">
            <v>39785</v>
          </cell>
          <cell r="T227" t="str">
            <v>Mr. Kevin P. Riley</v>
          </cell>
          <cell r="U227" t="str">
            <v>413-236-3195</v>
          </cell>
          <cell r="V227" t="str">
            <v>David Gonei 413-281-1973</v>
          </cell>
          <cell r="W227" t="str">
            <v>24 North Street</v>
          </cell>
          <cell r="X227" t="str">
            <v>Pittsfield</v>
          </cell>
          <cell r="Y227" t="str">
            <v>MA</v>
          </cell>
          <cell r="Z227" t="str">
            <v>01201</v>
          </cell>
          <cell r="AA227" t="str">
            <v>(413) 443-3587</v>
          </cell>
          <cell r="AB227">
            <v>39801</v>
          </cell>
          <cell r="AC227">
            <v>39801</v>
          </cell>
          <cell r="AD227">
            <v>40000000</v>
          </cell>
          <cell r="AE227" t="str">
            <v>Hughes Hubbard</v>
          </cell>
          <cell r="AH227">
            <v>26.51</v>
          </cell>
          <cell r="AI227">
            <v>226330</v>
          </cell>
        </row>
        <row r="228">
          <cell r="A228">
            <v>201</v>
          </cell>
          <cell r="B228" t="str">
            <v>November 21, 2008</v>
          </cell>
          <cell r="C228" t="str">
            <v>FDIC</v>
          </cell>
          <cell r="D228" t="str">
            <v>RSSD</v>
          </cell>
          <cell r="E228">
            <v>2756785</v>
          </cell>
          <cell r="F228" t="str">
            <v>Crescent Financial Corporation</v>
          </cell>
          <cell r="G228" t="str">
            <v xml:space="preserve">Public </v>
          </cell>
          <cell r="H228">
            <v>24900000</v>
          </cell>
          <cell r="I228" t="str">
            <v>Approve</v>
          </cell>
          <cell r="L228" t="str">
            <v>December 1, 2008</v>
          </cell>
          <cell r="M228">
            <v>39783.708333333336</v>
          </cell>
          <cell r="N228" t="str">
            <v>Approve</v>
          </cell>
          <cell r="O228">
            <v>24900000</v>
          </cell>
          <cell r="Q228" t="str">
            <v>Yes</v>
          </cell>
          <cell r="R228">
            <v>39785</v>
          </cell>
          <cell r="T228" t="str">
            <v>Mr. Michael G. Carlton</v>
          </cell>
          <cell r="U228" t="str">
            <v>919-460-7770</v>
          </cell>
          <cell r="V228" t="str">
            <v>Bruce W. Elder 919-466-1005</v>
          </cell>
          <cell r="W228" t="str">
            <v>1005 High House Rd.</v>
          </cell>
          <cell r="X228" t="str">
            <v>Cary</v>
          </cell>
          <cell r="Y228" t="str">
            <v>NC</v>
          </cell>
          <cell r="Z228" t="str">
            <v>27513</v>
          </cell>
          <cell r="AA228" t="str">
            <v>(919) 469-9204</v>
          </cell>
          <cell r="AB228">
            <v>39822</v>
          </cell>
          <cell r="AC228">
            <v>39822</v>
          </cell>
          <cell r="AD228">
            <v>24900000</v>
          </cell>
          <cell r="AE228" t="str">
            <v>Squire Sanders</v>
          </cell>
          <cell r="AH228">
            <v>4.4800000000000004</v>
          </cell>
          <cell r="AI228">
            <v>833705</v>
          </cell>
        </row>
        <row r="229">
          <cell r="A229">
            <v>202</v>
          </cell>
          <cell r="B229" t="str">
            <v>November 21, 2008</v>
          </cell>
          <cell r="C229" t="str">
            <v>FDIC</v>
          </cell>
          <cell r="D229" t="str">
            <v>RSSD</v>
          </cell>
          <cell r="E229">
            <v>3163867</v>
          </cell>
          <cell r="F229" t="str">
            <v>Surrey Bancorp/Surrey Bank &amp; Trust</v>
          </cell>
          <cell r="G229" t="str">
            <v>Private</v>
          </cell>
          <cell r="H229">
            <v>2000000</v>
          </cell>
          <cell r="I229" t="str">
            <v>Approve</v>
          </cell>
          <cell r="L229" t="str">
            <v>November 25, 2008</v>
          </cell>
          <cell r="M229">
            <v>39777.708333333336</v>
          </cell>
          <cell r="N229" t="str">
            <v>Approve</v>
          </cell>
          <cell r="O229">
            <v>2000000</v>
          </cell>
          <cell r="Q229" t="str">
            <v>Yes</v>
          </cell>
          <cell r="R229">
            <v>39783</v>
          </cell>
          <cell r="T229" t="str">
            <v>Mr. Edward C. Ashby, III</v>
          </cell>
          <cell r="U229" t="str">
            <v>336-783-3901</v>
          </cell>
          <cell r="V229" t="str">
            <v>Mark H. Towe 336-783-3911</v>
          </cell>
          <cell r="W229" t="str">
            <v>145 North Renfro Street</v>
          </cell>
          <cell r="X229" t="str">
            <v>Mount Airy</v>
          </cell>
          <cell r="Y229" t="str">
            <v>NC</v>
          </cell>
          <cell r="Z229" t="str">
            <v>27030</v>
          </cell>
          <cell r="AA229" t="str">
            <v>(336) 789-3687</v>
          </cell>
          <cell r="AB229">
            <v>39822</v>
          </cell>
          <cell r="AC229">
            <v>39822</v>
          </cell>
          <cell r="AD229">
            <v>2000000</v>
          </cell>
          <cell r="AE229" t="str">
            <v>Hughes Hubbard</v>
          </cell>
          <cell r="AH229" t="str">
            <v>n/a</v>
          </cell>
          <cell r="AI229" t="str">
            <v>n/a</v>
          </cell>
        </row>
        <row r="230">
          <cell r="A230">
            <v>203</v>
          </cell>
          <cell r="B230" t="str">
            <v>November 21, 2008</v>
          </cell>
          <cell r="C230" t="str">
            <v>FDIC</v>
          </cell>
          <cell r="D230" t="str">
            <v>RSSD</v>
          </cell>
          <cell r="E230">
            <v>3180136</v>
          </cell>
          <cell r="F230" t="str">
            <v>Independence Bank</v>
          </cell>
          <cell r="G230" t="str">
            <v>CDFI - Private</v>
          </cell>
          <cell r="H230">
            <v>1065888</v>
          </cell>
          <cell r="I230" t="str">
            <v>Approve</v>
          </cell>
          <cell r="L230" t="str">
            <v>December 1, 2008</v>
          </cell>
          <cell r="M230">
            <v>39783.708333333336</v>
          </cell>
          <cell r="N230" t="str">
            <v>Approve</v>
          </cell>
          <cell r="O230">
            <v>1065000</v>
          </cell>
          <cell r="Q230" t="str">
            <v>Yes</v>
          </cell>
          <cell r="R230">
            <v>39785</v>
          </cell>
          <cell r="T230" t="str">
            <v>Mr. John Charette</v>
          </cell>
          <cell r="U230" t="str">
            <v>401-471-6339</v>
          </cell>
          <cell r="V230" t="str">
            <v>Robert A. Catanzaro 401-471-6322</v>
          </cell>
          <cell r="W230" t="str">
            <v>1370 South County Trail</v>
          </cell>
          <cell r="X230" t="str">
            <v>East Greenwich</v>
          </cell>
          <cell r="Y230" t="str">
            <v>RI</v>
          </cell>
          <cell r="Z230" t="str">
            <v>02818</v>
          </cell>
          <cell r="AA230" t="str">
            <v>(401) 884-9551</v>
          </cell>
          <cell r="AB230">
            <v>39822</v>
          </cell>
          <cell r="AC230">
            <v>39822</v>
          </cell>
          <cell r="AD230">
            <v>1065000</v>
          </cell>
          <cell r="AE230" t="str">
            <v>Squire Sanders</v>
          </cell>
          <cell r="AH230" t="str">
            <v>n/a</v>
          </cell>
          <cell r="AI230" t="str">
            <v>n/a</v>
          </cell>
        </row>
        <row r="231">
          <cell r="A231">
            <v>204</v>
          </cell>
          <cell r="B231" t="str">
            <v>November 21, 2008</v>
          </cell>
          <cell r="C231" t="str">
            <v>FDIC</v>
          </cell>
          <cell r="D231" t="str">
            <v>RSSD</v>
          </cell>
          <cell r="E231">
            <v>1031681</v>
          </cell>
          <cell r="F231" t="str">
            <v>First California Financial Group, Inc</v>
          </cell>
          <cell r="G231" t="str">
            <v xml:space="preserve">Public </v>
          </cell>
          <cell r="H231">
            <v>25000000</v>
          </cell>
          <cell r="I231" t="str">
            <v>Approve</v>
          </cell>
          <cell r="L231" t="str">
            <v>November 25, 2008</v>
          </cell>
          <cell r="M231">
            <v>39777.708333333336</v>
          </cell>
          <cell r="N231" t="str">
            <v>Approve</v>
          </cell>
          <cell r="O231">
            <v>25000000</v>
          </cell>
          <cell r="Q231" t="str">
            <v>Yes</v>
          </cell>
          <cell r="R231">
            <v>39783</v>
          </cell>
          <cell r="T231" t="str">
            <v>Mr. C.G. Kum</v>
          </cell>
          <cell r="U231" t="str">
            <v>805-322-9308</v>
          </cell>
          <cell r="V231" t="str">
            <v>Romolo Santarosa 805-322-9333</v>
          </cell>
          <cell r="W231" t="str">
            <v>3027 Townsgate Road, Suite 300</v>
          </cell>
          <cell r="X231" t="str">
            <v>Westlake Village</v>
          </cell>
          <cell r="Y231" t="str">
            <v>CA</v>
          </cell>
          <cell r="Z231" t="str">
            <v>91361</v>
          </cell>
          <cell r="AA231" t="str">
            <v>(805) 445-1388</v>
          </cell>
          <cell r="AB231">
            <v>39801</v>
          </cell>
          <cell r="AC231">
            <v>39801</v>
          </cell>
          <cell r="AD231">
            <v>25000000</v>
          </cell>
          <cell r="AE231" t="str">
            <v>Hughes Hubbard</v>
          </cell>
          <cell r="AH231">
            <v>6.26</v>
          </cell>
          <cell r="AI231">
            <v>599042</v>
          </cell>
        </row>
        <row r="232">
          <cell r="A232">
            <v>205</v>
          </cell>
          <cell r="B232" t="str">
            <v>November 21, 2008</v>
          </cell>
          <cell r="C232" t="str">
            <v>FRB</v>
          </cell>
          <cell r="D232" t="str">
            <v>RSSD</v>
          </cell>
          <cell r="E232">
            <v>3726440</v>
          </cell>
          <cell r="F232" t="str">
            <v>Oak Valley Bancorp</v>
          </cell>
          <cell r="H232">
            <v>13500000</v>
          </cell>
          <cell r="I232" t="str">
            <v>Approve</v>
          </cell>
          <cell r="L232" t="str">
            <v>November 25, 2008</v>
          </cell>
          <cell r="M232">
            <v>39777.708333333336</v>
          </cell>
          <cell r="N232" t="str">
            <v>Approve</v>
          </cell>
          <cell r="O232">
            <v>13500000</v>
          </cell>
          <cell r="Q232" t="str">
            <v>Yes</v>
          </cell>
          <cell r="R232">
            <v>39783</v>
          </cell>
          <cell r="T232" t="str">
            <v>Mr. Rick McCarthy</v>
          </cell>
          <cell r="U232" t="str">
            <v>209-884-7538</v>
          </cell>
          <cell r="V232" t="str">
            <v>Chris Courtney 209-844-7528</v>
          </cell>
          <cell r="W232" t="str">
            <v>125 N Third Avenue</v>
          </cell>
          <cell r="X232" t="str">
            <v>Oakdale</v>
          </cell>
          <cell r="Y232" t="str">
            <v>CA</v>
          </cell>
          <cell r="Z232" t="str">
            <v>95361</v>
          </cell>
          <cell r="AA232" t="str">
            <v>(209) 844-7538</v>
          </cell>
          <cell r="AB232">
            <v>39787</v>
          </cell>
          <cell r="AC232">
            <v>39787</v>
          </cell>
          <cell r="AD232">
            <v>13500000</v>
          </cell>
          <cell r="AE232" t="str">
            <v>Squire Sanders</v>
          </cell>
          <cell r="AH232">
            <v>5.78</v>
          </cell>
          <cell r="AI232">
            <v>350346</v>
          </cell>
        </row>
        <row r="233">
          <cell r="A233">
            <v>206</v>
          </cell>
          <cell r="B233" t="str">
            <v>November 21, 2008</v>
          </cell>
          <cell r="C233" t="str">
            <v>FRB</v>
          </cell>
          <cell r="D233" t="str">
            <v>RSSD</v>
          </cell>
          <cell r="E233">
            <v>2003975</v>
          </cell>
          <cell r="F233" t="str">
            <v>Glacier Bancorp, Inc</v>
          </cell>
          <cell r="H233">
            <v>0</v>
          </cell>
          <cell r="I233" t="str">
            <v>Approve</v>
          </cell>
          <cell r="L233" t="str">
            <v>November 25, 2008</v>
          </cell>
          <cell r="M233">
            <v>39777.708333333336</v>
          </cell>
          <cell r="N233" t="str">
            <v>Approve</v>
          </cell>
          <cell r="O233">
            <v>0</v>
          </cell>
          <cell r="P233" t="str">
            <v>1/8/09: Withdrew application from TARP</v>
          </cell>
          <cell r="Q233" t="str">
            <v>Yes</v>
          </cell>
          <cell r="R233">
            <v>39783</v>
          </cell>
          <cell r="T233" t="str">
            <v>Mr. Michael J. Blodnick</v>
          </cell>
          <cell r="U233" t="str">
            <v>406-751-4729</v>
          </cell>
          <cell r="V233" t="str">
            <v>Ron J. Copher 406-751-7706</v>
          </cell>
          <cell r="W233" t="str">
            <v>49 Commons Loop</v>
          </cell>
          <cell r="X233" t="str">
            <v>Kalispell</v>
          </cell>
          <cell r="Y233" t="str">
            <v>MT</v>
          </cell>
          <cell r="Z233" t="str">
            <v>59901</v>
          </cell>
          <cell r="AA233" t="str">
            <v>(406) 751-4729</v>
          </cell>
          <cell r="AB233" t="str">
            <v xml:space="preserve"> </v>
          </cell>
          <cell r="AE233" t="str">
            <v>Hughes Hubbard</v>
          </cell>
          <cell r="AJ233">
            <v>39821</v>
          </cell>
        </row>
        <row r="234">
          <cell r="A234">
            <v>207</v>
          </cell>
          <cell r="B234" t="str">
            <v>November 21, 2008</v>
          </cell>
          <cell r="C234" t="str">
            <v>FRB</v>
          </cell>
          <cell r="D234" t="str">
            <v>RSSD</v>
          </cell>
          <cell r="E234">
            <v>1117316</v>
          </cell>
          <cell r="F234" t="str">
            <v>AmeriServ Financial, Inc</v>
          </cell>
          <cell r="G234" t="str">
            <v xml:space="preserve">Public </v>
          </cell>
          <cell r="H234">
            <v>21000000</v>
          </cell>
          <cell r="I234" t="str">
            <v>Approve</v>
          </cell>
          <cell r="L234" t="str">
            <v>December 1, 2008</v>
          </cell>
          <cell r="M234">
            <v>39783.708333333336</v>
          </cell>
          <cell r="N234" t="str">
            <v>Approve - Conditional</v>
          </cell>
          <cell r="O234">
            <v>21000000</v>
          </cell>
          <cell r="P234" t="str">
            <v>12/3/08: Don contacted, their letter must reference Don's conversation with them and that they would not be permitted to issue dividends given the fact they had not paid dividends in the past several qtrs</v>
          </cell>
          <cell r="R234">
            <v>39785</v>
          </cell>
          <cell r="T234" t="str">
            <v>Mr. Allan Dennison</v>
          </cell>
          <cell r="U234" t="str">
            <v>814-533-5319</v>
          </cell>
          <cell r="V234" t="str">
            <v>Jeffrey Stopko 804-533-5310</v>
          </cell>
          <cell r="W234" t="str">
            <v>216 Franklin Street</v>
          </cell>
          <cell r="X234" t="str">
            <v>Johnstown</v>
          </cell>
          <cell r="Y234" t="str">
            <v>PA</v>
          </cell>
          <cell r="Z234" t="str">
            <v>15901</v>
          </cell>
          <cell r="AA234" t="str">
            <v>(814) 533-5427</v>
          </cell>
          <cell r="AB234">
            <v>39801</v>
          </cell>
          <cell r="AC234">
            <v>39801</v>
          </cell>
          <cell r="AD234">
            <v>21000000</v>
          </cell>
          <cell r="AE234" t="str">
            <v>Squire Sanders</v>
          </cell>
          <cell r="AH234">
            <v>2.4</v>
          </cell>
          <cell r="AI234">
            <v>1312500</v>
          </cell>
        </row>
        <row r="235">
          <cell r="A235">
            <v>208</v>
          </cell>
          <cell r="B235" t="str">
            <v>November 21, 2008</v>
          </cell>
          <cell r="C235" t="str">
            <v>OTS</v>
          </cell>
          <cell r="D235" t="str">
            <v>Holding Co Docket</v>
          </cell>
          <cell r="E235" t="str">
            <v>H1130</v>
          </cell>
          <cell r="F235" t="str">
            <v>Security Federal Corporation</v>
          </cell>
          <cell r="G235" t="str">
            <v>OTC - Public</v>
          </cell>
          <cell r="H235">
            <v>18000000</v>
          </cell>
          <cell r="I235" t="str">
            <v>Approve</v>
          </cell>
          <cell r="J235">
            <v>39785</v>
          </cell>
          <cell r="K235" t="str">
            <v>Approved</v>
          </cell>
          <cell r="L235" t="str">
            <v>December 4, 2008</v>
          </cell>
          <cell r="M235">
            <v>39786.770833333336</v>
          </cell>
          <cell r="N235" t="str">
            <v>Approve</v>
          </cell>
          <cell r="O235">
            <v>18000000</v>
          </cell>
          <cell r="P235" t="str">
            <v>11/25/08: I/C sent to Council for discussion: 12/3/08 Council Approved; 12/4/08 I/C approved</v>
          </cell>
          <cell r="Q235" t="str">
            <v>Yes</v>
          </cell>
          <cell r="R235">
            <v>39790</v>
          </cell>
          <cell r="T235" t="str">
            <v>Mr. Roy Lindburg</v>
          </cell>
          <cell r="U235" t="str">
            <v>803-641-3070</v>
          </cell>
          <cell r="V235" t="str">
            <v>Jessica Thompson 803-502-5628</v>
          </cell>
          <cell r="W235" t="str">
            <v>238 Richland Avenue NW</v>
          </cell>
          <cell r="X235" t="str">
            <v>Aiken</v>
          </cell>
          <cell r="Y235" t="str">
            <v>SC</v>
          </cell>
          <cell r="Z235" t="str">
            <v>29801</v>
          </cell>
          <cell r="AA235" t="str">
            <v>(803) 641-3090</v>
          </cell>
          <cell r="AB235">
            <v>39801</v>
          </cell>
          <cell r="AC235">
            <v>39801</v>
          </cell>
          <cell r="AD235">
            <v>18000000</v>
          </cell>
          <cell r="AE235" t="str">
            <v>Hughes Hubbard</v>
          </cell>
          <cell r="AH235">
            <v>19.57</v>
          </cell>
          <cell r="AI235">
            <v>137966</v>
          </cell>
        </row>
        <row r="236">
          <cell r="A236">
            <v>209</v>
          </cell>
          <cell r="B236" t="str">
            <v>November 21, 2008</v>
          </cell>
          <cell r="C236" t="str">
            <v>OTS</v>
          </cell>
          <cell r="D236" t="str">
            <v>Holding Co Docket</v>
          </cell>
          <cell r="E236" t="str">
            <v>H4414</v>
          </cell>
          <cell r="F236" t="str">
            <v>First Federal Bancorp, MHC</v>
          </cell>
          <cell r="G236" t="str">
            <v>Mutual</v>
          </cell>
          <cell r="H236">
            <v>12400000</v>
          </cell>
          <cell r="I236" t="str">
            <v>Approve</v>
          </cell>
          <cell r="T236" t="str">
            <v>Mr. Keith C. Leibfried</v>
          </cell>
          <cell r="U236" t="str">
            <v>386-755-0600</v>
          </cell>
          <cell r="V236" t="str">
            <v>David Brewer 386-755-0600</v>
          </cell>
          <cell r="W236" t="str">
            <v>P.O. Box 2029</v>
          </cell>
          <cell r="X236" t="str">
            <v>Lake City</v>
          </cell>
          <cell r="Y236" t="str">
            <v>FL</v>
          </cell>
          <cell r="Z236" t="str">
            <v>32056-2029</v>
          </cell>
          <cell r="AA236" t="str">
            <v>(386) 754-7163</v>
          </cell>
          <cell r="AB236" t="str">
            <v xml:space="preserve"> </v>
          </cell>
          <cell r="AE236" t="str">
            <v>Squire Sanders</v>
          </cell>
        </row>
        <row r="237">
          <cell r="A237">
            <v>210</v>
          </cell>
          <cell r="B237" t="str">
            <v>November 21, 2008</v>
          </cell>
          <cell r="C237" t="str">
            <v>FRB</v>
          </cell>
          <cell r="D237" t="str">
            <v>RSSD</v>
          </cell>
          <cell r="E237">
            <v>1025309</v>
          </cell>
          <cell r="F237" t="str">
            <v>Bank of Hawaii Corporation/Bank of Hawaii</v>
          </cell>
          <cell r="G237" t="str">
            <v xml:space="preserve">Public </v>
          </cell>
          <cell r="H237">
            <v>0</v>
          </cell>
          <cell r="I237" t="str">
            <v>Approve</v>
          </cell>
          <cell r="L237" t="str">
            <v>November 25, 2008</v>
          </cell>
          <cell r="M237">
            <v>39777.708333333336</v>
          </cell>
          <cell r="N237" t="str">
            <v>Approve</v>
          </cell>
          <cell r="O237">
            <v>0</v>
          </cell>
          <cell r="P237" t="str">
            <v>withdrew application per 12/21 email to lawyers, we requested formal letter; Formal letter received 12/31/08</v>
          </cell>
          <cell r="Q237" t="str">
            <v>Yes</v>
          </cell>
          <cell r="R237">
            <v>39783</v>
          </cell>
          <cell r="T237" t="str">
            <v>Mr. Allan R. Landon</v>
          </cell>
          <cell r="U237" t="str">
            <v>808-694-8888</v>
          </cell>
          <cell r="V237" t="str">
            <v>Kent T. Lucien</v>
          </cell>
          <cell r="W237" t="str">
            <v>130 Merchant Street</v>
          </cell>
          <cell r="X237" t="str">
            <v>Honolulu</v>
          </cell>
          <cell r="Y237" t="str">
            <v>HI</v>
          </cell>
          <cell r="Z237" t="str">
            <v>96813</v>
          </cell>
          <cell r="AA237" t="str">
            <v>(808) 694-4626</v>
          </cell>
          <cell r="AB237" t="str">
            <v xml:space="preserve"> </v>
          </cell>
          <cell r="AE237" t="str">
            <v>Squire Sanders</v>
          </cell>
          <cell r="AH237">
            <v>45.77</v>
          </cell>
          <cell r="AJ237">
            <v>39803</v>
          </cell>
        </row>
        <row r="238">
          <cell r="AB238" t="str">
            <v xml:space="preserve"> </v>
          </cell>
        </row>
        <row r="239">
          <cell r="A239">
            <v>211</v>
          </cell>
          <cell r="B239" t="str">
            <v>November 24, 2008</v>
          </cell>
          <cell r="C239" t="str">
            <v>OCC</v>
          </cell>
          <cell r="D239" t="str">
            <v>RSSD</v>
          </cell>
          <cell r="E239">
            <v>1064429</v>
          </cell>
          <cell r="F239" t="str">
            <v>Central of Kansas, Inc.</v>
          </cell>
          <cell r="G239" t="str">
            <v>Private</v>
          </cell>
          <cell r="H239">
            <v>20272000</v>
          </cell>
          <cell r="I239" t="str">
            <v>Approve</v>
          </cell>
          <cell r="L239" t="str">
            <v>November 25, 2008</v>
          </cell>
          <cell r="M239">
            <v>39777.708333333336</v>
          </cell>
          <cell r="N239" t="str">
            <v>Approve</v>
          </cell>
          <cell r="O239">
            <v>20079000</v>
          </cell>
          <cell r="P239" t="str">
            <v>1/15/09: Withdrew per email to CPPmanagement</v>
          </cell>
          <cell r="Q239" t="str">
            <v>Yes</v>
          </cell>
          <cell r="R239">
            <v>39785</v>
          </cell>
          <cell r="T239" t="str">
            <v>Mr. Edward J. Meekins</v>
          </cell>
          <cell r="U239" t="str">
            <v>785-231-1404</v>
          </cell>
          <cell r="V239" t="str">
            <v>James K. VanSlyke</v>
          </cell>
          <cell r="W239" t="str">
            <v>802 N. Washington</v>
          </cell>
          <cell r="X239" t="str">
            <v xml:space="preserve">Junction City </v>
          </cell>
          <cell r="Y239" t="str">
            <v>KS</v>
          </cell>
          <cell r="Z239" t="str">
            <v xml:space="preserve">66441-2447 </v>
          </cell>
          <cell r="AA239" t="str">
            <v>(785) 231-1411</v>
          </cell>
          <cell r="AB239" t="str">
            <v xml:space="preserve"> </v>
          </cell>
          <cell r="AE239" t="str">
            <v>Squire Sanders</v>
          </cell>
          <cell r="AH239" t="str">
            <v>n/a</v>
          </cell>
          <cell r="AI239" t="str">
            <v>n/a</v>
          </cell>
          <cell r="AJ239">
            <v>39828</v>
          </cell>
        </row>
        <row r="240">
          <cell r="A240">
            <v>212</v>
          </cell>
          <cell r="B240" t="str">
            <v>November 24, 2008</v>
          </cell>
          <cell r="C240" t="str">
            <v>OCC</v>
          </cell>
          <cell r="D240" t="str">
            <v>RSSD</v>
          </cell>
          <cell r="E240">
            <v>3487518</v>
          </cell>
          <cell r="F240" t="str">
            <v>Seaside National Bank &amp; Trust</v>
          </cell>
          <cell r="G240" t="str">
            <v>Private</v>
          </cell>
          <cell r="H240">
            <v>5677000</v>
          </cell>
          <cell r="I240" t="str">
            <v>Approve</v>
          </cell>
          <cell r="L240" t="str">
            <v>November 25, 2008</v>
          </cell>
          <cell r="M240">
            <v>39777.708333333336</v>
          </cell>
          <cell r="N240" t="str">
            <v>Approve</v>
          </cell>
          <cell r="O240">
            <v>5677000</v>
          </cell>
          <cell r="Q240" t="str">
            <v>Yes</v>
          </cell>
          <cell r="R240">
            <v>39785</v>
          </cell>
          <cell r="T240" t="str">
            <v>Mr. Gideon Haymaker</v>
          </cell>
          <cell r="U240" t="str">
            <v>407-567-2255</v>
          </cell>
          <cell r="V240" t="str">
            <v>Barry Griffiths 407-567-2212</v>
          </cell>
          <cell r="W240" t="str">
            <v>201 South Orange Ave, Suite 1350</v>
          </cell>
          <cell r="X240" t="str">
            <v>Orlando</v>
          </cell>
          <cell r="Y240" t="str">
            <v>FL</v>
          </cell>
          <cell r="Z240" t="str">
            <v>32801</v>
          </cell>
          <cell r="AA240" t="str">
            <v>(407) 567-1084</v>
          </cell>
          <cell r="AB240" t="str">
            <v xml:space="preserve"> </v>
          </cell>
          <cell r="AE240" t="str">
            <v>Hughes Hubbard</v>
          </cell>
        </row>
        <row r="241">
          <cell r="A241">
            <v>213</v>
          </cell>
          <cell r="B241" t="str">
            <v>November 24, 2008</v>
          </cell>
          <cell r="C241" t="str">
            <v>OCC</v>
          </cell>
          <cell r="D241" t="str">
            <v>RSSD</v>
          </cell>
          <cell r="E241">
            <v>2833127</v>
          </cell>
          <cell r="F241" t="str">
            <v>TCNB Financial Corp/The Citizens National Bank of Southwestern Ohio</v>
          </cell>
          <cell r="G241" t="str">
            <v>Private</v>
          </cell>
          <cell r="H241">
            <v>2000000</v>
          </cell>
          <cell r="I241" t="str">
            <v>Approve</v>
          </cell>
          <cell r="L241" t="str">
            <v>November 25, 2008</v>
          </cell>
          <cell r="M241">
            <v>39777.708333333336</v>
          </cell>
          <cell r="N241" t="str">
            <v>Approve</v>
          </cell>
          <cell r="O241">
            <v>2000000</v>
          </cell>
          <cell r="Q241" t="str">
            <v>Yes</v>
          </cell>
          <cell r="R241">
            <v>39785</v>
          </cell>
          <cell r="T241" t="str">
            <v>Mr. Sebastian J. Melluzzo</v>
          </cell>
          <cell r="U241" t="str">
            <v>937-913-8262</v>
          </cell>
          <cell r="V241" t="str">
            <v>Kay E. Sandusky 937-913-8262</v>
          </cell>
          <cell r="W241" t="str">
            <v>29 West Whipp Road</v>
          </cell>
          <cell r="X241" t="str">
            <v>Dayton</v>
          </cell>
          <cell r="Y241" t="str">
            <v>OH</v>
          </cell>
          <cell r="Z241" t="str">
            <v>45459</v>
          </cell>
          <cell r="AA241" t="str">
            <v>(937) 913-8260</v>
          </cell>
          <cell r="AB241">
            <v>39805</v>
          </cell>
          <cell r="AC241">
            <v>39805</v>
          </cell>
          <cell r="AD241">
            <v>2000000</v>
          </cell>
          <cell r="AE241" t="str">
            <v>Squire Sanders</v>
          </cell>
          <cell r="AH241" t="str">
            <v>n/a</v>
          </cell>
          <cell r="AI241" t="str">
            <v>n/a</v>
          </cell>
        </row>
        <row r="242">
          <cell r="A242">
            <v>214</v>
          </cell>
          <cell r="B242" t="str">
            <v>November 24, 2008</v>
          </cell>
          <cell r="C242" t="str">
            <v>OCC</v>
          </cell>
          <cell r="D242" t="str">
            <v>RSSD</v>
          </cell>
          <cell r="E242">
            <v>1250754</v>
          </cell>
          <cell r="F242" t="str">
            <v>BBOK Bancshares, Inc./Banker's Bank of Kansas</v>
          </cell>
          <cell r="G242" t="str">
            <v>Private</v>
          </cell>
          <cell r="H242">
            <v>0</v>
          </cell>
          <cell r="I242" t="str">
            <v>Approve</v>
          </cell>
          <cell r="L242" t="str">
            <v>November 25, 2008</v>
          </cell>
          <cell r="M242">
            <v>39777.708333333336</v>
          </cell>
          <cell r="N242" t="str">
            <v>Approve</v>
          </cell>
          <cell r="O242">
            <v>0</v>
          </cell>
          <cell r="P242" t="str">
            <v>1/8/09: received an offical withdrawal letter</v>
          </cell>
          <cell r="Q242" t="str">
            <v>Yes</v>
          </cell>
          <cell r="R242">
            <v>39785</v>
          </cell>
          <cell r="T242" t="str">
            <v>Mr. Bruce A. Schriefer</v>
          </cell>
          <cell r="U242" t="str">
            <v>316-681-2265</v>
          </cell>
          <cell r="V242" t="str">
            <v>Michael Ray 316-681-2265</v>
          </cell>
          <cell r="W242" t="str">
            <v>P.O. Box 20810</v>
          </cell>
          <cell r="X242" t="str">
            <v>Wichita</v>
          </cell>
          <cell r="Y242" t="str">
            <v>KS</v>
          </cell>
          <cell r="Z242" t="str">
            <v>67208-6810</v>
          </cell>
          <cell r="AA242" t="str">
            <v>(316) 681-0127</v>
          </cell>
          <cell r="AB242" t="str">
            <v xml:space="preserve"> </v>
          </cell>
          <cell r="AE242" t="str">
            <v>Hughes Hubbard</v>
          </cell>
          <cell r="AJ242">
            <v>39821</v>
          </cell>
        </row>
        <row r="243">
          <cell r="A243">
            <v>215</v>
          </cell>
          <cell r="B243" t="str">
            <v>November 24, 2008</v>
          </cell>
          <cell r="C243" t="str">
            <v>OCC</v>
          </cell>
          <cell r="D243" t="str">
            <v>RSSD</v>
          </cell>
          <cell r="E243">
            <v>3439236</v>
          </cell>
          <cell r="F243" t="str">
            <v>Leader Bancorp, Inc./Leader Bank, National Assocation</v>
          </cell>
          <cell r="G243" t="str">
            <v>Private</v>
          </cell>
          <cell r="H243">
            <v>5830000</v>
          </cell>
          <cell r="I243" t="str">
            <v>Approve</v>
          </cell>
          <cell r="L243" t="str">
            <v>December 1, 2008</v>
          </cell>
          <cell r="M243">
            <v>39783.708333333336</v>
          </cell>
          <cell r="N243" t="str">
            <v>Approve</v>
          </cell>
          <cell r="O243">
            <v>5830000</v>
          </cell>
          <cell r="Q243" t="str">
            <v>Yes</v>
          </cell>
          <cell r="R243">
            <v>39785</v>
          </cell>
          <cell r="T243" t="str">
            <v>Mr. Sushil K. Tuli</v>
          </cell>
          <cell r="U243" t="str">
            <v>781-646-3900</v>
          </cell>
          <cell r="V243" t="str">
            <v>Brian Taylor 781-646-3900</v>
          </cell>
          <cell r="W243" t="str">
            <v>180 Massachusetts Avenue</v>
          </cell>
          <cell r="X243" t="str">
            <v>Arlington</v>
          </cell>
          <cell r="Y243" t="str">
            <v>MA</v>
          </cell>
          <cell r="Z243" t="str">
            <v>02474</v>
          </cell>
          <cell r="AA243" t="str">
            <v>(781) 646-3909</v>
          </cell>
          <cell r="AB243">
            <v>39805</v>
          </cell>
          <cell r="AC243">
            <v>39805</v>
          </cell>
          <cell r="AD243">
            <v>5830000</v>
          </cell>
          <cell r="AE243" t="str">
            <v>Squire Sanders</v>
          </cell>
          <cell r="AH243" t="str">
            <v>n/a</v>
          </cell>
          <cell r="AI243" t="str">
            <v>n/a</v>
          </cell>
        </row>
        <row r="244">
          <cell r="A244">
            <v>216</v>
          </cell>
          <cell r="B244" t="str">
            <v>November 24, 2008</v>
          </cell>
          <cell r="C244" t="str">
            <v>OCC</v>
          </cell>
          <cell r="D244" t="str">
            <v>RSSD</v>
          </cell>
          <cell r="E244">
            <v>3103603</v>
          </cell>
          <cell r="F244" t="str">
            <v>Nicolet Bankshares, Inc./Nicolet National Bank</v>
          </cell>
          <cell r="G244" t="str">
            <v>Private</v>
          </cell>
          <cell r="H244">
            <v>15023000</v>
          </cell>
          <cell r="I244" t="str">
            <v>Approve</v>
          </cell>
          <cell r="L244" t="str">
            <v>December 1, 2008</v>
          </cell>
          <cell r="M244">
            <v>39783.708333333336</v>
          </cell>
          <cell r="N244" t="str">
            <v>Approve</v>
          </cell>
          <cell r="O244">
            <v>14964000</v>
          </cell>
          <cell r="P244" t="str">
            <v>12/3/08: Don contacted, told CEO current equity offering may not qualify as QEO; however, given uncertainty of private closing they should consult with our counsel on matter, no reference needed in their letter</v>
          </cell>
          <cell r="Q244" t="str">
            <v>Yes</v>
          </cell>
          <cell r="R244">
            <v>39785</v>
          </cell>
          <cell r="T244" t="str">
            <v>Mr. Robert B. Atwell</v>
          </cell>
          <cell r="U244" t="str">
            <v>920-430-7317</v>
          </cell>
          <cell r="V244" t="str">
            <v>Jacqui A. Engebos 920-430-7319</v>
          </cell>
          <cell r="W244" t="str">
            <v>111 North Washington St.</v>
          </cell>
          <cell r="X244" t="str">
            <v>Green Bay</v>
          </cell>
          <cell r="Y244" t="str">
            <v>WI</v>
          </cell>
          <cell r="Z244" t="str">
            <v>54301</v>
          </cell>
          <cell r="AA244" t="str">
            <v>(920) 617-5599</v>
          </cell>
          <cell r="AB244">
            <v>39805</v>
          </cell>
          <cell r="AC244">
            <v>39805</v>
          </cell>
          <cell r="AD244">
            <v>14964000</v>
          </cell>
          <cell r="AE244" t="str">
            <v>Hughes Hubbard</v>
          </cell>
          <cell r="AH244" t="str">
            <v>n/a</v>
          </cell>
          <cell r="AI244" t="str">
            <v>n/a</v>
          </cell>
        </row>
        <row r="245">
          <cell r="A245">
            <v>217</v>
          </cell>
          <cell r="B245" t="str">
            <v>November 24, 2008</v>
          </cell>
          <cell r="C245" t="str">
            <v>OCC</v>
          </cell>
          <cell r="D245" t="str">
            <v>RSSD</v>
          </cell>
          <cell r="E245">
            <v>3579945</v>
          </cell>
          <cell r="F245" t="str">
            <v>Opportunity Bancshares, Inc./Opportunity Bank</v>
          </cell>
          <cell r="G245" t="str">
            <v>Private</v>
          </cell>
          <cell r="H245">
            <v>0</v>
          </cell>
          <cell r="I245" t="str">
            <v>Approve</v>
          </cell>
          <cell r="O245">
            <v>0</v>
          </cell>
          <cell r="P245" t="str">
            <v>12/1/08 approved by the I/C for $1,296,000 (they had asked for $1,296,360: 12/16/08: received a letter from the institution dated 12/16/08 withdrawing from the CPP Program.</v>
          </cell>
          <cell r="Q245" t="str">
            <v>Yes</v>
          </cell>
          <cell r="R245">
            <v>39785</v>
          </cell>
          <cell r="T245" t="str">
            <v>Mr. Douglas M. Kratz</v>
          </cell>
          <cell r="U245" t="str">
            <v>563-823-3300</v>
          </cell>
          <cell r="V245" t="str">
            <v>John M. Nichols 469-385-2802</v>
          </cell>
          <cell r="W245" t="str">
            <v>P.O. Box 394</v>
          </cell>
          <cell r="X245" t="str">
            <v>Bettendorf</v>
          </cell>
          <cell r="Y245" t="str">
            <v>IA</v>
          </cell>
          <cell r="Z245" t="str">
            <v>52722-0007</v>
          </cell>
          <cell r="AA245" t="str">
            <v>(563) 823-3335</v>
          </cell>
          <cell r="AB245" t="str">
            <v xml:space="preserve"> </v>
          </cell>
          <cell r="AE245" t="str">
            <v>Squire Sanders</v>
          </cell>
          <cell r="AJ245">
            <v>39798</v>
          </cell>
        </row>
        <row r="246">
          <cell r="A246">
            <v>218</v>
          </cell>
          <cell r="B246" t="str">
            <v>November 24, 2008</v>
          </cell>
          <cell r="C246" t="str">
            <v>OCC</v>
          </cell>
          <cell r="D246" t="str">
            <v>RSSD</v>
          </cell>
          <cell r="E246">
            <v>3345225</v>
          </cell>
          <cell r="F246" t="str">
            <v>TCB Holding Company, Texas Community Bank</v>
          </cell>
          <cell r="G246" t="str">
            <v>Private</v>
          </cell>
          <cell r="H246">
            <v>11730750</v>
          </cell>
          <cell r="I246" t="str">
            <v>Approve</v>
          </cell>
          <cell r="L246" t="str">
            <v>November 25, 2008</v>
          </cell>
          <cell r="M246">
            <v>39777.708333333336</v>
          </cell>
          <cell r="N246" t="str">
            <v>Approve</v>
          </cell>
          <cell r="O246">
            <v>11730000</v>
          </cell>
          <cell r="Q246" t="str">
            <v>Yes</v>
          </cell>
          <cell r="R246">
            <v>39785</v>
          </cell>
          <cell r="T246" t="str">
            <v>Mr. Sean P. Chaney</v>
          </cell>
          <cell r="U246" t="str">
            <v>936-271-7017</v>
          </cell>
          <cell r="V246" t="str">
            <v>James P. Ebrey 936-271-7003</v>
          </cell>
          <cell r="W246" t="str">
            <v>16610 Interstate 45</v>
          </cell>
          <cell r="X246" t="str">
            <v>The Woodlands</v>
          </cell>
          <cell r="Y246" t="str">
            <v>TX</v>
          </cell>
          <cell r="Z246" t="str">
            <v>77384</v>
          </cell>
          <cell r="AA246" t="str">
            <v>(936) 271-7001</v>
          </cell>
          <cell r="AB246">
            <v>39829</v>
          </cell>
          <cell r="AC246">
            <v>39829</v>
          </cell>
          <cell r="AD246">
            <v>11730000</v>
          </cell>
          <cell r="AE246" t="str">
            <v>Hughes Hubbard</v>
          </cell>
        </row>
        <row r="247">
          <cell r="A247">
            <v>219</v>
          </cell>
          <cell r="B247" t="str">
            <v>November 24, 2008</v>
          </cell>
          <cell r="C247" t="str">
            <v>OCC</v>
          </cell>
          <cell r="D247" t="str">
            <v>RSSD</v>
          </cell>
          <cell r="E247">
            <v>3188860</v>
          </cell>
          <cell r="F247" t="str">
            <v>Calwest Bancorp/South County Bank</v>
          </cell>
          <cell r="G247" t="str">
            <v xml:space="preserve">Public </v>
          </cell>
          <cell r="H247">
            <v>4656000</v>
          </cell>
          <cell r="I247" t="str">
            <v>Council</v>
          </cell>
          <cell r="J247">
            <v>39776</v>
          </cell>
          <cell r="K247" t="str">
            <v>Approve</v>
          </cell>
          <cell r="L247" t="str">
            <v>November 25, 2008</v>
          </cell>
          <cell r="M247">
            <v>39777.708333333336</v>
          </cell>
          <cell r="N247" t="str">
            <v>Approve</v>
          </cell>
          <cell r="O247">
            <v>4656000</v>
          </cell>
          <cell r="Q247" t="str">
            <v>Yes</v>
          </cell>
          <cell r="R247">
            <v>39783</v>
          </cell>
          <cell r="T247" t="str">
            <v>Mr. Najam Saiduddin</v>
          </cell>
          <cell r="U247" t="str">
            <v>949-766-3000</v>
          </cell>
          <cell r="V247" t="str">
            <v>Thomas E. Yott 949-766-3000</v>
          </cell>
          <cell r="W247" t="str">
            <v>22342 Avenida Empresa, Suite 101-A</v>
          </cell>
          <cell r="X247" t="str">
            <v>Rancho Santa Margarita</v>
          </cell>
          <cell r="Y247" t="str">
            <v>CA</v>
          </cell>
          <cell r="Z247" t="str">
            <v>92688</v>
          </cell>
          <cell r="AA247" t="str">
            <v>(949) 766-3098</v>
          </cell>
          <cell r="AB247" t="str">
            <v xml:space="preserve"> </v>
          </cell>
          <cell r="AE247" t="str">
            <v>Squire Sanders</v>
          </cell>
        </row>
        <row r="248">
          <cell r="A248">
            <v>220</v>
          </cell>
          <cell r="B248" t="str">
            <v>November 24, 2008</v>
          </cell>
          <cell r="C248" t="str">
            <v>FRB</v>
          </cell>
          <cell r="D248" t="str">
            <v>RSSD</v>
          </cell>
          <cell r="E248">
            <v>2973591</v>
          </cell>
          <cell r="F248" t="str">
            <v>Gateway Financial Holdings</v>
          </cell>
          <cell r="G248" t="str">
            <v xml:space="preserve">Public </v>
          </cell>
          <cell r="H248">
            <v>58000000</v>
          </cell>
          <cell r="I248" t="str">
            <v>Council</v>
          </cell>
          <cell r="J248">
            <v>39776</v>
          </cell>
          <cell r="K248" t="str">
            <v>Approve</v>
          </cell>
          <cell r="L248" t="str">
            <v>November 25, 2008</v>
          </cell>
          <cell r="M248">
            <v>39777.708333333336</v>
          </cell>
          <cell r="N248" t="str">
            <v>Approve</v>
          </cell>
          <cell r="O248">
            <v>58000000</v>
          </cell>
          <cell r="Q248" t="str">
            <v>Yes</v>
          </cell>
          <cell r="R248">
            <v>39783</v>
          </cell>
          <cell r="T248" t="str">
            <v>Mr. D. Ben Berry</v>
          </cell>
          <cell r="U248" t="str">
            <v>757-422-8000</v>
          </cell>
          <cell r="V248" t="str">
            <v>Todd H. Eveson 919-854-2558</v>
          </cell>
          <cell r="W248" t="str">
            <v>1580 Laskin Road</v>
          </cell>
          <cell r="X248" t="str">
            <v>Virginia Beach</v>
          </cell>
          <cell r="Y248" t="str">
            <v>VA</v>
          </cell>
          <cell r="Z248" t="str">
            <v>23451</v>
          </cell>
          <cell r="AA248" t="str">
            <v>(757) 422-3419</v>
          </cell>
          <cell r="AB248" t="str">
            <v xml:space="preserve"> </v>
          </cell>
          <cell r="AE248" t="str">
            <v>Hughes Hubbard</v>
          </cell>
          <cell r="AH248">
            <v>5.0199999999999996</v>
          </cell>
          <cell r="AI248">
            <v>1733068</v>
          </cell>
        </row>
        <row r="249">
          <cell r="A249">
            <v>221</v>
          </cell>
          <cell r="B249" t="str">
            <v>November 24, 2008</v>
          </cell>
          <cell r="C249" t="str">
            <v>FRB</v>
          </cell>
          <cell r="D249" t="str">
            <v>RSSD</v>
          </cell>
          <cell r="E249">
            <v>2856377</v>
          </cell>
          <cell r="F249" t="str">
            <v>Virginia Commerce Bancorp</v>
          </cell>
          <cell r="G249" t="str">
            <v xml:space="preserve">Public </v>
          </cell>
          <cell r="H249">
            <v>71000000</v>
          </cell>
          <cell r="I249" t="str">
            <v>Council</v>
          </cell>
          <cell r="J249">
            <v>39776</v>
          </cell>
          <cell r="K249" t="str">
            <v>Approve</v>
          </cell>
          <cell r="L249" t="str">
            <v>November 25, 2008</v>
          </cell>
          <cell r="M249">
            <v>39777.708333333336</v>
          </cell>
          <cell r="N249" t="str">
            <v>Approve</v>
          </cell>
          <cell r="O249">
            <v>71000000</v>
          </cell>
          <cell r="Q249" t="str">
            <v>Yes</v>
          </cell>
          <cell r="R249">
            <v>39783</v>
          </cell>
          <cell r="T249" t="str">
            <v>Mr. Peter A. Converse</v>
          </cell>
          <cell r="U249" t="str">
            <v>703-534-1693</v>
          </cell>
          <cell r="V249" t="str">
            <v>William K. Beauchesne 703-633-6149</v>
          </cell>
          <cell r="W249" t="str">
            <v>5350 Lee Highway</v>
          </cell>
          <cell r="X249" t="str">
            <v>Arlington</v>
          </cell>
          <cell r="Y249" t="str">
            <v>VA</v>
          </cell>
          <cell r="Z249" t="str">
            <v>22207</v>
          </cell>
          <cell r="AA249" t="str">
            <v>(703) 534-7216</v>
          </cell>
          <cell r="AB249">
            <v>39794</v>
          </cell>
          <cell r="AC249">
            <v>39794</v>
          </cell>
          <cell r="AD249">
            <v>71000000</v>
          </cell>
          <cell r="AE249" t="str">
            <v>Squire Sanders</v>
          </cell>
          <cell r="AH249">
            <v>3.95</v>
          </cell>
          <cell r="AI249">
            <v>2696203</v>
          </cell>
        </row>
        <row r="250">
          <cell r="A250">
            <v>222</v>
          </cell>
          <cell r="B250" t="str">
            <v>November 24, 2008</v>
          </cell>
          <cell r="C250" t="str">
            <v>FRB</v>
          </cell>
          <cell r="D250" t="str">
            <v>RSSD</v>
          </cell>
          <cell r="E250">
            <v>2260406</v>
          </cell>
          <cell r="F250" t="str">
            <v>Wintrust Financial Corporation</v>
          </cell>
          <cell r="G250" t="str">
            <v xml:space="preserve">Public </v>
          </cell>
          <cell r="H250">
            <v>250000000</v>
          </cell>
          <cell r="I250" t="str">
            <v>Council</v>
          </cell>
          <cell r="J250">
            <v>39776</v>
          </cell>
          <cell r="K250" t="str">
            <v>Approve</v>
          </cell>
          <cell r="L250" t="str">
            <v>November 25, 2008</v>
          </cell>
          <cell r="M250">
            <v>39777.708333333336</v>
          </cell>
          <cell r="N250" t="str">
            <v>Approve</v>
          </cell>
          <cell r="O250">
            <v>250000000</v>
          </cell>
          <cell r="Q250" t="str">
            <v>Yes</v>
          </cell>
          <cell r="R250">
            <v>39783</v>
          </cell>
          <cell r="T250" t="str">
            <v>Mr. David A Dykstra</v>
          </cell>
          <cell r="U250" t="str">
            <v>847-615-4034</v>
          </cell>
          <cell r="V250" t="str">
            <v>Edward J. Wehmer 847-615-4001</v>
          </cell>
          <cell r="W250" t="str">
            <v>727 North Bank Lane</v>
          </cell>
          <cell r="X250" t="str">
            <v>Lake Forest</v>
          </cell>
          <cell r="Y250" t="str">
            <v>IL</v>
          </cell>
          <cell r="Z250" t="str">
            <v>60045</v>
          </cell>
          <cell r="AA250" t="str">
            <v>(847) 615-4091</v>
          </cell>
          <cell r="AB250">
            <v>39801</v>
          </cell>
          <cell r="AC250">
            <v>39801</v>
          </cell>
          <cell r="AD250">
            <v>250000000</v>
          </cell>
          <cell r="AE250" t="str">
            <v>Hughes Hubbard</v>
          </cell>
          <cell r="AH250">
            <v>22.82</v>
          </cell>
          <cell r="AI250">
            <v>1643295</v>
          </cell>
        </row>
        <row r="251">
          <cell r="A251">
            <v>223</v>
          </cell>
          <cell r="B251" t="str">
            <v>November 24, 2008</v>
          </cell>
          <cell r="C251" t="str">
            <v>FRB</v>
          </cell>
          <cell r="D251" t="str">
            <v>RSSD</v>
          </cell>
          <cell r="E251">
            <v>1364071</v>
          </cell>
          <cell r="F251" t="str">
            <v>First State Bancorporation/First Community Bank</v>
          </cell>
          <cell r="G251" t="str">
            <v xml:space="preserve">Public </v>
          </cell>
          <cell r="H251">
            <v>90000000</v>
          </cell>
          <cell r="I251" t="str">
            <v>Council</v>
          </cell>
          <cell r="J251">
            <v>39776</v>
          </cell>
          <cell r="K251" t="str">
            <v>Deferred</v>
          </cell>
          <cell r="T251" t="str">
            <v>Mr. H. Patrick Dee</v>
          </cell>
          <cell r="U251" t="str">
            <v>505-241-7102</v>
          </cell>
          <cell r="V251" t="str">
            <v>Christopher C. Spencer 505-241-7154</v>
          </cell>
          <cell r="W251" t="str">
            <v>7900 Jefferson St. NE</v>
          </cell>
          <cell r="X251" t="str">
            <v>Albuquerque</v>
          </cell>
          <cell r="Y251" t="str">
            <v>NM</v>
          </cell>
          <cell r="Z251" t="str">
            <v>87109</v>
          </cell>
          <cell r="AA251" t="str">
            <v>(505) 241-7572</v>
          </cell>
          <cell r="AB251" t="str">
            <v xml:space="preserve"> </v>
          </cell>
          <cell r="AE251" t="str">
            <v>Hughes Hubbard</v>
          </cell>
        </row>
        <row r="252">
          <cell r="A252">
            <v>224</v>
          </cell>
          <cell r="B252" t="str">
            <v>November 24, 2008</v>
          </cell>
          <cell r="C252" t="str">
            <v>OCC</v>
          </cell>
          <cell r="D252" t="str">
            <v>RSSD</v>
          </cell>
          <cell r="E252">
            <v>1202052</v>
          </cell>
          <cell r="F252" t="str">
            <v>NEB Corporation/National Exchange Bank and Trust</v>
          </cell>
          <cell r="G252" t="str">
            <v>Private</v>
          </cell>
          <cell r="H252">
            <v>40000000</v>
          </cell>
          <cell r="L252" t="str">
            <v>December 4, 2008</v>
          </cell>
          <cell r="M252">
            <v>39786.770833333336</v>
          </cell>
          <cell r="N252" t="str">
            <v>Approve</v>
          </cell>
          <cell r="O252">
            <v>31970000</v>
          </cell>
          <cell r="P252" t="str">
            <v>Amended their original request from $25,000,000 to $40,000,000</v>
          </cell>
          <cell r="Q252" t="str">
            <v>Yes</v>
          </cell>
          <cell r="R252">
            <v>39790</v>
          </cell>
          <cell r="T252" t="str">
            <v>Mr. Eric P. Stone</v>
          </cell>
          <cell r="U252" t="str">
            <v>920-924-2274</v>
          </cell>
          <cell r="V252" t="str">
            <v>Peter E. Stone 920-924-2210</v>
          </cell>
          <cell r="W252" t="str">
            <v>P.O. Box 988</v>
          </cell>
          <cell r="X252" t="str">
            <v>Fond Du Lac</v>
          </cell>
          <cell r="Y252" t="str">
            <v>WI</v>
          </cell>
          <cell r="Z252" t="str">
            <v>54936-0988</v>
          </cell>
          <cell r="AA252" t="str">
            <v>(920) 923-7013</v>
          </cell>
          <cell r="AB252" t="str">
            <v xml:space="preserve"> </v>
          </cell>
          <cell r="AE252" t="str">
            <v>Hughes Hubbard</v>
          </cell>
        </row>
        <row r="253">
          <cell r="AB253" t="str">
            <v xml:space="preserve"> </v>
          </cell>
        </row>
        <row r="254">
          <cell r="A254">
            <v>225</v>
          </cell>
          <cell r="B254" t="str">
            <v>November 25, 2008</v>
          </cell>
          <cell r="C254" t="str">
            <v>OTS</v>
          </cell>
          <cell r="D254" t="str">
            <v>Holding Co Docket</v>
          </cell>
          <cell r="E254" t="str">
            <v>H4426</v>
          </cell>
          <cell r="F254" t="str">
            <v>Beacon Federal Bancorp, Inc</v>
          </cell>
          <cell r="H254">
            <v>0</v>
          </cell>
          <cell r="I254" t="str">
            <v>Approve</v>
          </cell>
          <cell r="O254">
            <v>0</v>
          </cell>
          <cell r="P254" t="str">
            <v>12/2/2008: approved by the I/C; 12/11/08: received a letter from the institution dated 12/10/08 withdrawing from the CPP program. Asked for and was approved for $18,000,000</v>
          </cell>
          <cell r="Q254" t="str">
            <v>Yes</v>
          </cell>
          <cell r="R254">
            <v>39786</v>
          </cell>
          <cell r="T254" t="str">
            <v>Mr. Ross Prossner</v>
          </cell>
          <cell r="U254" t="str">
            <v>315-433-0111 x1515</v>
          </cell>
          <cell r="V254" t="str">
            <v>Lisa Jones 315-433-0111 x1582</v>
          </cell>
          <cell r="W254" t="str">
            <v>6311 Court St. Road</v>
          </cell>
          <cell r="X254" t="str">
            <v>East Syracuse</v>
          </cell>
          <cell r="Y254" t="str">
            <v>NY</v>
          </cell>
          <cell r="Z254" t="str">
            <v>13057</v>
          </cell>
          <cell r="AA254" t="str">
            <v>(315) 431-9514</v>
          </cell>
          <cell r="AB254" t="str">
            <v xml:space="preserve"> </v>
          </cell>
          <cell r="AE254" t="str">
            <v>Squire Sanders</v>
          </cell>
          <cell r="AJ254">
            <v>39793</v>
          </cell>
        </row>
        <row r="255">
          <cell r="A255">
            <v>226</v>
          </cell>
          <cell r="B255" t="str">
            <v>November 25, 2008</v>
          </cell>
          <cell r="C255" t="str">
            <v>OTS</v>
          </cell>
          <cell r="D255" t="str">
            <v>Holding Co Docket</v>
          </cell>
          <cell r="E255" t="str">
            <v>H2328</v>
          </cell>
          <cell r="F255" t="str">
            <v>Flushing Financial Corporation</v>
          </cell>
          <cell r="G255" t="str">
            <v xml:space="preserve">Public </v>
          </cell>
          <cell r="H255">
            <v>70000000</v>
          </cell>
          <cell r="I255" t="str">
            <v>Approve</v>
          </cell>
          <cell r="L255" t="str">
            <v>December 2, 2008</v>
          </cell>
          <cell r="M255">
            <v>39784.708333333336</v>
          </cell>
          <cell r="N255" t="str">
            <v>Approve</v>
          </cell>
          <cell r="O255">
            <v>70000000</v>
          </cell>
          <cell r="Q255" t="str">
            <v>Yes</v>
          </cell>
          <cell r="R255">
            <v>39786</v>
          </cell>
          <cell r="T255" t="str">
            <v>Mr. John R. Buran</v>
          </cell>
          <cell r="U255" t="str">
            <v>718-512-2704</v>
          </cell>
          <cell r="V255" t="str">
            <v>David Fry 718-512-2738</v>
          </cell>
          <cell r="W255" t="str">
            <v>1979 Marcus Ave. Suite E140</v>
          </cell>
          <cell r="X255" t="str">
            <v>Lake Success</v>
          </cell>
          <cell r="Y255" t="str">
            <v>NY</v>
          </cell>
          <cell r="Z255" t="str">
            <v>11042</v>
          </cell>
          <cell r="AA255" t="str">
            <v>(516) 358-5224</v>
          </cell>
          <cell r="AB255">
            <v>39801</v>
          </cell>
          <cell r="AC255">
            <v>39801</v>
          </cell>
          <cell r="AD255">
            <v>70000000</v>
          </cell>
          <cell r="AE255" t="str">
            <v>Squire Sanders</v>
          </cell>
          <cell r="AH255">
            <v>13.97</v>
          </cell>
          <cell r="AI255">
            <v>751611</v>
          </cell>
        </row>
        <row r="256">
          <cell r="A256">
            <v>227</v>
          </cell>
          <cell r="B256" t="str">
            <v>November 25, 2008</v>
          </cell>
          <cell r="C256" t="str">
            <v>OTS</v>
          </cell>
          <cell r="D256" t="str">
            <v>Holding Co Docket</v>
          </cell>
          <cell r="E256" t="str">
            <v>H4287</v>
          </cell>
          <cell r="F256" t="str">
            <v>Monadnock Bancorp, Inc.</v>
          </cell>
          <cell r="G256" t="str">
            <v>OTC - Private</v>
          </cell>
          <cell r="H256">
            <v>1834440</v>
          </cell>
          <cell r="I256" t="str">
            <v>Approve</v>
          </cell>
          <cell r="L256" t="str">
            <v>December 2, 2008</v>
          </cell>
          <cell r="M256">
            <v>39784.708333333336</v>
          </cell>
          <cell r="N256" t="str">
            <v>Approve</v>
          </cell>
          <cell r="O256">
            <v>1834000</v>
          </cell>
          <cell r="P256" t="str">
            <v>12/4/08; called the institution and the secondary contact indicated that they would like to come in as a private institution</v>
          </cell>
          <cell r="Q256" t="str">
            <v>Yes</v>
          </cell>
          <cell r="R256">
            <v>39790</v>
          </cell>
          <cell r="T256" t="str">
            <v>Mr. William M. Pierce, Jr.</v>
          </cell>
          <cell r="U256" t="str">
            <v>603-924-9654</v>
          </cell>
          <cell r="V256" t="str">
            <v>Karl F. Betz 603-924-9654</v>
          </cell>
          <cell r="W256" t="str">
            <v>1 Jaffrey Road, P.O. Box 888</v>
          </cell>
          <cell r="X256" t="str">
            <v>Peterborough</v>
          </cell>
          <cell r="Y256" t="str">
            <v>NH</v>
          </cell>
          <cell r="Z256" t="str">
            <v>03458</v>
          </cell>
          <cell r="AA256" t="str">
            <v>(603) 924-9379</v>
          </cell>
          <cell r="AB256">
            <v>39801</v>
          </cell>
          <cell r="AC256">
            <v>39801</v>
          </cell>
          <cell r="AD256">
            <v>1834000</v>
          </cell>
          <cell r="AE256" t="str">
            <v>Squire Sanders</v>
          </cell>
          <cell r="AH256" t="str">
            <v>n/a</v>
          </cell>
          <cell r="AI256" t="str">
            <v>n/a</v>
          </cell>
        </row>
        <row r="257">
          <cell r="A257">
            <v>228</v>
          </cell>
          <cell r="B257" t="str">
            <v>November 25, 2008</v>
          </cell>
          <cell r="C257" t="str">
            <v>OTS</v>
          </cell>
          <cell r="D257" t="str">
            <v>Holding Co Docket</v>
          </cell>
          <cell r="E257" t="str">
            <v>H1476</v>
          </cell>
          <cell r="F257" t="str">
            <v>New Hampshire Thrift Bancshares, Inc.</v>
          </cell>
          <cell r="G257" t="str">
            <v>OTC - Public</v>
          </cell>
          <cell r="H257">
            <v>10000000</v>
          </cell>
          <cell r="I257" t="str">
            <v>Approve</v>
          </cell>
          <cell r="L257" t="str">
            <v>December 2, 2008</v>
          </cell>
          <cell r="M257">
            <v>39784.708333333336</v>
          </cell>
          <cell r="N257" t="str">
            <v>Approve</v>
          </cell>
          <cell r="O257">
            <v>10000000</v>
          </cell>
          <cell r="Q257" t="str">
            <v>Yes</v>
          </cell>
          <cell r="R257">
            <v>39786</v>
          </cell>
          <cell r="T257" t="str">
            <v>Mr. Stephen W. Ensign</v>
          </cell>
          <cell r="U257" t="str">
            <v>603-865-6081</v>
          </cell>
          <cell r="V257" t="str">
            <v>Stephen R. Theroux 603-865-6091</v>
          </cell>
          <cell r="W257" t="str">
            <v>9 Main Street</v>
          </cell>
          <cell r="X257" t="str">
            <v>Newport</v>
          </cell>
          <cell r="Y257" t="str">
            <v>NH</v>
          </cell>
          <cell r="Z257" t="str">
            <v>03773</v>
          </cell>
          <cell r="AA257" t="str">
            <v>(603) 863-9571</v>
          </cell>
          <cell r="AB257">
            <v>39829</v>
          </cell>
          <cell r="AC257">
            <v>39829</v>
          </cell>
          <cell r="AD257">
            <v>10000000</v>
          </cell>
          <cell r="AE257" t="str">
            <v>Hughes Hubbard</v>
          </cell>
          <cell r="AH257">
            <v>8.1433900000000001</v>
          </cell>
          <cell r="AI257">
            <v>184275</v>
          </cell>
        </row>
        <row r="258">
          <cell r="A258">
            <v>229</v>
          </cell>
          <cell r="B258" t="str">
            <v>November 25, 2008</v>
          </cell>
          <cell r="C258" t="str">
            <v>OTS</v>
          </cell>
          <cell r="D258" t="str">
            <v>Holding Co Docket</v>
          </cell>
          <cell r="E258" t="str">
            <v>H2724</v>
          </cell>
          <cell r="F258" t="str">
            <v>River Valley Bancorp</v>
          </cell>
          <cell r="G258" t="str">
            <v xml:space="preserve">Public </v>
          </cell>
          <cell r="H258">
            <v>8100000</v>
          </cell>
          <cell r="I258" t="str">
            <v>Approve</v>
          </cell>
          <cell r="L258" t="str">
            <v>December 2, 2008</v>
          </cell>
          <cell r="M258">
            <v>39784.708333333336</v>
          </cell>
          <cell r="N258" t="str">
            <v>Approve</v>
          </cell>
          <cell r="O258">
            <v>8100000</v>
          </cell>
          <cell r="Q258" t="str">
            <v>Yes</v>
          </cell>
          <cell r="R258">
            <v>39786</v>
          </cell>
          <cell r="T258" t="str">
            <v>Mr. Matthew P. Forrester</v>
          </cell>
          <cell r="U258" t="str">
            <v>812-273-4949</v>
          </cell>
          <cell r="V258" t="str">
            <v>Anthony Brandon 812-273-4949</v>
          </cell>
          <cell r="W258" t="str">
            <v>430 Clifty Drive</v>
          </cell>
          <cell r="X258" t="str">
            <v>Madison</v>
          </cell>
          <cell r="Y258" t="str">
            <v>IN</v>
          </cell>
          <cell r="Z258" t="str">
            <v>47250</v>
          </cell>
          <cell r="AA258" t="str">
            <v>(812) 273-4944</v>
          </cell>
          <cell r="AB258" t="str">
            <v xml:space="preserve"> </v>
          </cell>
          <cell r="AE258" t="str">
            <v>Squire Sanders</v>
          </cell>
          <cell r="AH258">
            <v>13.76</v>
          </cell>
          <cell r="AI258">
            <v>88299</v>
          </cell>
        </row>
        <row r="259">
          <cell r="A259">
            <v>230</v>
          </cell>
          <cell r="B259" t="str">
            <v>November 25, 2008</v>
          </cell>
          <cell r="C259" t="str">
            <v>OTS</v>
          </cell>
          <cell r="D259" t="str">
            <v>Holding Co Docket</v>
          </cell>
          <cell r="E259" t="str">
            <v>H3310</v>
          </cell>
          <cell r="F259" t="str">
            <v>First Capital, Inc.</v>
          </cell>
          <cell r="G259" t="str">
            <v xml:space="preserve">Public </v>
          </cell>
          <cell r="H259">
            <v>0</v>
          </cell>
          <cell r="I259" t="str">
            <v>Approve</v>
          </cell>
          <cell r="L259" t="str">
            <v>December 2, 2008</v>
          </cell>
          <cell r="M259">
            <v>39784.708333333336</v>
          </cell>
          <cell r="N259" t="str">
            <v>Approve</v>
          </cell>
          <cell r="O259">
            <v>0</v>
          </cell>
          <cell r="P259" t="str">
            <v>12/31/2008: media reports say they withdrew from the program</v>
          </cell>
          <cell r="Q259" t="str">
            <v>Yes</v>
          </cell>
          <cell r="R259">
            <v>39786</v>
          </cell>
          <cell r="T259" t="str">
            <v>Mr. William Harrod</v>
          </cell>
          <cell r="U259" t="str">
            <v>812-734-3462</v>
          </cell>
          <cell r="V259" t="str">
            <v>Michael C. Frederick 812-734-3464</v>
          </cell>
          <cell r="W259" t="str">
            <v>220 Federal Drive</v>
          </cell>
          <cell r="X259" t="str">
            <v>Corydon</v>
          </cell>
          <cell r="Y259" t="str">
            <v>IN</v>
          </cell>
          <cell r="Z259" t="str">
            <v>47112</v>
          </cell>
          <cell r="AA259" t="str">
            <v>(812) 734-1006</v>
          </cell>
          <cell r="AB259" t="str">
            <v xml:space="preserve"> </v>
          </cell>
          <cell r="AE259" t="str">
            <v>Squire Sanders</v>
          </cell>
          <cell r="AH259">
            <v>15.15</v>
          </cell>
          <cell r="AJ259">
            <v>39813</v>
          </cell>
        </row>
        <row r="260">
          <cell r="A260">
            <v>231</v>
          </cell>
          <cell r="B260" t="str">
            <v>November 25, 2008</v>
          </cell>
          <cell r="C260" t="str">
            <v>FRB</v>
          </cell>
          <cell r="D260" t="str">
            <v>RSSD</v>
          </cell>
          <cell r="E260">
            <v>1076217</v>
          </cell>
          <cell r="F260" t="str">
            <v>United Bankshares, Inc.</v>
          </cell>
          <cell r="G260" t="str">
            <v xml:space="preserve">Public </v>
          </cell>
          <cell r="H260">
            <v>197279000</v>
          </cell>
          <cell r="I260" t="str">
            <v>Approve</v>
          </cell>
          <cell r="L260" t="str">
            <v>December 1, 2008</v>
          </cell>
          <cell r="M260">
            <v>39783.708333333336</v>
          </cell>
          <cell r="N260" t="str">
            <v>Approve</v>
          </cell>
          <cell r="O260">
            <v>197000000</v>
          </cell>
          <cell r="Q260" t="str">
            <v>Yes</v>
          </cell>
          <cell r="R260">
            <v>39786</v>
          </cell>
          <cell r="T260" t="str">
            <v>Mr. Jeffrey Hoskins</v>
          </cell>
          <cell r="U260" t="str">
            <v>304-424-8715</v>
          </cell>
          <cell r="V260" t="str">
            <v>Harold Manner 304-424-8711</v>
          </cell>
          <cell r="W260" t="str">
            <v>300 United Center</v>
          </cell>
          <cell r="X260" t="str">
            <v>Charleston</v>
          </cell>
          <cell r="Y260" t="str">
            <v>WV</v>
          </cell>
          <cell r="Z260" t="str">
            <v>25301</v>
          </cell>
          <cell r="AA260" t="str">
            <v>(304) 424-8711</v>
          </cell>
          <cell r="AB260" t="str">
            <v xml:space="preserve"> </v>
          </cell>
          <cell r="AE260" t="str">
            <v>Hughes Hubbard</v>
          </cell>
        </row>
        <row r="261">
          <cell r="A261">
            <v>232</v>
          </cell>
          <cell r="B261" t="str">
            <v>November 25, 2008</v>
          </cell>
          <cell r="C261" t="str">
            <v>FRB</v>
          </cell>
          <cell r="D261" t="str">
            <v>RSSD</v>
          </cell>
          <cell r="E261">
            <v>1275216</v>
          </cell>
          <cell r="F261" t="str">
            <v>American Express Company</v>
          </cell>
          <cell r="G261" t="str">
            <v xml:space="preserve">Public </v>
          </cell>
          <cell r="H261">
            <v>3388890000</v>
          </cell>
          <cell r="I261" t="str">
            <v>Approve</v>
          </cell>
          <cell r="L261" t="str">
            <v>December 22, 2008</v>
          </cell>
          <cell r="M261">
            <v>39804.791666666664</v>
          </cell>
          <cell r="N261" t="str">
            <v>Approve</v>
          </cell>
          <cell r="O261">
            <v>3388890000</v>
          </cell>
          <cell r="Q261" t="str">
            <v>Yes</v>
          </cell>
          <cell r="R261">
            <v>39805</v>
          </cell>
          <cell r="T261" t="str">
            <v>Mr. Daniel T. Henry</v>
          </cell>
          <cell r="U261" t="str">
            <v>212-640-5478</v>
          </cell>
          <cell r="V261" t="str">
            <v>David L. Yowan 212-640-2396</v>
          </cell>
          <cell r="W261" t="str">
            <v>200 Vesey Street</v>
          </cell>
          <cell r="X261" t="str">
            <v>New York</v>
          </cell>
          <cell r="Y261" t="str">
            <v>NY</v>
          </cell>
          <cell r="Z261" t="str">
            <v>10285</v>
          </cell>
          <cell r="AA261" t="str">
            <v>(212) 640-0123</v>
          </cell>
          <cell r="AB261">
            <v>39822</v>
          </cell>
          <cell r="AC261">
            <v>39822</v>
          </cell>
          <cell r="AD261">
            <v>3388890000</v>
          </cell>
          <cell r="AE261" t="str">
            <v>Simpson Thatcher</v>
          </cell>
          <cell r="AH261">
            <v>20.95</v>
          </cell>
          <cell r="AI261">
            <v>24264129</v>
          </cell>
        </row>
        <row r="262">
          <cell r="A262">
            <v>233</v>
          </cell>
          <cell r="B262" t="str">
            <v>November 25, 2008</v>
          </cell>
          <cell r="C262" t="str">
            <v>FRB</v>
          </cell>
          <cell r="D262" t="str">
            <v>RSSD</v>
          </cell>
          <cell r="E262">
            <v>3435386</v>
          </cell>
          <cell r="F262" t="str">
            <v>Monarch Financial Holdings, Inc.</v>
          </cell>
          <cell r="G262" t="str">
            <v>OTC - Public</v>
          </cell>
          <cell r="H262">
            <v>14700000</v>
          </cell>
          <cell r="I262" t="str">
            <v>Approve</v>
          </cell>
          <cell r="L262" t="str">
            <v>December 1, 2008</v>
          </cell>
          <cell r="M262">
            <v>39783.708333333336</v>
          </cell>
          <cell r="N262" t="str">
            <v>Approve</v>
          </cell>
          <cell r="O262">
            <v>14700000</v>
          </cell>
          <cell r="P262" t="str">
            <v>12/4/08; called the institution and the primary contact indicated that they would like to come in as a public institution</v>
          </cell>
          <cell r="Q262" t="str">
            <v>Yes</v>
          </cell>
          <cell r="R262">
            <v>39786</v>
          </cell>
          <cell r="T262" t="str">
            <v>Mr. Brad E. Schwartz</v>
          </cell>
          <cell r="U262" t="str">
            <v>757-389-5111</v>
          </cell>
          <cell r="V262" t="str">
            <v>Lynette Harris 757-389-5108</v>
          </cell>
          <cell r="W262" t="str">
            <v>1101 Executive Blvd.</v>
          </cell>
          <cell r="X262" t="str">
            <v>Chesapeake</v>
          </cell>
          <cell r="Y262" t="str">
            <v>VA</v>
          </cell>
          <cell r="Z262" t="str">
            <v>23320</v>
          </cell>
          <cell r="AA262" t="str">
            <v>(757) 389-5100</v>
          </cell>
          <cell r="AB262">
            <v>39801</v>
          </cell>
          <cell r="AC262">
            <v>39801</v>
          </cell>
          <cell r="AD262">
            <v>14700000</v>
          </cell>
          <cell r="AE262" t="str">
            <v>Squire Sanders</v>
          </cell>
          <cell r="AH262">
            <v>8.33</v>
          </cell>
          <cell r="AI262">
            <v>264706</v>
          </cell>
        </row>
        <row r="263">
          <cell r="A263">
            <v>234</v>
          </cell>
          <cell r="B263" t="str">
            <v>November 25, 2008</v>
          </cell>
          <cell r="C263" t="str">
            <v>FRB</v>
          </cell>
          <cell r="D263" t="str">
            <v>RSSD</v>
          </cell>
          <cell r="E263">
            <v>1032464</v>
          </cell>
          <cell r="F263" t="str">
            <v>Financial Institutions, Inc.</v>
          </cell>
          <cell r="G263" t="str">
            <v xml:space="preserve">Public </v>
          </cell>
          <cell r="H263">
            <v>37515000</v>
          </cell>
          <cell r="I263" t="str">
            <v>Approve</v>
          </cell>
          <cell r="L263" t="str">
            <v>December 1, 2008</v>
          </cell>
          <cell r="M263">
            <v>39783.708333333336</v>
          </cell>
          <cell r="N263" t="str">
            <v>Approve</v>
          </cell>
          <cell r="O263">
            <v>37515000</v>
          </cell>
          <cell r="Q263" t="str">
            <v>Yes</v>
          </cell>
          <cell r="R263">
            <v>39786</v>
          </cell>
          <cell r="T263" t="str">
            <v>Mr. Daniel Hagi</v>
          </cell>
          <cell r="U263" t="str">
            <v>585-786-4547</v>
          </cell>
          <cell r="V263" t="str">
            <v>Ronald Miller 585-786-1102</v>
          </cell>
          <cell r="W263" t="str">
            <v>220 Liberty Street</v>
          </cell>
          <cell r="X263" t="str">
            <v>Warsaw</v>
          </cell>
          <cell r="Y263" t="str">
            <v>NY</v>
          </cell>
          <cell r="Z263" t="str">
            <v>14569</v>
          </cell>
          <cell r="AA263" t="str">
            <v>(585) 786-4386</v>
          </cell>
          <cell r="AB263">
            <v>39805</v>
          </cell>
          <cell r="AC263">
            <v>39805</v>
          </cell>
          <cell r="AD263">
            <v>37515000</v>
          </cell>
          <cell r="AE263" t="str">
            <v>Hughes Hubbard</v>
          </cell>
          <cell r="AH263">
            <v>14.88</v>
          </cell>
          <cell r="AI263">
            <v>378175</v>
          </cell>
        </row>
        <row r="264">
          <cell r="A264">
            <v>235</v>
          </cell>
          <cell r="B264" t="str">
            <v>November 25, 2008</v>
          </cell>
          <cell r="C264" t="str">
            <v>FRB</v>
          </cell>
          <cell r="D264" t="str">
            <v>RSSD</v>
          </cell>
          <cell r="E264">
            <v>1967865</v>
          </cell>
          <cell r="F264" t="str">
            <v>CSB Bancorp, Inc.</v>
          </cell>
          <cell r="G264" t="str">
            <v>OTC - Public</v>
          </cell>
          <cell r="H264">
            <v>0</v>
          </cell>
          <cell r="I264" t="str">
            <v>Approve</v>
          </cell>
          <cell r="L264" t="str">
            <v>December 1, 2008</v>
          </cell>
          <cell r="M264">
            <v>39783.708333333336</v>
          </cell>
          <cell r="N264" t="str">
            <v>Approve</v>
          </cell>
          <cell r="O264">
            <v>0</v>
          </cell>
          <cell r="P264" t="str">
            <v>12/4/08; called the institution and the secondary contact indicated that they would like to come in as a public institution; 1/13/09 received an email and official letter of withdrawal from the program</v>
          </cell>
          <cell r="Q264" t="str">
            <v>Yes</v>
          </cell>
          <cell r="R264">
            <v>39786</v>
          </cell>
          <cell r="T264" t="str">
            <v>Mr. Eddie L. Steiner</v>
          </cell>
          <cell r="U264" t="str">
            <v>303-763-2850</v>
          </cell>
          <cell r="V264" t="str">
            <v>Paula J. Meiler 330 763-2873</v>
          </cell>
          <cell r="W264" t="str">
            <v>91 North Clay Street P.O. Box 232</v>
          </cell>
          <cell r="X264" t="str">
            <v>Millersburg</v>
          </cell>
          <cell r="Y264" t="str">
            <v>OH</v>
          </cell>
          <cell r="Z264" t="str">
            <v>44654</v>
          </cell>
          <cell r="AA264" t="str">
            <v>(330) 674-4941</v>
          </cell>
          <cell r="AB264">
            <v>39836</v>
          </cell>
          <cell r="AE264" t="str">
            <v>Squire Sanders</v>
          </cell>
          <cell r="AJ264">
            <v>39816</v>
          </cell>
        </row>
        <row r="265">
          <cell r="A265">
            <v>236</v>
          </cell>
          <cell r="B265" t="str">
            <v>November 25, 2008</v>
          </cell>
          <cell r="C265" t="str">
            <v>FRB</v>
          </cell>
          <cell r="D265" t="str">
            <v>RSSD</v>
          </cell>
          <cell r="E265">
            <v>3012554</v>
          </cell>
          <cell r="F265" t="str">
            <v>Hampton Roads Bankshares, Inc.</v>
          </cell>
          <cell r="G265" t="str">
            <v xml:space="preserve">Public </v>
          </cell>
          <cell r="H265">
            <v>22347000</v>
          </cell>
          <cell r="I265" t="str">
            <v>Approve</v>
          </cell>
          <cell r="L265" t="str">
            <v>December 1, 2008</v>
          </cell>
          <cell r="M265">
            <v>39783.708333333336</v>
          </cell>
          <cell r="N265" t="str">
            <v>Approve</v>
          </cell>
          <cell r="O265">
            <v>80347000</v>
          </cell>
          <cell r="P265" t="str">
            <v>UST 200 Gateway/Hampton Roads merger closes 12/31, closes in name of Hampton for both allocations</v>
          </cell>
          <cell r="Q265" t="str">
            <v>Yes</v>
          </cell>
          <cell r="R265">
            <v>39786</v>
          </cell>
          <cell r="T265" t="str">
            <v>Mr. Jack W. Gibson</v>
          </cell>
          <cell r="U265" t="str">
            <v>757-217-3601</v>
          </cell>
          <cell r="V265" t="str">
            <v>Douglas J. Glenn 757-217-3634</v>
          </cell>
          <cell r="W265" t="str">
            <v>999 Waterside Drive, Suite 200</v>
          </cell>
          <cell r="X265" t="str">
            <v>Norfolk</v>
          </cell>
          <cell r="Y265" t="str">
            <v>VA</v>
          </cell>
          <cell r="Z265" t="str">
            <v>23510</v>
          </cell>
          <cell r="AA265" t="str">
            <v>(757) 217-3656</v>
          </cell>
          <cell r="AB265">
            <v>39813</v>
          </cell>
          <cell r="AC265">
            <v>39813</v>
          </cell>
          <cell r="AD265">
            <v>80347000</v>
          </cell>
          <cell r="AE265" t="str">
            <v>Hughes Hubbard</v>
          </cell>
          <cell r="AH265">
            <v>9.09</v>
          </cell>
          <cell r="AI265">
            <v>1325858</v>
          </cell>
        </row>
        <row r="266">
          <cell r="A266">
            <v>237</v>
          </cell>
          <cell r="B266" t="str">
            <v>November 25, 2008</v>
          </cell>
          <cell r="C266" t="str">
            <v>FRB</v>
          </cell>
          <cell r="D266" t="str">
            <v>RSSD</v>
          </cell>
          <cell r="E266">
            <v>2502049</v>
          </cell>
          <cell r="F266" t="str">
            <v>StellarOne Corporation</v>
          </cell>
          <cell r="G266" t="str">
            <v xml:space="preserve">Public </v>
          </cell>
          <cell r="H266">
            <v>30000000</v>
          </cell>
          <cell r="I266" t="str">
            <v>Approve</v>
          </cell>
          <cell r="L266" t="str">
            <v>December 1, 2008</v>
          </cell>
          <cell r="M266">
            <v>39783.708333333336</v>
          </cell>
          <cell r="N266" t="str">
            <v>Approve</v>
          </cell>
          <cell r="O266">
            <v>30000000</v>
          </cell>
          <cell r="Q266" t="str">
            <v>Yes</v>
          </cell>
          <cell r="R266">
            <v>39786</v>
          </cell>
          <cell r="T266" t="str">
            <v>Mr. Jeffrey W. Farrar</v>
          </cell>
          <cell r="U266" t="str">
            <v>434-964-2217</v>
          </cell>
          <cell r="V266" t="str">
            <v>O. R. Barham Jr. 434-964-2316</v>
          </cell>
          <cell r="W266" t="str">
            <v>590 Peter Jefferson Parkway; Suite 250</v>
          </cell>
          <cell r="X266" t="str">
            <v>Charlottesville</v>
          </cell>
          <cell r="Y266" t="str">
            <v>VA</v>
          </cell>
          <cell r="Z266" t="str">
            <v>22911</v>
          </cell>
          <cell r="AA266" t="str">
            <v>(434) 964-2210</v>
          </cell>
          <cell r="AB266">
            <v>39801</v>
          </cell>
          <cell r="AC266">
            <v>39801</v>
          </cell>
          <cell r="AD266">
            <v>30000000</v>
          </cell>
          <cell r="AE266" t="str">
            <v>Squire Sanders</v>
          </cell>
          <cell r="AH266">
            <v>14.87</v>
          </cell>
          <cell r="AI266">
            <v>302623</v>
          </cell>
        </row>
        <row r="267">
          <cell r="A267">
            <v>238</v>
          </cell>
          <cell r="B267" t="str">
            <v>November 25, 2008</v>
          </cell>
          <cell r="C267" t="str">
            <v>FRB</v>
          </cell>
          <cell r="D267" t="str">
            <v>RSSD</v>
          </cell>
          <cell r="E267">
            <v>1971693</v>
          </cell>
          <cell r="F267" t="str">
            <v>Union Bankshares Corporation</v>
          </cell>
          <cell r="G267" t="str">
            <v xml:space="preserve">Public </v>
          </cell>
          <cell r="H267">
            <v>59000000</v>
          </cell>
          <cell r="I267" t="str">
            <v>Approve</v>
          </cell>
          <cell r="L267" t="str">
            <v>December 1, 2008</v>
          </cell>
          <cell r="M267">
            <v>39783.708333333336</v>
          </cell>
          <cell r="N267" t="str">
            <v>Approve</v>
          </cell>
          <cell r="O267">
            <v>59000000</v>
          </cell>
          <cell r="Q267" t="str">
            <v>Yes</v>
          </cell>
          <cell r="R267">
            <v>39786</v>
          </cell>
          <cell r="T267" t="str">
            <v>Mr. G. William Beale</v>
          </cell>
          <cell r="U267" t="str">
            <v>804-632-2121</v>
          </cell>
          <cell r="V267" t="str">
            <v>D. Anthony Peay 804-633-1800</v>
          </cell>
          <cell r="W267" t="str">
            <v>211 North Main Street; PO Box 446</v>
          </cell>
          <cell r="X267" t="str">
            <v>Bowling Green</v>
          </cell>
          <cell r="Y267" t="str">
            <v>VA</v>
          </cell>
          <cell r="Z267" t="str">
            <v>22427</v>
          </cell>
          <cell r="AA267" t="str">
            <v>(804) 633-1800</v>
          </cell>
          <cell r="AB267">
            <v>39801</v>
          </cell>
          <cell r="AC267">
            <v>39801</v>
          </cell>
          <cell r="AD267">
            <v>59000000</v>
          </cell>
          <cell r="AE267" t="str">
            <v>Hughes Hubbard</v>
          </cell>
          <cell r="AH267">
            <v>20.94</v>
          </cell>
          <cell r="AI267">
            <v>422636</v>
          </cell>
        </row>
        <row r="268">
          <cell r="A268">
            <v>239</v>
          </cell>
          <cell r="B268" t="str">
            <v>November 25, 2008</v>
          </cell>
          <cell r="C268" t="str">
            <v>FRB</v>
          </cell>
          <cell r="D268" t="str">
            <v>RSSD</v>
          </cell>
          <cell r="E268">
            <v>3729263</v>
          </cell>
          <cell r="F268" t="str">
            <v>First Bankshares, Inc.</v>
          </cell>
          <cell r="H268">
            <v>3540000</v>
          </cell>
          <cell r="I268" t="str">
            <v>Approve</v>
          </cell>
          <cell r="L268" t="str">
            <v>December 1, 2008</v>
          </cell>
          <cell r="M268">
            <v>39783.708333333336</v>
          </cell>
          <cell r="N268" t="str">
            <v>Approve</v>
          </cell>
          <cell r="O268">
            <v>3540000</v>
          </cell>
          <cell r="Q268" t="str">
            <v>Yes</v>
          </cell>
          <cell r="R268">
            <v>39786</v>
          </cell>
          <cell r="T268" t="str">
            <v>Mr. Darrell G. Swanigan</v>
          </cell>
          <cell r="U268" t="str">
            <v>757-934-8200</v>
          </cell>
          <cell r="V268" t="str">
            <v>Robert E. Clary 757-934-8200</v>
          </cell>
          <cell r="W268" t="str">
            <v>3535 Bridge Road, P. O. Box 1340</v>
          </cell>
          <cell r="X268" t="str">
            <v>Suffolk</v>
          </cell>
          <cell r="Y268" t="str">
            <v>VA</v>
          </cell>
          <cell r="Z268" t="str">
            <v>23439</v>
          </cell>
          <cell r="AA268" t="str">
            <v>(757) 483-3685</v>
          </cell>
          <cell r="AB268" t="str">
            <v xml:space="preserve"> </v>
          </cell>
          <cell r="AE268" t="str">
            <v>Squire Sanders</v>
          </cell>
        </row>
        <row r="269">
          <cell r="A269">
            <v>240</v>
          </cell>
          <cell r="B269" t="str">
            <v>November 25, 2008</v>
          </cell>
          <cell r="C269" t="str">
            <v>FRB</v>
          </cell>
          <cell r="D269" t="str">
            <v>RSSD</v>
          </cell>
          <cell r="E269">
            <v>1951770</v>
          </cell>
          <cell r="F269" t="str">
            <v>Eagle Financial Services, Inc.</v>
          </cell>
          <cell r="H269">
            <v>0</v>
          </cell>
          <cell r="I269" t="str">
            <v>Approve</v>
          </cell>
          <cell r="L269" t="str">
            <v>December 1, 2008</v>
          </cell>
          <cell r="M269">
            <v>39783.708333333336</v>
          </cell>
          <cell r="N269" t="str">
            <v>Approve</v>
          </cell>
          <cell r="O269">
            <v>0</v>
          </cell>
          <cell r="P269" t="str">
            <v>12/29/08; media reports say they withdrew from the program; 1/5/09 received the official letter</v>
          </cell>
          <cell r="Q269" t="str">
            <v>Yes</v>
          </cell>
          <cell r="R269">
            <v>39786</v>
          </cell>
          <cell r="T269" t="str">
            <v>Mr. John R. Milleson</v>
          </cell>
          <cell r="U269" t="str">
            <v>540-955-5227</v>
          </cell>
          <cell r="V269" t="str">
            <v>James W. McCarty, Jr. 540-955-5237</v>
          </cell>
          <cell r="W269" t="str">
            <v>2 East Main Street</v>
          </cell>
          <cell r="X269" t="str">
            <v>Berryville</v>
          </cell>
          <cell r="Y269" t="str">
            <v>VA</v>
          </cell>
          <cell r="Z269" t="str">
            <v>22611</v>
          </cell>
          <cell r="AA269" t="str">
            <v>(540) 955-5233</v>
          </cell>
          <cell r="AB269" t="str">
            <v xml:space="preserve"> </v>
          </cell>
          <cell r="AE269" t="str">
            <v>Hughes Hubbard</v>
          </cell>
          <cell r="AJ269">
            <v>39818</v>
          </cell>
        </row>
        <row r="270">
          <cell r="AB270" t="str">
            <v xml:space="preserve"> </v>
          </cell>
        </row>
        <row r="271">
          <cell r="A271">
            <v>241</v>
          </cell>
          <cell r="B271" t="str">
            <v>November 26, 2008</v>
          </cell>
          <cell r="C271" t="str">
            <v>FDIC</v>
          </cell>
          <cell r="D271" t="str">
            <v>RSSD</v>
          </cell>
          <cell r="E271">
            <v>1022764</v>
          </cell>
          <cell r="F271" t="str">
            <v>Central Pacific Financial Corp.</v>
          </cell>
          <cell r="G271" t="str">
            <v xml:space="preserve">Public </v>
          </cell>
          <cell r="H271">
            <v>135000000</v>
          </cell>
          <cell r="I271" t="str">
            <v>COUNCIL</v>
          </cell>
          <cell r="J271">
            <v>39785</v>
          </cell>
          <cell r="K271" t="str">
            <v>Approve</v>
          </cell>
          <cell r="L271" t="str">
            <v>December 3, 2008</v>
          </cell>
          <cell r="M271">
            <v>39785.708333333336</v>
          </cell>
          <cell r="N271" t="str">
            <v>Approve</v>
          </cell>
          <cell r="O271">
            <v>135000000</v>
          </cell>
          <cell r="P271" t="str">
            <v>12/3/08: I/C approved; 12/12/08: put on hold and need further clarification from the FDIC</v>
          </cell>
          <cell r="Q271" t="str">
            <v>Yes</v>
          </cell>
          <cell r="R271">
            <v>39786</v>
          </cell>
          <cell r="T271" t="str">
            <v>Mr. Dean K. Hirata</v>
          </cell>
          <cell r="U271" t="str">
            <v>808-544-6882</v>
          </cell>
          <cell r="V271" t="str">
            <v>David S. Morimoto 808-544-0627</v>
          </cell>
          <cell r="W271" t="str">
            <v>220 South King St. Ste 2200</v>
          </cell>
          <cell r="X271" t="str">
            <v>Honolulu</v>
          </cell>
          <cell r="Y271" t="str">
            <v>HI</v>
          </cell>
          <cell r="Z271" t="str">
            <v>96813</v>
          </cell>
          <cell r="AA271" t="str">
            <v>(808) 544-0574</v>
          </cell>
          <cell r="AB271">
            <v>39822</v>
          </cell>
          <cell r="AC271">
            <v>39822</v>
          </cell>
          <cell r="AD271">
            <v>135000000</v>
          </cell>
          <cell r="AE271" t="str">
            <v>Squire Sanders</v>
          </cell>
          <cell r="AH271">
            <v>12.77</v>
          </cell>
          <cell r="AI271">
            <v>1585748</v>
          </cell>
        </row>
        <row r="272">
          <cell r="A272">
            <v>242</v>
          </cell>
          <cell r="B272" t="str">
            <v>November 26, 2008</v>
          </cell>
          <cell r="C272" t="str">
            <v>FDIC</v>
          </cell>
          <cell r="D272" t="str">
            <v>RSSD</v>
          </cell>
          <cell r="E272">
            <v>3299159</v>
          </cell>
          <cell r="F272" t="str">
            <v>Community South Bank and Trust</v>
          </cell>
          <cell r="G272" t="str">
            <v>OTC - Public</v>
          </cell>
          <cell r="H272">
            <v>10464000</v>
          </cell>
          <cell r="I272" t="str">
            <v>COUNCIL</v>
          </cell>
          <cell r="J272">
            <v>39799</v>
          </cell>
          <cell r="K272" t="str">
            <v>Deferred</v>
          </cell>
          <cell r="L272" t="str">
            <v>January 14, 2009</v>
          </cell>
          <cell r="M272">
            <v>39827.416666666664</v>
          </cell>
          <cell r="N272" t="str">
            <v>Remand</v>
          </cell>
          <cell r="O272">
            <v>10464000</v>
          </cell>
          <cell r="P272" t="str">
            <v>12/3/08: council deferred; 12/17/08: council deferred again; 1/14/09 IC Remanded to Council</v>
          </cell>
          <cell r="T272" t="str">
            <v>Mr. John Hobbs</v>
          </cell>
          <cell r="U272" t="str">
            <v>864-306-2540</v>
          </cell>
          <cell r="V272" t="str">
            <v>Allan Ducker 864-306-2540</v>
          </cell>
          <cell r="W272" t="str">
            <v>6602 Calhoun Memorial Hwy</v>
          </cell>
          <cell r="X272" t="str">
            <v>Easley</v>
          </cell>
          <cell r="Y272" t="str">
            <v>SC</v>
          </cell>
          <cell r="Z272" t="str">
            <v>29640</v>
          </cell>
          <cell r="AA272" t="str">
            <v>(864) 306-3116</v>
          </cell>
          <cell r="AB272" t="str">
            <v xml:space="preserve"> </v>
          </cell>
          <cell r="AE272" t="str">
            <v>Hughes Hubbard</v>
          </cell>
        </row>
        <row r="273">
          <cell r="A273">
            <v>243</v>
          </cell>
          <cell r="B273" t="str">
            <v>November 26, 2008</v>
          </cell>
          <cell r="C273" t="str">
            <v>FDIC</v>
          </cell>
          <cell r="D273" t="str">
            <v>RSSD</v>
          </cell>
          <cell r="E273">
            <v>1245228</v>
          </cell>
          <cell r="F273" t="str">
            <v>MidWestOne Financial Group, Inc.</v>
          </cell>
          <cell r="G273" t="str">
            <v xml:space="preserve">Public </v>
          </cell>
          <cell r="H273">
            <v>34925000</v>
          </cell>
          <cell r="I273" t="str">
            <v>COUNCIL</v>
          </cell>
          <cell r="J273">
            <v>39785</v>
          </cell>
          <cell r="K273" t="str">
            <v>Approve</v>
          </cell>
          <cell r="L273" t="str">
            <v>December 3, 2008</v>
          </cell>
          <cell r="M273">
            <v>39785.708333333336</v>
          </cell>
          <cell r="N273" t="str">
            <v>Approve</v>
          </cell>
          <cell r="O273">
            <v>34925000</v>
          </cell>
          <cell r="Q273" t="str">
            <v>Yes</v>
          </cell>
          <cell r="R273">
            <v>39786</v>
          </cell>
          <cell r="T273" t="str">
            <v>Mr. Charles N. Funk</v>
          </cell>
          <cell r="U273" t="str">
            <v>319-356-5858</v>
          </cell>
          <cell r="V273" t="str">
            <v>David A. Meinert 319-356-5863</v>
          </cell>
          <cell r="W273" t="str">
            <v>102 South Clinton Street</v>
          </cell>
          <cell r="X273" t="str">
            <v>Iowa City</v>
          </cell>
          <cell r="Y273" t="str">
            <v>IA</v>
          </cell>
          <cell r="Z273" t="str">
            <v>52240</v>
          </cell>
          <cell r="AA273" t="str">
            <v>(319) 356-5849</v>
          </cell>
          <cell r="AB273">
            <v>39836</v>
          </cell>
          <cell r="AE273" t="str">
            <v>Squire Sanders</v>
          </cell>
        </row>
        <row r="274">
          <cell r="A274">
            <v>244</v>
          </cell>
          <cell r="B274" t="str">
            <v>November 26, 2008</v>
          </cell>
          <cell r="C274" t="str">
            <v>FDIC</v>
          </cell>
          <cell r="D274" t="str">
            <v>RSSD</v>
          </cell>
          <cell r="E274">
            <v>3198935</v>
          </cell>
          <cell r="F274" t="str">
            <v>State Bank Corp.</v>
          </cell>
          <cell r="H274">
            <v>9000000</v>
          </cell>
          <cell r="I274" t="str">
            <v>COUNCIL</v>
          </cell>
          <cell r="J274">
            <v>39785</v>
          </cell>
          <cell r="K274" t="str">
            <v>Deferred</v>
          </cell>
          <cell r="T274" t="str">
            <v>Mr. Ralph E. Tapscott</v>
          </cell>
          <cell r="U274" t="str">
            <v>928-855-000 x1223</v>
          </cell>
          <cell r="V274" t="str">
            <v>Brian M. Riley 928-855-000 x1224</v>
          </cell>
          <cell r="W274" t="str">
            <v>1771 McCulloch Blvd.</v>
          </cell>
          <cell r="X274" t="str">
            <v>Lake Havasu City</v>
          </cell>
          <cell r="Y274" t="str">
            <v>AZ</v>
          </cell>
          <cell r="Z274" t="str">
            <v>86403</v>
          </cell>
          <cell r="AA274" t="str">
            <v>(928) 855-2401</v>
          </cell>
          <cell r="AB274" t="str">
            <v xml:space="preserve"> </v>
          </cell>
          <cell r="AE274" t="str">
            <v>Hughes Hubbard</v>
          </cell>
        </row>
        <row r="275">
          <cell r="A275">
            <v>245</v>
          </cell>
          <cell r="B275" t="str">
            <v>November 26, 2008</v>
          </cell>
          <cell r="C275" t="str">
            <v>FDIC</v>
          </cell>
          <cell r="D275" t="str">
            <v>RSSD</v>
          </cell>
          <cell r="E275">
            <v>140362</v>
          </cell>
          <cell r="F275" t="str">
            <v>Sunwest Bank</v>
          </cell>
          <cell r="G275" t="str">
            <v>OTC - Public</v>
          </cell>
          <cell r="H275">
            <v>0</v>
          </cell>
          <cell r="I275" t="str">
            <v>COUNCIL</v>
          </cell>
          <cell r="J275">
            <v>39785</v>
          </cell>
          <cell r="K275" t="str">
            <v>Approve</v>
          </cell>
          <cell r="L275" t="str">
            <v>December 4, 2008</v>
          </cell>
          <cell r="M275">
            <v>39786.770833333336</v>
          </cell>
          <cell r="N275" t="str">
            <v>Approve</v>
          </cell>
          <cell r="O275">
            <v>0</v>
          </cell>
          <cell r="P275" t="str">
            <v>Approved by Council on 12/3/08: 12/19/08 Squire Sanders advised that they would be withdrawing; 1/7/09: received official withdraw from  FDIC</v>
          </cell>
          <cell r="Q275" t="str">
            <v>Yes</v>
          </cell>
          <cell r="R275">
            <v>39790</v>
          </cell>
          <cell r="T275" t="str">
            <v>Mr. Jason Raefski</v>
          </cell>
          <cell r="U275" t="str">
            <v>714-730-4449</v>
          </cell>
          <cell r="V275" t="str">
            <v>Milton Flores 714-730-4463</v>
          </cell>
          <cell r="W275" t="str">
            <v>17542 E. 17th Street, Suite 200</v>
          </cell>
          <cell r="X275" t="str">
            <v>Tustin</v>
          </cell>
          <cell r="Y275" t="str">
            <v>CA</v>
          </cell>
          <cell r="Z275" t="str">
            <v>92780</v>
          </cell>
          <cell r="AA275" t="str">
            <v>(714) 730-0981</v>
          </cell>
          <cell r="AB275" t="str">
            <v xml:space="preserve"> </v>
          </cell>
          <cell r="AE275" t="str">
            <v>Squire Sanders</v>
          </cell>
          <cell r="AJ275">
            <v>39801</v>
          </cell>
        </row>
        <row r="276">
          <cell r="A276">
            <v>246</v>
          </cell>
          <cell r="B276" t="str">
            <v>November 26, 2008</v>
          </cell>
          <cell r="C276" t="str">
            <v>FDIC</v>
          </cell>
          <cell r="D276" t="str">
            <v>RSSD</v>
          </cell>
          <cell r="E276">
            <v>3185485</v>
          </cell>
          <cell r="F276" t="str">
            <v>Tidelands Bancshares, Inc</v>
          </cell>
          <cell r="G276" t="str">
            <v xml:space="preserve">Public </v>
          </cell>
          <cell r="H276">
            <v>14448000</v>
          </cell>
          <cell r="I276" t="str">
            <v>COUNCIL</v>
          </cell>
          <cell r="J276">
            <v>39785</v>
          </cell>
          <cell r="K276" t="str">
            <v>Approve</v>
          </cell>
          <cell r="L276" t="str">
            <v>December 4, 2008</v>
          </cell>
          <cell r="M276">
            <v>39786.770833333336</v>
          </cell>
          <cell r="N276" t="str">
            <v>Approve</v>
          </cell>
          <cell r="O276">
            <v>14448000</v>
          </cell>
          <cell r="P276" t="str">
            <v>Approved by Council on 12/3/08</v>
          </cell>
          <cell r="Q276" t="str">
            <v>Yes</v>
          </cell>
          <cell r="R276">
            <v>39790</v>
          </cell>
          <cell r="T276" t="str">
            <v>Mr. Jim Bedsole</v>
          </cell>
          <cell r="U276" t="str">
            <v>843-284-1188</v>
          </cell>
          <cell r="V276" t="str">
            <v>Alan Jackson 843-284-8436</v>
          </cell>
          <cell r="W276" t="str">
            <v>875 Lowcountry Blvd.</v>
          </cell>
          <cell r="X276" t="str">
            <v>Mt. Pleasant</v>
          </cell>
          <cell r="Y276" t="str">
            <v>SC</v>
          </cell>
          <cell r="Z276" t="str">
            <v>29464</v>
          </cell>
          <cell r="AA276" t="str">
            <v>(843) 513-1651</v>
          </cell>
          <cell r="AB276">
            <v>39801</v>
          </cell>
          <cell r="AC276">
            <v>39801</v>
          </cell>
          <cell r="AD276">
            <v>14448000</v>
          </cell>
          <cell r="AE276" t="str">
            <v>Hughes Hubbard</v>
          </cell>
          <cell r="AH276">
            <v>3.79</v>
          </cell>
          <cell r="AI276">
            <v>571821</v>
          </cell>
        </row>
        <row r="277">
          <cell r="A277">
            <v>247</v>
          </cell>
          <cell r="B277" t="str">
            <v>November 26, 2008</v>
          </cell>
          <cell r="C277" t="str">
            <v>FRB</v>
          </cell>
          <cell r="D277" t="str">
            <v>RSSD</v>
          </cell>
          <cell r="E277">
            <v>1036967</v>
          </cell>
          <cell r="F277" t="str">
            <v>CIT Group Inc.</v>
          </cell>
          <cell r="G277" t="str">
            <v xml:space="preserve">Public </v>
          </cell>
          <cell r="H277">
            <v>2500000000</v>
          </cell>
          <cell r="I277" t="str">
            <v>Approve</v>
          </cell>
          <cell r="L277" t="str">
            <v>December 22, 2008</v>
          </cell>
          <cell r="M277">
            <v>39804.791666666664</v>
          </cell>
          <cell r="N277" t="str">
            <v>Approve</v>
          </cell>
          <cell r="O277">
            <v>2330000000</v>
          </cell>
          <cell r="Q277" t="str">
            <v>Yes</v>
          </cell>
          <cell r="R277">
            <v>39804</v>
          </cell>
          <cell r="T277" t="str">
            <v>Mr. Jeffrey M. Peek</v>
          </cell>
          <cell r="U277" t="str">
            <v>212-771-9400</v>
          </cell>
          <cell r="V277" t="str">
            <v>Robert J. Ingato 973-740-5664</v>
          </cell>
          <cell r="W277" t="str">
            <v>505 Fifth Avenue</v>
          </cell>
          <cell r="X277" t="str">
            <v>New York</v>
          </cell>
          <cell r="Y277" t="str">
            <v>NY</v>
          </cell>
          <cell r="Z277" t="str">
            <v>10017</v>
          </cell>
          <cell r="AA277" t="str">
            <v>(212) 771-9440</v>
          </cell>
          <cell r="AB277">
            <v>39813</v>
          </cell>
          <cell r="AC277">
            <v>39813</v>
          </cell>
          <cell r="AD277">
            <v>2330000000</v>
          </cell>
          <cell r="AE277" t="str">
            <v>Simpson Thatcher</v>
          </cell>
          <cell r="AH277">
            <v>3.94</v>
          </cell>
          <cell r="AI277">
            <v>88705584</v>
          </cell>
        </row>
        <row r="278">
          <cell r="A278">
            <v>248</v>
          </cell>
          <cell r="B278" t="str">
            <v>November 26, 2008</v>
          </cell>
          <cell r="C278" t="str">
            <v>FRB</v>
          </cell>
          <cell r="D278" t="str">
            <v>RSSD</v>
          </cell>
          <cell r="E278">
            <v>1206591</v>
          </cell>
          <cell r="F278" t="str">
            <v>Centrue Financial Corporation</v>
          </cell>
          <cell r="G278" t="str">
            <v xml:space="preserve">Public </v>
          </cell>
          <cell r="H278">
            <v>32669000</v>
          </cell>
          <cell r="I278" t="str">
            <v>Approve</v>
          </cell>
          <cell r="L278" t="str">
            <v>December 2, 2008</v>
          </cell>
          <cell r="M278">
            <v>39784.708333333336</v>
          </cell>
          <cell r="N278" t="str">
            <v>Approve</v>
          </cell>
          <cell r="O278">
            <v>32668000</v>
          </cell>
          <cell r="Q278" t="str">
            <v>Yes</v>
          </cell>
          <cell r="R278">
            <v>39786</v>
          </cell>
          <cell r="T278" t="str">
            <v>Mr. Kurt R. Stevenson</v>
          </cell>
          <cell r="U278" t="str">
            <v>815-431-2811</v>
          </cell>
          <cell r="V278" t="str">
            <v>Thomas A. Daiber 314-505-5505</v>
          </cell>
          <cell r="W278" t="str">
            <v>7700 Bonhomme Avenue</v>
          </cell>
          <cell r="X278" t="str">
            <v>St. Louis</v>
          </cell>
          <cell r="Y278" t="str">
            <v>MO</v>
          </cell>
          <cell r="Z278" t="str">
            <v>63105</v>
          </cell>
          <cell r="AA278" t="str">
            <v>(815) 431-2820</v>
          </cell>
          <cell r="AB278">
            <v>39822</v>
          </cell>
          <cell r="AC278">
            <v>39822</v>
          </cell>
          <cell r="AD278">
            <v>32668000</v>
          </cell>
          <cell r="AE278" t="str">
            <v>Hughes Hubbard</v>
          </cell>
          <cell r="AH278">
            <v>9.64</v>
          </cell>
          <cell r="AI278">
            <v>508320</v>
          </cell>
        </row>
        <row r="279">
          <cell r="A279">
            <v>249</v>
          </cell>
          <cell r="B279" t="str">
            <v>November 26, 2008</v>
          </cell>
          <cell r="C279" t="str">
            <v>FRB</v>
          </cell>
          <cell r="D279" t="str">
            <v>RSSD</v>
          </cell>
          <cell r="E279">
            <v>3198421</v>
          </cell>
          <cell r="F279" t="str">
            <v>Bank of Virginia</v>
          </cell>
          <cell r="G279" t="str">
            <v xml:space="preserve">Public </v>
          </cell>
          <cell r="H279">
            <v>5000000</v>
          </cell>
          <cell r="I279" t="str">
            <v>Approve</v>
          </cell>
          <cell r="L279" t="str">
            <v>December 9, 2008</v>
          </cell>
          <cell r="M279">
            <v>39791.708333333336</v>
          </cell>
          <cell r="N279" t="str">
            <v>Approve</v>
          </cell>
          <cell r="O279">
            <v>5000000</v>
          </cell>
          <cell r="P279" t="str">
            <v>12/2/08: I/C placed on hold until they can talk to Council for feedback; 12/9/08: I/C approved</v>
          </cell>
          <cell r="Q279" t="str">
            <v>Yes</v>
          </cell>
          <cell r="R279">
            <v>39791</v>
          </cell>
          <cell r="T279" t="str">
            <v>Mr. Frank Bell</v>
          </cell>
          <cell r="U279" t="str">
            <v>804-763-1333</v>
          </cell>
          <cell r="V279" t="str">
            <v>Ken Mulkey 804-763-1333</v>
          </cell>
          <cell r="W279" t="str">
            <v>11730 Hull Street Road</v>
          </cell>
          <cell r="X279" t="str">
            <v>Midlothian</v>
          </cell>
          <cell r="Y279" t="str">
            <v>VA</v>
          </cell>
          <cell r="Z279" t="str">
            <v>23112</v>
          </cell>
          <cell r="AA279" t="str">
            <v>(804) 744-2306</v>
          </cell>
          <cell r="AB279" t="str">
            <v xml:space="preserve"> </v>
          </cell>
          <cell r="AE279" t="str">
            <v>Squire Sanders</v>
          </cell>
          <cell r="AH279">
            <v>3.71</v>
          </cell>
          <cell r="AI279">
            <v>202156</v>
          </cell>
        </row>
        <row r="280">
          <cell r="A280">
            <v>250</v>
          </cell>
          <cell r="B280" t="str">
            <v>November 26, 2008</v>
          </cell>
          <cell r="C280" t="str">
            <v>FRB</v>
          </cell>
          <cell r="D280" t="str">
            <v>RSSD</v>
          </cell>
          <cell r="E280">
            <v>2626691</v>
          </cell>
          <cell r="F280" t="str">
            <v>Eastern Virginia Bankshares, Inc.</v>
          </cell>
          <cell r="G280" t="str">
            <v xml:space="preserve">Public </v>
          </cell>
          <cell r="H280">
            <v>24000000</v>
          </cell>
          <cell r="I280" t="str">
            <v>Approve</v>
          </cell>
          <cell r="L280" t="str">
            <v>December 2, 2008</v>
          </cell>
          <cell r="M280">
            <v>39784.708333333336</v>
          </cell>
          <cell r="N280" t="str">
            <v>Approve</v>
          </cell>
          <cell r="O280">
            <v>24000000</v>
          </cell>
          <cell r="Q280" t="str">
            <v>Yes</v>
          </cell>
          <cell r="R280">
            <v>39786</v>
          </cell>
          <cell r="T280" t="str">
            <v>Mr. Joe A. Shearin</v>
          </cell>
          <cell r="U280" t="str">
            <v>804-443-8450</v>
          </cell>
          <cell r="V280" t="str">
            <v>Ronald L. Blevins 804-443-8423</v>
          </cell>
          <cell r="W280" t="str">
            <v>330 Hospital Road</v>
          </cell>
          <cell r="X280" t="str">
            <v>Tappahannock</v>
          </cell>
          <cell r="Y280" t="str">
            <v>VA</v>
          </cell>
          <cell r="Z280" t="str">
            <v>22560</v>
          </cell>
          <cell r="AA280" t="str">
            <v>(804) 445-1047</v>
          </cell>
          <cell r="AB280">
            <v>39822</v>
          </cell>
          <cell r="AC280">
            <v>39822</v>
          </cell>
          <cell r="AD280">
            <v>24000000</v>
          </cell>
          <cell r="AE280" t="str">
            <v>Hughes Hubbard</v>
          </cell>
          <cell r="AH280">
            <v>9.6300000000000008</v>
          </cell>
          <cell r="AI280">
            <v>373832</v>
          </cell>
        </row>
        <row r="281">
          <cell r="AB281" t="str">
            <v xml:space="preserve"> </v>
          </cell>
        </row>
        <row r="282">
          <cell r="A282">
            <v>251</v>
          </cell>
          <cell r="B282" t="str">
            <v>November 28, 2008</v>
          </cell>
          <cell r="C282" t="str">
            <v>FDIC</v>
          </cell>
          <cell r="D282" t="str">
            <v>RSSD</v>
          </cell>
          <cell r="E282">
            <v>1205222</v>
          </cell>
          <cell r="F282" t="str">
            <v>Anchor Bancorporation, Inc./Anchor State Bank</v>
          </cell>
          <cell r="G282" t="str">
            <v>Private</v>
          </cell>
          <cell r="H282">
            <v>325000</v>
          </cell>
          <cell r="I282" t="str">
            <v>Approve</v>
          </cell>
          <cell r="L282" t="str">
            <v>December 8, 2008</v>
          </cell>
          <cell r="M282">
            <v>39790.625</v>
          </cell>
          <cell r="N282" t="str">
            <v>Approve</v>
          </cell>
          <cell r="O282">
            <v>325000</v>
          </cell>
          <cell r="P282" t="str">
            <v>1/15/09: Counsel Alerted UST of their Withdrawal</v>
          </cell>
          <cell r="Q282" t="str">
            <v>Yes</v>
          </cell>
          <cell r="R282">
            <v>39790</v>
          </cell>
          <cell r="T282" t="str">
            <v>Mr. James R. Eckert</v>
          </cell>
          <cell r="U282" t="str">
            <v>309-723-2461</v>
          </cell>
          <cell r="V282" t="str">
            <v>Karen S. Sandage 309-723-2461</v>
          </cell>
          <cell r="W282" t="str">
            <v>P.O. Box 8</v>
          </cell>
          <cell r="X282" t="str">
            <v>Anchor</v>
          </cell>
          <cell r="Y282" t="str">
            <v>IL</v>
          </cell>
          <cell r="Z282" t="str">
            <v>61720-0008</v>
          </cell>
          <cell r="AA282" t="str">
            <v>(309) 723-6413</v>
          </cell>
          <cell r="AB282" t="str">
            <v xml:space="preserve"> </v>
          </cell>
          <cell r="AE282" t="str">
            <v>Squire Sanders</v>
          </cell>
          <cell r="AJ282">
            <v>39828</v>
          </cell>
        </row>
        <row r="283">
          <cell r="A283">
            <v>252</v>
          </cell>
          <cell r="B283" t="str">
            <v>November 28, 2008</v>
          </cell>
          <cell r="C283" t="str">
            <v>FDIC</v>
          </cell>
          <cell r="D283" t="str">
            <v>RSSD</v>
          </cell>
          <cell r="E283">
            <v>1399765</v>
          </cell>
          <cell r="F283" t="str">
            <v>1867 Western Financial Corporation/Bank of Stockton</v>
          </cell>
          <cell r="G283" t="str">
            <v>Private</v>
          </cell>
          <cell r="H283">
            <v>50000000</v>
          </cell>
          <cell r="I283" t="str">
            <v>Approve</v>
          </cell>
          <cell r="L283" t="str">
            <v>December 2, 2008</v>
          </cell>
          <cell r="M283">
            <v>39784.708333333336</v>
          </cell>
          <cell r="N283" t="str">
            <v>Approve</v>
          </cell>
          <cell r="O283">
            <v>49000000</v>
          </cell>
          <cell r="Q283" t="str">
            <v>Yes</v>
          </cell>
          <cell r="R283">
            <v>39786</v>
          </cell>
          <cell r="T283" t="str">
            <v>Mr. Douglass M. Eberhardt</v>
          </cell>
          <cell r="U283" t="str">
            <v>209-929-1258</v>
          </cell>
          <cell r="V283" t="str">
            <v>Thomas H. Shaffer 209-929-1256</v>
          </cell>
          <cell r="W283" t="str">
            <v>P.O. Box 1110</v>
          </cell>
          <cell r="X283" t="str">
            <v>Stockton</v>
          </cell>
          <cell r="Y283" t="str">
            <v>CA</v>
          </cell>
          <cell r="Z283" t="str">
            <v>95201</v>
          </cell>
          <cell r="AA283" t="str">
            <v>(209) 469-0687</v>
          </cell>
          <cell r="AB283">
            <v>39829</v>
          </cell>
          <cell r="AE283" t="str">
            <v>Hughes Hubbard</v>
          </cell>
        </row>
        <row r="284">
          <cell r="A284">
            <v>253</v>
          </cell>
          <cell r="B284" t="str">
            <v>November 28, 2008</v>
          </cell>
          <cell r="C284" t="str">
            <v>FDIC</v>
          </cell>
          <cell r="D284" t="str">
            <v>RSSD</v>
          </cell>
          <cell r="E284">
            <v>1209145</v>
          </cell>
          <cell r="F284" t="str">
            <v>Bridgeview Bancorp, Inc./ Bridgeview Bank Group</v>
          </cell>
          <cell r="G284" t="str">
            <v>Private</v>
          </cell>
          <cell r="H284">
            <v>38000000</v>
          </cell>
          <cell r="I284" t="str">
            <v>Approve</v>
          </cell>
          <cell r="L284" t="str">
            <v>December 2, 2008</v>
          </cell>
          <cell r="M284">
            <v>39784.708333333336</v>
          </cell>
          <cell r="N284" t="str">
            <v>Approve</v>
          </cell>
          <cell r="O284">
            <v>38000000</v>
          </cell>
          <cell r="Q284" t="str">
            <v>Yes</v>
          </cell>
          <cell r="R284">
            <v>39786</v>
          </cell>
          <cell r="T284" t="str">
            <v>Mr. William L. Conaghan</v>
          </cell>
          <cell r="U284" t="str">
            <v>773-989-5703</v>
          </cell>
          <cell r="V284" t="str">
            <v>Donald A. Benziger 773-989-2994</v>
          </cell>
          <cell r="W284" t="str">
            <v>7940 S. Harlem Avenue</v>
          </cell>
          <cell r="X284" t="str">
            <v>Bridgeview</v>
          </cell>
          <cell r="Y284" t="str">
            <v>IL</v>
          </cell>
          <cell r="Z284" t="str">
            <v>60455</v>
          </cell>
          <cell r="AA284" t="str">
            <v>(773) 989-5747</v>
          </cell>
          <cell r="AB284">
            <v>39801</v>
          </cell>
          <cell r="AC284">
            <v>39801</v>
          </cell>
          <cell r="AD284">
            <v>38000000</v>
          </cell>
          <cell r="AE284" t="str">
            <v>Squire Sanders</v>
          </cell>
          <cell r="AH284" t="str">
            <v>n/a</v>
          </cell>
          <cell r="AI284" t="str">
            <v>n/a</v>
          </cell>
        </row>
        <row r="285">
          <cell r="A285">
            <v>254</v>
          </cell>
          <cell r="B285" t="str">
            <v>November 28, 2008</v>
          </cell>
          <cell r="C285" t="str">
            <v>FDIC</v>
          </cell>
          <cell r="D285" t="str">
            <v>RSSD</v>
          </cell>
          <cell r="E285">
            <v>2723068</v>
          </cell>
          <cell r="F285" t="str">
            <v>Valley Community Bank</v>
          </cell>
          <cell r="G285" t="str">
            <v>OTC - Private</v>
          </cell>
          <cell r="H285">
            <v>5500000</v>
          </cell>
          <cell r="I285" t="str">
            <v>Approve</v>
          </cell>
          <cell r="L285" t="str">
            <v>December 2, 2008</v>
          </cell>
          <cell r="M285">
            <v>39784.708333333336</v>
          </cell>
          <cell r="N285" t="str">
            <v>Approve</v>
          </cell>
          <cell r="O285">
            <v>5500000</v>
          </cell>
          <cell r="Q285" t="str">
            <v>Yes</v>
          </cell>
          <cell r="R285">
            <v>39786</v>
          </cell>
          <cell r="T285" t="str">
            <v>Ms. Rebecca I. Holowich</v>
          </cell>
          <cell r="U285" t="str">
            <v>925-243-8995</v>
          </cell>
          <cell r="V285" t="str">
            <v>Richard Loupe 925-621-7200</v>
          </cell>
          <cell r="W285" t="str">
            <v>465 Main Street</v>
          </cell>
          <cell r="X285" t="str">
            <v>Pleasanton</v>
          </cell>
          <cell r="Y285" t="str">
            <v>CA</v>
          </cell>
          <cell r="Z285" t="str">
            <v>94566</v>
          </cell>
          <cell r="AA285" t="str">
            <v>(925) 243-6240</v>
          </cell>
          <cell r="AB285">
            <v>39822</v>
          </cell>
          <cell r="AC285">
            <v>39822</v>
          </cell>
          <cell r="AD285">
            <v>5500000</v>
          </cell>
          <cell r="AE285" t="str">
            <v>Hughes Hubbard</v>
          </cell>
          <cell r="AH285" t="str">
            <v>n/a</v>
          </cell>
          <cell r="AI285" t="str">
            <v>n/a</v>
          </cell>
        </row>
        <row r="286">
          <cell r="A286">
            <v>255</v>
          </cell>
          <cell r="B286" t="str">
            <v>November 28, 2008</v>
          </cell>
          <cell r="C286" t="str">
            <v>FDIC</v>
          </cell>
          <cell r="D286" t="str">
            <v>RSSD</v>
          </cell>
          <cell r="E286">
            <v>2896458</v>
          </cell>
          <cell r="F286" t="str">
            <v>Bancorp Rhode Island, Inc./Bank Rhode Island</v>
          </cell>
          <cell r="G286" t="str">
            <v xml:space="preserve">Public </v>
          </cell>
          <cell r="H286">
            <v>30000000</v>
          </cell>
          <cell r="I286" t="str">
            <v>Approve</v>
          </cell>
          <cell r="L286" t="str">
            <v>December 2, 2008</v>
          </cell>
          <cell r="M286">
            <v>39784.708333333336</v>
          </cell>
          <cell r="N286" t="str">
            <v>Approve</v>
          </cell>
          <cell r="O286">
            <v>30000000</v>
          </cell>
          <cell r="Q286" t="str">
            <v>Yes</v>
          </cell>
          <cell r="R286">
            <v>39786</v>
          </cell>
          <cell r="T286" t="str">
            <v>Ms. Linda H. Simmons</v>
          </cell>
          <cell r="U286" t="str">
            <v>401-574-1652</v>
          </cell>
          <cell r="V286" t="str">
            <v>Margaret D. Farrell 401-457-5102</v>
          </cell>
          <cell r="W286" t="str">
            <v>One Turks Head Place, 16th Floor</v>
          </cell>
          <cell r="X286" t="str">
            <v>Providence</v>
          </cell>
          <cell r="Y286" t="str">
            <v>RI</v>
          </cell>
          <cell r="Z286" t="str">
            <v>02903</v>
          </cell>
          <cell r="AA286" t="str">
            <v>(401) 456-5065</v>
          </cell>
          <cell r="AB286">
            <v>39801</v>
          </cell>
          <cell r="AC286">
            <v>39801</v>
          </cell>
          <cell r="AD286">
            <v>30000000</v>
          </cell>
          <cell r="AE286" t="str">
            <v>Squire Sanders</v>
          </cell>
          <cell r="AH286">
            <v>23.32</v>
          </cell>
          <cell r="AI286">
            <v>192967</v>
          </cell>
        </row>
        <row r="287">
          <cell r="A287">
            <v>256</v>
          </cell>
          <cell r="B287" t="str">
            <v>November 28, 2008</v>
          </cell>
          <cell r="C287" t="str">
            <v>FDIC</v>
          </cell>
          <cell r="D287" t="str">
            <v>RSSD</v>
          </cell>
          <cell r="E287">
            <v>1115385</v>
          </cell>
          <cell r="F287" t="str">
            <v>Bar Harbor Bankshares/Bar Harbor Bank &amp; Trust</v>
          </cell>
          <cell r="G287" t="str">
            <v xml:space="preserve">Public </v>
          </cell>
          <cell r="H287">
            <v>18751000</v>
          </cell>
          <cell r="I287" t="str">
            <v>Approve</v>
          </cell>
          <cell r="L287" t="str">
            <v>December 8, 2008</v>
          </cell>
          <cell r="M287">
            <v>39790.625</v>
          </cell>
          <cell r="N287" t="str">
            <v>Approve</v>
          </cell>
          <cell r="O287">
            <v>18751000</v>
          </cell>
          <cell r="Q287" t="str">
            <v>Yes</v>
          </cell>
          <cell r="R287">
            <v>39790</v>
          </cell>
          <cell r="T287" t="str">
            <v>Mr. Joseph M. Murphy</v>
          </cell>
          <cell r="U287" t="str">
            <v>207-288-3314</v>
          </cell>
          <cell r="V287" t="str">
            <v>Gerald Shencavitz 207-288-3314</v>
          </cell>
          <cell r="W287" t="str">
            <v>82 Main Street</v>
          </cell>
          <cell r="X287" t="str">
            <v>Bar Harbor</v>
          </cell>
          <cell r="Y287" t="str">
            <v>ME</v>
          </cell>
          <cell r="Z287" t="str">
            <v>04609</v>
          </cell>
          <cell r="AA287" t="str">
            <v>(207) 288-2626</v>
          </cell>
          <cell r="AB287">
            <v>39829</v>
          </cell>
          <cell r="AC287">
            <v>39829</v>
          </cell>
          <cell r="AD287">
            <v>18751000</v>
          </cell>
          <cell r="AE287" t="str">
            <v>Hughes Hubbard</v>
          </cell>
          <cell r="AH287">
            <v>26.81</v>
          </cell>
          <cell r="AI287">
            <v>104910</v>
          </cell>
        </row>
        <row r="288">
          <cell r="A288">
            <v>257</v>
          </cell>
          <cell r="B288" t="str">
            <v>November 28, 2008</v>
          </cell>
          <cell r="C288" t="str">
            <v>FDIC</v>
          </cell>
          <cell r="D288" t="str">
            <v>RSSD</v>
          </cell>
          <cell r="E288">
            <v>2856498</v>
          </cell>
          <cell r="F288" t="str">
            <v>Centra Financial Holdings, Inc./Centra Bank, Inc.</v>
          </cell>
          <cell r="G288" t="str">
            <v>OTC - Private</v>
          </cell>
          <cell r="H288">
            <v>28767000</v>
          </cell>
          <cell r="I288" t="str">
            <v>Approve</v>
          </cell>
          <cell r="L288" t="str">
            <v>December 2, 2008</v>
          </cell>
          <cell r="M288">
            <v>39784.708333333336</v>
          </cell>
          <cell r="N288" t="str">
            <v>Approve</v>
          </cell>
          <cell r="O288">
            <v>15000000</v>
          </cell>
          <cell r="P288" t="str">
            <v>Changed amount per lawyer instruction</v>
          </cell>
          <cell r="Q288" t="str">
            <v>Yes</v>
          </cell>
          <cell r="R288">
            <v>39786</v>
          </cell>
          <cell r="T288" t="str">
            <v>Mr. Douglas J. Leech</v>
          </cell>
          <cell r="U288" t="str">
            <v>304-598-2000</v>
          </cell>
          <cell r="V288" t="str">
            <v>Kevin Lemley 304-581-6030</v>
          </cell>
          <cell r="W288" t="str">
            <v>990 Elmer Prince Drive</v>
          </cell>
          <cell r="X288" t="str">
            <v>Morgantown</v>
          </cell>
          <cell r="Y288" t="str">
            <v>WV</v>
          </cell>
          <cell r="Z288" t="str">
            <v>26505</v>
          </cell>
          <cell r="AA288" t="str">
            <v>(304) 598-2035</v>
          </cell>
          <cell r="AB288" t="str">
            <v xml:space="preserve"> </v>
          </cell>
          <cell r="AC288">
            <v>39829</v>
          </cell>
          <cell r="AD288">
            <v>15000000</v>
          </cell>
          <cell r="AE288" t="str">
            <v>Squire Sanders</v>
          </cell>
          <cell r="AH288" t="str">
            <v>n/a</v>
          </cell>
          <cell r="AI288" t="str">
            <v>n/a</v>
          </cell>
        </row>
        <row r="289">
          <cell r="A289">
            <v>258</v>
          </cell>
          <cell r="B289" t="str">
            <v>November 28, 2008</v>
          </cell>
          <cell r="C289" t="str">
            <v>FDIC</v>
          </cell>
          <cell r="D289" t="str">
            <v>RSSD</v>
          </cell>
          <cell r="E289">
            <v>1111088</v>
          </cell>
          <cell r="F289" t="str">
            <v>Century Bancorp, Inc./Century Bank and Trust Company</v>
          </cell>
          <cell r="G289" t="str">
            <v xml:space="preserve">Public </v>
          </cell>
          <cell r="H289">
            <v>0</v>
          </cell>
          <cell r="I289" t="str">
            <v>Approve</v>
          </cell>
          <cell r="L289" t="str">
            <v>December 2, 2008</v>
          </cell>
          <cell r="M289">
            <v>39784.708333333336</v>
          </cell>
          <cell r="N289" t="str">
            <v>Approve</v>
          </cell>
          <cell r="O289">
            <v>0</v>
          </cell>
          <cell r="P289" t="str">
            <v>1/14/09: Received email that they are withdrawing from CPP</v>
          </cell>
          <cell r="Q289" t="str">
            <v>Yes</v>
          </cell>
          <cell r="R289">
            <v>39786</v>
          </cell>
          <cell r="T289" t="str">
            <v>Mr. Jonathan G. Sloane</v>
          </cell>
          <cell r="U289" t="str">
            <v>781-393-4140</v>
          </cell>
          <cell r="V289" t="str">
            <v>Barry R. Sloane 781-393-4150</v>
          </cell>
          <cell r="W289" t="str">
            <v>400 Mystic Avenue</v>
          </cell>
          <cell r="X289" t="str">
            <v>Medford</v>
          </cell>
          <cell r="Y289" t="str">
            <v>MA</v>
          </cell>
          <cell r="Z289" t="str">
            <v>02155</v>
          </cell>
          <cell r="AA289" t="str">
            <v>(781) 393-4070</v>
          </cell>
          <cell r="AB289">
            <v>39829</v>
          </cell>
          <cell r="AE289" t="str">
            <v>Hughes Hubbard</v>
          </cell>
          <cell r="AH289">
            <v>15.82</v>
          </cell>
          <cell r="AI289">
            <v>284450</v>
          </cell>
          <cell r="AJ289">
            <v>39827</v>
          </cell>
        </row>
        <row r="290">
          <cell r="A290">
            <v>259</v>
          </cell>
          <cell r="B290" t="str">
            <v>November 28, 2008</v>
          </cell>
          <cell r="C290" t="str">
            <v>FDIC</v>
          </cell>
          <cell r="D290" t="str">
            <v>RSSD</v>
          </cell>
          <cell r="E290">
            <v>1085170</v>
          </cell>
          <cell r="F290" t="str">
            <v>Colony Bankcorp, Inc./Colony Bank</v>
          </cell>
          <cell r="G290" t="str">
            <v xml:space="preserve">Public </v>
          </cell>
          <cell r="H290">
            <v>28000000</v>
          </cell>
          <cell r="I290" t="str">
            <v>Approve</v>
          </cell>
          <cell r="L290" t="str">
            <v>December 4, 2008</v>
          </cell>
          <cell r="M290">
            <v>39786.770833333336</v>
          </cell>
          <cell r="N290" t="str">
            <v>Approve</v>
          </cell>
          <cell r="O290">
            <v>28000000</v>
          </cell>
          <cell r="Q290" t="str">
            <v>Yes</v>
          </cell>
          <cell r="R290">
            <v>39790</v>
          </cell>
          <cell r="T290" t="str">
            <v>Mr. Terry L. Hester</v>
          </cell>
          <cell r="U290" t="str">
            <v>229-426-6002</v>
          </cell>
          <cell r="V290" t="str">
            <v>Al D. Ross 229-426-6001</v>
          </cell>
          <cell r="W290" t="str">
            <v>P.O. Box 989</v>
          </cell>
          <cell r="X290" t="str">
            <v>Fitzgerald</v>
          </cell>
          <cell r="Y290" t="str">
            <v>GA</v>
          </cell>
          <cell r="Z290" t="str">
            <v>31750</v>
          </cell>
          <cell r="AA290" t="str">
            <v>(229) 426-6039</v>
          </cell>
          <cell r="AB290">
            <v>39822</v>
          </cell>
          <cell r="AC290">
            <v>39822</v>
          </cell>
          <cell r="AD290">
            <v>28000000</v>
          </cell>
          <cell r="AE290" t="str">
            <v>Squire Sanders</v>
          </cell>
          <cell r="AH290">
            <v>8.4</v>
          </cell>
          <cell r="AI290">
            <v>500000</v>
          </cell>
        </row>
        <row r="291">
          <cell r="A291">
            <v>260</v>
          </cell>
          <cell r="B291" t="str">
            <v>November 28, 2008</v>
          </cell>
          <cell r="C291" t="str">
            <v>FDIC</v>
          </cell>
          <cell r="D291" t="str">
            <v>RSSD</v>
          </cell>
          <cell r="E291">
            <v>2461016</v>
          </cell>
          <cell r="F291" t="str">
            <v>Enterprise Bancorp, Inc./Enterprise Bank and Trust Company</v>
          </cell>
          <cell r="G291" t="str">
            <v xml:space="preserve">Public </v>
          </cell>
          <cell r="H291">
            <v>0</v>
          </cell>
          <cell r="I291" t="str">
            <v>Approve</v>
          </cell>
          <cell r="L291" t="str">
            <v>December 2, 2008</v>
          </cell>
          <cell r="M291">
            <v>39784.708333333336</v>
          </cell>
          <cell r="N291" t="str">
            <v>Approve</v>
          </cell>
          <cell r="O291">
            <v>0</v>
          </cell>
          <cell r="P291" t="str">
            <v>12/2/08: Approved by the I/C; Asked for 28,489,980 and was approved for 28,489,000; on 12/11/08 we received an email telling us of their withdraw from CPP</v>
          </cell>
          <cell r="Q291" t="str">
            <v>Yes</v>
          </cell>
          <cell r="R291">
            <v>39786</v>
          </cell>
          <cell r="T291" t="str">
            <v>Mr. James A. Marcotte</v>
          </cell>
          <cell r="U291" t="str">
            <v>978-656-5614</v>
          </cell>
          <cell r="V291" t="str">
            <v>Stephen J. Coukos 617-443-9800 ext. 212</v>
          </cell>
          <cell r="W291" t="str">
            <v>222 Merrimack Street</v>
          </cell>
          <cell r="X291" t="str">
            <v>Lowell</v>
          </cell>
          <cell r="Y291" t="str">
            <v>MA</v>
          </cell>
          <cell r="Z291" t="str">
            <v>01852</v>
          </cell>
          <cell r="AA291" t="str">
            <v>(978) 934-8738</v>
          </cell>
          <cell r="AB291" t="str">
            <v xml:space="preserve"> </v>
          </cell>
          <cell r="AE291" t="str">
            <v>Hughes Hubbard</v>
          </cell>
          <cell r="AJ291">
            <v>39793</v>
          </cell>
        </row>
        <row r="292">
          <cell r="A292">
            <v>261</v>
          </cell>
          <cell r="B292" t="str">
            <v>November 28, 2008</v>
          </cell>
          <cell r="C292" t="str">
            <v>FDIC</v>
          </cell>
          <cell r="D292" t="str">
            <v>RSSD</v>
          </cell>
          <cell r="E292">
            <v>2121552</v>
          </cell>
          <cell r="F292" t="str">
            <v>Fidelity Bancorp, Inc.</v>
          </cell>
          <cell r="G292" t="str">
            <v xml:space="preserve">Public </v>
          </cell>
          <cell r="H292">
            <v>7000000</v>
          </cell>
          <cell r="I292" t="str">
            <v>Approve</v>
          </cell>
          <cell r="L292" t="str">
            <v>December 3, 2008</v>
          </cell>
          <cell r="M292">
            <v>39785.708333333336</v>
          </cell>
          <cell r="N292" t="str">
            <v>Approve</v>
          </cell>
          <cell r="O292">
            <v>7000000</v>
          </cell>
          <cell r="R292">
            <v>39786</v>
          </cell>
          <cell r="T292" t="str">
            <v>Mr. Richard G. Spencer</v>
          </cell>
          <cell r="U292" t="str">
            <v>412-367-3300</v>
          </cell>
          <cell r="V292" t="str">
            <v>Lisa L. Griffith 412-367-3300</v>
          </cell>
          <cell r="W292" t="str">
            <v>1009 Perry Highway</v>
          </cell>
          <cell r="X292" t="str">
            <v>Pittsburgh</v>
          </cell>
          <cell r="Y292" t="str">
            <v>PA</v>
          </cell>
          <cell r="Z292" t="str">
            <v>15237</v>
          </cell>
          <cell r="AA292" t="str">
            <v>(412) 366-6963</v>
          </cell>
          <cell r="AB292">
            <v>39794</v>
          </cell>
          <cell r="AC292">
            <v>39794</v>
          </cell>
          <cell r="AD292">
            <v>7000000</v>
          </cell>
          <cell r="AE292" t="str">
            <v>Squire Sanders</v>
          </cell>
          <cell r="AH292">
            <v>8.65</v>
          </cell>
          <cell r="AI292">
            <v>121387</v>
          </cell>
        </row>
        <row r="293">
          <cell r="A293">
            <v>262</v>
          </cell>
          <cell r="B293" t="str">
            <v>November 28, 2008</v>
          </cell>
          <cell r="C293" t="str">
            <v>FDIC</v>
          </cell>
          <cell r="D293" t="str">
            <v>RSSD</v>
          </cell>
          <cell r="E293">
            <v>3398623</v>
          </cell>
          <cell r="F293" t="str">
            <v>Fresno First Bank</v>
          </cell>
          <cell r="G293" t="str">
            <v xml:space="preserve">Public </v>
          </cell>
          <cell r="H293">
            <v>1968000</v>
          </cell>
          <cell r="I293" t="str">
            <v>Approve</v>
          </cell>
          <cell r="J293">
            <v>39799</v>
          </cell>
          <cell r="K293" t="str">
            <v>Approve</v>
          </cell>
          <cell r="L293" t="str">
            <v>December 18, 2008</v>
          </cell>
          <cell r="M293">
            <v>39800.729166666664</v>
          </cell>
          <cell r="N293" t="str">
            <v>Approve</v>
          </cell>
          <cell r="O293">
            <v>1968000</v>
          </cell>
          <cell r="P293" t="str">
            <v>12/08/08 I/C remanded to Council: 12/17/08 Council approved 12/18/08 I/C approved</v>
          </cell>
          <cell r="Q293" t="str">
            <v>Yes</v>
          </cell>
          <cell r="R293">
            <v>39812</v>
          </cell>
          <cell r="T293" t="str">
            <v>Mr. Rick Whitsell</v>
          </cell>
          <cell r="U293" t="str">
            <v>559-439-0200</v>
          </cell>
          <cell r="V293" t="str">
            <v>Steve Canfield 559-439-0200</v>
          </cell>
          <cell r="W293" t="str">
            <v>7690 N. Perry Ave.</v>
          </cell>
          <cell r="X293" t="str">
            <v>Fresno</v>
          </cell>
          <cell r="Y293" t="str">
            <v>CA</v>
          </cell>
          <cell r="Z293" t="str">
            <v>93711</v>
          </cell>
          <cell r="AA293" t="str">
            <v>(559) 439-0290</v>
          </cell>
          <cell r="AB293" t="str">
            <v xml:space="preserve"> </v>
          </cell>
          <cell r="AE293" t="str">
            <v>Hughes Hubbard</v>
          </cell>
        </row>
        <row r="294">
          <cell r="A294">
            <v>263</v>
          </cell>
          <cell r="B294" t="str">
            <v>November 28, 2008</v>
          </cell>
          <cell r="C294" t="str">
            <v>FDIC</v>
          </cell>
          <cell r="D294" t="str">
            <v>RSSD</v>
          </cell>
          <cell r="E294">
            <v>1117129</v>
          </cell>
          <cell r="F294" t="str">
            <v>Fulton Financial Corporation</v>
          </cell>
          <cell r="G294" t="str">
            <v xml:space="preserve">Public </v>
          </cell>
          <cell r="H294">
            <v>375000000</v>
          </cell>
          <cell r="I294" t="str">
            <v>Approve</v>
          </cell>
          <cell r="L294" t="str">
            <v>December 8, 2008</v>
          </cell>
          <cell r="M294">
            <v>39790.625</v>
          </cell>
          <cell r="N294" t="str">
            <v>Approve</v>
          </cell>
          <cell r="O294">
            <v>376500000</v>
          </cell>
          <cell r="P294" t="str">
            <v>Original application indicated bank wanted 3% of RWA approx. $375 M</v>
          </cell>
          <cell r="Q294" t="str">
            <v>Yes</v>
          </cell>
          <cell r="R294">
            <v>39791</v>
          </cell>
          <cell r="T294" t="str">
            <v>Mr. R. Scott Smith Jr.</v>
          </cell>
          <cell r="U294" t="str">
            <v>717-291-2411</v>
          </cell>
          <cell r="V294" t="str">
            <v>Charles J. Nugent 717-291-2411</v>
          </cell>
          <cell r="W294" t="str">
            <v>One Penn Square</v>
          </cell>
          <cell r="X294" t="str">
            <v>Lancaster</v>
          </cell>
          <cell r="Y294" t="str">
            <v>PA</v>
          </cell>
          <cell r="Z294" t="str">
            <v>17602</v>
          </cell>
          <cell r="AA294" t="str">
            <v>(717) 295-5312</v>
          </cell>
          <cell r="AB294">
            <v>39805</v>
          </cell>
          <cell r="AC294">
            <v>39805</v>
          </cell>
          <cell r="AD294">
            <v>376500000</v>
          </cell>
          <cell r="AE294" t="str">
            <v>Squire Sanders</v>
          </cell>
          <cell r="AH294">
            <v>10.25</v>
          </cell>
          <cell r="AI294">
            <v>5509756</v>
          </cell>
        </row>
        <row r="295">
          <cell r="A295">
            <v>264</v>
          </cell>
          <cell r="B295" t="str">
            <v>November 28, 2008</v>
          </cell>
          <cell r="C295" t="str">
            <v>FDIC</v>
          </cell>
          <cell r="D295" t="str">
            <v>RSSD</v>
          </cell>
          <cell r="E295">
            <v>2038409</v>
          </cell>
          <cell r="F295" t="str">
            <v>Hawthorn Bancshares, Inc.</v>
          </cell>
          <cell r="G295" t="str">
            <v xml:space="preserve">Public </v>
          </cell>
          <cell r="H295">
            <v>30255000</v>
          </cell>
          <cell r="I295" t="str">
            <v>Approve</v>
          </cell>
          <cell r="L295" t="str">
            <v>December 3, 2008</v>
          </cell>
          <cell r="M295">
            <v>39785.708333333336</v>
          </cell>
          <cell r="N295" t="str">
            <v>Approve</v>
          </cell>
          <cell r="O295">
            <v>30255000</v>
          </cell>
          <cell r="R295">
            <v>39786</v>
          </cell>
          <cell r="T295" t="str">
            <v>Mr. James E. Smith</v>
          </cell>
          <cell r="U295" t="str">
            <v>660-885-2241</v>
          </cell>
          <cell r="V295" t="str">
            <v>Richard G. Rose 573-761-6123</v>
          </cell>
          <cell r="W295" t="str">
            <v>300 SW Longview Blvd.</v>
          </cell>
          <cell r="X295" t="str">
            <v>Lee's Summit</v>
          </cell>
          <cell r="Y295" t="str">
            <v>MO</v>
          </cell>
          <cell r="Z295" t="str">
            <v>64081</v>
          </cell>
          <cell r="AA295" t="str">
            <v>(660) 885-6820</v>
          </cell>
          <cell r="AB295">
            <v>39801</v>
          </cell>
          <cell r="AC295">
            <v>39801</v>
          </cell>
          <cell r="AD295">
            <v>30255000</v>
          </cell>
          <cell r="AE295" t="str">
            <v>Hughes Hubbard</v>
          </cell>
          <cell r="AH295">
            <v>18.489999999999998</v>
          </cell>
          <cell r="AI295">
            <v>245443</v>
          </cell>
        </row>
        <row r="296">
          <cell r="A296">
            <v>265</v>
          </cell>
          <cell r="B296" t="str">
            <v>November 28, 2008</v>
          </cell>
          <cell r="C296" t="str">
            <v>FDIC</v>
          </cell>
          <cell r="D296" t="str">
            <v>RSSD</v>
          </cell>
          <cell r="E296">
            <v>3251661</v>
          </cell>
          <cell r="F296" t="str">
            <v>OptimumBank Holdings, Inc.</v>
          </cell>
          <cell r="G296" t="str">
            <v xml:space="preserve">Public </v>
          </cell>
          <cell r="H296">
            <v>4578000</v>
          </cell>
          <cell r="I296" t="str">
            <v>Approve</v>
          </cell>
          <cell r="L296" t="str">
            <v>December 18, 2008</v>
          </cell>
          <cell r="M296">
            <v>39800.729166666664</v>
          </cell>
          <cell r="N296" t="str">
            <v>Approve</v>
          </cell>
          <cell r="O296">
            <v>4578000</v>
          </cell>
          <cell r="Q296" t="str">
            <v>Yes</v>
          </cell>
          <cell r="R296">
            <v>39812</v>
          </cell>
          <cell r="T296" t="str">
            <v>Mr. Richard L. Browdy</v>
          </cell>
          <cell r="U296" t="str">
            <v>954-776-2332</v>
          </cell>
          <cell r="V296" t="str">
            <v>Albert J. Finch 954-776-2332 x103</v>
          </cell>
          <cell r="W296" t="str">
            <v>2477 E. Commercial Boulevard, Fort</v>
          </cell>
          <cell r="X296" t="str">
            <v>Lauderdale</v>
          </cell>
          <cell r="Y296" t="str">
            <v>FL</v>
          </cell>
          <cell r="Z296" t="str">
            <v>33308</v>
          </cell>
          <cell r="AA296" t="str">
            <v>(954) 776-2281</v>
          </cell>
          <cell r="AB296">
            <v>39836</v>
          </cell>
          <cell r="AE296" t="str">
            <v>Squire Sanders</v>
          </cell>
          <cell r="AH296">
            <v>4.46</v>
          </cell>
          <cell r="AI296">
            <v>153969</v>
          </cell>
        </row>
        <row r="297">
          <cell r="A297">
            <v>266</v>
          </cell>
          <cell r="B297" t="str">
            <v>November 28, 2008</v>
          </cell>
          <cell r="C297" t="str">
            <v>FDIC</v>
          </cell>
          <cell r="D297" t="str">
            <v>RSSD</v>
          </cell>
          <cell r="E297">
            <v>3347292</v>
          </cell>
          <cell r="F297" t="str">
            <v>Parke Bancorp, Inc.</v>
          </cell>
          <cell r="G297" t="str">
            <v xml:space="preserve">Public </v>
          </cell>
          <cell r="H297">
            <v>15290000</v>
          </cell>
          <cell r="I297" t="str">
            <v>Approve</v>
          </cell>
          <cell r="L297" t="str">
            <v>December 18, 2008</v>
          </cell>
          <cell r="M297">
            <v>39800.729166666664</v>
          </cell>
          <cell r="N297" t="str">
            <v>Approve</v>
          </cell>
          <cell r="O297">
            <v>16288000</v>
          </cell>
          <cell r="P297" t="str">
            <v>12/16/08: held for Council until clarification from FDIC that the box marked "Forward to Council" did not actually mean that it had to go to Council</v>
          </cell>
          <cell r="Q297" t="str">
            <v>Yes</v>
          </cell>
          <cell r="R297">
            <v>39812</v>
          </cell>
          <cell r="T297" t="str">
            <v>Mr. F. Steven Meddick</v>
          </cell>
          <cell r="U297" t="str">
            <v>856-256-2502</v>
          </cell>
          <cell r="V297" t="str">
            <v>John Hawkins 856-256-2500 ext 24</v>
          </cell>
          <cell r="W297" t="str">
            <v>601 Delsea Drive</v>
          </cell>
          <cell r="X297" t="str">
            <v>Sewell</v>
          </cell>
          <cell r="Y297" t="str">
            <v>NJ</v>
          </cell>
          <cell r="Z297" t="str">
            <v>08080</v>
          </cell>
          <cell r="AA297" t="str">
            <v>(856) 256-2590</v>
          </cell>
          <cell r="AB297" t="str">
            <v xml:space="preserve"> </v>
          </cell>
          <cell r="AE297" t="str">
            <v>Hughes Hubbard</v>
          </cell>
        </row>
        <row r="298">
          <cell r="A298">
            <v>267</v>
          </cell>
          <cell r="B298" t="str">
            <v>November 28, 2008</v>
          </cell>
          <cell r="C298" t="str">
            <v>FDIC</v>
          </cell>
          <cell r="D298" t="str">
            <v>RSSD</v>
          </cell>
          <cell r="E298">
            <v>3019674</v>
          </cell>
          <cell r="F298" t="str">
            <v>LSB Corporation</v>
          </cell>
          <cell r="G298" t="str">
            <v xml:space="preserve">Public </v>
          </cell>
          <cell r="H298">
            <v>15000000</v>
          </cell>
          <cell r="I298" t="str">
            <v>Approve</v>
          </cell>
          <cell r="L298" t="str">
            <v>December 3, 2008</v>
          </cell>
          <cell r="M298">
            <v>39785.708333333336</v>
          </cell>
          <cell r="N298" t="str">
            <v>Approve</v>
          </cell>
          <cell r="O298">
            <v>15000000</v>
          </cell>
          <cell r="R298">
            <v>39786</v>
          </cell>
          <cell r="T298" t="str">
            <v>Mr. Gerald T. Mulligan</v>
          </cell>
          <cell r="U298" t="str">
            <v>978-725-7555</v>
          </cell>
          <cell r="V298" t="str">
            <v>Diane L. Walker 978-725-7604</v>
          </cell>
          <cell r="W298" t="str">
            <v>30 Massachusetts Avenue</v>
          </cell>
          <cell r="X298" t="str">
            <v>North Andover</v>
          </cell>
          <cell r="Y298" t="str">
            <v>MA</v>
          </cell>
          <cell r="Z298" t="str">
            <v>01845</v>
          </cell>
          <cell r="AA298" t="str">
            <v>(978) 725-7593</v>
          </cell>
          <cell r="AB298">
            <v>39794</v>
          </cell>
          <cell r="AC298">
            <v>39794</v>
          </cell>
          <cell r="AD298">
            <v>15000000</v>
          </cell>
          <cell r="AE298" t="str">
            <v>Squire Sanders</v>
          </cell>
          <cell r="AH298">
            <v>10.74</v>
          </cell>
          <cell r="AI298">
            <v>209497</v>
          </cell>
        </row>
        <row r="299">
          <cell r="A299">
            <v>268</v>
          </cell>
          <cell r="B299" t="str">
            <v>November 28, 2008</v>
          </cell>
          <cell r="C299" t="str">
            <v>FDIC</v>
          </cell>
          <cell r="D299" t="str">
            <v>RSSD</v>
          </cell>
          <cell r="E299">
            <v>1136803</v>
          </cell>
          <cell r="F299" t="str">
            <v>Independent Bank Corp.</v>
          </cell>
          <cell r="G299" t="str">
            <v xml:space="preserve">Public </v>
          </cell>
          <cell r="H299">
            <v>78163000</v>
          </cell>
          <cell r="I299" t="str">
            <v>Approve</v>
          </cell>
          <cell r="L299" t="str">
            <v>December 2, 2008</v>
          </cell>
          <cell r="M299">
            <v>39784.708333333336</v>
          </cell>
          <cell r="N299" t="str">
            <v>Approve</v>
          </cell>
          <cell r="O299">
            <v>78158000</v>
          </cell>
          <cell r="Q299" t="str">
            <v>Yes</v>
          </cell>
          <cell r="R299">
            <v>39786</v>
          </cell>
          <cell r="T299" t="str">
            <v>Mr. Denis Sheahan</v>
          </cell>
          <cell r="U299" t="str">
            <v>781-982-6341</v>
          </cell>
          <cell r="V299" t="str">
            <v>Robert Cozzone 781-982-6723</v>
          </cell>
          <cell r="W299" t="str">
            <v>288 Union Street</v>
          </cell>
          <cell r="X299" t="str">
            <v>Rockland</v>
          </cell>
          <cell r="Y299" t="str">
            <v>MA</v>
          </cell>
          <cell r="Z299" t="str">
            <v>02370</v>
          </cell>
          <cell r="AA299" t="str">
            <v>(508) 732-7781</v>
          </cell>
          <cell r="AB299">
            <v>39822</v>
          </cell>
          <cell r="AC299">
            <v>39822</v>
          </cell>
          <cell r="AD299">
            <v>78158000</v>
          </cell>
          <cell r="AE299" t="str">
            <v>Hughes Hubbard</v>
          </cell>
          <cell r="AH299">
            <v>24.34</v>
          </cell>
          <cell r="AI299">
            <v>481664</v>
          </cell>
        </row>
        <row r="300">
          <cell r="A300">
            <v>269</v>
          </cell>
          <cell r="B300" t="str">
            <v>November 28, 2008</v>
          </cell>
          <cell r="C300" t="str">
            <v>FDIC</v>
          </cell>
          <cell r="D300" t="str">
            <v>RSSD</v>
          </cell>
          <cell r="E300">
            <v>2950480</v>
          </cell>
          <cell r="F300" t="str">
            <v>Somerset Hills Bancorp</v>
          </cell>
          <cell r="G300" t="str">
            <v xml:space="preserve">Public </v>
          </cell>
          <cell r="H300">
            <v>7414000</v>
          </cell>
          <cell r="I300" t="str">
            <v>COUNCIL</v>
          </cell>
          <cell r="L300" t="str">
            <v>December 19, 2008</v>
          </cell>
          <cell r="M300">
            <v>39801.5625</v>
          </cell>
          <cell r="N300" t="str">
            <v>Approve</v>
          </cell>
          <cell r="O300">
            <v>7414000</v>
          </cell>
          <cell r="Q300" t="str">
            <v>Yes</v>
          </cell>
          <cell r="R300">
            <v>39812</v>
          </cell>
          <cell r="T300" t="str">
            <v>Mr. Stewart E. McClure, Jr.</v>
          </cell>
          <cell r="U300" t="str">
            <v>908-630-5000</v>
          </cell>
          <cell r="V300" t="str">
            <v>Gerard Riker 908-630-5018</v>
          </cell>
          <cell r="W300" t="str">
            <v>155 Morristown Road</v>
          </cell>
          <cell r="X300" t="str">
            <v>Bernardsville</v>
          </cell>
          <cell r="Y300" t="str">
            <v>NJ</v>
          </cell>
          <cell r="Z300" t="str">
            <v>07924</v>
          </cell>
          <cell r="AA300" t="str">
            <v>(908) 221-1514</v>
          </cell>
          <cell r="AB300">
            <v>39829</v>
          </cell>
          <cell r="AC300">
            <v>39829</v>
          </cell>
          <cell r="AD300">
            <v>7414000</v>
          </cell>
          <cell r="AE300" t="str">
            <v>Squire Sanders</v>
          </cell>
          <cell r="AH300">
            <v>6.82</v>
          </cell>
          <cell r="AI300">
            <v>163065</v>
          </cell>
        </row>
        <row r="301">
          <cell r="A301">
            <v>270</v>
          </cell>
          <cell r="B301" t="str">
            <v>November 28, 2008</v>
          </cell>
          <cell r="C301" t="str">
            <v>FDIC</v>
          </cell>
          <cell r="D301" t="str">
            <v>RSSD</v>
          </cell>
          <cell r="E301">
            <v>1210066</v>
          </cell>
          <cell r="F301" t="str">
            <v>West Bancorporation, Inc.</v>
          </cell>
          <cell r="G301" t="str">
            <v xml:space="preserve">Public </v>
          </cell>
          <cell r="H301">
            <v>36000000</v>
          </cell>
          <cell r="I301" t="str">
            <v>Approve</v>
          </cell>
          <cell r="L301" t="str">
            <v>December 3, 2008</v>
          </cell>
          <cell r="M301">
            <v>39785.708333333336</v>
          </cell>
          <cell r="N301" t="str">
            <v>Approve</v>
          </cell>
          <cell r="O301">
            <v>36000000</v>
          </cell>
          <cell r="R301">
            <v>39786</v>
          </cell>
          <cell r="T301" t="str">
            <v>Mr. Douglas R. Gulling</v>
          </cell>
          <cell r="U301" t="str">
            <v>515-222-2309</v>
          </cell>
          <cell r="V301" t="str">
            <v>Thomas E. Stanberry 515-222-2308</v>
          </cell>
          <cell r="W301" t="str">
            <v>1601 22nd St.</v>
          </cell>
          <cell r="X301" t="str">
            <v>West Des Moines</v>
          </cell>
          <cell r="Y301" t="str">
            <v>IA</v>
          </cell>
          <cell r="Z301" t="str">
            <v>50266</v>
          </cell>
          <cell r="AA301" t="str">
            <v>(515) 225-8032</v>
          </cell>
          <cell r="AB301">
            <v>39813</v>
          </cell>
          <cell r="AC301">
            <v>39813</v>
          </cell>
          <cell r="AD301">
            <v>36000000</v>
          </cell>
          <cell r="AE301" t="str">
            <v>Hughes Hubbard</v>
          </cell>
          <cell r="AH301">
            <v>11.39</v>
          </cell>
          <cell r="AI301">
            <v>474100</v>
          </cell>
        </row>
        <row r="302">
          <cell r="A302">
            <v>271</v>
          </cell>
          <cell r="B302" t="str">
            <v>November 28, 2008</v>
          </cell>
          <cell r="C302" t="str">
            <v>FDIC</v>
          </cell>
          <cell r="D302" t="str">
            <v>RSSD</v>
          </cell>
          <cell r="E302">
            <v>1491614</v>
          </cell>
          <cell r="F302" t="str">
            <v>Lonoke Bancshares, Inc.</v>
          </cell>
          <cell r="G302" t="str">
            <v>Private</v>
          </cell>
          <cell r="H302">
            <v>7200000</v>
          </cell>
          <cell r="I302" t="str">
            <v>Approve</v>
          </cell>
          <cell r="L302" t="str">
            <v>December 2, 2008</v>
          </cell>
          <cell r="M302">
            <v>39784.708333333336</v>
          </cell>
          <cell r="N302" t="str">
            <v>Approve</v>
          </cell>
          <cell r="O302">
            <v>7200000</v>
          </cell>
          <cell r="P302" t="str">
            <v>12/3/08: Don contacted, letter should reflect their compliance with published terms - informed them we would not provide a right of first refusal over pfd stock; note: they may come back and request a lower amount; 12/08/08 sent the fax to the secondary n</v>
          </cell>
          <cell r="Q302" t="str">
            <v>Yes</v>
          </cell>
          <cell r="R302">
            <v>39790</v>
          </cell>
          <cell r="T302" t="str">
            <v>Mr. David Estes</v>
          </cell>
          <cell r="U302" t="str">
            <v>501-250-8401</v>
          </cell>
          <cell r="V302" t="str">
            <v>Wade Ruckle 501-676-4641</v>
          </cell>
          <cell r="W302" t="str">
            <v>P.O. Box 320</v>
          </cell>
          <cell r="X302" t="str">
            <v>Lonoke</v>
          </cell>
          <cell r="Y302" t="str">
            <v>AR</v>
          </cell>
          <cell r="Z302" t="str">
            <v>72086</v>
          </cell>
          <cell r="AA302" t="str">
            <v>(501) 250-2314</v>
          </cell>
          <cell r="AB302">
            <v>39829</v>
          </cell>
          <cell r="AE302" t="str">
            <v>Squire Sanders</v>
          </cell>
          <cell r="AJ302">
            <v>39828</v>
          </cell>
        </row>
        <row r="303">
          <cell r="A303">
            <v>272</v>
          </cell>
          <cell r="B303" t="str">
            <v>November 28, 2008</v>
          </cell>
          <cell r="C303" t="str">
            <v>FDIC</v>
          </cell>
          <cell r="D303" t="str">
            <v>RSSD</v>
          </cell>
          <cell r="E303">
            <v>1083895</v>
          </cell>
          <cell r="F303" t="str">
            <v>United Bancorporation of Alabama, Inc.</v>
          </cell>
          <cell r="G303" t="str">
            <v>OTC - Public</v>
          </cell>
          <cell r="H303">
            <v>10300000</v>
          </cell>
          <cell r="I303" t="str">
            <v>Approve</v>
          </cell>
          <cell r="L303" t="str">
            <v>December 3, 2008</v>
          </cell>
          <cell r="M303">
            <v>39785.708333333336</v>
          </cell>
          <cell r="N303" t="str">
            <v>Approve</v>
          </cell>
          <cell r="O303">
            <v>10300000</v>
          </cell>
          <cell r="P303" t="str">
            <v>12/4/08; called the institution and they indicated that they would like to come in as a public institution</v>
          </cell>
          <cell r="R303">
            <v>39786</v>
          </cell>
          <cell r="T303" t="str">
            <v>Mr. Robert R. Jones, III</v>
          </cell>
          <cell r="U303" t="str">
            <v>251-446-6004</v>
          </cell>
          <cell r="V303" t="str">
            <v>Allen O. Jones, Jr. 251-446-6012</v>
          </cell>
          <cell r="W303" t="str">
            <v>200 E. Nashville Avenue P.O. Box 8</v>
          </cell>
          <cell r="X303" t="str">
            <v>Atmore</v>
          </cell>
          <cell r="Y303" t="str">
            <v>AL</v>
          </cell>
          <cell r="Z303" t="str">
            <v>36502</v>
          </cell>
          <cell r="AA303" t="str">
            <v>(251) 446-6007</v>
          </cell>
          <cell r="AB303">
            <v>39805</v>
          </cell>
          <cell r="AC303">
            <v>39805</v>
          </cell>
          <cell r="AD303">
            <v>10300000</v>
          </cell>
          <cell r="AE303" t="str">
            <v>Hughes Hubbard</v>
          </cell>
          <cell r="AH303">
            <v>14.85</v>
          </cell>
          <cell r="AI303">
            <v>104040</v>
          </cell>
        </row>
        <row r="304">
          <cell r="AB304" t="str">
            <v xml:space="preserve"> </v>
          </cell>
        </row>
        <row r="305">
          <cell r="A305">
            <v>273</v>
          </cell>
          <cell r="B305" t="str">
            <v>December 1, 2008</v>
          </cell>
          <cell r="C305" t="str">
            <v>OTS</v>
          </cell>
          <cell r="D305" t="str">
            <v>OTS Bank Docket</v>
          </cell>
          <cell r="E305" t="str">
            <v>02887</v>
          </cell>
          <cell r="F305" t="str">
            <v>Athens Federal Community Bank</v>
          </cell>
          <cell r="G305" t="str">
            <v>Mutual</v>
          </cell>
          <cell r="H305">
            <v>5343000</v>
          </cell>
          <cell r="I305" t="str">
            <v>Approve</v>
          </cell>
          <cell r="T305" t="str">
            <v>Mr. Michael R. Hutsell</v>
          </cell>
          <cell r="U305" t="str">
            <v>423-745-2710</v>
          </cell>
          <cell r="V305" t="str">
            <v>Jeffrey L. Cunningham 423-7455-1111 ext. 1145</v>
          </cell>
          <cell r="W305" t="str">
            <v>106 West Washington Avenue</v>
          </cell>
          <cell r="X305" t="str">
            <v>Athens</v>
          </cell>
          <cell r="Y305" t="str">
            <v>TN</v>
          </cell>
          <cell r="Z305" t="str">
            <v>37303</v>
          </cell>
          <cell r="AA305" t="str">
            <v>(423) 745-2710</v>
          </cell>
          <cell r="AB305" t="str">
            <v xml:space="preserve"> </v>
          </cell>
          <cell r="AE305" t="str">
            <v>Squire Sanders</v>
          </cell>
        </row>
        <row r="306">
          <cell r="A306">
            <v>274</v>
          </cell>
          <cell r="B306" t="str">
            <v>December 1, 2008</v>
          </cell>
          <cell r="C306" t="str">
            <v>OTS</v>
          </cell>
          <cell r="D306" t="str">
            <v>Holding Co Docket</v>
          </cell>
          <cell r="E306" t="str">
            <v>H3589</v>
          </cell>
          <cell r="F306" t="str">
            <v>Eagle Financial MHC</v>
          </cell>
          <cell r="G306" t="str">
            <v>Mutual</v>
          </cell>
          <cell r="H306">
            <v>6000000</v>
          </cell>
          <cell r="I306" t="str">
            <v>Approve</v>
          </cell>
          <cell r="T306" t="str">
            <v>Mr. Pete Johnson</v>
          </cell>
          <cell r="U306" t="str">
            <v>406-457-4006</v>
          </cell>
          <cell r="V306" t="str">
            <v>Clint Morrison 406-457-4007</v>
          </cell>
          <cell r="W306" t="str">
            <v>P.O. Box 4999 1400 Prospect Avenue</v>
          </cell>
          <cell r="X306" t="str">
            <v>Helena</v>
          </cell>
          <cell r="Y306" t="str">
            <v>MT</v>
          </cell>
          <cell r="Z306" t="str">
            <v>59604</v>
          </cell>
          <cell r="AA306" t="str">
            <v>(406) 457-4013</v>
          </cell>
          <cell r="AB306" t="str">
            <v xml:space="preserve"> </v>
          </cell>
          <cell r="AE306" t="str">
            <v>Hughes Hubbard</v>
          </cell>
        </row>
        <row r="307">
          <cell r="A307">
            <v>275</v>
          </cell>
          <cell r="B307" t="str">
            <v>December 1, 2008</v>
          </cell>
          <cell r="C307" t="str">
            <v>OTS</v>
          </cell>
          <cell r="D307" t="str">
            <v>Holding Co Docket</v>
          </cell>
          <cell r="E307" t="str">
            <v>H0928</v>
          </cell>
          <cell r="F307" t="str">
            <v>Fidelity Financial Corporation</v>
          </cell>
          <cell r="G307" t="str">
            <v>Private</v>
          </cell>
          <cell r="H307">
            <v>36282000</v>
          </cell>
          <cell r="I307" t="str">
            <v>Approve</v>
          </cell>
          <cell r="L307" t="str">
            <v>December 3, 2008</v>
          </cell>
          <cell r="M307">
            <v>39785.708333333336</v>
          </cell>
          <cell r="N307" t="str">
            <v>Approve</v>
          </cell>
          <cell r="O307">
            <v>36282000</v>
          </cell>
          <cell r="R307">
            <v>39786</v>
          </cell>
          <cell r="T307" t="str">
            <v>Mr. Bruce Wilgers</v>
          </cell>
          <cell r="U307" t="str">
            <v>316-268-7264</v>
          </cell>
          <cell r="V307" t="str">
            <v>Johjn Laisle 316-268-7205</v>
          </cell>
          <cell r="W307" t="str">
            <v>100 E. English</v>
          </cell>
          <cell r="X307" t="str">
            <v>Wichita</v>
          </cell>
          <cell r="Y307" t="str">
            <v>KS</v>
          </cell>
          <cell r="Z307" t="str">
            <v>67202</v>
          </cell>
          <cell r="AA307" t="str">
            <v>(316) 268-7492</v>
          </cell>
          <cell r="AB307">
            <v>39801</v>
          </cell>
          <cell r="AC307">
            <v>39801</v>
          </cell>
          <cell r="AD307">
            <v>36282000</v>
          </cell>
          <cell r="AE307" t="str">
            <v>Squire Sanders</v>
          </cell>
          <cell r="AH307" t="str">
            <v>n/a</v>
          </cell>
          <cell r="AI307" t="str">
            <v>n/a</v>
          </cell>
        </row>
        <row r="308">
          <cell r="A308">
            <v>276</v>
          </cell>
          <cell r="B308" t="str">
            <v>December 1, 2008</v>
          </cell>
          <cell r="C308" t="str">
            <v>OTS</v>
          </cell>
          <cell r="D308" t="str">
            <v>Holding Co Docket</v>
          </cell>
          <cell r="E308" t="str">
            <v>H1884</v>
          </cell>
          <cell r="F308" t="str">
            <v>First ULB Corp.</v>
          </cell>
          <cell r="G308" t="str">
            <v>Private</v>
          </cell>
          <cell r="H308">
            <v>4900000</v>
          </cell>
          <cell r="I308" t="str">
            <v>Approve</v>
          </cell>
          <cell r="L308" t="str">
            <v>December 2, 2008</v>
          </cell>
          <cell r="M308">
            <v>39784.708333333336</v>
          </cell>
          <cell r="N308" t="str">
            <v>Approve</v>
          </cell>
          <cell r="O308">
            <v>4900000</v>
          </cell>
          <cell r="Q308" t="str">
            <v>Yes</v>
          </cell>
          <cell r="R308">
            <v>39786</v>
          </cell>
          <cell r="T308" t="str">
            <v>Mr. Malcolm Hotchkiss</v>
          </cell>
          <cell r="U308" t="str">
            <v>510-569-6910</v>
          </cell>
          <cell r="V308" t="str">
            <v>Michael Creed 510-567-6951</v>
          </cell>
          <cell r="W308" t="str">
            <v>100 Hegenberger Road Suite 220</v>
          </cell>
          <cell r="X308" t="str">
            <v>Oakland</v>
          </cell>
          <cell r="Y308" t="str">
            <v>CA</v>
          </cell>
          <cell r="Z308" t="str">
            <v>94621</v>
          </cell>
          <cell r="AA308" t="str">
            <v>(510) 567-6965</v>
          </cell>
          <cell r="AB308">
            <v>39829</v>
          </cell>
          <cell r="AE308" t="str">
            <v>Hughes Hubbard</v>
          </cell>
          <cell r="AH308" t="str">
            <v>n/a</v>
          </cell>
          <cell r="AI308" t="str">
            <v>n/a</v>
          </cell>
        </row>
        <row r="309">
          <cell r="A309">
            <v>277</v>
          </cell>
          <cell r="B309" t="str">
            <v>December 1, 2008</v>
          </cell>
          <cell r="C309" t="str">
            <v>OTS</v>
          </cell>
          <cell r="D309" t="str">
            <v>Holding Co Docket</v>
          </cell>
          <cell r="E309" t="str">
            <v>H4384</v>
          </cell>
          <cell r="F309" t="str">
            <v>Keller Financial Group, Inc.</v>
          </cell>
          <cell r="G309" t="str">
            <v>Private</v>
          </cell>
          <cell r="H309">
            <v>1348000</v>
          </cell>
          <cell r="I309" t="str">
            <v>Approve</v>
          </cell>
          <cell r="L309" t="str">
            <v>December 2, 2008</v>
          </cell>
          <cell r="M309">
            <v>39784.708333333336</v>
          </cell>
          <cell r="N309" t="str">
            <v>Approve</v>
          </cell>
          <cell r="O309">
            <v>1348000</v>
          </cell>
          <cell r="Q309" t="str">
            <v>Yes</v>
          </cell>
          <cell r="R309">
            <v>39786</v>
          </cell>
          <cell r="T309" t="str">
            <v>Mr. Scott Kavanaugh</v>
          </cell>
          <cell r="U309" t="str">
            <v>949-202-4140</v>
          </cell>
          <cell r="V309" t="str">
            <v>John Michel 949-202-4160</v>
          </cell>
          <cell r="W309" t="str">
            <v>18101 Von Karman Suite 700</v>
          </cell>
          <cell r="X309" t="str">
            <v>Irvine</v>
          </cell>
          <cell r="Y309" t="str">
            <v>CA</v>
          </cell>
          <cell r="Z309" t="str">
            <v>92612</v>
          </cell>
          <cell r="AA309" t="str">
            <v>(949) 202-4180</v>
          </cell>
          <cell r="AB309" t="str">
            <v xml:space="preserve"> </v>
          </cell>
          <cell r="AE309" t="str">
            <v>Squire Sanders</v>
          </cell>
        </row>
        <row r="310">
          <cell r="A310">
            <v>278</v>
          </cell>
          <cell r="B310" t="str">
            <v>December 1, 2008</v>
          </cell>
          <cell r="C310" t="str">
            <v>OTS</v>
          </cell>
          <cell r="D310" t="str">
            <v>OTS Bank Docket</v>
          </cell>
          <cell r="E310">
            <v>15525</v>
          </cell>
          <cell r="F310" t="str">
            <v>Magna Bank</v>
          </cell>
          <cell r="G310" t="str">
            <v>Private</v>
          </cell>
          <cell r="H310">
            <v>13800000</v>
          </cell>
          <cell r="I310" t="str">
            <v>Approve</v>
          </cell>
          <cell r="L310" t="str">
            <v>December 3, 2008</v>
          </cell>
          <cell r="M310">
            <v>39785.708333333336</v>
          </cell>
          <cell r="N310" t="str">
            <v>Approve</v>
          </cell>
          <cell r="O310">
            <v>13795000</v>
          </cell>
          <cell r="R310">
            <v>39786</v>
          </cell>
          <cell r="T310" t="str">
            <v xml:space="preserve">Mr. David Wadlington </v>
          </cell>
          <cell r="U310" t="str">
            <v>901-259-5484</v>
          </cell>
          <cell r="V310" t="str">
            <v>Anne Davenport 901-259-5640</v>
          </cell>
          <cell r="W310" t="str">
            <v>6525 Quail Hollow Rd. Suite 513</v>
          </cell>
          <cell r="X310" t="str">
            <v>Memphis</v>
          </cell>
          <cell r="Y310" t="str">
            <v>TN</v>
          </cell>
          <cell r="Z310" t="str">
            <v>38120</v>
          </cell>
          <cell r="AA310" t="str">
            <v>(901) 261-5344</v>
          </cell>
          <cell r="AB310">
            <v>39805</v>
          </cell>
          <cell r="AC310">
            <v>39805</v>
          </cell>
          <cell r="AD310">
            <v>13795000</v>
          </cell>
          <cell r="AE310" t="str">
            <v>Hughes Hubbard</v>
          </cell>
          <cell r="AH310" t="str">
            <v>n/a</v>
          </cell>
          <cell r="AI310" t="str">
            <v>n/a</v>
          </cell>
        </row>
        <row r="311">
          <cell r="A311">
            <v>279</v>
          </cell>
          <cell r="B311" t="str">
            <v>December 1, 2008</v>
          </cell>
          <cell r="C311" t="str">
            <v>OTS</v>
          </cell>
          <cell r="D311" t="str">
            <v>Holding Co Docket</v>
          </cell>
          <cell r="E311" t="str">
            <v>H3760</v>
          </cell>
          <cell r="F311" t="str">
            <v>Victory Bancorp, Inc.</v>
          </cell>
          <cell r="G311" t="str">
            <v>S-Corp</v>
          </cell>
          <cell r="H311">
            <v>2500000</v>
          </cell>
          <cell r="I311" t="str">
            <v>Approve</v>
          </cell>
          <cell r="T311" t="str">
            <v>Mr. John G. Kenkel, Jr.</v>
          </cell>
          <cell r="U311" t="str">
            <v>849-578-7100</v>
          </cell>
          <cell r="V311" t="str">
            <v>Tara Kersting 859-578-7103</v>
          </cell>
          <cell r="W311" t="str">
            <v>2500 Chamber Center Drive</v>
          </cell>
          <cell r="X311" t="str">
            <v>Ft. Mitchell</v>
          </cell>
          <cell r="Y311" t="str">
            <v>KY</v>
          </cell>
          <cell r="Z311" t="str">
            <v>41017</v>
          </cell>
          <cell r="AA311" t="str">
            <v>(859) 341-2285</v>
          </cell>
          <cell r="AB311" t="str">
            <v xml:space="preserve"> </v>
          </cell>
          <cell r="AE311" t="str">
            <v>Squire Sanders</v>
          </cell>
        </row>
        <row r="312">
          <cell r="A312">
            <v>280</v>
          </cell>
          <cell r="B312" t="str">
            <v>December 1, 2008</v>
          </cell>
          <cell r="C312" t="str">
            <v>OTS</v>
          </cell>
          <cell r="D312" t="str">
            <v>Holding Co Docket</v>
          </cell>
          <cell r="E312" t="str">
            <v>H4233</v>
          </cell>
          <cell r="F312" t="str">
            <v>Western Community Bancshares, Inc.</v>
          </cell>
          <cell r="G312" t="str">
            <v>Private</v>
          </cell>
          <cell r="H312">
            <v>7290000</v>
          </cell>
          <cell r="I312" t="str">
            <v>Approve</v>
          </cell>
          <cell r="L312" t="str">
            <v>December 4, 2008</v>
          </cell>
          <cell r="M312">
            <v>39786.770833333336</v>
          </cell>
          <cell r="N312" t="str">
            <v>Approve</v>
          </cell>
          <cell r="O312">
            <v>7290000</v>
          </cell>
          <cell r="Q312" t="str">
            <v>Yes</v>
          </cell>
          <cell r="R312">
            <v>39790</v>
          </cell>
          <cell r="T312" t="str">
            <v>Mr. Andrew Montgomery</v>
          </cell>
          <cell r="U312" t="str">
            <v>760-834-3110</v>
          </cell>
          <cell r="V312" t="str">
            <v>Haddon Libby 760-834-3121</v>
          </cell>
          <cell r="W312" t="str">
            <v>77-844 Las Montanas Rd., Ste. B</v>
          </cell>
          <cell r="X312" t="str">
            <v>Palm Desert</v>
          </cell>
          <cell r="Y312" t="str">
            <v>CA</v>
          </cell>
          <cell r="Z312" t="str">
            <v>92211</v>
          </cell>
          <cell r="AA312" t="str">
            <v>(760) 772-3891</v>
          </cell>
          <cell r="AB312">
            <v>39805</v>
          </cell>
          <cell r="AC312">
            <v>39805</v>
          </cell>
          <cell r="AD312">
            <v>7290000</v>
          </cell>
          <cell r="AE312" t="str">
            <v>Hughes Hubbard</v>
          </cell>
          <cell r="AH312" t="str">
            <v>n/a</v>
          </cell>
          <cell r="AI312" t="str">
            <v>n/a</v>
          </cell>
        </row>
        <row r="313">
          <cell r="A313">
            <v>281</v>
          </cell>
          <cell r="B313" t="str">
            <v>December 1, 2008</v>
          </cell>
          <cell r="C313" t="str">
            <v>OTS</v>
          </cell>
          <cell r="D313" t="str">
            <v>OTS Bank Docket</v>
          </cell>
          <cell r="E313" t="str">
            <v>07750</v>
          </cell>
          <cell r="F313" t="str">
            <v>Progressive Savings Bank, FSB</v>
          </cell>
          <cell r="G313" t="str">
            <v>S-Corp</v>
          </cell>
          <cell r="H313">
            <v>3400000</v>
          </cell>
          <cell r="I313" t="str">
            <v>Approve</v>
          </cell>
          <cell r="P313" t="str">
            <v>Initial request was for 2% of RWA or $3.4 million</v>
          </cell>
          <cell r="T313" t="str">
            <v>Mr. Steve Rains</v>
          </cell>
          <cell r="U313" t="str">
            <v>931-752-2265</v>
          </cell>
          <cell r="V313" t="str">
            <v>Gary Hicks 931-752-2265</v>
          </cell>
          <cell r="W313" t="str">
            <v>500 North Main Street</v>
          </cell>
          <cell r="X313" t="str">
            <v>Jamestown</v>
          </cell>
          <cell r="Y313" t="str">
            <v>TN</v>
          </cell>
          <cell r="Z313" t="str">
            <v>38556</v>
          </cell>
          <cell r="AA313" t="str">
            <v>(931) 752-6799</v>
          </cell>
          <cell r="AB313" t="str">
            <v xml:space="preserve"> </v>
          </cell>
          <cell r="AE313" t="str">
            <v>Squire Sanders</v>
          </cell>
        </row>
        <row r="314">
          <cell r="A314">
            <v>282</v>
          </cell>
          <cell r="B314" t="str">
            <v>December 1, 2008</v>
          </cell>
          <cell r="C314" t="str">
            <v>OTS</v>
          </cell>
          <cell r="D314" t="str">
            <v>OTS Bank Docket</v>
          </cell>
          <cell r="E314" t="str">
            <v>06359</v>
          </cell>
          <cell r="F314" t="str">
            <v>Pickens Savings and Loan Association, F.A.</v>
          </cell>
          <cell r="G314" t="str">
            <v>Private</v>
          </cell>
          <cell r="H314">
            <v>0</v>
          </cell>
          <cell r="I314" t="str">
            <v>Approve</v>
          </cell>
          <cell r="L314" t="str">
            <v>December 4, 2008</v>
          </cell>
          <cell r="M314">
            <v>39786.770833333336</v>
          </cell>
          <cell r="N314" t="str">
            <v>Approve</v>
          </cell>
          <cell r="O314">
            <v>0</v>
          </cell>
          <cell r="P314" t="str">
            <v>1/13/09: Sent Letter to lawyers withdrawing from CPP</v>
          </cell>
          <cell r="Q314" t="str">
            <v>Yes</v>
          </cell>
          <cell r="R314">
            <v>39790</v>
          </cell>
          <cell r="T314" t="str">
            <v>Mr. Alex Gettys</v>
          </cell>
          <cell r="U314" t="str">
            <v>864-878-2444</v>
          </cell>
          <cell r="V314" t="str">
            <v>Mary E. Lewis 864-878-2444</v>
          </cell>
          <cell r="W314" t="str">
            <v>205 East Cedar Rock St.</v>
          </cell>
          <cell r="X314" t="str">
            <v>Pickens</v>
          </cell>
          <cell r="Y314" t="str">
            <v>SC</v>
          </cell>
          <cell r="Z314" t="str">
            <v>29671</v>
          </cell>
          <cell r="AA314" t="str">
            <v>(864) 878-5959</v>
          </cell>
          <cell r="AB314" t="str">
            <v xml:space="preserve"> </v>
          </cell>
          <cell r="AE314" t="str">
            <v>Hughes Hubbard</v>
          </cell>
          <cell r="AJ314">
            <v>39826</v>
          </cell>
        </row>
        <row r="315">
          <cell r="A315">
            <v>283</v>
          </cell>
          <cell r="B315" t="str">
            <v>December 1, 2008</v>
          </cell>
          <cell r="C315" t="str">
            <v>OTS</v>
          </cell>
          <cell r="D315" t="str">
            <v>Holding Co Docket</v>
          </cell>
          <cell r="E315" t="str">
            <v>H2632</v>
          </cell>
          <cell r="F315" t="str">
            <v>FFD Financial Corporation</v>
          </cell>
          <cell r="G315" t="str">
            <v xml:space="preserve">Public </v>
          </cell>
          <cell r="H315">
            <v>2000000</v>
          </cell>
          <cell r="I315" t="str">
            <v>Approve</v>
          </cell>
          <cell r="L315" t="str">
            <v>December 3, 2008</v>
          </cell>
          <cell r="M315">
            <v>39785.708333333336</v>
          </cell>
          <cell r="N315" t="str">
            <v>Approve</v>
          </cell>
          <cell r="O315">
            <v>2000000</v>
          </cell>
          <cell r="P315" t="str">
            <v>1/14/09: Withdrawn by letter to cppmanagement</v>
          </cell>
          <cell r="R315">
            <v>39786</v>
          </cell>
          <cell r="T315" t="str">
            <v>Mr. Trent B. Troyer</v>
          </cell>
          <cell r="U315" t="str">
            <v>330-364-7777</v>
          </cell>
          <cell r="V315" t="str">
            <v>Robert R. Gerber 330-364-7777</v>
          </cell>
          <cell r="W315" t="str">
            <v>321 N. Wooster Avenue</v>
          </cell>
          <cell r="X315" t="str">
            <v>Dover</v>
          </cell>
          <cell r="Y315" t="str">
            <v>OH</v>
          </cell>
          <cell r="Z315" t="str">
            <v>44622</v>
          </cell>
          <cell r="AA315" t="str">
            <v>(330) 364-7779</v>
          </cell>
          <cell r="AB315" t="str">
            <v xml:space="preserve"> </v>
          </cell>
          <cell r="AE315" t="str">
            <v>Squire Sanders</v>
          </cell>
          <cell r="AJ315">
            <v>39828</v>
          </cell>
        </row>
        <row r="316">
          <cell r="A316">
            <v>284</v>
          </cell>
          <cell r="B316" t="str">
            <v>December 1, 2008</v>
          </cell>
          <cell r="C316" t="str">
            <v>OTS</v>
          </cell>
          <cell r="D316" t="str">
            <v>Holding Co Docket</v>
          </cell>
          <cell r="E316" t="str">
            <v>H2385</v>
          </cell>
          <cell r="F316" t="str">
            <v>Community Investors Bancorp, Inc.</v>
          </cell>
          <cell r="G316" t="str">
            <v>OTC - Private</v>
          </cell>
          <cell r="H316">
            <v>2600000</v>
          </cell>
          <cell r="I316" t="str">
            <v>Approve</v>
          </cell>
          <cell r="L316" t="str">
            <v>December 8, 2008</v>
          </cell>
          <cell r="M316">
            <v>39790.625</v>
          </cell>
          <cell r="N316" t="str">
            <v>Approve</v>
          </cell>
          <cell r="O316">
            <v>2600000</v>
          </cell>
          <cell r="P316" t="str">
            <v>12/9/08; we received an email from the applicant that was a letter to the OTS asking to be under private terms</v>
          </cell>
          <cell r="Q316" t="str">
            <v>Yes</v>
          </cell>
          <cell r="R316">
            <v>39790</v>
          </cell>
          <cell r="T316" t="str">
            <v>Mr. Phillip W. Gerber</v>
          </cell>
          <cell r="U316" t="str">
            <v>419-562-7055</v>
          </cell>
          <cell r="V316" t="str">
            <v>Thomas G. Kalb 419-562-7055</v>
          </cell>
          <cell r="W316" t="str">
            <v>119 S. Sandusky Ave.</v>
          </cell>
          <cell r="X316" t="str">
            <v>Bucyrus</v>
          </cell>
          <cell r="Y316" t="str">
            <v>OH</v>
          </cell>
          <cell r="Z316" t="str">
            <v>44820</v>
          </cell>
          <cell r="AA316" t="str">
            <v>(419) 562-5516</v>
          </cell>
          <cell r="AB316">
            <v>39805</v>
          </cell>
          <cell r="AC316">
            <v>39805</v>
          </cell>
          <cell r="AD316">
            <v>2600000</v>
          </cell>
          <cell r="AE316" t="str">
            <v>Hughes Hubbard</v>
          </cell>
          <cell r="AH316" t="str">
            <v>n/a</v>
          </cell>
          <cell r="AI316" t="str">
            <v>n/a</v>
          </cell>
        </row>
        <row r="317">
          <cell r="A317">
            <v>285</v>
          </cell>
          <cell r="B317" t="str">
            <v>December 1, 2008</v>
          </cell>
          <cell r="C317" t="str">
            <v>OTS</v>
          </cell>
          <cell r="D317" t="str">
            <v>Holding Co Docket</v>
          </cell>
          <cell r="E317" t="str">
            <v>H4004</v>
          </cell>
          <cell r="F317" t="str">
            <v>Provident New York Bancorp</v>
          </cell>
          <cell r="G317" t="str">
            <v xml:space="preserve">Public </v>
          </cell>
          <cell r="H317">
            <v>0</v>
          </cell>
          <cell r="I317" t="str">
            <v>Approve</v>
          </cell>
          <cell r="L317" t="str">
            <v>December 3, 2008</v>
          </cell>
          <cell r="M317">
            <v>39785.708333333336</v>
          </cell>
          <cell r="N317" t="str">
            <v>Approve</v>
          </cell>
          <cell r="O317">
            <v>0</v>
          </cell>
          <cell r="P317" t="str">
            <v>12/19/08: applicant formally withdrew its CPP application.</v>
          </cell>
          <cell r="R317">
            <v>39786</v>
          </cell>
          <cell r="T317" t="str">
            <v>Mr. Daniel Rothstein</v>
          </cell>
          <cell r="U317" t="str">
            <v>845-369-8253</v>
          </cell>
          <cell r="V317" t="str">
            <v>Paul Maisch 845-369-8087</v>
          </cell>
          <cell r="W317" t="str">
            <v>400 Rella Boulevard, P.O. Box 600</v>
          </cell>
          <cell r="X317" t="str">
            <v>Montebello</v>
          </cell>
          <cell r="Y317" t="str">
            <v>NY</v>
          </cell>
          <cell r="Z317" t="str">
            <v>10901</v>
          </cell>
          <cell r="AA317" t="str">
            <v>(845) 369-8255</v>
          </cell>
          <cell r="AB317" t="str">
            <v xml:space="preserve"> </v>
          </cell>
          <cell r="AE317" t="str">
            <v>Squire Sanders</v>
          </cell>
          <cell r="AH317">
            <v>11.26</v>
          </cell>
          <cell r="AJ317">
            <v>39801</v>
          </cell>
        </row>
        <row r="318">
          <cell r="A318">
            <v>286</v>
          </cell>
          <cell r="B318" t="str">
            <v>December 1, 2008</v>
          </cell>
          <cell r="C318" t="str">
            <v>OTS</v>
          </cell>
          <cell r="D318" t="str">
            <v>Holding Co Docket</v>
          </cell>
          <cell r="E318" t="str">
            <v>H2636</v>
          </cell>
          <cell r="F318" t="str">
            <v>Dime Community Bancshares, Inc.</v>
          </cell>
          <cell r="G318" t="str">
            <v xml:space="preserve">Public </v>
          </cell>
          <cell r="H318">
            <v>0</v>
          </cell>
          <cell r="I318" t="str">
            <v>Approve</v>
          </cell>
          <cell r="L318" t="str">
            <v>December 3, 2008</v>
          </cell>
          <cell r="M318">
            <v>39785.708333333336</v>
          </cell>
          <cell r="N318" t="str">
            <v>Approve</v>
          </cell>
          <cell r="O318">
            <v>0</v>
          </cell>
          <cell r="P318" t="str">
            <v>12/4/08 - company requested a different fax number than what was in their application per primary contact.  1/12/09: Received letter indicating that the institution was withdrawing from CPP</v>
          </cell>
          <cell r="R318">
            <v>39786</v>
          </cell>
          <cell r="T318" t="str">
            <v>Mr. Michael P. Devine</v>
          </cell>
          <cell r="U318" t="str">
            <v>718-782-6200 ext. 8266</v>
          </cell>
          <cell r="V318" t="str">
            <v>Kenneth J. Mahon 718-782-6200 ext. 8265</v>
          </cell>
          <cell r="W318" t="str">
            <v>209 Havemeyer Street</v>
          </cell>
          <cell r="X318" t="str">
            <v>Brooklyn</v>
          </cell>
          <cell r="Y318" t="str">
            <v>NY</v>
          </cell>
          <cell r="Z318" t="str">
            <v>11211</v>
          </cell>
          <cell r="AA318" t="str">
            <v>(718) 782-4683</v>
          </cell>
          <cell r="AB318" t="str">
            <v xml:space="preserve"> </v>
          </cell>
          <cell r="AE318" t="str">
            <v>Hughes Hubbard</v>
          </cell>
          <cell r="AH318">
            <v>14.27</v>
          </cell>
          <cell r="AI318">
            <v>813427</v>
          </cell>
          <cell r="AJ318">
            <v>39825</v>
          </cell>
        </row>
        <row r="319">
          <cell r="A319">
            <v>287</v>
          </cell>
          <cell r="B319" t="str">
            <v>December 1, 2008</v>
          </cell>
          <cell r="C319" t="str">
            <v>FRB</v>
          </cell>
          <cell r="D319" t="str">
            <v>RSSD</v>
          </cell>
          <cell r="E319">
            <v>2125813</v>
          </cell>
          <cell r="F319" t="str">
            <v>QCR Holdings, Inc.</v>
          </cell>
          <cell r="G319" t="str">
            <v xml:space="preserve">Public </v>
          </cell>
          <cell r="H319">
            <v>38237000</v>
          </cell>
          <cell r="I319" t="str">
            <v>Approve</v>
          </cell>
          <cell r="L319" t="str">
            <v>December 30, 2008</v>
          </cell>
          <cell r="M319">
            <v>39812.583333333336</v>
          </cell>
          <cell r="N319" t="str">
            <v>Approve</v>
          </cell>
          <cell r="O319">
            <v>38237000</v>
          </cell>
          <cell r="P319" t="str">
            <v xml:space="preserve"> Initially capital request was for the amount of $40,960,000; however, Fed requested that the holding company sell its FWBT charter and would only require $38,237,000. Decision Size is subject to change if a subsidiary bank is sold - reflect this in the P</v>
          </cell>
          <cell r="Q319" t="str">
            <v>Yes</v>
          </cell>
          <cell r="R319">
            <v>39819</v>
          </cell>
          <cell r="T319" t="str">
            <v>Mr. Douglas M. Hultquist</v>
          </cell>
          <cell r="U319" t="str">
            <v>309-743-7728</v>
          </cell>
          <cell r="V319" t="str">
            <v>Todd A. Gipple 309-743-775</v>
          </cell>
          <cell r="W319" t="str">
            <v>3551 7th Street, Suite 204</v>
          </cell>
          <cell r="X319" t="str">
            <v>Moline</v>
          </cell>
          <cell r="Y319" t="str">
            <v>IL</v>
          </cell>
          <cell r="Z319" t="str">
            <v>61265</v>
          </cell>
          <cell r="AA319" t="str">
            <v>(309) 736-3149</v>
          </cell>
          <cell r="AB319">
            <v>39857</v>
          </cell>
          <cell r="AE319" t="str">
            <v>Squire Sanders</v>
          </cell>
        </row>
        <row r="320">
          <cell r="A320">
            <v>288</v>
          </cell>
          <cell r="B320" t="str">
            <v>December 1, 2008</v>
          </cell>
          <cell r="C320" t="str">
            <v>FRB</v>
          </cell>
          <cell r="D320" t="str">
            <v>RSSD</v>
          </cell>
          <cell r="E320">
            <v>1201934</v>
          </cell>
          <cell r="F320" t="str">
            <v>Chemical Financial Corporation</v>
          </cell>
          <cell r="G320" t="str">
            <v xml:space="preserve">Public </v>
          </cell>
          <cell r="H320">
            <v>0</v>
          </cell>
          <cell r="I320" t="str">
            <v>Approve</v>
          </cell>
          <cell r="L320" t="str">
            <v>December 2, 2008</v>
          </cell>
          <cell r="M320">
            <v>39784.708333333336</v>
          </cell>
          <cell r="N320" t="str">
            <v>Approve</v>
          </cell>
          <cell r="O320">
            <v>0</v>
          </cell>
          <cell r="P320" t="str">
            <v>1/14/09: Counsel alerted team of their Withdrawal from CPP</v>
          </cell>
          <cell r="Q320" t="str">
            <v>Yes</v>
          </cell>
          <cell r="R320">
            <v>39786</v>
          </cell>
          <cell r="T320" t="str">
            <v>Mr. David B. Ramaker</v>
          </cell>
          <cell r="U320" t="str">
            <v>989-839-5269</v>
          </cell>
          <cell r="V320" t="str">
            <v>Lori A. Gwizdala 989-839-5358</v>
          </cell>
          <cell r="W320" t="str">
            <v>333 East main Street</v>
          </cell>
          <cell r="X320" t="str">
            <v>Midland</v>
          </cell>
          <cell r="Y320" t="str">
            <v>MI</v>
          </cell>
          <cell r="Z320" t="str">
            <v>48640</v>
          </cell>
          <cell r="AA320" t="str">
            <v>(989) 839-5255</v>
          </cell>
          <cell r="AB320" t="str">
            <v xml:space="preserve"> </v>
          </cell>
          <cell r="AE320" t="str">
            <v>Hughes Hubbard</v>
          </cell>
          <cell r="AJ320">
            <v>39827</v>
          </cell>
        </row>
        <row r="321">
          <cell r="A321">
            <v>289</v>
          </cell>
          <cell r="B321" t="str">
            <v>December 1, 2008</v>
          </cell>
          <cell r="C321" t="str">
            <v>FRB</v>
          </cell>
          <cell r="D321" t="str">
            <v>RSSD</v>
          </cell>
          <cell r="E321">
            <v>2384508</v>
          </cell>
          <cell r="F321" t="str">
            <v>Patapsco Bancorp, Inc.</v>
          </cell>
          <cell r="G321" t="str">
            <v>OTC - Private</v>
          </cell>
          <cell r="H321">
            <v>6000000</v>
          </cell>
          <cell r="I321" t="str">
            <v>Approve</v>
          </cell>
          <cell r="L321" t="str">
            <v>December 4, 2008</v>
          </cell>
          <cell r="M321">
            <v>39786.770833333336</v>
          </cell>
          <cell r="N321" t="str">
            <v>Approve</v>
          </cell>
          <cell r="O321">
            <v>6000000</v>
          </cell>
          <cell r="Q321" t="str">
            <v>Yes</v>
          </cell>
          <cell r="R321">
            <v>39790</v>
          </cell>
          <cell r="T321" t="str">
            <v xml:space="preserve">Mr. Michael J. Dee </v>
          </cell>
          <cell r="U321" t="str">
            <v>410-285-9313</v>
          </cell>
          <cell r="V321" t="str">
            <v>Bill Wiedel 410-285-9327</v>
          </cell>
          <cell r="W321" t="str">
            <v>1301 Merritt Blvd.</v>
          </cell>
          <cell r="X321" t="str">
            <v>Dundalk</v>
          </cell>
          <cell r="Y321" t="str">
            <v>MD</v>
          </cell>
          <cell r="Z321" t="str">
            <v>21222</v>
          </cell>
          <cell r="AA321" t="str">
            <v>(410) 285-6790</v>
          </cell>
          <cell r="AB321">
            <v>39801</v>
          </cell>
          <cell r="AC321">
            <v>39801</v>
          </cell>
          <cell r="AD321">
            <v>6000000</v>
          </cell>
          <cell r="AE321" t="str">
            <v>Squire Sanders</v>
          </cell>
          <cell r="AH321" t="str">
            <v>n/a</v>
          </cell>
          <cell r="AI321" t="str">
            <v>n/a</v>
          </cell>
        </row>
        <row r="322">
          <cell r="A322">
            <v>290</v>
          </cell>
          <cell r="B322" t="str">
            <v>December 1, 2008</v>
          </cell>
          <cell r="C322" t="str">
            <v>OTS</v>
          </cell>
          <cell r="D322" t="str">
            <v>Holding Co Docket</v>
          </cell>
          <cell r="E322" t="str">
            <v>H3537</v>
          </cell>
          <cell r="F322" t="str">
            <v xml:space="preserve">MutualFirst Financial, Inc. </v>
          </cell>
          <cell r="G322" t="str">
            <v xml:space="preserve">Public </v>
          </cell>
          <cell r="H322">
            <v>32382150</v>
          </cell>
          <cell r="I322" t="str">
            <v>Approve</v>
          </cell>
          <cell r="L322" t="str">
            <v>December 3, 2008</v>
          </cell>
          <cell r="M322">
            <v>39785.708333333336</v>
          </cell>
          <cell r="N322" t="str">
            <v>Approve</v>
          </cell>
          <cell r="O322">
            <v>32382000</v>
          </cell>
          <cell r="P322" t="str">
            <v>12/4/08 secondary contact requested a different fax number</v>
          </cell>
          <cell r="R322">
            <v>39786</v>
          </cell>
          <cell r="T322" t="str">
            <v>Mr. David W. Heeter</v>
          </cell>
          <cell r="U322" t="str">
            <v>765-747-2800</v>
          </cell>
          <cell r="V322" t="str">
            <v>Timothy J. McArdle 765-747-2800</v>
          </cell>
          <cell r="W322" t="str">
            <v>110 E. Charles Street</v>
          </cell>
          <cell r="X322" t="str">
            <v>Muncie</v>
          </cell>
          <cell r="Y322" t="str">
            <v>IN</v>
          </cell>
          <cell r="Z322" t="str">
            <v>47305</v>
          </cell>
          <cell r="AA322" t="str">
            <v>(765) 213-2981</v>
          </cell>
          <cell r="AB322">
            <v>39805</v>
          </cell>
          <cell r="AC322">
            <v>39805</v>
          </cell>
          <cell r="AD322">
            <v>32382000</v>
          </cell>
          <cell r="AE322" t="str">
            <v>Hughes Hubbard</v>
          </cell>
          <cell r="AH322">
            <v>7.77</v>
          </cell>
          <cell r="AI322">
            <v>625135</v>
          </cell>
        </row>
        <row r="323">
          <cell r="A323">
            <v>291</v>
          </cell>
          <cell r="B323" t="str">
            <v>December 1, 2008</v>
          </cell>
          <cell r="C323" t="str">
            <v>OTS</v>
          </cell>
          <cell r="D323" t="str">
            <v>Holding Co Docket</v>
          </cell>
          <cell r="E323" t="str">
            <v>H1169</v>
          </cell>
          <cell r="F323" t="str">
            <v>First Federal Financial Corporation</v>
          </cell>
          <cell r="G323" t="str">
            <v>Private</v>
          </cell>
          <cell r="H323">
            <v>0</v>
          </cell>
          <cell r="I323" t="str">
            <v>Approve</v>
          </cell>
          <cell r="L323" t="str">
            <v>December 4, 2008</v>
          </cell>
          <cell r="M323">
            <v>39786.770833333336</v>
          </cell>
          <cell r="N323" t="str">
            <v>Approve</v>
          </cell>
          <cell r="O323">
            <v>0</v>
          </cell>
          <cell r="P323" t="str">
            <v>12/17/08 received an email indicating the institution will be sending a letter withdrawing from the program</v>
          </cell>
          <cell r="Q323" t="str">
            <v>Yes</v>
          </cell>
          <cell r="R323">
            <v>39790</v>
          </cell>
          <cell r="T323" t="str">
            <v>Mr. Robert P. Wellons</v>
          </cell>
          <cell r="U323" t="str">
            <v>910-892-3123</v>
          </cell>
          <cell r="V323" t="str">
            <v>Clement E. Medley 910-892-7187</v>
          </cell>
          <cell r="W323" t="str">
            <v>P.O. Box 1049</v>
          </cell>
          <cell r="X323" t="str">
            <v>Dunn</v>
          </cell>
          <cell r="Y323" t="str">
            <v>NC</v>
          </cell>
          <cell r="Z323" t="str">
            <v>28335</v>
          </cell>
          <cell r="AA323" t="str">
            <v>(910) 892-9345</v>
          </cell>
          <cell r="AB323" t="str">
            <v xml:space="preserve"> </v>
          </cell>
          <cell r="AE323" t="str">
            <v>Squire Sanders</v>
          </cell>
          <cell r="AH323" t="str">
            <v>n/a</v>
          </cell>
          <cell r="AI323" t="str">
            <v>n/a</v>
          </cell>
          <cell r="AJ323">
            <v>39799</v>
          </cell>
        </row>
        <row r="324">
          <cell r="AB324" t="str">
            <v xml:space="preserve"> </v>
          </cell>
        </row>
        <row r="325">
          <cell r="A325">
            <v>292</v>
          </cell>
          <cell r="B325" t="str">
            <v>December 2, 2008</v>
          </cell>
          <cell r="C325" t="str">
            <v>FRB</v>
          </cell>
          <cell r="D325" t="str">
            <v>RSSD</v>
          </cell>
          <cell r="E325">
            <v>1199602</v>
          </cell>
          <cell r="F325" t="str">
            <v>1st Source Corporation</v>
          </cell>
          <cell r="G325" t="str">
            <v xml:space="preserve">Public </v>
          </cell>
          <cell r="H325">
            <v>111000000</v>
          </cell>
          <cell r="I325" t="str">
            <v>Approve</v>
          </cell>
          <cell r="L325" t="str">
            <v>December 4, 2008</v>
          </cell>
          <cell r="M325">
            <v>39786.770833333336</v>
          </cell>
          <cell r="N325" t="str">
            <v>Approve - conditional</v>
          </cell>
          <cell r="O325">
            <v>111000000</v>
          </cell>
          <cell r="Q325" t="str">
            <v>Yes</v>
          </cell>
          <cell r="R325">
            <v>39793</v>
          </cell>
          <cell r="T325" t="str">
            <v>Mr. Christopher J. Murphy III</v>
          </cell>
          <cell r="U325" t="str">
            <v>574-235-2711</v>
          </cell>
          <cell r="V325" t="str">
            <v>Larry E. Lentych 574-235-2702</v>
          </cell>
          <cell r="W325" t="str">
            <v>100 North Michigan Street, P.O. Box 1602</v>
          </cell>
          <cell r="X325" t="str">
            <v>South Bend</v>
          </cell>
          <cell r="Y325" t="str">
            <v>IN</v>
          </cell>
          <cell r="Z325" t="str">
            <v>46634-1602</v>
          </cell>
          <cell r="AA325" t="str">
            <v>(574) 235-2033</v>
          </cell>
          <cell r="AB325">
            <v>39829</v>
          </cell>
          <cell r="AE325" t="str">
            <v>Hughes Hubbard</v>
          </cell>
          <cell r="AF325" t="str">
            <v>SRCE</v>
          </cell>
          <cell r="AH325">
            <v>19.87</v>
          </cell>
          <cell r="AI325">
            <v>837947</v>
          </cell>
        </row>
        <row r="326">
          <cell r="A326">
            <v>293</v>
          </cell>
          <cell r="B326" t="str">
            <v>December 2, 2008</v>
          </cell>
          <cell r="C326" t="str">
            <v>OTS</v>
          </cell>
          <cell r="D326" t="str">
            <v>RSSD</v>
          </cell>
          <cell r="E326">
            <v>7788</v>
          </cell>
          <cell r="F326" t="str">
            <v>The Elmira Savings Bank, FSB</v>
          </cell>
          <cell r="G326" t="str">
            <v xml:space="preserve">Public </v>
          </cell>
          <cell r="H326">
            <v>9090000</v>
          </cell>
          <cell r="I326" t="str">
            <v>Approve</v>
          </cell>
          <cell r="L326" t="str">
            <v>December 4, 2008</v>
          </cell>
          <cell r="M326">
            <v>39786.770833333336</v>
          </cell>
          <cell r="N326" t="str">
            <v>Approve</v>
          </cell>
          <cell r="O326">
            <v>9090000</v>
          </cell>
          <cell r="Q326" t="str">
            <v>Yes</v>
          </cell>
          <cell r="R326">
            <v>39793</v>
          </cell>
          <cell r="T326" t="str">
            <v>Mr. Michael P. Hosey</v>
          </cell>
          <cell r="U326" t="str">
            <v>607-737-8809</v>
          </cell>
          <cell r="V326" t="str">
            <v>Thomas M. Carr 607-735-8660</v>
          </cell>
          <cell r="W326" t="str">
            <v>333 East Water Street</v>
          </cell>
          <cell r="X326" t="str">
            <v>Elmira</v>
          </cell>
          <cell r="Y326" t="str">
            <v>NY</v>
          </cell>
          <cell r="Z326" t="str">
            <v>14901</v>
          </cell>
          <cell r="AA326" t="str">
            <v>(607) 735-0214</v>
          </cell>
          <cell r="AB326">
            <v>39801</v>
          </cell>
          <cell r="AC326">
            <v>39801</v>
          </cell>
          <cell r="AD326">
            <v>9090000</v>
          </cell>
          <cell r="AE326" t="str">
            <v>Squire Sanders</v>
          </cell>
          <cell r="AF326" t="str">
            <v>ESBK</v>
          </cell>
          <cell r="AH326">
            <v>11.7</v>
          </cell>
          <cell r="AI326">
            <v>116538</v>
          </cell>
        </row>
        <row r="327">
          <cell r="A327">
            <v>294</v>
          </cell>
          <cell r="B327" t="str">
            <v>December 2, 2008</v>
          </cell>
          <cell r="C327" t="str">
            <v>OTS</v>
          </cell>
          <cell r="D327" t="str">
            <v>Holding Co Docket</v>
          </cell>
          <cell r="E327" t="str">
            <v>H4399</v>
          </cell>
          <cell r="F327" t="str">
            <v>BCSB Bancorp, Inc.</v>
          </cell>
          <cell r="G327" t="str">
            <v xml:space="preserve">Public </v>
          </cell>
          <cell r="H327">
            <v>10800000</v>
          </cell>
          <cell r="I327" t="str">
            <v>Approve</v>
          </cell>
          <cell r="L327" t="str">
            <v>December 4, 2008</v>
          </cell>
          <cell r="M327">
            <v>39786.770833333336</v>
          </cell>
          <cell r="N327" t="str">
            <v>Approve</v>
          </cell>
          <cell r="O327">
            <v>10800000</v>
          </cell>
          <cell r="Q327" t="str">
            <v>Yes</v>
          </cell>
          <cell r="R327">
            <v>39793</v>
          </cell>
          <cell r="T327" t="str">
            <v>Mr. Joe Bouffard</v>
          </cell>
          <cell r="U327" t="str">
            <v>410-248-9130</v>
          </cell>
          <cell r="V327" t="str">
            <v>Anthony Cole 410-529-1164</v>
          </cell>
          <cell r="W327" t="str">
            <v>4111 East Joppa Road</v>
          </cell>
          <cell r="X327" t="str">
            <v>Baltimore</v>
          </cell>
          <cell r="Y327" t="str">
            <v>MD</v>
          </cell>
          <cell r="Z327" t="str">
            <v>21236</v>
          </cell>
          <cell r="AA327" t="str">
            <v>(410) 256-0261</v>
          </cell>
          <cell r="AB327">
            <v>39805</v>
          </cell>
          <cell r="AC327">
            <v>39805</v>
          </cell>
          <cell r="AD327">
            <v>10800000</v>
          </cell>
          <cell r="AE327" t="str">
            <v>Hughes Hubbard</v>
          </cell>
          <cell r="AF327" t="str">
            <v>BCSB</v>
          </cell>
          <cell r="AH327">
            <v>8.83</v>
          </cell>
          <cell r="AI327">
            <v>183465</v>
          </cell>
        </row>
        <row r="328">
          <cell r="A328">
            <v>295</v>
          </cell>
          <cell r="B328" t="str">
            <v>December 2, 2008</v>
          </cell>
          <cell r="C328" t="str">
            <v>OTS</v>
          </cell>
          <cell r="D328" t="str">
            <v>Holding Co Docket</v>
          </cell>
          <cell r="E328" t="str">
            <v>H2309</v>
          </cell>
          <cell r="F328" t="str">
            <v>HMN Financial, Inc.</v>
          </cell>
          <cell r="G328" t="str">
            <v xml:space="preserve">Public </v>
          </cell>
          <cell r="H328">
            <v>26000000</v>
          </cell>
          <cell r="I328" t="str">
            <v>Approve</v>
          </cell>
          <cell r="L328" t="str">
            <v>December 11, 2008</v>
          </cell>
          <cell r="M328">
            <v>39793.583333333336</v>
          </cell>
          <cell r="N328" t="str">
            <v>Approve</v>
          </cell>
          <cell r="O328">
            <v>26000000</v>
          </cell>
          <cell r="Q328" t="str">
            <v>Yes</v>
          </cell>
          <cell r="R328">
            <v>39797</v>
          </cell>
          <cell r="T328" t="str">
            <v>Mr. Jon Eberle</v>
          </cell>
          <cell r="U328" t="str">
            <v>507-535-1301</v>
          </cell>
          <cell r="V328" t="str">
            <v>Mike McNeil 507-535-1202</v>
          </cell>
          <cell r="W328" t="str">
            <v>1016 Civic Center Drive NW</v>
          </cell>
          <cell r="X328" t="str">
            <v>Rochester</v>
          </cell>
          <cell r="Y328" t="str">
            <v>MN</v>
          </cell>
          <cell r="Z328" t="str">
            <v>55901</v>
          </cell>
          <cell r="AA328" t="str">
            <v>(507) 535-1301</v>
          </cell>
          <cell r="AB328">
            <v>39805</v>
          </cell>
          <cell r="AC328">
            <v>39805</v>
          </cell>
          <cell r="AD328">
            <v>26000000</v>
          </cell>
          <cell r="AE328" t="str">
            <v>Squire Sanders</v>
          </cell>
          <cell r="AF328" t="str">
            <v>HMNF</v>
          </cell>
          <cell r="AH328">
            <v>4.68</v>
          </cell>
          <cell r="AI328">
            <v>833333</v>
          </cell>
        </row>
        <row r="329">
          <cell r="A329">
            <v>296</v>
          </cell>
          <cell r="B329" t="str">
            <v>December 2, 2008</v>
          </cell>
          <cell r="C329" t="str">
            <v>OTS</v>
          </cell>
          <cell r="D329" t="str">
            <v>Holding Co Docket</v>
          </cell>
          <cell r="E329" t="str">
            <v>H2518</v>
          </cell>
          <cell r="F329" t="str">
            <v>First Community Bank Corporation</v>
          </cell>
          <cell r="G329" t="str">
            <v xml:space="preserve">Public </v>
          </cell>
          <cell r="H329">
            <v>10685000</v>
          </cell>
          <cell r="I329" t="str">
            <v>Approve</v>
          </cell>
          <cell r="L329" t="str">
            <v>December 4, 2008</v>
          </cell>
          <cell r="M329">
            <v>39786.770833333336</v>
          </cell>
          <cell r="N329" t="str">
            <v>Approve</v>
          </cell>
          <cell r="O329">
            <v>10685000</v>
          </cell>
          <cell r="Q329" t="str">
            <v>Yes</v>
          </cell>
          <cell r="R329">
            <v>39793</v>
          </cell>
          <cell r="T329" t="str">
            <v>Mr. Stan McClelland</v>
          </cell>
          <cell r="U329" t="str">
            <v>727-456-5680</v>
          </cell>
          <cell r="V329" t="str">
            <v>Kay McAleer 727-520-0987</v>
          </cell>
          <cell r="W329" t="str">
            <v>9001 Belcher Road</v>
          </cell>
          <cell r="X329" t="str">
            <v>Pinellas Park</v>
          </cell>
          <cell r="Y329" t="str">
            <v>FL</v>
          </cell>
          <cell r="Z329" t="str">
            <v>33783</v>
          </cell>
          <cell r="AA329" t="str">
            <v>(727) 471-0001</v>
          </cell>
          <cell r="AB329">
            <v>39805</v>
          </cell>
          <cell r="AC329">
            <v>39805</v>
          </cell>
          <cell r="AD329">
            <v>10685000</v>
          </cell>
          <cell r="AE329" t="str">
            <v>Hughes Hubbard</v>
          </cell>
          <cell r="AF329" t="str">
            <v>FCF. .</v>
          </cell>
          <cell r="AH329">
            <v>7.02</v>
          </cell>
          <cell r="AI329">
            <v>228312</v>
          </cell>
        </row>
        <row r="330">
          <cell r="A330">
            <v>297</v>
          </cell>
          <cell r="B330" t="str">
            <v>December 2, 2008</v>
          </cell>
          <cell r="C330" t="str">
            <v>OTS</v>
          </cell>
          <cell r="D330" t="str">
            <v>Holding Co Docket</v>
          </cell>
          <cell r="E330" t="str">
            <v>H4317</v>
          </cell>
          <cell r="F330" t="str">
            <v>Citizens Community Bancorp, Inc.</v>
          </cell>
          <cell r="G330" t="str">
            <v xml:space="preserve">Public </v>
          </cell>
          <cell r="H330">
            <v>0</v>
          </cell>
          <cell r="I330" t="str">
            <v>Approve</v>
          </cell>
          <cell r="L330" t="str">
            <v>December 17, 2008</v>
          </cell>
          <cell r="M330">
            <v>39799.520833333336</v>
          </cell>
          <cell r="N330" t="str">
            <v>Approve</v>
          </cell>
          <cell r="O330">
            <v>0</v>
          </cell>
          <cell r="P330" t="str">
            <v>1/12/09: Informed Don that the institution is withdrawing from CPP</v>
          </cell>
          <cell r="Q330" t="str">
            <v>Yes</v>
          </cell>
          <cell r="R330">
            <v>39812</v>
          </cell>
          <cell r="T330" t="str">
            <v>Mr. James G. Cooley</v>
          </cell>
          <cell r="U330" t="str">
            <v>715-836-9994</v>
          </cell>
          <cell r="V330" t="str">
            <v>Timothy J. Cruciani 715-836-9994</v>
          </cell>
          <cell r="W330" t="str">
            <v>2174 EastRidge Center</v>
          </cell>
          <cell r="X330" t="str">
            <v>Eau Claire</v>
          </cell>
          <cell r="Y330" t="str">
            <v>WI</v>
          </cell>
          <cell r="Z330" t="str">
            <v>54701</v>
          </cell>
          <cell r="AA330" t="str">
            <v>(715) 836-0079</v>
          </cell>
          <cell r="AB330" t="str">
            <v xml:space="preserve"> </v>
          </cell>
          <cell r="AE330" t="str">
            <v>Squire Sanders</v>
          </cell>
          <cell r="AF330" t="str">
            <v>CZWI</v>
          </cell>
          <cell r="AJ330">
            <v>39825</v>
          </cell>
        </row>
        <row r="331">
          <cell r="A331">
            <v>298</v>
          </cell>
          <cell r="B331" t="str">
            <v>December 2, 2008</v>
          </cell>
          <cell r="C331" t="str">
            <v>OTS</v>
          </cell>
          <cell r="D331" t="str">
            <v>Holding Co Docket</v>
          </cell>
          <cell r="E331" t="str">
            <v>H1397</v>
          </cell>
          <cell r="F331" t="str">
            <v>Hopkins Bancorp, Inc.</v>
          </cell>
          <cell r="G331" t="str">
            <v>S-Corp</v>
          </cell>
          <cell r="H331">
            <v>3722000</v>
          </cell>
          <cell r="I331" t="str">
            <v>Approve</v>
          </cell>
          <cell r="T331" t="str">
            <v>Mr. Steven Cohen</v>
          </cell>
          <cell r="U331" t="str">
            <v>410-484-1574</v>
          </cell>
          <cell r="V331" t="str">
            <v>Ken Ensor 410-675-2828</v>
          </cell>
          <cell r="W331" t="str">
            <v>134 S. Eaton Street</v>
          </cell>
          <cell r="X331" t="str">
            <v>Baltimore</v>
          </cell>
          <cell r="Y331" t="str">
            <v>MD</v>
          </cell>
          <cell r="Z331" t="str">
            <v>21224</v>
          </cell>
          <cell r="AA331" t="str">
            <v>(410) 415-7385</v>
          </cell>
          <cell r="AB331" t="str">
            <v xml:space="preserve"> </v>
          </cell>
          <cell r="AE331" t="str">
            <v>Hughes Hubbard</v>
          </cell>
          <cell r="AF331" t="str">
            <v>N/A</v>
          </cell>
        </row>
        <row r="332">
          <cell r="AB332" t="str">
            <v xml:space="preserve"> </v>
          </cell>
        </row>
        <row r="333">
          <cell r="A333">
            <v>299</v>
          </cell>
          <cell r="B333" t="str">
            <v>December 3, 2008</v>
          </cell>
          <cell r="C333" t="str">
            <v>OCC</v>
          </cell>
          <cell r="D333" t="str">
            <v>RSSD</v>
          </cell>
          <cell r="E333">
            <v>1039454</v>
          </cell>
          <cell r="F333" t="str">
            <v>Sterling Bancorp</v>
          </cell>
          <cell r="G333" t="str">
            <v xml:space="preserve">Public </v>
          </cell>
          <cell r="H333">
            <v>42000000</v>
          </cell>
          <cell r="I333" t="str">
            <v>Approve</v>
          </cell>
          <cell r="L333" t="str">
            <v>December 4, 2008</v>
          </cell>
          <cell r="M333">
            <v>39786.770833333336</v>
          </cell>
          <cell r="N333" t="str">
            <v>Approve</v>
          </cell>
          <cell r="O333">
            <v>42000000</v>
          </cell>
          <cell r="Q333" t="str">
            <v>Yes</v>
          </cell>
          <cell r="R333">
            <v>39793</v>
          </cell>
          <cell r="T333" t="str">
            <v>Mr. John W. Tietjen</v>
          </cell>
          <cell r="U333" t="str">
            <v>212-757-8035</v>
          </cell>
          <cell r="V333" t="str">
            <v>Dale C. Fredston 212-757-8064</v>
          </cell>
          <cell r="W333" t="str">
            <v>650 Fifth Avenue</v>
          </cell>
          <cell r="X333" t="str">
            <v>New York</v>
          </cell>
          <cell r="Y333" t="str">
            <v>NY</v>
          </cell>
          <cell r="Z333" t="str">
            <v>10019</v>
          </cell>
          <cell r="AA333" t="str">
            <v>(212) 757-8287</v>
          </cell>
          <cell r="AB333">
            <v>39805</v>
          </cell>
          <cell r="AC333">
            <v>39805</v>
          </cell>
          <cell r="AD333">
            <v>42000000</v>
          </cell>
          <cell r="AE333" t="str">
            <v>Squire Sanders</v>
          </cell>
          <cell r="AF333" t="str">
            <v>STL</v>
          </cell>
          <cell r="AH333">
            <v>12.19</v>
          </cell>
          <cell r="AI333">
            <v>516817</v>
          </cell>
        </row>
        <row r="334">
          <cell r="A334">
            <v>300</v>
          </cell>
          <cell r="B334" t="str">
            <v>December 3, 2008</v>
          </cell>
          <cell r="C334" t="str">
            <v>OCC</v>
          </cell>
          <cell r="D334" t="str">
            <v>RSSD</v>
          </cell>
          <cell r="E334">
            <v>1100037</v>
          </cell>
          <cell r="F334" t="str">
            <v>Cadence Financial Corporation</v>
          </cell>
          <cell r="G334" t="str">
            <v xml:space="preserve">Public </v>
          </cell>
          <cell r="H334">
            <v>44000000</v>
          </cell>
          <cell r="I334" t="str">
            <v>Approve</v>
          </cell>
          <cell r="L334" t="str">
            <v>December 4, 2008</v>
          </cell>
          <cell r="M334">
            <v>39786.770833333336</v>
          </cell>
          <cell r="N334" t="str">
            <v>Approve - conditional</v>
          </cell>
          <cell r="O334">
            <v>44000000</v>
          </cell>
          <cell r="Q334" t="str">
            <v>Yes</v>
          </cell>
          <cell r="R334">
            <v>39793</v>
          </cell>
          <cell r="T334" t="str">
            <v>Mr. Richard T. Haston</v>
          </cell>
          <cell r="U334" t="str">
            <v>662-324-4258</v>
          </cell>
          <cell r="V334" t="str">
            <v>Lewis F Mallory, Jr. 662-324-4777</v>
          </cell>
          <cell r="W334" t="str">
            <v>301 East Main Street</v>
          </cell>
          <cell r="X334" t="str">
            <v xml:space="preserve">Starkville </v>
          </cell>
          <cell r="Y334" t="str">
            <v>MS</v>
          </cell>
          <cell r="Z334" t="str">
            <v>39759</v>
          </cell>
          <cell r="AA334" t="str">
            <v>(662) 320-7916</v>
          </cell>
          <cell r="AB334">
            <v>39822</v>
          </cell>
          <cell r="AC334">
            <v>39822</v>
          </cell>
          <cell r="AD334">
            <v>44000000</v>
          </cell>
          <cell r="AE334" t="str">
            <v>Hughes Hubbard</v>
          </cell>
          <cell r="AF334" t="str">
            <v>CADE</v>
          </cell>
          <cell r="AH334">
            <v>5.76</v>
          </cell>
          <cell r="AI334">
            <v>1145833</v>
          </cell>
        </row>
        <row r="335">
          <cell r="A335">
            <v>301</v>
          </cell>
          <cell r="B335" t="str">
            <v>December 3, 2008</v>
          </cell>
          <cell r="C335" t="str">
            <v>OCC</v>
          </cell>
          <cell r="D335" t="str">
            <v>RSSD</v>
          </cell>
          <cell r="E335">
            <v>2925406</v>
          </cell>
          <cell r="F335" t="str">
            <v>NCAL Bancorp</v>
          </cell>
          <cell r="G335" t="str">
            <v>OTC - Private</v>
          </cell>
          <cell r="H335">
            <v>10000000</v>
          </cell>
          <cell r="I335" t="str">
            <v>Approve</v>
          </cell>
          <cell r="L335" t="str">
            <v>December 4, 2008</v>
          </cell>
          <cell r="M335">
            <v>39786.770833333336</v>
          </cell>
          <cell r="N335" t="str">
            <v>Approve</v>
          </cell>
          <cell r="O335">
            <v>10000000</v>
          </cell>
          <cell r="Q335" t="str">
            <v>Yes</v>
          </cell>
          <cell r="R335">
            <v>39793</v>
          </cell>
          <cell r="T335" t="str">
            <v>Mr. Barry W. Uzel</v>
          </cell>
          <cell r="U335" t="str">
            <v>323-655-6001</v>
          </cell>
          <cell r="V335" t="str">
            <v>Keith T. Holmes 310-282-8932</v>
          </cell>
          <cell r="W335" t="str">
            <v>145 South Fairfax Avenue</v>
          </cell>
          <cell r="X335" t="str">
            <v>Los Angeles</v>
          </cell>
          <cell r="Y335" t="str">
            <v>CA</v>
          </cell>
          <cell r="Z335" t="str">
            <v>90036</v>
          </cell>
          <cell r="AA335" t="str">
            <v>(323) 932-1662</v>
          </cell>
          <cell r="AB335">
            <v>39801</v>
          </cell>
          <cell r="AC335">
            <v>39801</v>
          </cell>
          <cell r="AD335">
            <v>10000000</v>
          </cell>
          <cell r="AE335" t="str">
            <v>Squire Sanders</v>
          </cell>
          <cell r="AF335" t="str">
            <v>NCAL</v>
          </cell>
          <cell r="AH335" t="str">
            <v>n/a</v>
          </cell>
          <cell r="AI335" t="str">
            <v>n/a</v>
          </cell>
        </row>
        <row r="336">
          <cell r="A336">
            <v>302</v>
          </cell>
          <cell r="B336" t="str">
            <v>December 3, 2008</v>
          </cell>
          <cell r="C336" t="str">
            <v>OCC</v>
          </cell>
          <cell r="D336" t="str">
            <v>RSSD</v>
          </cell>
          <cell r="E336">
            <v>2759900</v>
          </cell>
          <cell r="F336" t="str">
            <v>LCNB Corp.</v>
          </cell>
          <cell r="G336" t="str">
            <v xml:space="preserve">Public </v>
          </cell>
          <cell r="H336">
            <v>13400000</v>
          </cell>
          <cell r="I336" t="str">
            <v>Approve</v>
          </cell>
          <cell r="L336" t="str">
            <v>December 4, 2008</v>
          </cell>
          <cell r="M336">
            <v>39786.770833333336</v>
          </cell>
          <cell r="N336" t="str">
            <v>Approve</v>
          </cell>
          <cell r="O336">
            <v>13400000</v>
          </cell>
          <cell r="Q336" t="str">
            <v>Yes</v>
          </cell>
          <cell r="R336">
            <v>39793</v>
          </cell>
          <cell r="T336" t="str">
            <v>Mr. Steve Foster</v>
          </cell>
          <cell r="U336" t="str">
            <v>513-932-1414</v>
          </cell>
          <cell r="V336" t="str">
            <v>Robert Haines 513-932-1414</v>
          </cell>
          <cell r="W336" t="str">
            <v>2 North Broadway, PO Box 59</v>
          </cell>
          <cell r="X336" t="str">
            <v>Lebanon</v>
          </cell>
          <cell r="Y336" t="str">
            <v>OH</v>
          </cell>
          <cell r="Z336" t="str">
            <v>45036</v>
          </cell>
          <cell r="AA336" t="str">
            <v>(513) 933-2333</v>
          </cell>
          <cell r="AB336">
            <v>39822</v>
          </cell>
          <cell r="AC336">
            <v>39822</v>
          </cell>
          <cell r="AD336">
            <v>13400000</v>
          </cell>
          <cell r="AE336" t="str">
            <v>Hughes Hubbard</v>
          </cell>
          <cell r="AF336" t="str">
            <v>LCNB</v>
          </cell>
          <cell r="AH336">
            <v>9.26</v>
          </cell>
          <cell r="AI336">
            <v>217062.64</v>
          </cell>
        </row>
        <row r="337">
          <cell r="A337">
            <v>303</v>
          </cell>
          <cell r="B337" t="str">
            <v>December 3, 2008</v>
          </cell>
          <cell r="C337" t="str">
            <v>OCC</v>
          </cell>
          <cell r="D337" t="str">
            <v>RSSD</v>
          </cell>
          <cell r="E337">
            <v>1048670</v>
          </cell>
          <cell r="F337" t="str">
            <v>The Wilber Corporation</v>
          </cell>
          <cell r="G337" t="str">
            <v xml:space="preserve">Public </v>
          </cell>
          <cell r="H337">
            <v>12000000</v>
          </cell>
          <cell r="I337" t="str">
            <v>Approve</v>
          </cell>
          <cell r="L337" t="str">
            <v>December 4, 2008</v>
          </cell>
          <cell r="M337">
            <v>39786.770833333336</v>
          </cell>
          <cell r="N337" t="str">
            <v>Approve - conditional</v>
          </cell>
          <cell r="O337">
            <v>12000000</v>
          </cell>
          <cell r="P337" t="str">
            <v>12/4/08; I/C approved, but it needs to be on our terms (not theirs)</v>
          </cell>
          <cell r="Q337" t="str">
            <v>Yes</v>
          </cell>
          <cell r="R337">
            <v>39793</v>
          </cell>
          <cell r="T337" t="str">
            <v>Mr. Douglas C. Gulotty</v>
          </cell>
          <cell r="U337" t="str">
            <v>607-433-4172</v>
          </cell>
          <cell r="V337" t="str">
            <v>Joseph E. Sutaris 607-433-4184</v>
          </cell>
          <cell r="W337" t="str">
            <v>245 Main Street</v>
          </cell>
          <cell r="X337" t="str">
            <v>Oneonta</v>
          </cell>
          <cell r="Y337" t="str">
            <v>NY</v>
          </cell>
          <cell r="Z337" t="str">
            <v>13820</v>
          </cell>
          <cell r="AA337" t="str">
            <v>(607) 433-4161</v>
          </cell>
          <cell r="AB337" t="str">
            <v xml:space="preserve"> </v>
          </cell>
          <cell r="AE337" t="str">
            <v>Squire Sanders</v>
          </cell>
          <cell r="AF337" t="str">
            <v>GIW</v>
          </cell>
        </row>
        <row r="338">
          <cell r="A338">
            <v>304</v>
          </cell>
          <cell r="B338" t="str">
            <v>December 3, 2008</v>
          </cell>
          <cell r="C338" t="str">
            <v>OCC</v>
          </cell>
          <cell r="D338" t="str">
            <v>RSSD</v>
          </cell>
          <cell r="E338">
            <v>1048764</v>
          </cell>
          <cell r="F338" t="str">
            <v>Center Bancorp, Inc.</v>
          </cell>
          <cell r="G338" t="str">
            <v xml:space="preserve">Public </v>
          </cell>
          <cell r="H338">
            <v>10000000</v>
          </cell>
          <cell r="I338" t="str">
            <v>Approve</v>
          </cell>
          <cell r="L338" t="str">
            <v>December 4, 2008</v>
          </cell>
          <cell r="M338">
            <v>39786.770833333336</v>
          </cell>
          <cell r="N338" t="str">
            <v>Approve</v>
          </cell>
          <cell r="O338">
            <v>10000000</v>
          </cell>
          <cell r="Q338" t="str">
            <v>Yes</v>
          </cell>
          <cell r="R338">
            <v>39793</v>
          </cell>
          <cell r="T338" t="str">
            <v>Mr. Anthony C. Weagley</v>
          </cell>
          <cell r="U338" t="str">
            <v>908-206-2886</v>
          </cell>
          <cell r="V338" t="str">
            <v>A. Richard Abrahamian 908-206-2984</v>
          </cell>
          <cell r="W338" t="str">
            <v>2455 Morris Avenue</v>
          </cell>
          <cell r="X338" t="str">
            <v>Union</v>
          </cell>
          <cell r="Y338" t="str">
            <v>NJ</v>
          </cell>
          <cell r="Z338" t="str">
            <v>07083</v>
          </cell>
          <cell r="AA338" t="str">
            <v>(908) 810-7304</v>
          </cell>
          <cell r="AB338">
            <v>39822</v>
          </cell>
          <cell r="AC338">
            <v>39822</v>
          </cell>
          <cell r="AD338">
            <v>10000000</v>
          </cell>
          <cell r="AE338" t="str">
            <v>Hughes Hubbard</v>
          </cell>
          <cell r="AF338" t="str">
            <v>CNBC</v>
          </cell>
          <cell r="AG338" t="str">
            <v>Nasdaq</v>
          </cell>
          <cell r="AH338">
            <v>8.65</v>
          </cell>
          <cell r="AI338">
            <v>173410</v>
          </cell>
        </row>
        <row r="339">
          <cell r="A339">
            <v>305</v>
          </cell>
          <cell r="B339" t="str">
            <v>December 3, 2008</v>
          </cell>
          <cell r="C339" t="str">
            <v>OCC</v>
          </cell>
          <cell r="D339" t="str">
            <v>RSSD</v>
          </cell>
          <cell r="E339">
            <v>1133437</v>
          </cell>
          <cell r="F339" t="str">
            <v>SCBT Financial Corporation</v>
          </cell>
          <cell r="G339" t="str">
            <v xml:space="preserve">Public </v>
          </cell>
          <cell r="H339">
            <v>64779000</v>
          </cell>
          <cell r="I339" t="str">
            <v>Approve</v>
          </cell>
          <cell r="L339" t="str">
            <v>December 4, 2008</v>
          </cell>
          <cell r="M339">
            <v>39786.770833333336</v>
          </cell>
          <cell r="N339" t="str">
            <v>Approve - conditional</v>
          </cell>
          <cell r="O339">
            <v>64779000</v>
          </cell>
          <cell r="P339" t="str">
            <v>12/4/08; I/C approved, but we need to check for foreign ownership</v>
          </cell>
          <cell r="Q339" t="str">
            <v>Yes</v>
          </cell>
          <cell r="R339">
            <v>39793</v>
          </cell>
          <cell r="T339" t="str">
            <v>Mr. John C. Pollok</v>
          </cell>
          <cell r="U339" t="str">
            <v>803-765-4630</v>
          </cell>
          <cell r="V339" t="str">
            <v>Richard C. Mathis 803-765-4618</v>
          </cell>
          <cell r="W339" t="str">
            <v>520 Gervais Street</v>
          </cell>
          <cell r="X339" t="str">
            <v>Columbia</v>
          </cell>
          <cell r="Y339" t="str">
            <v>SC</v>
          </cell>
          <cell r="Z339" t="str">
            <v>29201</v>
          </cell>
          <cell r="AA339" t="str">
            <v>(803) 765-1966</v>
          </cell>
          <cell r="AB339">
            <v>39829</v>
          </cell>
          <cell r="AC339">
            <v>39829</v>
          </cell>
          <cell r="AD339">
            <v>64779000</v>
          </cell>
          <cell r="AE339" t="str">
            <v>Squire Sanders</v>
          </cell>
          <cell r="AF339" t="str">
            <v>SCBT</v>
          </cell>
          <cell r="AH339">
            <v>32.06</v>
          </cell>
          <cell r="AI339">
            <v>303083</v>
          </cell>
        </row>
        <row r="340">
          <cell r="A340">
            <v>306</v>
          </cell>
          <cell r="B340" t="str">
            <v>December 3, 2008</v>
          </cell>
          <cell r="C340" t="str">
            <v>OCC</v>
          </cell>
          <cell r="D340" t="str">
            <v>RSSD</v>
          </cell>
          <cell r="E340">
            <v>3005332</v>
          </cell>
          <cell r="F340" t="str">
            <v>F.N.B. Corporation</v>
          </cell>
          <cell r="G340" t="str">
            <v xml:space="preserve">Public </v>
          </cell>
          <cell r="H340">
            <v>181628000</v>
          </cell>
          <cell r="I340" t="str">
            <v>Approve</v>
          </cell>
          <cell r="L340" t="str">
            <v>December 9, 2008</v>
          </cell>
          <cell r="M340">
            <v>39791.541666666664</v>
          </cell>
          <cell r="N340" t="str">
            <v>Approve</v>
          </cell>
          <cell r="O340">
            <v>100000000</v>
          </cell>
          <cell r="P340" t="str">
            <v>1/6/09; amount decreased per Hughes Hubbard</v>
          </cell>
          <cell r="Q340" t="str">
            <v>Yes</v>
          </cell>
          <cell r="R340">
            <v>39793</v>
          </cell>
          <cell r="T340" t="str">
            <v>Mr. James G. Orie</v>
          </cell>
          <cell r="U340" t="str">
            <v>724-983-3435</v>
          </cell>
          <cell r="V340" t="str">
            <v>Brian F. Lilly 724-983-6770</v>
          </cell>
          <cell r="W340" t="str">
            <v>One F.N.B. Boulevard</v>
          </cell>
          <cell r="X340" t="str">
            <v>Hermitage</v>
          </cell>
          <cell r="Y340" t="str">
            <v>PA</v>
          </cell>
          <cell r="Z340" t="str">
            <v>16148</v>
          </cell>
          <cell r="AA340" t="str">
            <v>(724) 983-3349</v>
          </cell>
          <cell r="AB340">
            <v>39822</v>
          </cell>
          <cell r="AC340">
            <v>39822</v>
          </cell>
          <cell r="AD340">
            <v>100000000</v>
          </cell>
          <cell r="AE340" t="str">
            <v>Hughes Hubbard</v>
          </cell>
          <cell r="AF340" t="str">
            <v>FNB</v>
          </cell>
          <cell r="AH340">
            <v>11.52</v>
          </cell>
          <cell r="AI340">
            <v>1302083</v>
          </cell>
        </row>
        <row r="341">
          <cell r="A341">
            <v>307</v>
          </cell>
          <cell r="B341" t="str">
            <v>December 3, 2008</v>
          </cell>
          <cell r="C341" t="str">
            <v>OCC</v>
          </cell>
          <cell r="D341" t="str">
            <v>RSSD</v>
          </cell>
          <cell r="E341">
            <v>2808590</v>
          </cell>
          <cell r="F341" t="str">
            <v>Capital Bancorp, Inc.</v>
          </cell>
          <cell r="G341" t="str">
            <v>Private</v>
          </cell>
          <cell r="H341">
            <v>4700000</v>
          </cell>
          <cell r="I341" t="str">
            <v>Approve</v>
          </cell>
          <cell r="L341" t="str">
            <v>December 4, 2008</v>
          </cell>
          <cell r="M341">
            <v>39786.770833333336</v>
          </cell>
          <cell r="N341" t="str">
            <v>Approve</v>
          </cell>
          <cell r="O341">
            <v>4700000</v>
          </cell>
          <cell r="Q341" t="str">
            <v>Yes</v>
          </cell>
          <cell r="R341">
            <v>39793</v>
          </cell>
          <cell r="T341" t="str">
            <v>Mr. Stephen Ashman</v>
          </cell>
          <cell r="U341" t="str">
            <v>301-468-8848</v>
          </cell>
          <cell r="V341" t="str">
            <v>Scot Browning 240-283-0401</v>
          </cell>
          <cell r="W341" t="str">
            <v>One Church Street, Suite 300</v>
          </cell>
          <cell r="X341" t="str">
            <v>Rockville</v>
          </cell>
          <cell r="Y341" t="str">
            <v>MD</v>
          </cell>
          <cell r="Z341" t="str">
            <v>20850</v>
          </cell>
          <cell r="AA341" t="str">
            <v>(301) 468-0342</v>
          </cell>
          <cell r="AB341">
            <v>39805</v>
          </cell>
          <cell r="AC341">
            <v>39805</v>
          </cell>
          <cell r="AD341">
            <v>4700000</v>
          </cell>
          <cell r="AE341" t="str">
            <v>Squire Sanders</v>
          </cell>
          <cell r="AF341" t="str">
            <v>N/A</v>
          </cell>
          <cell r="AH341" t="str">
            <v>n/a</v>
          </cell>
          <cell r="AI341" t="str">
            <v>n/a</v>
          </cell>
        </row>
        <row r="342">
          <cell r="A342">
            <v>308</v>
          </cell>
          <cell r="B342" t="str">
            <v>December 3, 2008</v>
          </cell>
          <cell r="C342" t="str">
            <v>OCC</v>
          </cell>
          <cell r="D342" t="str">
            <v>RSSD</v>
          </cell>
          <cell r="E342">
            <v>1139279</v>
          </cell>
          <cell r="F342" t="str">
            <v>NBT Bancorp Inc.</v>
          </cell>
          <cell r="G342" t="str">
            <v xml:space="preserve">Public </v>
          </cell>
          <cell r="H342">
            <v>0</v>
          </cell>
          <cell r="I342" t="str">
            <v>Approve</v>
          </cell>
          <cell r="L342" t="str">
            <v>December 4, 2008</v>
          </cell>
          <cell r="M342">
            <v>39786.770833333336</v>
          </cell>
          <cell r="N342" t="str">
            <v>Approve</v>
          </cell>
          <cell r="O342">
            <v>0</v>
          </cell>
          <cell r="P342" t="str">
            <v>1/6/09: received official withdrawal letter</v>
          </cell>
          <cell r="Q342" t="str">
            <v>Yes</v>
          </cell>
          <cell r="R342">
            <v>39793</v>
          </cell>
          <cell r="T342" t="str">
            <v>Mr. Martin Dietrich</v>
          </cell>
          <cell r="U342" t="str">
            <v>607-337-6119</v>
          </cell>
          <cell r="V342" t="str">
            <v>Michael J. Chewens 607-337-6520</v>
          </cell>
          <cell r="W342" t="str">
            <v>52 South Broad Street</v>
          </cell>
          <cell r="X342" t="str">
            <v>Norwich</v>
          </cell>
          <cell r="Y342" t="str">
            <v>NY</v>
          </cell>
          <cell r="Z342" t="str">
            <v>13815</v>
          </cell>
          <cell r="AA342" t="str">
            <v>(607) 336-6545</v>
          </cell>
          <cell r="AB342" t="str">
            <v xml:space="preserve"> </v>
          </cell>
          <cell r="AE342" t="str">
            <v>Hughes Hubbard</v>
          </cell>
          <cell r="AF342" t="str">
            <v>NBTB</v>
          </cell>
          <cell r="AJ342">
            <v>39819</v>
          </cell>
        </row>
        <row r="343">
          <cell r="A343">
            <v>309</v>
          </cell>
          <cell r="B343" t="str">
            <v>December 3, 2008</v>
          </cell>
          <cell r="C343" t="str">
            <v>OCC</v>
          </cell>
          <cell r="D343" t="str">
            <v>RSSD</v>
          </cell>
          <cell r="E343">
            <v>1404632</v>
          </cell>
          <cell r="F343" t="str">
            <v>First Bankers Trustshares, Inc.</v>
          </cell>
          <cell r="G343" t="str">
            <v>OTC - Private</v>
          </cell>
          <cell r="H343">
            <v>10000000</v>
          </cell>
          <cell r="I343" t="str">
            <v>Approve</v>
          </cell>
          <cell r="L343" t="str">
            <v>December 4, 2008</v>
          </cell>
          <cell r="M343">
            <v>39786.770833333336</v>
          </cell>
          <cell r="N343" t="str">
            <v>Approve</v>
          </cell>
          <cell r="O343">
            <v>10000000</v>
          </cell>
          <cell r="Q343" t="str">
            <v>Yes</v>
          </cell>
          <cell r="R343">
            <v>39793</v>
          </cell>
          <cell r="T343" t="str">
            <v>Mr. Arthur Greenbank</v>
          </cell>
          <cell r="U343" t="str">
            <v>217-228-8080</v>
          </cell>
          <cell r="V343" t="str">
            <v>Brian Ippensen 217-228-8658</v>
          </cell>
          <cell r="W343" t="str">
            <v>1201 Broadway</v>
          </cell>
          <cell r="X343" t="str">
            <v>Quincy</v>
          </cell>
          <cell r="Y343" t="str">
            <v>IL</v>
          </cell>
          <cell r="Z343" t="str">
            <v>62301</v>
          </cell>
          <cell r="AA343" t="str">
            <v>(217) 277-0080</v>
          </cell>
          <cell r="AB343">
            <v>39829</v>
          </cell>
          <cell r="AC343">
            <v>39829</v>
          </cell>
          <cell r="AD343">
            <v>10000000</v>
          </cell>
          <cell r="AE343" t="str">
            <v>Squire Sanders</v>
          </cell>
          <cell r="AF343" t="str">
            <v>FBTT</v>
          </cell>
          <cell r="AH343" t="str">
            <v>n/a</v>
          </cell>
          <cell r="AI343" t="str">
            <v>n/a</v>
          </cell>
        </row>
        <row r="344">
          <cell r="A344">
            <v>310</v>
          </cell>
          <cell r="B344" t="str">
            <v>December 3, 2008</v>
          </cell>
          <cell r="C344" t="str">
            <v>OCC</v>
          </cell>
          <cell r="D344" t="str">
            <v>RSSD</v>
          </cell>
          <cell r="E344">
            <v>1401190</v>
          </cell>
          <cell r="F344" t="str">
            <v>Evans Bancorp, Inc.</v>
          </cell>
          <cell r="G344" t="str">
            <v xml:space="preserve">Public </v>
          </cell>
          <cell r="H344">
            <v>0</v>
          </cell>
          <cell r="I344" t="str">
            <v>Approve</v>
          </cell>
          <cell r="L344" t="str">
            <v>December 4, 2008</v>
          </cell>
          <cell r="M344">
            <v>39786.770833333336</v>
          </cell>
          <cell r="N344" t="str">
            <v>Approve</v>
          </cell>
          <cell r="O344">
            <v>0</v>
          </cell>
          <cell r="P344" t="str">
            <v>media reports say they withdrew (12/19, lhb)</v>
          </cell>
          <cell r="Q344" t="str">
            <v>Yes</v>
          </cell>
          <cell r="R344">
            <v>39793</v>
          </cell>
          <cell r="T344" t="str">
            <v>Mr. David J. Nasca</v>
          </cell>
          <cell r="U344" t="str">
            <v>716-926-2002</v>
          </cell>
          <cell r="V344" t="str">
            <v>Gary A. Kajtoch 716-926-2007</v>
          </cell>
          <cell r="W344" t="str">
            <v>14 - 16 North Main St.</v>
          </cell>
          <cell r="X344" t="str">
            <v>Angola</v>
          </cell>
          <cell r="Y344" t="str">
            <v>NY</v>
          </cell>
          <cell r="Z344" t="str">
            <v>14006</v>
          </cell>
          <cell r="AA344" t="str">
            <v>(716) 926-2005</v>
          </cell>
          <cell r="AB344" t="str">
            <v xml:space="preserve"> </v>
          </cell>
          <cell r="AE344" t="str">
            <v>Hughes Hubbard</v>
          </cell>
          <cell r="AF344" t="str">
            <v>EVBN</v>
          </cell>
          <cell r="AJ344">
            <v>39801</v>
          </cell>
        </row>
        <row r="345">
          <cell r="A345">
            <v>311</v>
          </cell>
          <cell r="B345" t="str">
            <v>December 3, 2008</v>
          </cell>
          <cell r="C345" t="str">
            <v>OCC</v>
          </cell>
          <cell r="D345" t="str">
            <v>RSSD</v>
          </cell>
          <cell r="E345">
            <v>1140510</v>
          </cell>
          <cell r="F345" t="str">
            <v>Alliance Financial Corporation</v>
          </cell>
          <cell r="G345" t="str">
            <v xml:space="preserve">Public </v>
          </cell>
          <cell r="H345">
            <v>27000000</v>
          </cell>
          <cell r="I345" t="str">
            <v>Approve</v>
          </cell>
          <cell r="L345" t="str">
            <v>December 4, 2008</v>
          </cell>
          <cell r="M345">
            <v>39786.770833333336</v>
          </cell>
          <cell r="N345" t="str">
            <v>Approve</v>
          </cell>
          <cell r="O345">
            <v>26918000</v>
          </cell>
          <cell r="Q345" t="str">
            <v>Yes</v>
          </cell>
          <cell r="R345">
            <v>39793</v>
          </cell>
          <cell r="T345" t="str">
            <v>Mr. Jack H. Webb</v>
          </cell>
          <cell r="U345" t="str">
            <v>315-475-7551</v>
          </cell>
          <cell r="V345" t="str">
            <v>J. Daniel Mohr 315-475-4478</v>
          </cell>
          <cell r="W345" t="str">
            <v>120 Madison Street, 18th Floor</v>
          </cell>
          <cell r="X345" t="str">
            <v>Syracuse</v>
          </cell>
          <cell r="Y345" t="str">
            <v>NY</v>
          </cell>
          <cell r="Z345" t="str">
            <v>13202</v>
          </cell>
          <cell r="AA345" t="str">
            <v>(315) 475-4421</v>
          </cell>
          <cell r="AB345">
            <v>39801</v>
          </cell>
          <cell r="AC345">
            <v>39801</v>
          </cell>
          <cell r="AD345">
            <v>26918000</v>
          </cell>
          <cell r="AE345" t="str">
            <v>Squire Sanders</v>
          </cell>
          <cell r="AF345" t="str">
            <v>ALNC</v>
          </cell>
          <cell r="AG345" t="str">
            <v>Nasdaq</v>
          </cell>
          <cell r="AH345">
            <v>23.33</v>
          </cell>
          <cell r="AI345">
            <v>173069</v>
          </cell>
        </row>
        <row r="346">
          <cell r="A346">
            <v>312</v>
          </cell>
          <cell r="B346" t="str">
            <v>December 3, 2008</v>
          </cell>
          <cell r="C346" t="str">
            <v>FRB</v>
          </cell>
          <cell r="D346" t="str">
            <v>RSSD</v>
          </cell>
          <cell r="E346">
            <v>1140677</v>
          </cell>
          <cell r="F346" t="str">
            <v>Central Virginia Bankshares, Inc.</v>
          </cell>
          <cell r="G346" t="str">
            <v xml:space="preserve">Public </v>
          </cell>
          <cell r="H346">
            <v>11385000</v>
          </cell>
          <cell r="I346" t="str">
            <v>Approve</v>
          </cell>
          <cell r="L346" t="str">
            <v>December 4, 2008</v>
          </cell>
          <cell r="M346">
            <v>39786.770833333336</v>
          </cell>
          <cell r="N346" t="str">
            <v>Approve</v>
          </cell>
          <cell r="O346">
            <v>11385000</v>
          </cell>
          <cell r="Q346" t="str">
            <v>Yes</v>
          </cell>
          <cell r="R346">
            <v>39793</v>
          </cell>
          <cell r="T346" t="str">
            <v>Mr. Charles F. Catlett, III</v>
          </cell>
          <cell r="U346" t="str">
            <v>804-403-2002</v>
          </cell>
          <cell r="V346" t="str">
            <v>R. Larry Lyons 804-403-2001</v>
          </cell>
          <cell r="W346" t="str">
            <v>P.O. Box 39</v>
          </cell>
          <cell r="X346" t="str">
            <v>Powhatan</v>
          </cell>
          <cell r="Y346" t="str">
            <v>VA</v>
          </cell>
          <cell r="Z346" t="str">
            <v>23139</v>
          </cell>
          <cell r="AA346" t="str">
            <v>(804) 598-4051</v>
          </cell>
          <cell r="AB346" t="str">
            <v xml:space="preserve"> </v>
          </cell>
          <cell r="AE346" t="str">
            <v>Hughes Hubbard</v>
          </cell>
          <cell r="AF346" t="str">
            <v>CVBK</v>
          </cell>
        </row>
        <row r="347">
          <cell r="A347">
            <v>313</v>
          </cell>
          <cell r="B347" t="str">
            <v>December 3, 2008</v>
          </cell>
          <cell r="C347" t="str">
            <v>FRB</v>
          </cell>
          <cell r="D347" t="str">
            <v>RSSD</v>
          </cell>
          <cell r="E347">
            <v>1846232</v>
          </cell>
          <cell r="F347" t="str">
            <v>Rising Sun Bancorp</v>
          </cell>
          <cell r="G347" t="str">
            <v>OTC - Private</v>
          </cell>
          <cell r="H347">
            <v>5983920</v>
          </cell>
          <cell r="I347" t="str">
            <v>Approve</v>
          </cell>
          <cell r="L347" t="str">
            <v>December 4, 2008</v>
          </cell>
          <cell r="M347">
            <v>39786.770833333336</v>
          </cell>
          <cell r="N347" t="str">
            <v>Approve</v>
          </cell>
          <cell r="O347">
            <v>5983000</v>
          </cell>
          <cell r="Q347" t="str">
            <v>Yes</v>
          </cell>
          <cell r="R347">
            <v>39793</v>
          </cell>
          <cell r="T347" t="str">
            <v>Mr. Jack H. Goldstein</v>
          </cell>
          <cell r="U347" t="str">
            <v>410-658-5504 ext. 2222</v>
          </cell>
          <cell r="V347" t="str">
            <v>Teresa L. Greider 410-658-5504 ext. 2256</v>
          </cell>
          <cell r="W347" t="str">
            <v>P.O. Box 370</v>
          </cell>
          <cell r="X347" t="str">
            <v>Rising Sun</v>
          </cell>
          <cell r="Y347" t="str">
            <v>MD</v>
          </cell>
          <cell r="Z347" t="str">
            <v>21911</v>
          </cell>
          <cell r="AA347" t="str">
            <v>(410) 658-6215</v>
          </cell>
          <cell r="AB347">
            <v>39822</v>
          </cell>
          <cell r="AC347">
            <v>39822</v>
          </cell>
          <cell r="AD347">
            <v>5983000</v>
          </cell>
          <cell r="AE347" t="str">
            <v>Squire Sanders</v>
          </cell>
          <cell r="AF347" t="str">
            <v>RSAM</v>
          </cell>
          <cell r="AH347" t="str">
            <v>n/a</v>
          </cell>
          <cell r="AI347" t="str">
            <v>n/a</v>
          </cell>
        </row>
        <row r="348">
          <cell r="A348">
            <v>314</v>
          </cell>
          <cell r="B348" t="str">
            <v>December 3, 2008</v>
          </cell>
          <cell r="C348" t="str">
            <v>FRB</v>
          </cell>
          <cell r="D348" t="str">
            <v>RSSD</v>
          </cell>
          <cell r="E348">
            <v>2324997</v>
          </cell>
          <cell r="F348" t="str">
            <v>Cache Valley Banking Company</v>
          </cell>
          <cell r="G348" t="str">
            <v>Private</v>
          </cell>
          <cell r="H348">
            <v>4767330</v>
          </cell>
          <cell r="I348" t="str">
            <v>COUNCIL</v>
          </cell>
          <cell r="J348">
            <v>39785</v>
          </cell>
          <cell r="K348" t="str">
            <v>Approve</v>
          </cell>
          <cell r="L348" t="str">
            <v>December 4, 2008</v>
          </cell>
          <cell r="M348">
            <v>39786.770833333336</v>
          </cell>
          <cell r="N348" t="str">
            <v>Approve</v>
          </cell>
          <cell r="O348">
            <v>4767000</v>
          </cell>
          <cell r="P348" t="str">
            <v>11/3/08: Council heard and passed on, application that requested amt was 3% of RWA of $158,911,000</v>
          </cell>
          <cell r="Q348" t="str">
            <v>Yes</v>
          </cell>
          <cell r="R348">
            <v>39793</v>
          </cell>
          <cell r="T348" t="str">
            <v>Mr. Gregg Miller</v>
          </cell>
          <cell r="U348" t="str">
            <v>435-753-3020 ext. 101</v>
          </cell>
          <cell r="V348" t="str">
            <v>Mike Lemon 435-753-3020 ext. 121</v>
          </cell>
          <cell r="W348" t="str">
            <v>101 North Main</v>
          </cell>
          <cell r="X348" t="str">
            <v>Logan</v>
          </cell>
          <cell r="Y348" t="str">
            <v>UT</v>
          </cell>
          <cell r="Z348" t="str">
            <v>84321</v>
          </cell>
          <cell r="AA348" t="str">
            <v>(435) 753-9057</v>
          </cell>
          <cell r="AB348">
            <v>39805</v>
          </cell>
          <cell r="AC348">
            <v>39805</v>
          </cell>
          <cell r="AD348">
            <v>4767000</v>
          </cell>
          <cell r="AE348" t="str">
            <v>Hughes Hubbard</v>
          </cell>
          <cell r="AF348" t="str">
            <v>420104Z US</v>
          </cell>
          <cell r="AH348" t="str">
            <v>n/a</v>
          </cell>
          <cell r="AI348" t="str">
            <v>n/a</v>
          </cell>
        </row>
        <row r="349">
          <cell r="A349">
            <v>315</v>
          </cell>
          <cell r="B349" t="str">
            <v>December 3, 2008</v>
          </cell>
          <cell r="C349" t="str">
            <v>OCC</v>
          </cell>
          <cell r="D349" t="str">
            <v>RSSD</v>
          </cell>
          <cell r="E349">
            <v>3338795</v>
          </cell>
          <cell r="F349" t="str">
            <v>Pacific Coast National Bancorp</v>
          </cell>
          <cell r="G349" t="str">
            <v>OTC - Private</v>
          </cell>
          <cell r="H349">
            <v>4120000</v>
          </cell>
          <cell r="I349" t="str">
            <v>COUNCIL</v>
          </cell>
          <cell r="J349">
            <v>39785</v>
          </cell>
          <cell r="K349" t="str">
            <v>Approve</v>
          </cell>
          <cell r="L349" t="str">
            <v>December 4, 2008</v>
          </cell>
          <cell r="M349">
            <v>39786.770833333336</v>
          </cell>
          <cell r="N349" t="str">
            <v>Approve</v>
          </cell>
          <cell r="O349">
            <v>4120000</v>
          </cell>
          <cell r="Q349" t="str">
            <v>Yes</v>
          </cell>
          <cell r="R349">
            <v>39793</v>
          </cell>
          <cell r="T349" t="str">
            <v>Mr. Michael S. Hahn</v>
          </cell>
          <cell r="U349" t="str">
            <v>949-361-4300</v>
          </cell>
          <cell r="V349" t="str">
            <v>Terry A. Stalk 949-361-4300</v>
          </cell>
          <cell r="W349" t="str">
            <v>905 Calle Amanecer, Suite 100</v>
          </cell>
          <cell r="X349" t="str">
            <v>San Clemente</v>
          </cell>
          <cell r="Y349" t="str">
            <v>CA</v>
          </cell>
          <cell r="Z349" t="str">
            <v>92673</v>
          </cell>
          <cell r="AA349" t="str">
            <v>(949) 361-4366</v>
          </cell>
          <cell r="AB349">
            <v>39829</v>
          </cell>
          <cell r="AC349">
            <v>39829</v>
          </cell>
          <cell r="AD349">
            <v>4120000</v>
          </cell>
          <cell r="AE349" t="str">
            <v>Squire Sanders</v>
          </cell>
          <cell r="AF349" t="str">
            <v>PCST</v>
          </cell>
        </row>
        <row r="350">
          <cell r="A350">
            <v>316</v>
          </cell>
          <cell r="B350" t="str">
            <v>December 3, 2008</v>
          </cell>
          <cell r="C350" t="str">
            <v>OCC</v>
          </cell>
          <cell r="D350" t="str">
            <v>RSSD</v>
          </cell>
          <cell r="E350">
            <v>2764258</v>
          </cell>
          <cell r="F350" t="str">
            <v>Intervest Bancshares Corporation</v>
          </cell>
          <cell r="G350" t="str">
            <v xml:space="preserve">Public </v>
          </cell>
          <cell r="H350">
            <v>25000000</v>
          </cell>
          <cell r="I350" t="str">
            <v>COUNCIL</v>
          </cell>
          <cell r="J350">
            <v>39785</v>
          </cell>
          <cell r="K350" t="str">
            <v>Approve</v>
          </cell>
          <cell r="L350" t="str">
            <v>December 4, 2008</v>
          </cell>
          <cell r="M350">
            <v>39786.770833333336</v>
          </cell>
          <cell r="N350" t="str">
            <v>Approve</v>
          </cell>
          <cell r="O350">
            <v>25000000</v>
          </cell>
          <cell r="Q350" t="str">
            <v>Yes</v>
          </cell>
          <cell r="R350">
            <v>39793</v>
          </cell>
          <cell r="T350" t="str">
            <v>Mr. Lowell S. Dansker</v>
          </cell>
          <cell r="U350" t="str">
            <v>212-218-2800</v>
          </cell>
          <cell r="V350" t="str">
            <v>John Arvonio 212-218-8397</v>
          </cell>
          <cell r="W350" t="str">
            <v>One Rockefeller Plaza - 4th Floor</v>
          </cell>
          <cell r="X350" t="str">
            <v>New York</v>
          </cell>
          <cell r="Y350" t="str">
            <v>NY</v>
          </cell>
          <cell r="Z350" t="str">
            <v>10020-2002</v>
          </cell>
          <cell r="AA350" t="str">
            <v>(212) 218-2808</v>
          </cell>
          <cell r="AB350">
            <v>39805</v>
          </cell>
          <cell r="AC350">
            <v>39805</v>
          </cell>
          <cell r="AD350">
            <v>25000000</v>
          </cell>
          <cell r="AE350" t="str">
            <v>Hughes Hubbard</v>
          </cell>
          <cell r="AF350" t="str">
            <v>IBCA</v>
          </cell>
          <cell r="AH350">
            <v>5.42</v>
          </cell>
          <cell r="AI350">
            <v>691882</v>
          </cell>
        </row>
        <row r="351">
          <cell r="A351">
            <v>317</v>
          </cell>
          <cell r="B351" t="str">
            <v>December 3, 2008</v>
          </cell>
          <cell r="C351" t="str">
            <v>OTS</v>
          </cell>
          <cell r="D351" t="str">
            <v>Holding Co Docket</v>
          </cell>
          <cell r="E351" t="str">
            <v>H2224</v>
          </cell>
          <cell r="F351" t="str">
            <v>Flagstar Bancorp, Inc.</v>
          </cell>
          <cell r="G351" t="str">
            <v xml:space="preserve">Public </v>
          </cell>
          <cell r="H351">
            <v>266657000</v>
          </cell>
          <cell r="I351" t="str">
            <v>COUNCIL</v>
          </cell>
          <cell r="J351">
            <v>39799</v>
          </cell>
          <cell r="K351" t="str">
            <v>Approve</v>
          </cell>
          <cell r="L351" t="str">
            <v>December 19, 2008</v>
          </cell>
          <cell r="M351">
            <v>39801.5625</v>
          </cell>
          <cell r="N351" t="str">
            <v>Approve</v>
          </cell>
          <cell r="O351">
            <v>266657000</v>
          </cell>
          <cell r="P351" t="str">
            <v>12/17/08: Council approved conditional on receiving $250 million additional capital; Awaiting OTS Viability verification; 12/30/08 received OTS verification--needs language in letter to reflect the condition</v>
          </cell>
          <cell r="Q351" t="str">
            <v>Yes</v>
          </cell>
          <cell r="R351">
            <v>39819</v>
          </cell>
          <cell r="T351" t="str">
            <v>Mr. Mark T. Hammond</v>
          </cell>
          <cell r="U351" t="str">
            <v>248-312-5175</v>
          </cell>
          <cell r="V351" t="str">
            <v>Paul D. Borja 248-312-5580</v>
          </cell>
          <cell r="W351" t="str">
            <v>5151 Corporate Drive</v>
          </cell>
          <cell r="X351" t="str">
            <v>Troy</v>
          </cell>
          <cell r="Y351" t="str">
            <v>MI</v>
          </cell>
          <cell r="Z351" t="str">
            <v>48098</v>
          </cell>
          <cell r="AA351" t="str">
            <v>(248) 312-6700</v>
          </cell>
          <cell r="AB351" t="str">
            <v xml:space="preserve"> </v>
          </cell>
          <cell r="AE351" t="str">
            <v>Simpson Thatcher</v>
          </cell>
          <cell r="AF351" t="str">
            <v>FBC</v>
          </cell>
        </row>
        <row r="352">
          <cell r="A352">
            <v>318</v>
          </cell>
          <cell r="B352" t="str">
            <v>December 3, 2008</v>
          </cell>
          <cell r="C352" t="str">
            <v>FRB</v>
          </cell>
          <cell r="D352" t="str">
            <v>RSSD</v>
          </cell>
          <cell r="E352">
            <v>1078958</v>
          </cell>
          <cell r="F352" t="str">
            <v>Citizens Bancshares Corporation</v>
          </cell>
          <cell r="G352" t="str">
            <v>OTC - Private</v>
          </cell>
          <cell r="H352">
            <v>7286000</v>
          </cell>
          <cell r="I352" t="str">
            <v>COUNCIL</v>
          </cell>
          <cell r="J352">
            <v>39785</v>
          </cell>
          <cell r="K352" t="str">
            <v>Approve</v>
          </cell>
          <cell r="L352" t="str">
            <v>December 4, 2008</v>
          </cell>
          <cell r="M352">
            <v>39786.770833333336</v>
          </cell>
          <cell r="N352" t="str">
            <v>Approve</v>
          </cell>
          <cell r="O352">
            <v>7286000</v>
          </cell>
          <cell r="Q352" t="str">
            <v>Yes</v>
          </cell>
          <cell r="R352">
            <v>39793</v>
          </cell>
          <cell r="T352" t="str">
            <v>Mr. James E. Young</v>
          </cell>
          <cell r="U352" t="str">
            <v>404-575-8300</v>
          </cell>
          <cell r="V352" t="str">
            <v>Cynthia N. Day 404-575-8300</v>
          </cell>
          <cell r="W352" t="str">
            <v>75 Piedmont Avenue North</v>
          </cell>
          <cell r="X352" t="str">
            <v>Atlanta</v>
          </cell>
          <cell r="Y352" t="str">
            <v>GA</v>
          </cell>
          <cell r="Z352" t="str">
            <v>30303</v>
          </cell>
          <cell r="AA352" t="str">
            <v>(404) 575-8311</v>
          </cell>
          <cell r="AB352" t="str">
            <v xml:space="preserve"> </v>
          </cell>
          <cell r="AE352" t="str">
            <v>Hughes Hubbard</v>
          </cell>
          <cell r="AF352" t="str">
            <v>CZBS</v>
          </cell>
        </row>
        <row r="353">
          <cell r="A353">
            <v>319</v>
          </cell>
          <cell r="B353" t="str">
            <v>December 3, 2008</v>
          </cell>
          <cell r="C353" t="str">
            <v>FRB</v>
          </cell>
          <cell r="D353" t="str">
            <v>RSSD</v>
          </cell>
          <cell r="E353">
            <v>2176413</v>
          </cell>
          <cell r="F353" t="str">
            <v>Middleburg Financial Corporation</v>
          </cell>
          <cell r="G353" t="str">
            <v xml:space="preserve">Public </v>
          </cell>
          <cell r="H353">
            <v>22000000</v>
          </cell>
          <cell r="I353" t="str">
            <v>COUNCIL</v>
          </cell>
          <cell r="J353">
            <v>39785</v>
          </cell>
          <cell r="K353" t="str">
            <v>Approve</v>
          </cell>
          <cell r="L353" t="str">
            <v>December 4, 2008</v>
          </cell>
          <cell r="M353">
            <v>39786.770833333336</v>
          </cell>
          <cell r="N353" t="str">
            <v>Approve</v>
          </cell>
          <cell r="O353">
            <v>22000000</v>
          </cell>
          <cell r="Q353" t="str">
            <v>Yes</v>
          </cell>
          <cell r="R353">
            <v>39793</v>
          </cell>
          <cell r="T353" t="str">
            <v>Mr. Gary R. Shook</v>
          </cell>
          <cell r="U353" t="str">
            <v>540-687-4801</v>
          </cell>
          <cell r="V353" t="str">
            <v>Jeffrey H. Culver 703-737-3470</v>
          </cell>
          <cell r="W353" t="str">
            <v>111 W. Washington Street</v>
          </cell>
          <cell r="X353" t="str">
            <v>Middleburg</v>
          </cell>
          <cell r="Y353" t="str">
            <v>VA</v>
          </cell>
          <cell r="Z353" t="str">
            <v>20117</v>
          </cell>
          <cell r="AA353" t="str">
            <v>(540) 687-3739</v>
          </cell>
          <cell r="AB353" t="str">
            <v xml:space="preserve"> </v>
          </cell>
          <cell r="AE353" t="str">
            <v>Squire Sanders</v>
          </cell>
          <cell r="AF353" t="str">
            <v>MBRG</v>
          </cell>
        </row>
        <row r="354">
          <cell r="AB354" t="str">
            <v xml:space="preserve"> </v>
          </cell>
        </row>
        <row r="355">
          <cell r="A355">
            <v>320</v>
          </cell>
          <cell r="B355" t="str">
            <v>December 4, 2008</v>
          </cell>
          <cell r="C355" t="str">
            <v>FDIC</v>
          </cell>
          <cell r="D355" t="str">
            <v>RSSD</v>
          </cell>
          <cell r="E355">
            <v>1025541</v>
          </cell>
          <cell r="F355" t="str">
            <v>Westamerica Bancorporation</v>
          </cell>
          <cell r="G355" t="str">
            <v xml:space="preserve">Public </v>
          </cell>
          <cell r="H355">
            <v>83726790</v>
          </cell>
          <cell r="I355" t="str">
            <v>Approve</v>
          </cell>
          <cell r="L355" t="str">
            <v>December 4, 2008</v>
          </cell>
          <cell r="M355">
            <v>39786.770833333336</v>
          </cell>
          <cell r="N355" t="str">
            <v>Approve - conditional</v>
          </cell>
          <cell r="O355">
            <v>83726000</v>
          </cell>
          <cell r="Q355" t="str">
            <v>Yes</v>
          </cell>
          <cell r="R355">
            <v>39793</v>
          </cell>
          <cell r="T355" t="str">
            <v>Mr. John A. Thorson</v>
          </cell>
          <cell r="U355" t="str">
            <v>707-863-6840</v>
          </cell>
          <cell r="V355" t="str">
            <v>Jennifer J. Finger 707-863-6818</v>
          </cell>
          <cell r="W355" t="str">
            <v>1108 Fifth Avenue</v>
          </cell>
          <cell r="X355" t="str">
            <v>San Rafael</v>
          </cell>
          <cell r="Y355" t="str">
            <v>CA</v>
          </cell>
          <cell r="Z355" t="str">
            <v>94901</v>
          </cell>
          <cell r="AA355" t="str">
            <v>(707) 863-6815</v>
          </cell>
          <cell r="AB355" t="str">
            <v xml:space="preserve"> </v>
          </cell>
          <cell r="AE355" t="str">
            <v>Hughes Hubbard</v>
          </cell>
          <cell r="AF355" t="str">
            <v>WABC</v>
          </cell>
        </row>
        <row r="356">
          <cell r="A356">
            <v>321</v>
          </cell>
          <cell r="B356" t="str">
            <v>December 4, 2008</v>
          </cell>
          <cell r="C356" t="str">
            <v>FDIC</v>
          </cell>
          <cell r="D356" t="str">
            <v>RSSD</v>
          </cell>
          <cell r="E356">
            <v>2762898</v>
          </cell>
          <cell r="F356" t="str">
            <v>MemphisFirst Corporation</v>
          </cell>
          <cell r="G356" t="str">
            <v>CDFI - Private</v>
          </cell>
          <cell r="H356">
            <v>1688220</v>
          </cell>
          <cell r="I356" t="str">
            <v>Approve</v>
          </cell>
          <cell r="P356" t="str">
            <v>Awaiting information from the FDIC--it is tied to #635</v>
          </cell>
          <cell r="T356" t="str">
            <v>Ms. Martha Jo Owen</v>
          </cell>
          <cell r="U356" t="str">
            <v>901-457-3110</v>
          </cell>
          <cell r="V356" t="str">
            <v>Phyllis Calcote 901-457-3105</v>
          </cell>
          <cell r="W356" t="str">
            <v xml:space="preserve">1015 West Poplar </v>
          </cell>
          <cell r="X356" t="str">
            <v xml:space="preserve">Collierville </v>
          </cell>
          <cell r="Y356" t="str">
            <v>TN</v>
          </cell>
          <cell r="Z356" t="str">
            <v>38017</v>
          </cell>
          <cell r="AA356" t="str">
            <v>(901) 850-0053</v>
          </cell>
          <cell r="AB356" t="str">
            <v xml:space="preserve"> </v>
          </cell>
          <cell r="AE356" t="str">
            <v>Squire Sanders</v>
          </cell>
          <cell r="AF356" t="str">
            <v>N/A</v>
          </cell>
        </row>
        <row r="357">
          <cell r="A357">
            <v>322</v>
          </cell>
          <cell r="B357" t="str">
            <v>December 4, 2008</v>
          </cell>
          <cell r="C357" t="str">
            <v>FDIC</v>
          </cell>
          <cell r="D357" t="str">
            <v>RSSD</v>
          </cell>
          <cell r="E357">
            <v>1885307</v>
          </cell>
          <cell r="F357" t="str">
            <v>Community Trust Financial Corporation</v>
          </cell>
          <cell r="G357" t="str">
            <v>Private</v>
          </cell>
          <cell r="H357">
            <v>21850000</v>
          </cell>
          <cell r="I357" t="str">
            <v>Approve</v>
          </cell>
          <cell r="L357" t="str">
            <v>December 8, 2008</v>
          </cell>
          <cell r="M357">
            <v>39790.625</v>
          </cell>
          <cell r="N357" t="str">
            <v>Approve</v>
          </cell>
          <cell r="O357">
            <v>24000000</v>
          </cell>
          <cell r="Q357" t="str">
            <v>Yes</v>
          </cell>
          <cell r="R357">
            <v>39793</v>
          </cell>
          <cell r="T357" t="str">
            <v>Mr. James K. Kendrick</v>
          </cell>
          <cell r="U357" t="str">
            <v>318-232-7488</v>
          </cell>
          <cell r="V357" t="str">
            <v>Drake Mills 318-254-7422</v>
          </cell>
          <cell r="W357" t="str">
            <v>1511 N. Trenton St.</v>
          </cell>
          <cell r="X357" t="str">
            <v>Ruston</v>
          </cell>
          <cell r="Y357" t="str">
            <v>LA</v>
          </cell>
          <cell r="Z357" t="str">
            <v>71270</v>
          </cell>
          <cell r="AA357" t="str">
            <v>(318) 254-7429</v>
          </cell>
          <cell r="AB357">
            <v>39822</v>
          </cell>
          <cell r="AC357">
            <v>39822</v>
          </cell>
          <cell r="AD357">
            <v>24000000</v>
          </cell>
          <cell r="AE357" t="str">
            <v>Hughes Hubbard</v>
          </cell>
          <cell r="AF357" t="str">
            <v>N/A</v>
          </cell>
          <cell r="AH357" t="str">
            <v>n/a</v>
          </cell>
          <cell r="AI357" t="str">
            <v>n/a</v>
          </cell>
        </row>
        <row r="358">
          <cell r="A358">
            <v>323</v>
          </cell>
          <cell r="B358" t="str">
            <v>December 4, 2008</v>
          </cell>
          <cell r="C358" t="str">
            <v>FDIC</v>
          </cell>
          <cell r="D358" t="str">
            <v>RSSD</v>
          </cell>
          <cell r="E358">
            <v>3311145</v>
          </cell>
          <cell r="F358" t="str">
            <v>Charter Oak Bank</v>
          </cell>
          <cell r="G358" t="str">
            <v>OTC - Private</v>
          </cell>
          <cell r="H358">
            <v>0</v>
          </cell>
          <cell r="I358" t="str">
            <v>Approve</v>
          </cell>
          <cell r="L358" t="str">
            <v>December 8, 2008</v>
          </cell>
          <cell r="M358">
            <v>39790.625</v>
          </cell>
          <cell r="N358" t="str">
            <v>Approve</v>
          </cell>
          <cell r="O358">
            <v>0</v>
          </cell>
          <cell r="P358" t="str">
            <v>FDIC receiced letter on 12/23/08 stated bank had withdrawn application from CPP; 1/7/09: received official letter from FDIC</v>
          </cell>
          <cell r="Q358" t="str">
            <v>Yes</v>
          </cell>
          <cell r="R358">
            <v>39793</v>
          </cell>
          <cell r="T358" t="str">
            <v>Mr. Rodney Wiessner</v>
          </cell>
          <cell r="U358" t="str">
            <v>707-265-2002</v>
          </cell>
          <cell r="V358" t="str">
            <v>Brian Kelly 707-265-2001</v>
          </cell>
          <cell r="W358" t="str">
            <v>600 Trancas Street</v>
          </cell>
          <cell r="X358" t="str">
            <v>Napa</v>
          </cell>
          <cell r="Y358" t="str">
            <v>CA</v>
          </cell>
          <cell r="Z358" t="str">
            <v>94558</v>
          </cell>
          <cell r="AA358" t="str">
            <v>(707) 265-2092</v>
          </cell>
          <cell r="AB358" t="str">
            <v xml:space="preserve"> </v>
          </cell>
          <cell r="AE358" t="str">
            <v>Squire Sanders</v>
          </cell>
          <cell r="AF358" t="str">
            <v>CHOB</v>
          </cell>
          <cell r="AJ358">
            <v>39805</v>
          </cell>
        </row>
        <row r="359">
          <cell r="A359">
            <v>324</v>
          </cell>
          <cell r="B359" t="str">
            <v>December 4, 2008</v>
          </cell>
          <cell r="C359" t="str">
            <v>FDIC</v>
          </cell>
          <cell r="D359" t="str">
            <v>RSSD</v>
          </cell>
          <cell r="E359">
            <v>2183493</v>
          </cell>
          <cell r="F359" t="str">
            <v>C&amp;F Financial Corporation</v>
          </cell>
          <cell r="G359" t="str">
            <v xml:space="preserve">Public </v>
          </cell>
          <cell r="H359">
            <v>20000000</v>
          </cell>
          <cell r="I359" t="str">
            <v>Approve</v>
          </cell>
          <cell r="L359" t="str">
            <v>December 8, 2008</v>
          </cell>
          <cell r="M359">
            <v>39790.625</v>
          </cell>
          <cell r="N359" t="str">
            <v>Approve</v>
          </cell>
          <cell r="O359">
            <v>20000000</v>
          </cell>
          <cell r="Q359" t="str">
            <v>Yes</v>
          </cell>
          <cell r="R359">
            <v>39793</v>
          </cell>
          <cell r="T359" t="str">
            <v>Mr. Thomas F. Cherry</v>
          </cell>
          <cell r="U359" t="str">
            <v>757-741-2214</v>
          </cell>
          <cell r="V359" t="str">
            <v>Christopher A. Spillare 757-741-2243</v>
          </cell>
          <cell r="W359" t="str">
            <v>P.O. Box 391</v>
          </cell>
          <cell r="X359" t="str">
            <v>West Point</v>
          </cell>
          <cell r="Y359" t="str">
            <v>VA</v>
          </cell>
          <cell r="Z359" t="str">
            <v>23181</v>
          </cell>
          <cell r="AA359" t="str">
            <v>(757) 741-2803</v>
          </cell>
          <cell r="AB359">
            <v>39822</v>
          </cell>
          <cell r="AC359">
            <v>39822</v>
          </cell>
          <cell r="AD359">
            <v>20000000</v>
          </cell>
          <cell r="AE359" t="str">
            <v>Hughes Hubbard</v>
          </cell>
          <cell r="AF359" t="str">
            <v>CFFI</v>
          </cell>
          <cell r="AH359">
            <v>17.91</v>
          </cell>
          <cell r="AI359">
            <v>167504</v>
          </cell>
        </row>
        <row r="360">
          <cell r="A360">
            <v>325</v>
          </cell>
          <cell r="B360" t="str">
            <v>December 4, 2008</v>
          </cell>
          <cell r="C360" t="str">
            <v>FDIC</v>
          </cell>
          <cell r="D360" t="str">
            <v>RSSD</v>
          </cell>
          <cell r="E360">
            <v>3165133</v>
          </cell>
          <cell r="F360" t="str">
            <v>Citizens Bancorp</v>
          </cell>
          <cell r="G360" t="str">
            <v>OTC - Private</v>
          </cell>
          <cell r="H360">
            <v>10400000</v>
          </cell>
          <cell r="I360" t="str">
            <v>Approve</v>
          </cell>
          <cell r="L360" t="str">
            <v>December 8, 2008</v>
          </cell>
          <cell r="M360">
            <v>39790.625</v>
          </cell>
          <cell r="N360" t="str">
            <v>Approve</v>
          </cell>
          <cell r="O360">
            <v>10400000</v>
          </cell>
          <cell r="Q360" t="str">
            <v>Yes</v>
          </cell>
          <cell r="R360">
            <v>39793</v>
          </cell>
          <cell r="T360" t="str">
            <v>Ms. Judith Hess</v>
          </cell>
          <cell r="U360" t="str">
            <v>530-470-2804</v>
          </cell>
          <cell r="V360" t="str">
            <v>Susan Trevena 530-478-6012</v>
          </cell>
          <cell r="W360" t="str">
            <v>208 Providence Mine RD. #122</v>
          </cell>
          <cell r="X360" t="str">
            <v>Nevada City</v>
          </cell>
          <cell r="Y360" t="str">
            <v>CA</v>
          </cell>
          <cell r="Z360" t="str">
            <v>95959</v>
          </cell>
          <cell r="AA360" t="str">
            <v>(530) 265-9880</v>
          </cell>
          <cell r="AB360">
            <v>39805</v>
          </cell>
          <cell r="AC360">
            <v>39805</v>
          </cell>
          <cell r="AD360">
            <v>10400000</v>
          </cell>
          <cell r="AE360" t="str">
            <v>Squire Sanders</v>
          </cell>
          <cell r="AF360" t="str">
            <v>CZNB</v>
          </cell>
          <cell r="AH360" t="str">
            <v>n/a</v>
          </cell>
          <cell r="AI360" t="str">
            <v>n/a</v>
          </cell>
        </row>
        <row r="361">
          <cell r="A361">
            <v>326</v>
          </cell>
          <cell r="B361" t="str">
            <v>December 4, 2008</v>
          </cell>
          <cell r="C361" t="str">
            <v>FDIC</v>
          </cell>
          <cell r="D361" t="str">
            <v>RSSD</v>
          </cell>
          <cell r="E361">
            <v>1206546</v>
          </cell>
          <cell r="F361" t="str">
            <v>Heartland Financial USA, Inc.</v>
          </cell>
          <cell r="G361" t="str">
            <v xml:space="preserve">Public </v>
          </cell>
          <cell r="H361">
            <v>81698000</v>
          </cell>
          <cell r="I361" t="str">
            <v>Approve</v>
          </cell>
          <cell r="L361" t="str">
            <v>December 8, 2008</v>
          </cell>
          <cell r="M361">
            <v>39790.625</v>
          </cell>
          <cell r="N361" t="str">
            <v>Approve</v>
          </cell>
          <cell r="O361">
            <v>81698000</v>
          </cell>
          <cell r="Q361" t="str">
            <v>Yes</v>
          </cell>
          <cell r="R361">
            <v>39793</v>
          </cell>
          <cell r="T361" t="str">
            <v>Mr. John K. Schmidt</v>
          </cell>
          <cell r="U361" t="str">
            <v>563-589-1994</v>
          </cell>
          <cell r="V361" t="str">
            <v>David L. Horstmann 563-589-1972</v>
          </cell>
          <cell r="W361" t="str">
            <v>1398 Central Avenue</v>
          </cell>
          <cell r="X361" t="str">
            <v>Dubuque</v>
          </cell>
          <cell r="Y361" t="str">
            <v>IA</v>
          </cell>
          <cell r="Z361" t="str">
            <v>52004-0747</v>
          </cell>
          <cell r="AA361" t="str">
            <v>(563) 589-1951</v>
          </cell>
          <cell r="AB361">
            <v>39801</v>
          </cell>
          <cell r="AC361">
            <v>39801</v>
          </cell>
          <cell r="AD361">
            <v>81698000</v>
          </cell>
          <cell r="AE361" t="str">
            <v>Hughes Hubbard</v>
          </cell>
          <cell r="AF361" t="str">
            <v>HTLF</v>
          </cell>
          <cell r="AH361">
            <v>20.100000000000001</v>
          </cell>
          <cell r="AI361">
            <v>609687</v>
          </cell>
        </row>
        <row r="362">
          <cell r="A362">
            <v>327</v>
          </cell>
          <cell r="B362" t="str">
            <v>December 4, 2008</v>
          </cell>
          <cell r="C362" t="str">
            <v>FDIC</v>
          </cell>
          <cell r="D362" t="str">
            <v>RSSD</v>
          </cell>
          <cell r="E362">
            <v>2929833</v>
          </cell>
          <cell r="F362" t="str">
            <v>GrandSouth Bancorporation</v>
          </cell>
          <cell r="G362" t="str">
            <v>OTC - Private</v>
          </cell>
          <cell r="H362">
            <v>9000000</v>
          </cell>
          <cell r="I362" t="str">
            <v>Approve</v>
          </cell>
          <cell r="L362" t="str">
            <v>December 8, 2008</v>
          </cell>
          <cell r="M362">
            <v>39790.625</v>
          </cell>
          <cell r="N362" t="str">
            <v>Approve</v>
          </cell>
          <cell r="O362">
            <v>9000000</v>
          </cell>
          <cell r="Q362" t="str">
            <v>Yes</v>
          </cell>
          <cell r="R362">
            <v>39793</v>
          </cell>
          <cell r="T362" t="str">
            <v xml:space="preserve">Mr. Ronald K. Earnest </v>
          </cell>
          <cell r="U362" t="str">
            <v>864-527-7174</v>
          </cell>
          <cell r="V362" t="str">
            <v>J. B. Garrett 864-527-7170</v>
          </cell>
          <cell r="W362" t="str">
            <v>381 Halton Road</v>
          </cell>
          <cell r="X362" t="str">
            <v>Greenville</v>
          </cell>
          <cell r="Y362" t="str">
            <v>SC</v>
          </cell>
          <cell r="Z362" t="str">
            <v>29606</v>
          </cell>
          <cell r="AA362" t="str">
            <v>(864) 527-7124</v>
          </cell>
          <cell r="AB362">
            <v>39822</v>
          </cell>
          <cell r="AC362">
            <v>39822</v>
          </cell>
          <cell r="AD362">
            <v>9000000</v>
          </cell>
          <cell r="AE362" t="str">
            <v>Squire Sanders</v>
          </cell>
          <cell r="AF362" t="str">
            <v>GRRB</v>
          </cell>
          <cell r="AH362" t="str">
            <v>n/a</v>
          </cell>
          <cell r="AI362" t="str">
            <v>n/a</v>
          </cell>
        </row>
        <row r="363">
          <cell r="A363">
            <v>328</v>
          </cell>
          <cell r="B363" t="str">
            <v>December 4, 2008</v>
          </cell>
          <cell r="C363" t="str">
            <v>FDIC</v>
          </cell>
          <cell r="D363" t="str">
            <v>RSSD</v>
          </cell>
          <cell r="E363">
            <v>1162530</v>
          </cell>
          <cell r="F363" t="str">
            <v>HCSB Financial Corporation</v>
          </cell>
          <cell r="G363" t="str">
            <v>OTC - Public</v>
          </cell>
          <cell r="H363">
            <v>12895590</v>
          </cell>
          <cell r="I363" t="str">
            <v>Approve</v>
          </cell>
          <cell r="L363" t="str">
            <v>December 11, 2008</v>
          </cell>
          <cell r="M363">
            <v>39793.583333333336</v>
          </cell>
          <cell r="N363" t="str">
            <v>Approve</v>
          </cell>
          <cell r="O363">
            <v>12895000</v>
          </cell>
          <cell r="Q363" t="str">
            <v>Yes</v>
          </cell>
          <cell r="R363">
            <v>39797</v>
          </cell>
          <cell r="T363" t="str">
            <v>Mr. James R. Clarkson</v>
          </cell>
          <cell r="U363" t="str">
            <v>843-839-6270</v>
          </cell>
          <cell r="V363" t="str">
            <v>Edward L. Loehr Jr. 843-839-6263</v>
          </cell>
          <cell r="W363" t="str">
            <v>5201 Broad Street</v>
          </cell>
          <cell r="X363" t="str">
            <v>Loris</v>
          </cell>
          <cell r="Y363" t="str">
            <v>SC</v>
          </cell>
          <cell r="Z363" t="str">
            <v>29569</v>
          </cell>
          <cell r="AA363" t="str">
            <v>(843) 839-3263</v>
          </cell>
          <cell r="AB363" t="str">
            <v xml:space="preserve"> </v>
          </cell>
          <cell r="AE363" t="str">
            <v>Hughes Hubbard</v>
          </cell>
          <cell r="AF363" t="str">
            <v>HCFB</v>
          </cell>
        </row>
        <row r="364">
          <cell r="A364">
            <v>329</v>
          </cell>
          <cell r="B364" t="str">
            <v>December 4, 2008</v>
          </cell>
          <cell r="C364" t="str">
            <v>FDIC</v>
          </cell>
          <cell r="D364" t="str">
            <v>RSSD</v>
          </cell>
          <cell r="E364">
            <v>2818245</v>
          </cell>
          <cell r="F364" t="str">
            <v>Peoples Bancorp of North Carolina, Inc.</v>
          </cell>
          <cell r="G364" t="str">
            <v xml:space="preserve">Public </v>
          </cell>
          <cell r="H364">
            <v>25054000</v>
          </cell>
          <cell r="I364" t="str">
            <v>Approve</v>
          </cell>
          <cell r="L364" t="str">
            <v>December 8, 2008</v>
          </cell>
          <cell r="M364">
            <v>39790.625</v>
          </cell>
          <cell r="N364" t="str">
            <v>Approve</v>
          </cell>
          <cell r="O364">
            <v>25054000</v>
          </cell>
          <cell r="Q364" t="str">
            <v>Yes</v>
          </cell>
          <cell r="R364">
            <v>39793</v>
          </cell>
          <cell r="T364" t="str">
            <v xml:space="preserve">Mr. Tony Wolfe </v>
          </cell>
          <cell r="U364" t="str">
            <v>828-464-5620</v>
          </cell>
          <cell r="V364" t="str">
            <v>Joe Lampron 828-464-5620</v>
          </cell>
          <cell r="W364" t="str">
            <v>518 West C St.  PO Box 467</v>
          </cell>
          <cell r="X364" t="str">
            <v>Newton</v>
          </cell>
          <cell r="Y364" t="str">
            <v>NC</v>
          </cell>
          <cell r="Z364" t="str">
            <v>28658</v>
          </cell>
          <cell r="AA364" t="str">
            <v>(828) 465-6780</v>
          </cell>
          <cell r="AB364">
            <v>39805</v>
          </cell>
          <cell r="AC364">
            <v>39805</v>
          </cell>
          <cell r="AD364">
            <v>25054000</v>
          </cell>
          <cell r="AE364" t="str">
            <v>Squire Sanders</v>
          </cell>
          <cell r="AF364" t="str">
            <v>PEBK</v>
          </cell>
          <cell r="AH364">
            <v>10.52</v>
          </cell>
          <cell r="AI364">
            <v>357234</v>
          </cell>
        </row>
        <row r="365">
          <cell r="A365">
            <v>330</v>
          </cell>
          <cell r="B365" t="str">
            <v>December 4, 2008</v>
          </cell>
          <cell r="C365" t="str">
            <v>FDIC</v>
          </cell>
          <cell r="D365" t="str">
            <v>RSSD</v>
          </cell>
          <cell r="E365">
            <v>3108194</v>
          </cell>
          <cell r="F365" t="str">
            <v>Community First inc.</v>
          </cell>
          <cell r="H365">
            <v>17806500</v>
          </cell>
          <cell r="I365" t="str">
            <v>Approve</v>
          </cell>
          <cell r="P365" t="str">
            <v xml:space="preserve">Awaiting information from the FDIC </v>
          </cell>
          <cell r="T365" t="str">
            <v>Mr. Marc Lively</v>
          </cell>
          <cell r="U365" t="str">
            <v>931-490-3434</v>
          </cell>
          <cell r="V365" t="str">
            <v>Dianne Scroggins 931-490-3401</v>
          </cell>
          <cell r="W365" t="str">
            <v>501 S. James Campbell Blvd.</v>
          </cell>
          <cell r="X365" t="str">
            <v>Columbia</v>
          </cell>
          <cell r="Y365" t="str">
            <v>TN</v>
          </cell>
          <cell r="Z365" t="str">
            <v>38401</v>
          </cell>
          <cell r="AA365" t="str">
            <v>(931) 490-3451</v>
          </cell>
          <cell r="AB365" t="str">
            <v xml:space="preserve"> </v>
          </cell>
          <cell r="AE365" t="str">
            <v>Hughes Hubbard</v>
          </cell>
          <cell r="AF365" t="str">
            <v>20366BBK</v>
          </cell>
        </row>
        <row r="366">
          <cell r="A366">
            <v>331</v>
          </cell>
          <cell r="B366" t="str">
            <v>December 4, 2008</v>
          </cell>
          <cell r="C366" t="str">
            <v>FDIC</v>
          </cell>
          <cell r="D366" t="str">
            <v>RSSD</v>
          </cell>
          <cell r="E366">
            <v>3214059</v>
          </cell>
          <cell r="F366" t="str">
            <v>Peninsula Bank Holding Co.</v>
          </cell>
          <cell r="G366" t="str">
            <v xml:space="preserve">Public </v>
          </cell>
          <cell r="H366">
            <v>6000000</v>
          </cell>
          <cell r="I366" t="str">
            <v>Approve</v>
          </cell>
          <cell r="L366" t="str">
            <v>January  7, 2009</v>
          </cell>
          <cell r="M366">
            <v>39820.4375</v>
          </cell>
          <cell r="N366" t="str">
            <v>Approve</v>
          </cell>
          <cell r="O366">
            <v>6000000</v>
          </cell>
          <cell r="Q366" t="str">
            <v>Yes</v>
          </cell>
          <cell r="R366">
            <v>39820</v>
          </cell>
          <cell r="T366" t="str">
            <v>Mr. Steve Leen</v>
          </cell>
          <cell r="U366" t="str">
            <v>650-843-2204</v>
          </cell>
          <cell r="V366" t="str">
            <v>Lisa Felleman 650-843-2224</v>
          </cell>
          <cell r="W366" t="str">
            <v>400 Emerson Street</v>
          </cell>
          <cell r="X366" t="str">
            <v>Palo Alto</v>
          </cell>
          <cell r="Y366" t="str">
            <v>CA</v>
          </cell>
          <cell r="Z366" t="str">
            <v>94301</v>
          </cell>
          <cell r="AA366" t="str">
            <v>(650) 289-0113</v>
          </cell>
          <cell r="AB366" t="str">
            <v xml:space="preserve"> </v>
          </cell>
          <cell r="AE366" t="str">
            <v>Squire Sanders</v>
          </cell>
          <cell r="AF366" t="str">
            <v>PBKH</v>
          </cell>
        </row>
        <row r="367">
          <cell r="A367">
            <v>332</v>
          </cell>
          <cell r="B367" t="str">
            <v>December 4, 2008</v>
          </cell>
          <cell r="C367" t="str">
            <v>FDIC</v>
          </cell>
          <cell r="D367" t="str">
            <v>RSSD</v>
          </cell>
          <cell r="E367">
            <v>1839319</v>
          </cell>
          <cell r="F367" t="str">
            <v>PrivateBancorp, Inc.</v>
          </cell>
          <cell r="G367" t="str">
            <v xml:space="preserve">Public </v>
          </cell>
          <cell r="H367">
            <v>244000000</v>
          </cell>
          <cell r="I367" t="str">
            <v>Approve</v>
          </cell>
          <cell r="L367" t="str">
            <v>January 16, 2009</v>
          </cell>
          <cell r="M367">
            <v>39829.541666666664</v>
          </cell>
          <cell r="N367" t="str">
            <v>Approve</v>
          </cell>
          <cell r="O367">
            <v>243815000</v>
          </cell>
          <cell r="P367" t="str">
            <v>Awaiting information from the FDIC</v>
          </cell>
          <cell r="R367">
            <v>39829</v>
          </cell>
          <cell r="T367" t="str">
            <v>Mr. Leonard E. Wiatr</v>
          </cell>
          <cell r="U367" t="str">
            <v>312-564-1341</v>
          </cell>
          <cell r="V367" t="str">
            <v>Christopher J. Zinski 312-683-7116</v>
          </cell>
          <cell r="W367" t="str">
            <v>70 West Madison Street</v>
          </cell>
          <cell r="X367" t="str">
            <v>Chicago</v>
          </cell>
          <cell r="Y367" t="str">
            <v>IL</v>
          </cell>
          <cell r="Z367" t="str">
            <v>60602</v>
          </cell>
          <cell r="AA367" t="str">
            <v>(312) 683-1493</v>
          </cell>
          <cell r="AB367" t="str">
            <v xml:space="preserve"> </v>
          </cell>
          <cell r="AE367" t="str">
            <v>Hughes Hubbard</v>
          </cell>
          <cell r="AF367" t="str">
            <v>PVTB</v>
          </cell>
        </row>
        <row r="368">
          <cell r="A368">
            <v>333</v>
          </cell>
          <cell r="B368" t="str">
            <v>December 4, 2008</v>
          </cell>
          <cell r="C368" t="str">
            <v>FDIC</v>
          </cell>
          <cell r="D368" t="str">
            <v>RSSD</v>
          </cell>
          <cell r="E368">
            <v>2446152</v>
          </cell>
          <cell r="F368" t="str">
            <v>Valley Commerce Bancorp</v>
          </cell>
          <cell r="G368" t="str">
            <v>OTC - Private</v>
          </cell>
          <cell r="H368">
            <v>7700000</v>
          </cell>
          <cell r="I368" t="str">
            <v>Approve</v>
          </cell>
          <cell r="L368" t="str">
            <v>December 18, 2008</v>
          </cell>
          <cell r="M368">
            <v>39800.729166666664</v>
          </cell>
          <cell r="N368" t="str">
            <v>Approve</v>
          </cell>
          <cell r="O368">
            <v>7700000</v>
          </cell>
          <cell r="Q368" t="str">
            <v>Yes</v>
          </cell>
          <cell r="R368">
            <v>39812</v>
          </cell>
          <cell r="T368" t="str">
            <v>Mr. Donald A. Gilles</v>
          </cell>
          <cell r="U368" t="str">
            <v>559-622-9000</v>
          </cell>
          <cell r="V368" t="str">
            <v>Roy O. Estridge 559-622-9000</v>
          </cell>
          <cell r="W368" t="str">
            <v>200 S. Court Street</v>
          </cell>
          <cell r="X368" t="str">
            <v>Visalia</v>
          </cell>
          <cell r="Y368" t="str">
            <v>CA</v>
          </cell>
          <cell r="Z368" t="str">
            <v>93291</v>
          </cell>
          <cell r="AA368" t="str">
            <v>(559) 636-1095</v>
          </cell>
          <cell r="AB368" t="str">
            <v xml:space="preserve"> </v>
          </cell>
          <cell r="AE368" t="str">
            <v>Squire Sanders</v>
          </cell>
          <cell r="AF368" t="str">
            <v>VCPB</v>
          </cell>
        </row>
        <row r="369">
          <cell r="A369">
            <v>334</v>
          </cell>
          <cell r="B369" t="str">
            <v>December 4, 2008</v>
          </cell>
          <cell r="C369" t="str">
            <v>OTS</v>
          </cell>
          <cell r="D369" t="str">
            <v>Holding Co Docket</v>
          </cell>
          <cell r="E369" t="str">
            <v>H2182</v>
          </cell>
          <cell r="F369" t="str">
            <v>Astoria Financial Corporation</v>
          </cell>
          <cell r="G369" t="str">
            <v xml:space="preserve">Public </v>
          </cell>
          <cell r="H369">
            <v>375000000</v>
          </cell>
          <cell r="I369" t="str">
            <v>Approve</v>
          </cell>
          <cell r="L369" t="str">
            <v>December 8, 2008</v>
          </cell>
          <cell r="M369">
            <v>39790.625</v>
          </cell>
          <cell r="N369" t="str">
            <v>Approve</v>
          </cell>
          <cell r="O369">
            <v>375000000</v>
          </cell>
          <cell r="Q369" t="str">
            <v>Yes</v>
          </cell>
          <cell r="R369">
            <v>39793</v>
          </cell>
          <cell r="T369" t="str">
            <v>Mr. Frank E. Fusco</v>
          </cell>
          <cell r="U369" t="str">
            <v>516-327-7820</v>
          </cell>
          <cell r="V369" t="str">
            <v>Alan P. Eggleston 516-327-7876</v>
          </cell>
          <cell r="W369" t="str">
            <v>One Astoria Federal Plaza</v>
          </cell>
          <cell r="X369" t="str">
            <v>Lake Success</v>
          </cell>
          <cell r="Y369" t="str">
            <v>NY</v>
          </cell>
          <cell r="Z369" t="str">
            <v>11042-1085</v>
          </cell>
          <cell r="AA369" t="str">
            <v>(516) 327-7860</v>
          </cell>
          <cell r="AB369" t="str">
            <v xml:space="preserve"> </v>
          </cell>
          <cell r="AE369" t="str">
            <v>Hughes Hubbard</v>
          </cell>
          <cell r="AF369" t="str">
            <v>AF UN</v>
          </cell>
        </row>
        <row r="370">
          <cell r="A370">
            <v>335</v>
          </cell>
          <cell r="B370" t="str">
            <v>December 4, 2008</v>
          </cell>
          <cell r="C370" t="str">
            <v>OTS</v>
          </cell>
          <cell r="D370" t="str">
            <v>Holding Co Docket</v>
          </cell>
          <cell r="E370" t="str">
            <v>H4280</v>
          </cell>
          <cell r="F370" t="str">
            <v>Liberty Bancorp, Inc.</v>
          </cell>
          <cell r="G370" t="str">
            <v xml:space="preserve">Public </v>
          </cell>
          <cell r="H370">
            <v>8500000</v>
          </cell>
          <cell r="I370" t="str">
            <v>Approve</v>
          </cell>
          <cell r="L370" t="str">
            <v>December 22, 2008</v>
          </cell>
          <cell r="M370">
            <v>39804.541666666664</v>
          </cell>
          <cell r="N370" t="str">
            <v>Approve</v>
          </cell>
          <cell r="O370">
            <v>8500000</v>
          </cell>
          <cell r="P370" t="str">
            <v>1/15/09: Counsel Alerted UST of their Withdrawal</v>
          </cell>
          <cell r="Q370" t="str">
            <v>Yes</v>
          </cell>
          <cell r="R370">
            <v>39812</v>
          </cell>
          <cell r="T370" t="str">
            <v>Mr. Brent Giles</v>
          </cell>
          <cell r="U370" t="str">
            <v>816-792-6610</v>
          </cell>
          <cell r="V370" t="str">
            <v>Marc Weishaar 816-792-6611</v>
          </cell>
          <cell r="W370" t="str">
            <v>16 W. Franklin</v>
          </cell>
          <cell r="X370" t="str">
            <v>Liberty</v>
          </cell>
          <cell r="Y370" t="str">
            <v>MO</v>
          </cell>
          <cell r="Z370" t="str">
            <v>64068</v>
          </cell>
          <cell r="AA370" t="str">
            <v>(816) 407-9962</v>
          </cell>
          <cell r="AB370">
            <v>39836</v>
          </cell>
          <cell r="AE370" t="str">
            <v>Squire Sanders</v>
          </cell>
          <cell r="AF370" t="str">
            <v>LBCP</v>
          </cell>
          <cell r="AJ370">
            <v>39828</v>
          </cell>
        </row>
        <row r="371">
          <cell r="A371">
            <v>336</v>
          </cell>
          <cell r="B371" t="str">
            <v>December 4, 2008</v>
          </cell>
          <cell r="C371" t="str">
            <v>OTS</v>
          </cell>
          <cell r="D371" t="str">
            <v>Holding Co Docket</v>
          </cell>
          <cell r="E371" t="str">
            <v>H2651</v>
          </cell>
          <cell r="F371" t="str">
            <v>North Central Bancshares, Inc.</v>
          </cell>
          <cell r="G371" t="str">
            <v xml:space="preserve">Public </v>
          </cell>
          <cell r="H371">
            <v>10200000</v>
          </cell>
          <cell r="I371" t="str">
            <v>Approve</v>
          </cell>
          <cell r="L371" t="str">
            <v>December 8, 2008</v>
          </cell>
          <cell r="M371">
            <v>39790.625</v>
          </cell>
          <cell r="N371" t="str">
            <v>Approve</v>
          </cell>
          <cell r="O371">
            <v>10200000</v>
          </cell>
          <cell r="Q371" t="str">
            <v>Yes</v>
          </cell>
          <cell r="R371">
            <v>39793</v>
          </cell>
          <cell r="T371" t="str">
            <v>Mr. David M. Bradley</v>
          </cell>
          <cell r="U371" t="str">
            <v>515-224-9470</v>
          </cell>
          <cell r="V371" t="str">
            <v>Kyle C. Cook 515-453-9955</v>
          </cell>
          <cell r="W371" t="str">
            <v>825 Central Avenue</v>
          </cell>
          <cell r="X371" t="str">
            <v>Fort Dodge</v>
          </cell>
          <cell r="Y371" t="str">
            <v>IA</v>
          </cell>
          <cell r="Z371" t="str">
            <v>50501</v>
          </cell>
          <cell r="AA371" t="str">
            <v>(515) 224-9474</v>
          </cell>
          <cell r="AB371">
            <v>39822</v>
          </cell>
          <cell r="AC371">
            <v>39822</v>
          </cell>
          <cell r="AD371">
            <v>10200000</v>
          </cell>
          <cell r="AE371" t="str">
            <v>Hughes Hubbard</v>
          </cell>
          <cell r="AF371" t="str">
            <v>FFFD</v>
          </cell>
          <cell r="AG371" t="str">
            <v>Nasdaq</v>
          </cell>
          <cell r="AH371">
            <v>15.43</v>
          </cell>
          <cell r="AI371">
            <v>99157</v>
          </cell>
        </row>
        <row r="372">
          <cell r="A372">
            <v>337</v>
          </cell>
          <cell r="B372" t="str">
            <v>December 4, 2008</v>
          </cell>
          <cell r="C372" t="str">
            <v>OTS</v>
          </cell>
          <cell r="D372" t="str">
            <v>Holding Co Docket</v>
          </cell>
          <cell r="E372" t="str">
            <v>H3719</v>
          </cell>
          <cell r="F372" t="str">
            <v>Preferred Bancshares, Inc.</v>
          </cell>
          <cell r="G372" t="str">
            <v>OTC - Private</v>
          </cell>
          <cell r="H372">
            <v>4000000</v>
          </cell>
          <cell r="I372" t="str">
            <v>Approve</v>
          </cell>
          <cell r="L372" t="str">
            <v>December 8, 2008</v>
          </cell>
          <cell r="M372">
            <v>39790.625</v>
          </cell>
          <cell r="N372" t="str">
            <v>Approve</v>
          </cell>
          <cell r="O372">
            <v>4000000</v>
          </cell>
          <cell r="Q372" t="str">
            <v>Yes</v>
          </cell>
          <cell r="R372">
            <v>39793</v>
          </cell>
          <cell r="T372" t="str">
            <v>Mr. H. Jay Farr</v>
          </cell>
          <cell r="U372" t="str">
            <v>281-556-6443 x4112</v>
          </cell>
          <cell r="V372" t="str">
            <v>Joanne Gonzales 281-558-8686</v>
          </cell>
          <cell r="W372" t="str">
            <v>11757 Katy Freeway, Suite 100</v>
          </cell>
          <cell r="X372" t="str">
            <v>Houston</v>
          </cell>
          <cell r="Y372" t="str">
            <v>TX</v>
          </cell>
          <cell r="Z372" t="str">
            <v>77079</v>
          </cell>
          <cell r="AA372" t="str">
            <v>(281) 759-9523</v>
          </cell>
          <cell r="AB372" t="str">
            <v xml:space="preserve"> </v>
          </cell>
          <cell r="AE372" t="str">
            <v>Squire Sanders</v>
          </cell>
          <cell r="AF372" t="str">
            <v>N/A</v>
          </cell>
          <cell r="AH372" t="str">
            <v>n/a</v>
          </cell>
          <cell r="AI372" t="str">
            <v>n/a</v>
          </cell>
        </row>
        <row r="373">
          <cell r="AB373" t="str">
            <v xml:space="preserve"> </v>
          </cell>
        </row>
        <row r="374">
          <cell r="A374">
            <v>338</v>
          </cell>
          <cell r="B374" t="str">
            <v>December 5, 2008</v>
          </cell>
          <cell r="C374" t="str">
            <v>FDIC</v>
          </cell>
          <cell r="D374" t="str">
            <v>RSSD</v>
          </cell>
          <cell r="E374">
            <v>2943473</v>
          </cell>
          <cell r="F374" t="str">
            <v>Carolina Bank Holdings, Inc.</v>
          </cell>
          <cell r="G374" t="str">
            <v xml:space="preserve">Public </v>
          </cell>
          <cell r="H374">
            <v>16000000</v>
          </cell>
          <cell r="I374" t="str">
            <v>Approve</v>
          </cell>
          <cell r="L374" t="str">
            <v>December 9, 2008</v>
          </cell>
          <cell r="M374">
            <v>39791.541666666664</v>
          </cell>
          <cell r="N374" t="str">
            <v>Approve</v>
          </cell>
          <cell r="O374">
            <v>16000000</v>
          </cell>
          <cell r="Q374" t="str">
            <v>Yes</v>
          </cell>
          <cell r="R374">
            <v>39793</v>
          </cell>
          <cell r="T374" t="str">
            <v>Mr. Allen Lilies</v>
          </cell>
          <cell r="U374" t="str">
            <v>336-286-8746</v>
          </cell>
          <cell r="V374" t="str">
            <v>Phyllis Rainey</v>
          </cell>
          <cell r="W374" t="str">
            <v>101 North Spring Street</v>
          </cell>
          <cell r="X374" t="str">
            <v>Greensboro</v>
          </cell>
          <cell r="Y374" t="str">
            <v>NC</v>
          </cell>
          <cell r="Z374" t="str">
            <v>27401</v>
          </cell>
          <cell r="AA374" t="str">
            <v>(336) 387-4357</v>
          </cell>
          <cell r="AB374">
            <v>39822</v>
          </cell>
          <cell r="AC374">
            <v>39822</v>
          </cell>
          <cell r="AD374">
            <v>16000000</v>
          </cell>
          <cell r="AE374" t="str">
            <v>Hughes Hubbard</v>
          </cell>
          <cell r="AF374" t="str">
            <v>CLBH</v>
          </cell>
          <cell r="AH374">
            <v>6.71</v>
          </cell>
          <cell r="AI374">
            <v>357675</v>
          </cell>
        </row>
        <row r="375">
          <cell r="A375">
            <v>339</v>
          </cell>
          <cell r="B375" t="str">
            <v>December 5, 2008</v>
          </cell>
          <cell r="C375" t="str">
            <v>FDIC</v>
          </cell>
          <cell r="D375" t="str">
            <v>RSSD</v>
          </cell>
          <cell r="E375">
            <v>2750952</v>
          </cell>
          <cell r="F375" t="str">
            <v>Citizens First Corporation</v>
          </cell>
          <cell r="G375" t="str">
            <v xml:space="preserve">Public </v>
          </cell>
          <cell r="H375">
            <v>8779890</v>
          </cell>
          <cell r="I375" t="str">
            <v>Approve</v>
          </cell>
          <cell r="L375" t="str">
            <v>December 8, 2008</v>
          </cell>
          <cell r="M375">
            <v>39790.625</v>
          </cell>
          <cell r="N375" t="str">
            <v>Approve</v>
          </cell>
          <cell r="O375">
            <v>8779000</v>
          </cell>
          <cell r="Q375" t="str">
            <v>Yes</v>
          </cell>
          <cell r="R375">
            <v>39793</v>
          </cell>
          <cell r="T375" t="str">
            <v>Ms. Mary D. Cohron</v>
          </cell>
          <cell r="U375" t="str">
            <v>270-393-0730</v>
          </cell>
          <cell r="V375" t="str">
            <v>Dawn S. Forbes</v>
          </cell>
          <cell r="W375" t="str">
            <v>1065 Ashley Street</v>
          </cell>
          <cell r="X375" t="str">
            <v>Bowling Green</v>
          </cell>
          <cell r="Y375" t="str">
            <v>KY</v>
          </cell>
          <cell r="Z375" t="str">
            <v>42103</v>
          </cell>
          <cell r="AA375" t="str">
            <v>(270) 846-7504</v>
          </cell>
          <cell r="AB375">
            <v>39801</v>
          </cell>
          <cell r="AC375">
            <v>39801</v>
          </cell>
          <cell r="AD375">
            <v>8779000</v>
          </cell>
          <cell r="AE375" t="str">
            <v>Squire Sanders</v>
          </cell>
          <cell r="AF375" t="str">
            <v>CZFC UQ</v>
          </cell>
          <cell r="AH375">
            <v>5.18</v>
          </cell>
          <cell r="AI375">
            <v>254218</v>
          </cell>
        </row>
        <row r="376">
          <cell r="A376">
            <v>340</v>
          </cell>
          <cell r="B376" t="str">
            <v>December 5, 2008</v>
          </cell>
          <cell r="C376" t="str">
            <v>FDIC</v>
          </cell>
          <cell r="D376" t="str">
            <v>RSSD</v>
          </cell>
          <cell r="E376">
            <v>2858773</v>
          </cell>
          <cell r="F376" t="str">
            <v>Fidelity D&amp;D Bancorp, Inc.</v>
          </cell>
          <cell r="G376" t="str">
            <v xml:space="preserve">Public </v>
          </cell>
          <cell r="H376">
            <v>13200000</v>
          </cell>
          <cell r="I376" t="str">
            <v>Approve</v>
          </cell>
          <cell r="L376" t="str">
            <v>January 5, 2009</v>
          </cell>
          <cell r="M376">
            <v>39818.666666666664</v>
          </cell>
          <cell r="N376" t="str">
            <v>Approve</v>
          </cell>
          <cell r="O376">
            <v>13200000</v>
          </cell>
          <cell r="P376" t="str">
            <v>Held by Investment Committee 12/11/08; 1/5/09 I/C approved</v>
          </cell>
          <cell r="Q376" t="str">
            <v>Yes</v>
          </cell>
          <cell r="R376">
            <v>39819</v>
          </cell>
          <cell r="T376" t="str">
            <v>Mr. Steven C. Ackmann</v>
          </cell>
          <cell r="U376" t="str">
            <v>570-346-4156</v>
          </cell>
          <cell r="V376" t="str">
            <v>Salvatore R. DeFrancesco, Jr.</v>
          </cell>
          <cell r="W376" t="str">
            <v>Blakely &amp; Drinker Streets</v>
          </cell>
          <cell r="X376" t="str">
            <v>Dunmore</v>
          </cell>
          <cell r="Y376" t="str">
            <v>PA</v>
          </cell>
          <cell r="Z376" t="str">
            <v>18512</v>
          </cell>
          <cell r="AA376" t="str">
            <v>(570) 347-3487</v>
          </cell>
          <cell r="AB376" t="str">
            <v xml:space="preserve"> </v>
          </cell>
          <cell r="AE376" t="str">
            <v>Hughes Hubbard</v>
          </cell>
          <cell r="AF376" t="str">
            <v>N/A</v>
          </cell>
        </row>
        <row r="377">
          <cell r="A377">
            <v>341</v>
          </cell>
          <cell r="B377" t="str">
            <v>December 5, 2008</v>
          </cell>
          <cell r="C377" t="str">
            <v>FDIC</v>
          </cell>
          <cell r="D377" t="str">
            <v>RSSD</v>
          </cell>
          <cell r="E377">
            <v>1076431</v>
          </cell>
          <cell r="F377" t="str">
            <v>First Bancorp</v>
          </cell>
          <cell r="G377" t="str">
            <v xml:space="preserve">Public </v>
          </cell>
          <cell r="H377">
            <v>65000000</v>
          </cell>
          <cell r="I377" t="str">
            <v>Approve</v>
          </cell>
          <cell r="L377" t="str">
            <v>December 9, 2008</v>
          </cell>
          <cell r="M377">
            <v>39791.541666666664</v>
          </cell>
          <cell r="N377" t="str">
            <v>Approve</v>
          </cell>
          <cell r="O377">
            <v>65000000</v>
          </cell>
          <cell r="Q377" t="str">
            <v>Yes</v>
          </cell>
          <cell r="R377">
            <v>39793</v>
          </cell>
          <cell r="T377" t="str">
            <v>Mr. Eric P. Credle</v>
          </cell>
          <cell r="U377" t="str">
            <v>910-576-6171 x219</v>
          </cell>
          <cell r="V377" t="str">
            <v>Jerry L. Ocheltree</v>
          </cell>
          <cell r="W377" t="str">
            <v>341 North Main Street</v>
          </cell>
          <cell r="X377" t="str">
            <v>Troy</v>
          </cell>
          <cell r="Y377" t="str">
            <v>NC</v>
          </cell>
          <cell r="Z377" t="str">
            <v>27371</v>
          </cell>
          <cell r="AA377" t="str">
            <v>(910) 576-0662</v>
          </cell>
          <cell r="AB377">
            <v>39822</v>
          </cell>
          <cell r="AC377">
            <v>39822</v>
          </cell>
          <cell r="AD377">
            <v>65000000</v>
          </cell>
          <cell r="AE377" t="str">
            <v>Squire Sanders</v>
          </cell>
          <cell r="AF377" t="str">
            <v>FBNC</v>
          </cell>
          <cell r="AH377">
            <v>15.82</v>
          </cell>
          <cell r="AI377">
            <v>616308</v>
          </cell>
        </row>
        <row r="378">
          <cell r="A378">
            <v>342</v>
          </cell>
          <cell r="B378" t="str">
            <v>December 5, 2008</v>
          </cell>
          <cell r="C378" t="str">
            <v>FDIC</v>
          </cell>
          <cell r="D378" t="str">
            <v>RSSD</v>
          </cell>
          <cell r="E378">
            <v>3150997</v>
          </cell>
          <cell r="F378" t="str">
            <v>First Financial Service Corporation</v>
          </cell>
          <cell r="G378" t="str">
            <v xml:space="preserve">Public </v>
          </cell>
          <cell r="H378">
            <v>20000000</v>
          </cell>
          <cell r="I378" t="str">
            <v>Approve</v>
          </cell>
          <cell r="L378" t="str">
            <v>December 8, 2008</v>
          </cell>
          <cell r="M378">
            <v>39790.625</v>
          </cell>
          <cell r="N378" t="str">
            <v>Approve</v>
          </cell>
          <cell r="O378">
            <v>20000000</v>
          </cell>
          <cell r="Q378" t="str">
            <v>Yes</v>
          </cell>
          <cell r="R378">
            <v>39793</v>
          </cell>
          <cell r="T378" t="str">
            <v>Mr. B. Keith Johnson</v>
          </cell>
          <cell r="U378" t="str">
            <v>270-765-2131</v>
          </cell>
          <cell r="V378" t="str">
            <v>Greg Schreacke</v>
          </cell>
          <cell r="W378" t="str">
            <v>2323 Ring Road</v>
          </cell>
          <cell r="X378" t="str">
            <v>Elizabethtown</v>
          </cell>
          <cell r="Y378" t="str">
            <v>KY</v>
          </cell>
          <cell r="Z378" t="str">
            <v>42701</v>
          </cell>
          <cell r="AA378" t="str">
            <v>(270) 737-1353</v>
          </cell>
          <cell r="AB378">
            <v>39822</v>
          </cell>
          <cell r="AC378">
            <v>39822</v>
          </cell>
          <cell r="AD378">
            <v>20000000</v>
          </cell>
          <cell r="AE378" t="str">
            <v>Hughes Hubbard</v>
          </cell>
          <cell r="AF378" t="str">
            <v>FFKY</v>
          </cell>
          <cell r="AH378">
            <v>13.89</v>
          </cell>
          <cell r="AI378">
            <v>215983</v>
          </cell>
        </row>
        <row r="379">
          <cell r="A379">
            <v>343</v>
          </cell>
          <cell r="B379" t="str">
            <v>December 5, 2008</v>
          </cell>
          <cell r="C379" t="str">
            <v>FDIC</v>
          </cell>
          <cell r="D379" t="str">
            <v>RSSD</v>
          </cell>
          <cell r="E379">
            <v>1404799</v>
          </cell>
          <cell r="F379" t="str">
            <v>Lakeland Bancorp Inc.</v>
          </cell>
          <cell r="G379" t="str">
            <v xml:space="preserve">Public </v>
          </cell>
          <cell r="H379">
            <v>59000000</v>
          </cell>
          <cell r="I379" t="str">
            <v>Approve</v>
          </cell>
          <cell r="L379" t="str">
            <v>December 11, 2008</v>
          </cell>
          <cell r="M379">
            <v>39793.583333333336</v>
          </cell>
          <cell r="N379" t="str">
            <v>Approve</v>
          </cell>
          <cell r="O379">
            <v>59000000</v>
          </cell>
          <cell r="Q379" t="str">
            <v>Yes</v>
          </cell>
          <cell r="R379">
            <v>39797</v>
          </cell>
          <cell r="T379" t="str">
            <v>Mr. Thomas J. Shara</v>
          </cell>
          <cell r="U379" t="str">
            <v>973-697-2000 x230</v>
          </cell>
          <cell r="V379" t="str">
            <v>Joseph Hurley</v>
          </cell>
          <cell r="W379" t="str">
            <v>250 Oak Ridge Road</v>
          </cell>
          <cell r="X379" t="str">
            <v>Oak Ridge</v>
          </cell>
          <cell r="Y379" t="str">
            <v>NJ</v>
          </cell>
          <cell r="Z379" t="str">
            <v>07438</v>
          </cell>
          <cell r="AA379" t="str">
            <v>(973) 697-5809</v>
          </cell>
          <cell r="AB379" t="str">
            <v xml:space="preserve"> </v>
          </cell>
          <cell r="AE379" t="str">
            <v>Squire Sanders</v>
          </cell>
          <cell r="AF379" t="str">
            <v>LBAI</v>
          </cell>
        </row>
        <row r="380">
          <cell r="A380">
            <v>344</v>
          </cell>
          <cell r="B380" t="str">
            <v>December 5, 2008</v>
          </cell>
          <cell r="C380" t="str">
            <v>FDIC</v>
          </cell>
          <cell r="D380" t="str">
            <v>RSSD</v>
          </cell>
          <cell r="E380">
            <v>2854551</v>
          </cell>
          <cell r="F380" t="str">
            <v>First M&amp;F Corporation</v>
          </cell>
          <cell r="G380" t="str">
            <v xml:space="preserve">Public </v>
          </cell>
          <cell r="H380">
            <v>40000000</v>
          </cell>
          <cell r="I380" t="str">
            <v>Approve</v>
          </cell>
          <cell r="L380" t="str">
            <v>December 11, 2008</v>
          </cell>
          <cell r="M380">
            <v>39793.583333333336</v>
          </cell>
          <cell r="N380" t="str">
            <v>Approve</v>
          </cell>
          <cell r="O380">
            <v>40000000</v>
          </cell>
          <cell r="P380" t="str">
            <v>1/16/09: changed RSSD from 2854551 to 1095982</v>
          </cell>
          <cell r="Q380" t="str">
            <v>Yes</v>
          </cell>
          <cell r="R380">
            <v>39797</v>
          </cell>
          <cell r="T380" t="str">
            <v>Mr. John G. Copeland</v>
          </cell>
          <cell r="U380" t="str">
            <v>662-289-8594</v>
          </cell>
          <cell r="V380" t="str">
            <v>Scott Wiggers</v>
          </cell>
          <cell r="W380" t="str">
            <v>134 W. Washington Street</v>
          </cell>
          <cell r="X380" t="str">
            <v>Kosciusko</v>
          </cell>
          <cell r="Y380" t="str">
            <v>MS</v>
          </cell>
          <cell r="Z380" t="str">
            <v>39090</v>
          </cell>
          <cell r="AA380" t="str">
            <v>(662) 289-8754</v>
          </cell>
          <cell r="AB380" t="str">
            <v xml:space="preserve"> </v>
          </cell>
          <cell r="AE380" t="str">
            <v>Hughes Hubbard</v>
          </cell>
          <cell r="AF380" t="str">
            <v>FMFC</v>
          </cell>
        </row>
        <row r="381">
          <cell r="A381">
            <v>345</v>
          </cell>
          <cell r="B381" t="str">
            <v>December 5, 2008</v>
          </cell>
          <cell r="C381" t="str">
            <v>FDIC</v>
          </cell>
          <cell r="D381" t="str">
            <v>RSSD</v>
          </cell>
          <cell r="E381">
            <v>2490575</v>
          </cell>
          <cell r="F381" t="str">
            <v>Oriental Financial Group, Inc.</v>
          </cell>
          <cell r="G381" t="str">
            <v xml:space="preserve">Public </v>
          </cell>
          <cell r="H381">
            <v>72000000</v>
          </cell>
          <cell r="I381" t="str">
            <v>COUNCIL</v>
          </cell>
          <cell r="J381">
            <v>39799</v>
          </cell>
          <cell r="K381" t="str">
            <v>Defer</v>
          </cell>
          <cell r="P381" t="str">
            <v>12/17/08: Council deferred</v>
          </cell>
          <cell r="T381" t="str">
            <v>Mr.José R. Fernandez</v>
          </cell>
          <cell r="U381" t="str">
            <v>787-771-6835</v>
          </cell>
          <cell r="V381" t="str">
            <v>Norberto Gonzalez</v>
          </cell>
          <cell r="W381" t="str">
            <v>P.O. Box 195115</v>
          </cell>
          <cell r="X381" t="str">
            <v xml:space="preserve">San Juan </v>
          </cell>
          <cell r="Y381" t="str">
            <v>PR</v>
          </cell>
          <cell r="Z381" t="str">
            <v>00919</v>
          </cell>
          <cell r="AA381" t="str">
            <v>(787) 771-6857</v>
          </cell>
          <cell r="AB381" t="str">
            <v xml:space="preserve"> </v>
          </cell>
          <cell r="AE381" t="str">
            <v>Squire Sanders</v>
          </cell>
          <cell r="AF381" t="str">
            <v>OFG</v>
          </cell>
        </row>
        <row r="382">
          <cell r="A382">
            <v>346</v>
          </cell>
          <cell r="B382" t="str">
            <v>December 5, 2008</v>
          </cell>
          <cell r="C382" t="str">
            <v>FDIC</v>
          </cell>
          <cell r="D382" t="str">
            <v>Holding Co Docket</v>
          </cell>
          <cell r="E382" t="str">
            <v>H1236</v>
          </cell>
          <cell r="F382" t="str">
            <v>Parkvale Financial Corporation</v>
          </cell>
          <cell r="G382" t="str">
            <v xml:space="preserve">Public </v>
          </cell>
          <cell r="H382">
            <v>32000000</v>
          </cell>
          <cell r="I382" t="str">
            <v>Approve</v>
          </cell>
          <cell r="L382" t="str">
            <v>December 9, 2008</v>
          </cell>
          <cell r="M382">
            <v>39791.541666666664</v>
          </cell>
          <cell r="N382" t="str">
            <v>Approve</v>
          </cell>
          <cell r="O382">
            <v>31762000</v>
          </cell>
          <cell r="P382" t="str">
            <v>revised down per 9/30 rwa (lhb)</v>
          </cell>
          <cell r="Q382" t="str">
            <v>Yes</v>
          </cell>
          <cell r="R382">
            <v>39793</v>
          </cell>
          <cell r="T382" t="str">
            <v>Mr. Robert J. McCarthy, Jr.</v>
          </cell>
          <cell r="U382" t="str">
            <v>412-373-4815</v>
          </cell>
          <cell r="V382" t="str">
            <v>Timothy G. Rubritz</v>
          </cell>
          <cell r="W382" t="str">
            <v>4220 William Penn Highway</v>
          </cell>
          <cell r="X382" t="str">
            <v>Monroeville</v>
          </cell>
          <cell r="Y382" t="str">
            <v>PA</v>
          </cell>
          <cell r="Z382" t="str">
            <v>15146</v>
          </cell>
          <cell r="AA382" t="str">
            <v>(412) 373-2847</v>
          </cell>
          <cell r="AB382">
            <v>39805</v>
          </cell>
          <cell r="AC382">
            <v>39805</v>
          </cell>
          <cell r="AD382">
            <v>31762000</v>
          </cell>
          <cell r="AE382" t="str">
            <v>Hughes Hubbard</v>
          </cell>
          <cell r="AF382" t="str">
            <v>PVSA</v>
          </cell>
          <cell r="AH382">
            <v>12.66</v>
          </cell>
          <cell r="AI382">
            <v>376327</v>
          </cell>
        </row>
        <row r="383">
          <cell r="A383">
            <v>347</v>
          </cell>
          <cell r="B383" t="str">
            <v>December 5, 2008</v>
          </cell>
          <cell r="C383" t="str">
            <v>FDIC</v>
          </cell>
          <cell r="D383" t="str">
            <v>RSSD</v>
          </cell>
          <cell r="E383">
            <v>1071397</v>
          </cell>
          <cell r="F383" t="str">
            <v>S&amp;T Bancorp</v>
          </cell>
          <cell r="G383" t="str">
            <v xml:space="preserve">Public </v>
          </cell>
          <cell r="H383">
            <v>108676000</v>
          </cell>
          <cell r="I383" t="str">
            <v>Approve</v>
          </cell>
          <cell r="L383" t="str">
            <v>December 9, 2008</v>
          </cell>
          <cell r="M383">
            <v>39791.541666666664</v>
          </cell>
          <cell r="N383" t="str">
            <v>Approve</v>
          </cell>
          <cell r="O383">
            <v>108676000</v>
          </cell>
          <cell r="Q383" t="str">
            <v>Yes</v>
          </cell>
          <cell r="R383">
            <v>39793</v>
          </cell>
          <cell r="T383" t="str">
            <v>Mr. Mark Kochvar</v>
          </cell>
          <cell r="U383" t="str">
            <v>724-465-4826</v>
          </cell>
          <cell r="V383" t="str">
            <v>Robert E. Rout</v>
          </cell>
          <cell r="W383" t="str">
            <v>800 Philadelphia Street</v>
          </cell>
          <cell r="X383" t="str">
            <v>Indiana</v>
          </cell>
          <cell r="Y383" t="str">
            <v>PA</v>
          </cell>
          <cell r="Z383" t="str">
            <v>15701</v>
          </cell>
          <cell r="AA383" t="str">
            <v>(724) 465-1488</v>
          </cell>
          <cell r="AB383">
            <v>39829</v>
          </cell>
          <cell r="AC383">
            <v>39829</v>
          </cell>
          <cell r="AD383">
            <v>108676000</v>
          </cell>
          <cell r="AE383" t="str">
            <v>Squire Sanders</v>
          </cell>
          <cell r="AF383" t="str">
            <v>STBA</v>
          </cell>
          <cell r="AH383">
            <v>31.53</v>
          </cell>
          <cell r="AI383">
            <v>517012</v>
          </cell>
        </row>
        <row r="384">
          <cell r="A384">
            <v>348</v>
          </cell>
          <cell r="B384" t="str">
            <v>December 5, 2008</v>
          </cell>
          <cell r="C384" t="str">
            <v>FDIC</v>
          </cell>
          <cell r="D384" t="str">
            <v>RSSD</v>
          </cell>
          <cell r="E384">
            <v>1023239</v>
          </cell>
          <cell r="F384" t="str">
            <v>Merchants Bancshares, Inc.</v>
          </cell>
          <cell r="G384" t="str">
            <v xml:space="preserve">Public </v>
          </cell>
          <cell r="H384">
            <v>0</v>
          </cell>
          <cell r="I384" t="str">
            <v>Approve</v>
          </cell>
          <cell r="L384" t="str">
            <v>December 8, 2008</v>
          </cell>
          <cell r="M384">
            <v>39790.625</v>
          </cell>
          <cell r="N384" t="str">
            <v>Approve</v>
          </cell>
          <cell r="O384">
            <v>0</v>
          </cell>
          <cell r="P384" t="str">
            <v>1/14/09: Counsel alerted team of their Withdrawal from CPP</v>
          </cell>
          <cell r="Q384" t="str">
            <v>Yes</v>
          </cell>
          <cell r="R384">
            <v>39793</v>
          </cell>
          <cell r="T384" t="str">
            <v>Mr. Michael Tuttle</v>
          </cell>
          <cell r="U384" t="str">
            <v>802-865-1808</v>
          </cell>
          <cell r="V384" t="str">
            <v>Sheldon Prnetice</v>
          </cell>
          <cell r="W384" t="str">
            <v>275 Kennedy Drive</v>
          </cell>
          <cell r="X384" t="str">
            <v>South Burlington</v>
          </cell>
          <cell r="Y384" t="str">
            <v>VT</v>
          </cell>
          <cell r="Z384" t="str">
            <v>05403</v>
          </cell>
          <cell r="AA384" t="str">
            <v>(802) 865-1834</v>
          </cell>
          <cell r="AB384" t="str">
            <v xml:space="preserve"> </v>
          </cell>
          <cell r="AE384" t="str">
            <v>Hughes Hubbard</v>
          </cell>
          <cell r="AF384" t="str">
            <v>MVBT</v>
          </cell>
          <cell r="AJ384" t="str">
            <v>1/114/2009</v>
          </cell>
        </row>
        <row r="385">
          <cell r="A385">
            <v>349</v>
          </cell>
          <cell r="B385" t="str">
            <v>December 5, 2008</v>
          </cell>
          <cell r="C385" t="str">
            <v>FDIC</v>
          </cell>
          <cell r="D385" t="str">
            <v>RSSD</v>
          </cell>
          <cell r="E385">
            <v>2686659</v>
          </cell>
          <cell r="F385" t="str">
            <v>ECB Bancorp, Inc./East Carolina Bank</v>
          </cell>
          <cell r="G385" t="str">
            <v xml:space="preserve">Public </v>
          </cell>
          <cell r="H385">
            <v>17949000</v>
          </cell>
          <cell r="I385" t="str">
            <v>Approve</v>
          </cell>
          <cell r="L385" t="str">
            <v>December 9, 2008</v>
          </cell>
          <cell r="M385">
            <v>39791.541666666664</v>
          </cell>
          <cell r="N385" t="str">
            <v>Approve</v>
          </cell>
          <cell r="O385">
            <v>17949000</v>
          </cell>
          <cell r="Q385" t="str">
            <v>Yes</v>
          </cell>
          <cell r="R385">
            <v>39793</v>
          </cell>
          <cell r="T385" t="str">
            <v>Mr. Arthur H. Keeney III</v>
          </cell>
          <cell r="U385" t="str">
            <v>252-925-5505</v>
          </cell>
          <cell r="V385" t="str">
            <v>Gary M. Adams</v>
          </cell>
          <cell r="W385" t="str">
            <v>P.O. Box 337</v>
          </cell>
          <cell r="X385" t="str">
            <v>Engelhard</v>
          </cell>
          <cell r="Y385" t="str">
            <v>NC</v>
          </cell>
          <cell r="Z385" t="str">
            <v>27824</v>
          </cell>
          <cell r="AA385" t="str">
            <v>(252) 925-8491</v>
          </cell>
          <cell r="AB385">
            <v>39829</v>
          </cell>
          <cell r="AC385">
            <v>39829</v>
          </cell>
          <cell r="AD385">
            <v>17949000</v>
          </cell>
          <cell r="AE385" t="str">
            <v>Squire Sanders</v>
          </cell>
          <cell r="AF385" t="str">
            <v>ECBE</v>
          </cell>
          <cell r="AH385">
            <v>18.57</v>
          </cell>
          <cell r="AI385">
            <v>144984</v>
          </cell>
        </row>
        <row r="386">
          <cell r="A386">
            <v>350</v>
          </cell>
          <cell r="B386" t="str">
            <v>December 5, 2008</v>
          </cell>
          <cell r="C386" t="str">
            <v>FDIC</v>
          </cell>
          <cell r="D386" t="str">
            <v>RSSD</v>
          </cell>
          <cell r="E386">
            <v>3082454</v>
          </cell>
          <cell r="F386" t="str">
            <v>Tennessee Valley Financial Holdings, Inc.</v>
          </cell>
          <cell r="G386" t="str">
            <v>Private</v>
          </cell>
          <cell r="H386">
            <v>3000000</v>
          </cell>
          <cell r="I386" t="str">
            <v>Approve</v>
          </cell>
          <cell r="L386" t="str">
            <v>December 11, 2008</v>
          </cell>
          <cell r="M386">
            <v>39793.583333333336</v>
          </cell>
          <cell r="N386" t="str">
            <v>Approve</v>
          </cell>
          <cell r="O386">
            <v>3000000</v>
          </cell>
          <cell r="Q386" t="str">
            <v>Yes</v>
          </cell>
          <cell r="R386">
            <v>39797</v>
          </cell>
          <cell r="T386" t="str">
            <v>Mr. Ken Scarboro</v>
          </cell>
          <cell r="U386" t="str">
            <v>865-483-9444 x148</v>
          </cell>
          <cell r="V386" t="str">
            <v>Tom Tuck</v>
          </cell>
          <cell r="W386" t="str">
            <v>401 S. Illinois Avenue</v>
          </cell>
          <cell r="X386" t="str">
            <v>Oak Ridge</v>
          </cell>
          <cell r="Y386" t="str">
            <v>TN</v>
          </cell>
          <cell r="Z386" t="str">
            <v>37830</v>
          </cell>
          <cell r="AA386" t="str">
            <v>(865) 483-7174</v>
          </cell>
          <cell r="AB386">
            <v>39805</v>
          </cell>
          <cell r="AC386">
            <v>39805</v>
          </cell>
          <cell r="AD386">
            <v>3000000</v>
          </cell>
          <cell r="AE386" t="str">
            <v>Hughes Hubbard</v>
          </cell>
          <cell r="AF386" t="str">
            <v>TVFH</v>
          </cell>
          <cell r="AH386" t="str">
            <v>n/a</v>
          </cell>
          <cell r="AI386" t="str">
            <v>n/a</v>
          </cell>
        </row>
        <row r="387">
          <cell r="A387">
            <v>351</v>
          </cell>
          <cell r="B387" t="str">
            <v>December 5, 2008</v>
          </cell>
          <cell r="C387" t="str">
            <v>FDIC</v>
          </cell>
          <cell r="D387" t="str">
            <v>RSSD</v>
          </cell>
          <cell r="E387">
            <v>1048997</v>
          </cell>
          <cell r="F387" t="str">
            <v>Smithtown Bancorp</v>
          </cell>
          <cell r="G387" t="str">
            <v xml:space="preserve">Public </v>
          </cell>
          <cell r="H387">
            <v>37826100</v>
          </cell>
          <cell r="I387" t="str">
            <v>COUNCIL</v>
          </cell>
          <cell r="J387">
            <v>39799</v>
          </cell>
          <cell r="K387" t="str">
            <v>Approve</v>
          </cell>
          <cell r="L387" t="str">
            <v>December 18, 2008</v>
          </cell>
          <cell r="M387">
            <v>39800.729166666664</v>
          </cell>
          <cell r="N387" t="str">
            <v>Approve</v>
          </cell>
          <cell r="O387">
            <v>37826000</v>
          </cell>
          <cell r="Q387" t="str">
            <v>Yes</v>
          </cell>
          <cell r="R387">
            <v>39812</v>
          </cell>
          <cell r="T387" t="str">
            <v>Ms. Anita Florek</v>
          </cell>
          <cell r="U387" t="str">
            <v>631-360-9311</v>
          </cell>
          <cell r="V387" t="str">
            <v>Bradley Rock 631-390-9305</v>
          </cell>
          <cell r="W387" t="str">
            <v>100 Motor Pkwy</v>
          </cell>
          <cell r="X387" t="str">
            <v>Hauppauge</v>
          </cell>
          <cell r="Y387" t="str">
            <v>NY</v>
          </cell>
          <cell r="Z387" t="str">
            <v>11788</v>
          </cell>
          <cell r="AA387" t="str">
            <v>(631) 360-9399</v>
          </cell>
          <cell r="AB387" t="str">
            <v xml:space="preserve"> </v>
          </cell>
          <cell r="AE387" t="str">
            <v>Squire Sanders</v>
          </cell>
          <cell r="AF387" t="str">
            <v>SMTB</v>
          </cell>
        </row>
        <row r="388">
          <cell r="A388">
            <v>352</v>
          </cell>
          <cell r="B388" t="str">
            <v>December 5, 2008</v>
          </cell>
          <cell r="C388" t="str">
            <v>FDIC</v>
          </cell>
          <cell r="D388" t="str">
            <v>RSSD</v>
          </cell>
          <cell r="E388">
            <v>1203602</v>
          </cell>
          <cell r="F388" t="str">
            <v>First Busey Corporation</v>
          </cell>
          <cell r="G388" t="str">
            <v xml:space="preserve">Public </v>
          </cell>
          <cell r="H388">
            <v>100000000</v>
          </cell>
          <cell r="I388" t="str">
            <v>Approve</v>
          </cell>
          <cell r="L388" t="str">
            <v>December 19, 2008</v>
          </cell>
          <cell r="M388">
            <v>39801.5625</v>
          </cell>
          <cell r="N388" t="str">
            <v>Remand to Council</v>
          </cell>
          <cell r="P388" t="str">
            <v>12/19/08: I/C remanded to council; 1/9/09 IC tabled</v>
          </cell>
          <cell r="T388" t="str">
            <v>Ms. Barbara J. Harrington</v>
          </cell>
          <cell r="U388" t="str">
            <v>217-365-4302</v>
          </cell>
          <cell r="V388" t="str">
            <v>Van A. Dukeman 217-365-4510</v>
          </cell>
          <cell r="W388" t="str">
            <v>201 W. Main Street</v>
          </cell>
          <cell r="X388" t="str">
            <v>Urbana</v>
          </cell>
          <cell r="Y388" t="str">
            <v>IL</v>
          </cell>
          <cell r="Z388" t="str">
            <v>61801</v>
          </cell>
          <cell r="AA388" t="str">
            <v>(217) 365-4592</v>
          </cell>
          <cell r="AB388" t="str">
            <v xml:space="preserve"> </v>
          </cell>
          <cell r="AE388" t="str">
            <v>Hughes Hubbard</v>
          </cell>
          <cell r="AF388" t="str">
            <v>BUSE</v>
          </cell>
        </row>
        <row r="389">
          <cell r="A389">
            <v>353</v>
          </cell>
          <cell r="B389" t="str">
            <v>December 5, 2008</v>
          </cell>
          <cell r="C389" t="str">
            <v>FDIC</v>
          </cell>
          <cell r="D389" t="str">
            <v>RSSD</v>
          </cell>
          <cell r="E389">
            <v>2935405</v>
          </cell>
          <cell r="F389" t="str">
            <v>Central Valley Community Bancorp</v>
          </cell>
          <cell r="G389" t="str">
            <v xml:space="preserve">Public </v>
          </cell>
          <cell r="H389">
            <v>7000000</v>
          </cell>
          <cell r="I389" t="str">
            <v>Approve</v>
          </cell>
          <cell r="L389" t="str">
            <v>December 22, 2008</v>
          </cell>
          <cell r="M389">
            <v>39804.541666666664</v>
          </cell>
          <cell r="N389" t="str">
            <v>Approve</v>
          </cell>
          <cell r="O389">
            <v>7000000</v>
          </cell>
          <cell r="Q389" t="str">
            <v>Yes</v>
          </cell>
          <cell r="R389">
            <v>39812</v>
          </cell>
          <cell r="T389" t="str">
            <v>Mr. Daniel J. Doyle</v>
          </cell>
          <cell r="U389" t="str">
            <v>559-323-3320</v>
          </cell>
          <cell r="V389" t="str">
            <v>David A. Kinross 559-323-3310</v>
          </cell>
          <cell r="W389" t="str">
            <v>7100 N. Financial Dr., Suite 101</v>
          </cell>
          <cell r="X389" t="str">
            <v>Fresno</v>
          </cell>
          <cell r="Y389" t="str">
            <v>CA</v>
          </cell>
          <cell r="Z389" t="str">
            <v>93720</v>
          </cell>
          <cell r="AA389" t="str">
            <v>(559) 323-3310</v>
          </cell>
          <cell r="AB389" t="str">
            <v xml:space="preserve"> </v>
          </cell>
          <cell r="AE389" t="str">
            <v>Squire Sanders</v>
          </cell>
          <cell r="AF389" t="str">
            <v>CVCY</v>
          </cell>
          <cell r="AH389">
            <v>6.64</v>
          </cell>
          <cell r="AI389">
            <v>158133</v>
          </cell>
        </row>
        <row r="390">
          <cell r="A390">
            <v>354</v>
          </cell>
          <cell r="B390" t="str">
            <v>December 5, 2008</v>
          </cell>
          <cell r="C390" t="str">
            <v>FDIC</v>
          </cell>
          <cell r="D390" t="str">
            <v>RSSD</v>
          </cell>
          <cell r="E390">
            <v>2483438</v>
          </cell>
          <cell r="F390" t="str">
            <v>Community Bank of the Bay</v>
          </cell>
          <cell r="G390" t="str">
            <v>CDFI - Private</v>
          </cell>
          <cell r="H390">
            <v>1747000</v>
          </cell>
          <cell r="I390" t="str">
            <v>Approve</v>
          </cell>
          <cell r="L390" t="str">
            <v>December 9, 2008</v>
          </cell>
          <cell r="M390">
            <v>39791.541666666664</v>
          </cell>
          <cell r="N390" t="str">
            <v>Approve</v>
          </cell>
          <cell r="O390">
            <v>1747000</v>
          </cell>
          <cell r="Q390" t="str">
            <v>Yes</v>
          </cell>
          <cell r="R390">
            <v>39793</v>
          </cell>
          <cell r="T390" t="str">
            <v>Mr. Brian K. Garrett</v>
          </cell>
          <cell r="U390" t="str">
            <v>510-433-5402</v>
          </cell>
          <cell r="V390" t="str">
            <v>Chaula M. Pandya 510-433-5415</v>
          </cell>
          <cell r="W390" t="str">
            <v>1750 Broadway</v>
          </cell>
          <cell r="X390" t="str">
            <v>Oakland</v>
          </cell>
          <cell r="Y390" t="str">
            <v>CA</v>
          </cell>
          <cell r="Z390" t="str">
            <v>94612</v>
          </cell>
          <cell r="AA390" t="str">
            <v>(510) 433-5431</v>
          </cell>
          <cell r="AB390">
            <v>39829</v>
          </cell>
          <cell r="AC390">
            <v>39829</v>
          </cell>
          <cell r="AD390">
            <v>1747000</v>
          </cell>
          <cell r="AE390" t="str">
            <v>Hughes Hubbard</v>
          </cell>
          <cell r="AF390" t="str">
            <v>CBYAA</v>
          </cell>
          <cell r="AH390" t="str">
            <v>n/a</v>
          </cell>
          <cell r="AI390" t="str">
            <v>n/a</v>
          </cell>
        </row>
        <row r="391">
          <cell r="A391">
            <v>355</v>
          </cell>
          <cell r="B391" t="str">
            <v>December 5, 2008</v>
          </cell>
          <cell r="C391" t="str">
            <v>FDIC</v>
          </cell>
          <cell r="D391" t="str">
            <v>RSSD</v>
          </cell>
          <cell r="E391">
            <v>1356526</v>
          </cell>
          <cell r="F391" t="str">
            <v>Greer Bancshares Incorporated</v>
          </cell>
          <cell r="G391" t="str">
            <v>OTC - Private</v>
          </cell>
          <cell r="H391">
            <v>9993000</v>
          </cell>
          <cell r="I391" t="str">
            <v>Approve</v>
          </cell>
          <cell r="L391" t="str">
            <v>December 19, 2008</v>
          </cell>
          <cell r="M391">
            <v>39801.5625</v>
          </cell>
          <cell r="N391" t="str">
            <v>Approve</v>
          </cell>
          <cell r="O391">
            <v>9993000</v>
          </cell>
          <cell r="Q391" t="str">
            <v>Yes</v>
          </cell>
          <cell r="R391">
            <v>39812</v>
          </cell>
          <cell r="T391" t="str">
            <v>Mr. Kenneth M. Harper</v>
          </cell>
          <cell r="U391" t="str">
            <v>864-848-5104</v>
          </cell>
          <cell r="V391" t="str">
            <v>J. Richard Medlock, Jr. 864-848-5120</v>
          </cell>
          <cell r="W391" t="str">
            <v>P.O. Box 1029 - 1111 W. Poinsett Streeet</v>
          </cell>
          <cell r="X391" t="str">
            <v>Greer</v>
          </cell>
          <cell r="Y391" t="str">
            <v>SC</v>
          </cell>
          <cell r="Z391" t="str">
            <v>29650</v>
          </cell>
          <cell r="AA391" t="str">
            <v>(864) 968-1437</v>
          </cell>
          <cell r="AB391" t="str">
            <v xml:space="preserve"> </v>
          </cell>
          <cell r="AE391" t="str">
            <v>Squire Sanders</v>
          </cell>
          <cell r="AF391" t="str">
            <v>GRBS</v>
          </cell>
        </row>
        <row r="392">
          <cell r="A392">
            <v>356</v>
          </cell>
          <cell r="B392" t="str">
            <v>December 5, 2008</v>
          </cell>
          <cell r="C392" t="str">
            <v>FDIC</v>
          </cell>
          <cell r="D392" t="str">
            <v>Holding Co Docket</v>
          </cell>
          <cell r="E392" t="str">
            <v>H4242</v>
          </cell>
          <cell r="F392" t="str">
            <v>Legacy Bancorp, Inc.</v>
          </cell>
          <cell r="G392" t="str">
            <v xml:space="preserve">Public </v>
          </cell>
          <cell r="H392">
            <v>20292000</v>
          </cell>
          <cell r="I392" t="str">
            <v>Approve</v>
          </cell>
          <cell r="L392" t="str">
            <v>December 23, 2008</v>
          </cell>
          <cell r="M392">
            <v>39805.625</v>
          </cell>
          <cell r="N392" t="str">
            <v>Approve</v>
          </cell>
          <cell r="O392">
            <v>20292000</v>
          </cell>
          <cell r="P392" t="str">
            <v>12/11/08: I/C heard and said would approve on conditions; 12/23/08: I/C approved</v>
          </cell>
          <cell r="Q392" t="str">
            <v>Yes</v>
          </cell>
          <cell r="R392">
            <v>39822</v>
          </cell>
          <cell r="T392" t="str">
            <v>Mr. J. Williar Dunlaevy</v>
          </cell>
          <cell r="U392" t="str">
            <v>413-445-3513</v>
          </cell>
          <cell r="V392" t="str">
            <v>Paul H. Bruce 413-445-3513</v>
          </cell>
          <cell r="W392" t="str">
            <v>99 North Street</v>
          </cell>
          <cell r="X392" t="str">
            <v>Pittsfield</v>
          </cell>
          <cell r="Y392" t="str">
            <v>MA</v>
          </cell>
          <cell r="Z392" t="str">
            <v>01201</v>
          </cell>
          <cell r="AA392" t="str">
            <v>(413) 442-8155</v>
          </cell>
          <cell r="AB392" t="str">
            <v xml:space="preserve"> </v>
          </cell>
          <cell r="AE392" t="str">
            <v>Hughes Hubbard</v>
          </cell>
          <cell r="AF392" t="str">
            <v>LEGC</v>
          </cell>
        </row>
        <row r="393">
          <cell r="A393">
            <v>357</v>
          </cell>
          <cell r="B393" t="str">
            <v>December 5, 2008</v>
          </cell>
          <cell r="C393" t="str">
            <v>FDIC</v>
          </cell>
          <cell r="D393" t="str">
            <v>RSSD</v>
          </cell>
          <cell r="E393">
            <v>2762973</v>
          </cell>
          <cell r="F393" t="str">
            <v>Pacific Contintental Bank</v>
          </cell>
          <cell r="G393" t="str">
            <v xml:space="preserve">Public </v>
          </cell>
          <cell r="H393">
            <v>0</v>
          </cell>
          <cell r="I393" t="str">
            <v>Approve</v>
          </cell>
          <cell r="L393" t="str">
            <v>December 9, 2008</v>
          </cell>
          <cell r="M393">
            <v>39791.541666666664</v>
          </cell>
          <cell r="N393" t="str">
            <v>Approve</v>
          </cell>
          <cell r="O393">
            <v>0</v>
          </cell>
          <cell r="P393" t="str">
            <v>1/13/09: Attorneys alerted us of their Withdrawal from CPP</v>
          </cell>
          <cell r="Q393" t="str">
            <v>Yes</v>
          </cell>
          <cell r="R393">
            <v>39793</v>
          </cell>
          <cell r="T393" t="str">
            <v>Mr. Michael A. Reynolds</v>
          </cell>
          <cell r="U393" t="str">
            <v>541-686-8685 x2141</v>
          </cell>
          <cell r="V393" t="str">
            <v>Hal Brown 541-686-8685 x2118</v>
          </cell>
          <cell r="W393" t="str">
            <v>111 W 7th Ave.</v>
          </cell>
          <cell r="X393" t="str">
            <v>Eugene</v>
          </cell>
          <cell r="Y393" t="str">
            <v>OR</v>
          </cell>
          <cell r="Z393" t="str">
            <v>97401</v>
          </cell>
          <cell r="AA393" t="str">
            <v>(541) 984-2341</v>
          </cell>
          <cell r="AB393">
            <v>39829</v>
          </cell>
          <cell r="AE393" t="str">
            <v>Squire Sanders</v>
          </cell>
          <cell r="AF393" t="str">
            <v>PCBK</v>
          </cell>
          <cell r="AH393">
            <v>13.31</v>
          </cell>
          <cell r="AI393">
            <v>338092</v>
          </cell>
          <cell r="AJ393">
            <v>39826</v>
          </cell>
        </row>
        <row r="394">
          <cell r="A394">
            <v>358</v>
          </cell>
          <cell r="B394" t="str">
            <v>December 5, 2008</v>
          </cell>
          <cell r="C394" t="str">
            <v>FDIC</v>
          </cell>
          <cell r="D394" t="str">
            <v>RSSD</v>
          </cell>
          <cell r="E394">
            <v>1142475</v>
          </cell>
          <cell r="F394" t="str">
            <v>Codorus Valley Bancorp, Inc.</v>
          </cell>
          <cell r="G394" t="str">
            <v xml:space="preserve">Public </v>
          </cell>
          <cell r="H394">
            <v>16500000</v>
          </cell>
          <cell r="I394" t="str">
            <v>Approve</v>
          </cell>
          <cell r="L394" t="str">
            <v>December 9, 2008</v>
          </cell>
          <cell r="M394">
            <v>39791.541666666664</v>
          </cell>
          <cell r="N394" t="str">
            <v>Approve</v>
          </cell>
          <cell r="O394">
            <v>16500000</v>
          </cell>
          <cell r="Q394" t="str">
            <v>Yes</v>
          </cell>
          <cell r="R394">
            <v>39793</v>
          </cell>
          <cell r="T394" t="str">
            <v>Mr. Harry R. Swift</v>
          </cell>
          <cell r="U394" t="str">
            <v>717-747-1501</v>
          </cell>
          <cell r="V394" t="str">
            <v>Larry J. Miller 717-747-1500</v>
          </cell>
          <cell r="W394" t="str">
            <v>105 Leader Heights Road, P.O. Box 2887</v>
          </cell>
          <cell r="X394" t="str">
            <v>York</v>
          </cell>
          <cell r="Y394" t="str">
            <v>PA</v>
          </cell>
          <cell r="Z394" t="str">
            <v>17405-2887</v>
          </cell>
          <cell r="AA394" t="str">
            <v>(717) 747-0490</v>
          </cell>
          <cell r="AB394">
            <v>39822</v>
          </cell>
          <cell r="AC394">
            <v>39822</v>
          </cell>
          <cell r="AD394">
            <v>16500000</v>
          </cell>
          <cell r="AE394" t="str">
            <v>Hughes Hubbard</v>
          </cell>
          <cell r="AF394" t="str">
            <v>CVLY</v>
          </cell>
          <cell r="AH394">
            <v>9.3800000000000008</v>
          </cell>
          <cell r="AI394">
            <v>263859</v>
          </cell>
        </row>
        <row r="395">
          <cell r="A395">
            <v>359</v>
          </cell>
          <cell r="B395" t="str">
            <v>December 5, 2008</v>
          </cell>
          <cell r="C395" t="str">
            <v>FDIC</v>
          </cell>
          <cell r="D395" t="str">
            <v>RSSD</v>
          </cell>
          <cell r="E395">
            <v>3098576</v>
          </cell>
          <cell r="F395" t="str">
            <v>Plumas Bancorp</v>
          </cell>
          <cell r="G395" t="str">
            <v xml:space="preserve">Public </v>
          </cell>
          <cell r="H395">
            <v>11976000</v>
          </cell>
          <cell r="I395" t="str">
            <v>Approve</v>
          </cell>
          <cell r="L395" t="str">
            <v>December 9, 2008</v>
          </cell>
          <cell r="M395">
            <v>39791.541666666664</v>
          </cell>
          <cell r="N395" t="str">
            <v>Approve</v>
          </cell>
          <cell r="O395">
            <v>11976000</v>
          </cell>
          <cell r="Q395" t="str">
            <v>Yes</v>
          </cell>
          <cell r="R395">
            <v>39793</v>
          </cell>
          <cell r="T395" t="str">
            <v>Mr. Douglas N. Biddle</v>
          </cell>
          <cell r="U395" t="str">
            <v>530-283-7305 x8902</v>
          </cell>
          <cell r="V395" t="str">
            <v>Andrew J. Ryback 530-283-7305 x8905</v>
          </cell>
          <cell r="W395" t="str">
            <v>35 S. Lindan Avenue</v>
          </cell>
          <cell r="X395" t="str">
            <v>Quincy</v>
          </cell>
          <cell r="Y395" t="str">
            <v>CA</v>
          </cell>
          <cell r="Z395" t="str">
            <v>95971</v>
          </cell>
          <cell r="AA395" t="str">
            <v>(530) 283-3557</v>
          </cell>
          <cell r="AB395">
            <v>39829</v>
          </cell>
          <cell r="AE395" t="str">
            <v>Squire Sanders</v>
          </cell>
          <cell r="AF395" t="str">
            <v>PLBC</v>
          </cell>
          <cell r="AH395">
            <v>7.54</v>
          </cell>
          <cell r="AI395">
            <v>1588329</v>
          </cell>
        </row>
        <row r="396">
          <cell r="A396">
            <v>360</v>
          </cell>
          <cell r="B396" t="str">
            <v>December 5, 2008</v>
          </cell>
          <cell r="C396" t="str">
            <v>FDIC</v>
          </cell>
          <cell r="D396" t="str">
            <v>RSSD</v>
          </cell>
          <cell r="E396">
            <v>1249730</v>
          </cell>
          <cell r="F396" t="str">
            <v>S.Y. Bancorp, Inc.</v>
          </cell>
          <cell r="G396" t="str">
            <v xml:space="preserve">Public </v>
          </cell>
          <cell r="H396">
            <v>0</v>
          </cell>
          <cell r="I396" t="str">
            <v>Approve</v>
          </cell>
          <cell r="L396" t="str">
            <v>December 9, 2008</v>
          </cell>
          <cell r="M396">
            <v>39791.541666666664</v>
          </cell>
          <cell r="N396" t="str">
            <v>Approve</v>
          </cell>
          <cell r="O396">
            <v>0</v>
          </cell>
          <cell r="P396" t="str">
            <v>1/5/09: received phone call from preliminary contact stating their withdrawal from the program--awaiting withdrawal letter; 1/7/09 received the letter</v>
          </cell>
          <cell r="Q396" t="str">
            <v>Yes</v>
          </cell>
          <cell r="R396">
            <v>39793</v>
          </cell>
          <cell r="T396" t="str">
            <v>Mr. David P. Heintzman</v>
          </cell>
          <cell r="U396" t="str">
            <v>502-625-9161</v>
          </cell>
          <cell r="V396" t="str">
            <v>T. Clay Stinnett 502-625-0890</v>
          </cell>
          <cell r="W396" t="str">
            <v>1040 East Main Street</v>
          </cell>
          <cell r="X396" t="str">
            <v>Louisville</v>
          </cell>
          <cell r="Y396" t="str">
            <v>KY</v>
          </cell>
          <cell r="Z396" t="str">
            <v>40206</v>
          </cell>
          <cell r="AA396" t="str">
            <v>(502) 625-2596</v>
          </cell>
          <cell r="AB396" t="str">
            <v xml:space="preserve"> </v>
          </cell>
          <cell r="AE396" t="str">
            <v>Hughes Hubbard</v>
          </cell>
          <cell r="AF396" t="str">
            <v>SYBT</v>
          </cell>
          <cell r="AJ396">
            <v>39818</v>
          </cell>
        </row>
        <row r="397">
          <cell r="A397">
            <v>361</v>
          </cell>
          <cell r="B397" t="str">
            <v>December 5, 2008</v>
          </cell>
          <cell r="C397" t="str">
            <v>FDIC</v>
          </cell>
          <cell r="D397" t="str">
            <v>RSSD</v>
          </cell>
          <cell r="E397">
            <v>1131497</v>
          </cell>
          <cell r="F397" t="str">
            <v>Cornerstone Bancshares, Inc.</v>
          </cell>
          <cell r="G397" t="str">
            <v>OTC - Public</v>
          </cell>
          <cell r="H397">
            <v>12000000</v>
          </cell>
          <cell r="I397" t="str">
            <v>Approve</v>
          </cell>
          <cell r="P397" t="str">
            <v>Held by/waiting on FDIC</v>
          </cell>
          <cell r="T397" t="str">
            <v>Mr. Frank Hughes</v>
          </cell>
          <cell r="U397" t="str">
            <v>423-385-3009</v>
          </cell>
          <cell r="V397" t="str">
            <v>Gary Petty 423-385-3054</v>
          </cell>
          <cell r="W397" t="str">
            <v>6491 Lee Highway Suite 119</v>
          </cell>
          <cell r="X397" t="str">
            <v>Chattanooga</v>
          </cell>
          <cell r="Y397" t="str">
            <v>TN</v>
          </cell>
          <cell r="Z397" t="str">
            <v>37421</v>
          </cell>
          <cell r="AA397" t="str">
            <v>(423) 385-3137</v>
          </cell>
          <cell r="AB397" t="str">
            <v xml:space="preserve"> </v>
          </cell>
          <cell r="AE397" t="str">
            <v>Squire Sanders</v>
          </cell>
          <cell r="AF397" t="str">
            <v>CSBQ</v>
          </cell>
        </row>
        <row r="398">
          <cell r="A398">
            <v>362</v>
          </cell>
          <cell r="B398" t="str">
            <v>December 5, 2008</v>
          </cell>
          <cell r="C398" t="str">
            <v>FDIC</v>
          </cell>
          <cell r="D398" t="str">
            <v>RSSD</v>
          </cell>
          <cell r="E398">
            <v>2291624</v>
          </cell>
          <cell r="F398" t="str">
            <v>The Bank of Kentucky Financial Corporation</v>
          </cell>
          <cell r="G398" t="str">
            <v>OTC - Public</v>
          </cell>
          <cell r="H398">
            <v>34000000</v>
          </cell>
          <cell r="I398" t="str">
            <v>Approve</v>
          </cell>
          <cell r="L398" t="str">
            <v>December 11, 2008</v>
          </cell>
          <cell r="M398">
            <v>39793.583333333336</v>
          </cell>
          <cell r="N398" t="str">
            <v>Approve</v>
          </cell>
          <cell r="O398">
            <v>34000000</v>
          </cell>
          <cell r="Q398" t="str">
            <v>Yes</v>
          </cell>
          <cell r="R398">
            <v>39797</v>
          </cell>
          <cell r="T398" t="str">
            <v>Mr. Robert W. Zapp</v>
          </cell>
          <cell r="U398" t="str">
            <v>859-372-5172</v>
          </cell>
          <cell r="V398" t="str">
            <v>Martin J. Gerrety 859-578-2485</v>
          </cell>
          <cell r="W398" t="str">
            <v>111 Lookout Farm Drive</v>
          </cell>
          <cell r="X398" t="str">
            <v>Crestview Hills</v>
          </cell>
          <cell r="Y398" t="str">
            <v>KY</v>
          </cell>
          <cell r="Z398" t="str">
            <v>41017</v>
          </cell>
          <cell r="AA398" t="str">
            <v>(859) 578-2960</v>
          </cell>
          <cell r="AB398" t="str">
            <v xml:space="preserve"> </v>
          </cell>
          <cell r="AE398" t="str">
            <v>Hughes Hubbard</v>
          </cell>
          <cell r="AF398" t="str">
            <v>BKYF</v>
          </cell>
        </row>
        <row r="399">
          <cell r="A399">
            <v>363</v>
          </cell>
          <cell r="B399" t="str">
            <v>December 5, 2008</v>
          </cell>
          <cell r="C399" t="str">
            <v>FDIC</v>
          </cell>
          <cell r="D399" t="str">
            <v>RSSD</v>
          </cell>
          <cell r="E399">
            <v>2399119</v>
          </cell>
          <cell r="F399" t="str">
            <v>FCB Bancorp, Inc.</v>
          </cell>
          <cell r="G399" t="str">
            <v>OTC - Private</v>
          </cell>
          <cell r="H399">
            <v>9295000</v>
          </cell>
          <cell r="I399" t="str">
            <v>Approve</v>
          </cell>
          <cell r="L399" t="str">
            <v>December 11, 2008</v>
          </cell>
          <cell r="M399">
            <v>39793.583333333336</v>
          </cell>
          <cell r="N399" t="str">
            <v>Approve</v>
          </cell>
          <cell r="O399">
            <v>9294000</v>
          </cell>
          <cell r="Q399" t="str">
            <v>Yes</v>
          </cell>
          <cell r="R399">
            <v>39797</v>
          </cell>
          <cell r="T399" t="str">
            <v>Mr. Brian G. Karst</v>
          </cell>
          <cell r="U399" t="str">
            <v>502-891-4404</v>
          </cell>
          <cell r="V399" t="str">
            <v>Connie Hunt 502-891-4413</v>
          </cell>
          <cell r="W399" t="str">
            <v>293 N. Hubbards Lane</v>
          </cell>
          <cell r="X399" t="str">
            <v>Louisville</v>
          </cell>
          <cell r="Y399" t="str">
            <v>KY</v>
          </cell>
          <cell r="Z399" t="str">
            <v>40207</v>
          </cell>
          <cell r="AA399" t="str">
            <v>(502) 891-4437</v>
          </cell>
          <cell r="AB399">
            <v>39801</v>
          </cell>
          <cell r="AC399">
            <v>39801</v>
          </cell>
          <cell r="AD399">
            <v>9294000</v>
          </cell>
          <cell r="AE399" t="str">
            <v>Squire Sanders</v>
          </cell>
          <cell r="AF399" t="str">
            <v>FCBE</v>
          </cell>
          <cell r="AH399" t="str">
            <v>n/a</v>
          </cell>
          <cell r="AI399" t="str">
            <v>n/a</v>
          </cell>
        </row>
        <row r="400">
          <cell r="A400">
            <v>364</v>
          </cell>
          <cell r="B400" t="str">
            <v>December 5, 2008</v>
          </cell>
          <cell r="C400" t="str">
            <v>FDIC</v>
          </cell>
          <cell r="D400" t="str">
            <v>RSSD</v>
          </cell>
          <cell r="E400">
            <v>936462</v>
          </cell>
          <cell r="F400" t="str">
            <v>Mechanics Bank</v>
          </cell>
          <cell r="G400" t="str">
            <v>OTC - Private</v>
          </cell>
          <cell r="H400">
            <v>60000000</v>
          </cell>
          <cell r="I400" t="str">
            <v>Approve</v>
          </cell>
          <cell r="L400" t="str">
            <v>December 8, 2008</v>
          </cell>
          <cell r="M400">
            <v>39790.625</v>
          </cell>
          <cell r="N400" t="str">
            <v>Approve</v>
          </cell>
          <cell r="O400">
            <v>60000000</v>
          </cell>
          <cell r="P400" t="str">
            <v>12/9/08; FDIC sent an amended application so they can use the private terms sheet</v>
          </cell>
          <cell r="Q400" t="str">
            <v>Yes</v>
          </cell>
          <cell r="R400">
            <v>39793</v>
          </cell>
          <cell r="T400" t="str">
            <v>Mr. Garrett W. Lambert</v>
          </cell>
          <cell r="U400" t="str">
            <v>510-262-7325</v>
          </cell>
          <cell r="V400" t="str">
            <v>William J. Schwerin 510-262-7211</v>
          </cell>
          <cell r="W400" t="str">
            <v>3170 Hilltop Mall Rd</v>
          </cell>
          <cell r="X400" t="str">
            <v xml:space="preserve">Richmond </v>
          </cell>
          <cell r="Y400" t="str">
            <v>CA</v>
          </cell>
          <cell r="Z400" t="str">
            <v>94806</v>
          </cell>
          <cell r="AA400" t="str">
            <v>(510) 262-7945</v>
          </cell>
          <cell r="AB400" t="str">
            <v xml:space="preserve"> </v>
          </cell>
          <cell r="AE400" t="str">
            <v>Hughes Hubbard</v>
          </cell>
          <cell r="AF400" t="str">
            <v>MCBH</v>
          </cell>
        </row>
        <row r="401">
          <cell r="A401">
            <v>365</v>
          </cell>
          <cell r="B401" t="str">
            <v>December 5, 2008</v>
          </cell>
          <cell r="C401" t="str">
            <v>FDIC</v>
          </cell>
          <cell r="D401" t="str">
            <v>RSSD</v>
          </cell>
          <cell r="E401">
            <v>294779</v>
          </cell>
          <cell r="F401" t="str">
            <v>Timberland Bancorp, Inc.</v>
          </cell>
          <cell r="G401" t="str">
            <v xml:space="preserve">Public </v>
          </cell>
          <cell r="H401">
            <v>16641000</v>
          </cell>
          <cell r="I401" t="str">
            <v>Approve</v>
          </cell>
          <cell r="L401" t="str">
            <v>December 11, 2008</v>
          </cell>
          <cell r="M401">
            <v>39793.583333333336</v>
          </cell>
          <cell r="N401" t="str">
            <v>Approve</v>
          </cell>
          <cell r="O401">
            <v>16641000</v>
          </cell>
          <cell r="Q401" t="str">
            <v>Yes</v>
          </cell>
          <cell r="R401">
            <v>39797</v>
          </cell>
          <cell r="T401" t="str">
            <v>Mr. Dean J. Brydon</v>
          </cell>
          <cell r="U401" t="str">
            <v>360-533-4747</v>
          </cell>
          <cell r="V401" t="str">
            <v>Michael R. Sand 360-533-4747</v>
          </cell>
          <cell r="W401" t="str">
            <v>624 Simpson Ave</v>
          </cell>
          <cell r="X401" t="str">
            <v>Hoquiam</v>
          </cell>
          <cell r="Y401" t="str">
            <v>WA</v>
          </cell>
          <cell r="Z401" t="str">
            <v>98550</v>
          </cell>
          <cell r="AA401" t="str">
            <v>(360) 533-4743</v>
          </cell>
          <cell r="AB401">
            <v>39805</v>
          </cell>
          <cell r="AC401">
            <v>39805</v>
          </cell>
          <cell r="AD401">
            <v>16641000</v>
          </cell>
          <cell r="AE401" t="str">
            <v>Squire Sanders</v>
          </cell>
          <cell r="AF401" t="str">
            <v>TSBK</v>
          </cell>
          <cell r="AH401">
            <v>6.73</v>
          </cell>
          <cell r="AI401">
            <v>370899</v>
          </cell>
        </row>
        <row r="402">
          <cell r="A402">
            <v>366</v>
          </cell>
          <cell r="B402" t="str">
            <v>December 5, 2008</v>
          </cell>
          <cell r="C402" t="str">
            <v>FDIC</v>
          </cell>
          <cell r="D402" t="str">
            <v>RSSD</v>
          </cell>
          <cell r="E402">
            <v>821906</v>
          </cell>
          <cell r="F402" t="str">
            <v>Salisbury Bancorp, Inc.</v>
          </cell>
          <cell r="G402" t="str">
            <v xml:space="preserve">Public </v>
          </cell>
          <cell r="H402">
            <v>8816000</v>
          </cell>
          <cell r="I402" t="str">
            <v>Approve</v>
          </cell>
          <cell r="L402" t="str">
            <v>January  7, 2009</v>
          </cell>
          <cell r="M402">
            <v>39820.4375</v>
          </cell>
          <cell r="N402" t="str">
            <v>Approve</v>
          </cell>
          <cell r="O402">
            <v>8816000</v>
          </cell>
          <cell r="Q402" t="str">
            <v>Yes</v>
          </cell>
          <cell r="R402">
            <v>39820</v>
          </cell>
          <cell r="T402" t="str">
            <v>Mr. Richard J. Cantele, Jr.</v>
          </cell>
          <cell r="U402" t="str">
            <v>860-435-9801</v>
          </cell>
          <cell r="V402" t="str">
            <v>John F. Perotti 860-435-9801</v>
          </cell>
          <cell r="W402" t="str">
            <v>5 Bissell Street, PO Box 1868</v>
          </cell>
          <cell r="X402" t="str">
            <v>Lakeville</v>
          </cell>
          <cell r="Y402" t="str">
            <v>CT</v>
          </cell>
          <cell r="Z402" t="str">
            <v>06039-1868</v>
          </cell>
          <cell r="AA402" t="str">
            <v>(860) 435-0631</v>
          </cell>
          <cell r="AB402" t="str">
            <v xml:space="preserve"> </v>
          </cell>
          <cell r="AE402" t="str">
            <v>Hughes Hubbard</v>
          </cell>
          <cell r="AF402" t="str">
            <v>SAL</v>
          </cell>
        </row>
        <row r="403">
          <cell r="A403">
            <v>367</v>
          </cell>
          <cell r="B403" t="str">
            <v>December 5, 2008</v>
          </cell>
          <cell r="C403" t="str">
            <v>FDIC</v>
          </cell>
          <cell r="D403" t="str">
            <v>RSSD</v>
          </cell>
          <cell r="E403">
            <v>2132932</v>
          </cell>
          <cell r="F403" t="str">
            <v>New York Community Bancorp, Inc.</v>
          </cell>
          <cell r="G403" t="str">
            <v xml:space="preserve">Public </v>
          </cell>
          <cell r="H403">
            <v>0</v>
          </cell>
          <cell r="I403" t="str">
            <v>COUNCIL</v>
          </cell>
          <cell r="J403">
            <v>39799</v>
          </cell>
          <cell r="K403" t="str">
            <v>Approve</v>
          </cell>
          <cell r="L403" t="str">
            <v>December 30, 2008</v>
          </cell>
          <cell r="M403">
            <v>39812.583333333336</v>
          </cell>
          <cell r="N403" t="str">
            <v>Approve</v>
          </cell>
          <cell r="O403">
            <v>0</v>
          </cell>
          <cell r="P403" t="str">
            <v>12/18/08: I/C Held for more information from staff  1/13/09: Received Letter notifying UST of their withdrawal from CPP</v>
          </cell>
          <cell r="Q403" t="str">
            <v>Yes</v>
          </cell>
          <cell r="R403">
            <v>39813</v>
          </cell>
          <cell r="T403" t="str">
            <v>Mr. Anthony M. Lewis</v>
          </cell>
          <cell r="U403" t="str">
            <v>516-683-4083</v>
          </cell>
          <cell r="V403" t="str">
            <v>Thomas R. Cangemi 516-683-4014</v>
          </cell>
          <cell r="W403" t="str">
            <v>615 Merrick Avenue</v>
          </cell>
          <cell r="X403" t="str">
            <v>Westbury</v>
          </cell>
          <cell r="Y403" t="str">
            <v>NY</v>
          </cell>
          <cell r="Z403" t="str">
            <v>11590</v>
          </cell>
          <cell r="AA403" t="str">
            <v>(516) 683-8344</v>
          </cell>
          <cell r="AB403" t="str">
            <v xml:space="preserve"> </v>
          </cell>
          <cell r="AE403" t="str">
            <v>Squire Sanders</v>
          </cell>
          <cell r="AF403" t="str">
            <v>NYB</v>
          </cell>
          <cell r="AJ403">
            <v>39826</v>
          </cell>
        </row>
        <row r="404">
          <cell r="A404">
            <v>368</v>
          </cell>
          <cell r="B404" t="str">
            <v>December 5, 2008</v>
          </cell>
          <cell r="C404" t="str">
            <v>FDIC</v>
          </cell>
          <cell r="D404" t="str">
            <v>RSSD</v>
          </cell>
          <cell r="E404">
            <v>2744894</v>
          </cell>
          <cell r="F404" t="str">
            <v>First BanCorp</v>
          </cell>
          <cell r="G404" t="str">
            <v xml:space="preserve">Public </v>
          </cell>
          <cell r="H404">
            <v>400000000</v>
          </cell>
          <cell r="I404" t="str">
            <v>Approve</v>
          </cell>
          <cell r="L404" t="str">
            <v>December 22, 2008</v>
          </cell>
          <cell r="M404">
            <v>39804.541666666664</v>
          </cell>
          <cell r="N404" t="str">
            <v>Approve</v>
          </cell>
          <cell r="O404">
            <v>400000000</v>
          </cell>
          <cell r="Q404" t="str">
            <v>Yes</v>
          </cell>
          <cell r="R404">
            <v>39812</v>
          </cell>
          <cell r="T404" t="str">
            <v>Mr. Lawrence Odell</v>
          </cell>
          <cell r="U404" t="str">
            <v>787-729-8252</v>
          </cell>
          <cell r="V404" t="str">
            <v>Fernando Scherrer 787-729-8221</v>
          </cell>
          <cell r="W404" t="str">
            <v>PO Box 9146</v>
          </cell>
          <cell r="X404" t="str">
            <v xml:space="preserve">San Juan </v>
          </cell>
          <cell r="Y404" t="str">
            <v>PR</v>
          </cell>
          <cell r="Z404" t="str">
            <v>00908-0146</v>
          </cell>
          <cell r="AA404" t="str">
            <v>(787) 729-8221</v>
          </cell>
          <cell r="AB404">
            <v>39829</v>
          </cell>
          <cell r="AC404">
            <v>39829</v>
          </cell>
          <cell r="AD404">
            <v>400000000</v>
          </cell>
          <cell r="AE404" t="str">
            <v>Hughes Hubbard</v>
          </cell>
          <cell r="AF404" t="str">
            <v>FBP</v>
          </cell>
          <cell r="AH404">
            <v>10.27</v>
          </cell>
          <cell r="AI404">
            <v>5842259</v>
          </cell>
        </row>
        <row r="405">
          <cell r="A405">
            <v>369</v>
          </cell>
          <cell r="B405" t="str">
            <v>December 5, 2008</v>
          </cell>
          <cell r="C405" t="str">
            <v>FDIC</v>
          </cell>
          <cell r="D405" t="str">
            <v>RSSD</v>
          </cell>
          <cell r="E405">
            <v>2784920</v>
          </cell>
          <cell r="F405" t="str">
            <v>1st Constitution Bancorp</v>
          </cell>
          <cell r="G405" t="str">
            <v xml:space="preserve">Public </v>
          </cell>
          <cell r="H405">
            <v>12000000</v>
          </cell>
          <cell r="I405" t="str">
            <v>Approve</v>
          </cell>
          <cell r="L405" t="str">
            <v>December 8, 2008</v>
          </cell>
          <cell r="M405">
            <v>39790.625</v>
          </cell>
          <cell r="N405" t="str">
            <v>Approve</v>
          </cell>
          <cell r="O405">
            <v>12000000</v>
          </cell>
          <cell r="Q405" t="str">
            <v>Yes</v>
          </cell>
          <cell r="R405">
            <v>39793</v>
          </cell>
          <cell r="T405" t="str">
            <v>Mr. Robert F. Mangano</v>
          </cell>
          <cell r="U405" t="str">
            <v>609-655-4500</v>
          </cell>
          <cell r="V405" t="str">
            <v>Joseph M. Reardon 609-655-4500</v>
          </cell>
          <cell r="W405" t="str">
            <v>2650 Route 130</v>
          </cell>
          <cell r="X405" t="str">
            <v>Cranbury</v>
          </cell>
          <cell r="Y405" t="str">
            <v xml:space="preserve">NJ </v>
          </cell>
          <cell r="Z405" t="str">
            <v>08512</v>
          </cell>
          <cell r="AA405" t="str">
            <v>(609) 655-5653</v>
          </cell>
          <cell r="AB405">
            <v>39805</v>
          </cell>
          <cell r="AC405">
            <v>39805</v>
          </cell>
          <cell r="AD405">
            <v>12000000</v>
          </cell>
          <cell r="AE405" t="str">
            <v>Squire Sanders</v>
          </cell>
          <cell r="AF405" t="str">
            <v>FCCY</v>
          </cell>
          <cell r="AH405">
            <v>8.99</v>
          </cell>
          <cell r="AI405">
            <v>200222</v>
          </cell>
        </row>
        <row r="406">
          <cell r="A406">
            <v>370</v>
          </cell>
          <cell r="B406" t="str">
            <v>December 5, 2008</v>
          </cell>
          <cell r="C406" t="str">
            <v>OCC</v>
          </cell>
          <cell r="D406" t="str">
            <v>RSSD</v>
          </cell>
          <cell r="E406">
            <v>1086654</v>
          </cell>
          <cell r="F406" t="str">
            <v>MidSouth Bancorp, Inc.</v>
          </cell>
          <cell r="G406" t="str">
            <v xml:space="preserve">Public </v>
          </cell>
          <cell r="H406">
            <v>20000000</v>
          </cell>
          <cell r="I406" t="str">
            <v>Approve</v>
          </cell>
          <cell r="L406" t="str">
            <v>December 8, 2008</v>
          </cell>
          <cell r="M406">
            <v>39790.625</v>
          </cell>
          <cell r="N406" t="str">
            <v>Approve</v>
          </cell>
          <cell r="O406">
            <v>20000000</v>
          </cell>
          <cell r="P406" t="str">
            <v>11/5/08: on date of receipt application indicated a request of up to $20 million, 3% of $667,293,000 RWA as of 9/30/08 is $20,018,790</v>
          </cell>
          <cell r="Q406" t="str">
            <v>Yes</v>
          </cell>
          <cell r="R406">
            <v>39793</v>
          </cell>
          <cell r="T406" t="str">
            <v>Mr. J. Eustis Corrigan Jr.</v>
          </cell>
          <cell r="U406" t="str">
            <v>337-593-3004</v>
          </cell>
          <cell r="V406" t="str">
            <v>Teri S. Stelly 337-593-3145</v>
          </cell>
          <cell r="W406" t="str">
            <v>102 Versailles Boulevard</v>
          </cell>
          <cell r="X406" t="str">
            <v>Lafayette</v>
          </cell>
          <cell r="Y406" t="str">
            <v>LA</v>
          </cell>
          <cell r="Z406" t="str">
            <v>70501</v>
          </cell>
          <cell r="AA406" t="str">
            <v>(337) 593-3265</v>
          </cell>
          <cell r="AB406">
            <v>39822</v>
          </cell>
          <cell r="AC406">
            <v>39822</v>
          </cell>
          <cell r="AD406">
            <v>20000000</v>
          </cell>
          <cell r="AE406" t="str">
            <v>Hughes Hubbard</v>
          </cell>
          <cell r="AF406" t="str">
            <v>MSL</v>
          </cell>
          <cell r="AH406">
            <v>14.37</v>
          </cell>
          <cell r="AI406">
            <v>208768</v>
          </cell>
        </row>
        <row r="407">
          <cell r="A407">
            <v>371</v>
          </cell>
          <cell r="B407" t="str">
            <v>December 5, 2008</v>
          </cell>
          <cell r="C407" t="str">
            <v>OCC</v>
          </cell>
          <cell r="D407" t="str">
            <v>RSSD</v>
          </cell>
          <cell r="E407">
            <v>2910055</v>
          </cell>
          <cell r="F407" t="str">
            <v>Central Jersey Bancorp</v>
          </cell>
          <cell r="G407" t="str">
            <v xml:space="preserve">Public </v>
          </cell>
          <cell r="H407">
            <v>11300000</v>
          </cell>
          <cell r="I407" t="str">
            <v>Approve</v>
          </cell>
          <cell r="L407" t="str">
            <v>December 11, 2008</v>
          </cell>
          <cell r="M407">
            <v>39793.583333333336</v>
          </cell>
          <cell r="N407" t="str">
            <v>Approve</v>
          </cell>
          <cell r="O407">
            <v>11300000</v>
          </cell>
          <cell r="Q407" t="str">
            <v>Yes</v>
          </cell>
          <cell r="R407">
            <v>39797</v>
          </cell>
          <cell r="T407" t="str">
            <v>Mr. James S. Vaccaro</v>
          </cell>
          <cell r="U407" t="str">
            <v>732-663-4040</v>
          </cell>
          <cell r="V407" t="str">
            <v>Anthony Giordano 732-663-4042</v>
          </cell>
          <cell r="W407" t="str">
            <v>1903 Highway 35</v>
          </cell>
          <cell r="X407" t="str">
            <v>Oakhurst</v>
          </cell>
          <cell r="Y407" t="str">
            <v>NJ</v>
          </cell>
          <cell r="Z407" t="str">
            <v>07755</v>
          </cell>
          <cell r="AA407" t="str">
            <v>(732) 663-4003</v>
          </cell>
          <cell r="AB407">
            <v>39805</v>
          </cell>
          <cell r="AC407">
            <v>39805</v>
          </cell>
          <cell r="AD407">
            <v>11300000</v>
          </cell>
          <cell r="AE407" t="str">
            <v>Squire Sanders</v>
          </cell>
          <cell r="AF407" t="str">
            <v>?</v>
          </cell>
          <cell r="AH407">
            <v>6.31</v>
          </cell>
          <cell r="AI407">
            <v>268621</v>
          </cell>
        </row>
        <row r="408">
          <cell r="A408">
            <v>372</v>
          </cell>
          <cell r="B408" t="str">
            <v>December 5, 2008</v>
          </cell>
          <cell r="C408" t="str">
            <v>OCC</v>
          </cell>
          <cell r="D408" t="str">
            <v>RSSD</v>
          </cell>
          <cell r="E408">
            <v>1207600</v>
          </cell>
          <cell r="F408" t="str">
            <v>Princeton National Bancorp, Inc.</v>
          </cell>
          <cell r="G408" t="str">
            <v xml:space="preserve">Public </v>
          </cell>
          <cell r="H408">
            <v>25083270</v>
          </cell>
          <cell r="I408" t="str">
            <v>Approve</v>
          </cell>
          <cell r="L408" t="str">
            <v>December 11, 2008</v>
          </cell>
          <cell r="M408">
            <v>39793.583333333336</v>
          </cell>
          <cell r="N408" t="str">
            <v>Approve</v>
          </cell>
          <cell r="O408">
            <v>25083000</v>
          </cell>
          <cell r="Q408" t="str">
            <v>Yes</v>
          </cell>
          <cell r="R408">
            <v>39797</v>
          </cell>
          <cell r="T408" t="str">
            <v>Mr. Tony J. Sorcic</v>
          </cell>
          <cell r="U408" t="str">
            <v>815-875-4444 ext. 658</v>
          </cell>
          <cell r="V408" t="str">
            <v>Todd D. Fanning 815-875-4444 ext. 427</v>
          </cell>
          <cell r="W408" t="str">
            <v>606 South Main Street</v>
          </cell>
          <cell r="X408" t="str">
            <v>Princeton</v>
          </cell>
          <cell r="Y408" t="str">
            <v>IL</v>
          </cell>
          <cell r="Z408" t="str">
            <v>61356</v>
          </cell>
          <cell r="AA408" t="str">
            <v>(815) 872-0247</v>
          </cell>
          <cell r="AB408" t="str">
            <v xml:space="preserve"> </v>
          </cell>
          <cell r="AE408" t="str">
            <v>Hughes Hubbard</v>
          </cell>
          <cell r="AF408" t="str">
            <v>PNBC</v>
          </cell>
          <cell r="AH408">
            <v>24.27</v>
          </cell>
          <cell r="AI408">
            <v>155025</v>
          </cell>
        </row>
        <row r="409">
          <cell r="A409">
            <v>373</v>
          </cell>
          <cell r="B409" t="str">
            <v>December 5, 2008</v>
          </cell>
          <cell r="C409" t="str">
            <v>OCC</v>
          </cell>
          <cell r="D409" t="str">
            <v>RSSD</v>
          </cell>
          <cell r="E409">
            <v>2706735</v>
          </cell>
          <cell r="F409" t="str">
            <v>Texas Capital Bancshares, Inc.</v>
          </cell>
          <cell r="G409" t="str">
            <v xml:space="preserve">Public </v>
          </cell>
          <cell r="H409">
            <v>130000000</v>
          </cell>
          <cell r="I409" t="str">
            <v>Approve</v>
          </cell>
          <cell r="L409" t="str">
            <v>December 11, 2008</v>
          </cell>
          <cell r="M409">
            <v>39793.583333333336</v>
          </cell>
          <cell r="N409" t="str">
            <v>Approve</v>
          </cell>
          <cell r="O409">
            <v>75000000</v>
          </cell>
          <cell r="Q409" t="str">
            <v>Yes</v>
          </cell>
          <cell r="R409">
            <v>39797</v>
          </cell>
          <cell r="T409" t="str">
            <v>Mr. Peter B. Bartholow</v>
          </cell>
          <cell r="U409" t="str">
            <v>214-932-6758</v>
          </cell>
          <cell r="V409" t="str">
            <v>Dwain D. Howard 214-932-6758</v>
          </cell>
          <cell r="W409" t="str">
            <v>2100 McKinney Avenue, Suite 900</v>
          </cell>
          <cell r="X409" t="str">
            <v>Dallas</v>
          </cell>
          <cell r="Y409" t="str">
            <v>TX</v>
          </cell>
          <cell r="Z409" t="str">
            <v>75201</v>
          </cell>
          <cell r="AA409" t="str">
            <v>(214) 932-6706</v>
          </cell>
          <cell r="AB409">
            <v>39829</v>
          </cell>
          <cell r="AC409">
            <v>39829</v>
          </cell>
          <cell r="AD409">
            <v>75000000</v>
          </cell>
          <cell r="AE409" t="str">
            <v>Squire Sanders</v>
          </cell>
          <cell r="AF409" t="str">
            <v>TCBI</v>
          </cell>
          <cell r="AH409">
            <v>14.84</v>
          </cell>
          <cell r="AI409">
            <v>758086</v>
          </cell>
        </row>
        <row r="410">
          <cell r="A410">
            <v>374</v>
          </cell>
          <cell r="B410" t="str">
            <v>December 5, 2008</v>
          </cell>
          <cell r="C410" t="str">
            <v>OCC</v>
          </cell>
          <cell r="D410" t="str">
            <v>RSSD</v>
          </cell>
          <cell r="E410">
            <v>2836801</v>
          </cell>
          <cell r="F410" t="str">
            <v>First Security Group, Inc.</v>
          </cell>
          <cell r="G410" t="str">
            <v xml:space="preserve">Public </v>
          </cell>
          <cell r="H410">
            <v>33000000</v>
          </cell>
          <cell r="I410" t="str">
            <v>Approve</v>
          </cell>
          <cell r="L410" t="str">
            <v>December 11, 2008</v>
          </cell>
          <cell r="M410">
            <v>39793.583333333336</v>
          </cell>
          <cell r="N410" t="str">
            <v>Approve</v>
          </cell>
          <cell r="O410">
            <v>33000000</v>
          </cell>
          <cell r="Q410" t="str">
            <v>Yes</v>
          </cell>
          <cell r="R410">
            <v>39797</v>
          </cell>
          <cell r="T410" t="str">
            <v>Mr. Rodger B. Holley</v>
          </cell>
          <cell r="U410" t="str">
            <v>423-308-2080</v>
          </cell>
          <cell r="V410" t="str">
            <v>William L. (Chip) Lusk, Jr. 423-308-2070</v>
          </cell>
          <cell r="W410" t="str">
            <v>531 Broad Street</v>
          </cell>
          <cell r="X410" t="str">
            <v>Chattanooga</v>
          </cell>
          <cell r="Y410" t="str">
            <v>TN</v>
          </cell>
          <cell r="Z410" t="str">
            <v>37402</v>
          </cell>
          <cell r="AA410" t="str">
            <v>(423) 308-2081</v>
          </cell>
          <cell r="AB410">
            <v>39822</v>
          </cell>
          <cell r="AC410">
            <v>39822</v>
          </cell>
          <cell r="AD410">
            <v>33000000</v>
          </cell>
          <cell r="AE410" t="str">
            <v>Hughes Hubbard</v>
          </cell>
          <cell r="AF410" t="str">
            <v>FSGI</v>
          </cell>
          <cell r="AH410">
            <v>6.01</v>
          </cell>
          <cell r="AI410">
            <v>823627</v>
          </cell>
        </row>
        <row r="411">
          <cell r="A411">
            <v>375</v>
          </cell>
          <cell r="B411" t="str">
            <v>December 5, 2008</v>
          </cell>
          <cell r="C411" t="str">
            <v>OCC</v>
          </cell>
          <cell r="D411" t="str">
            <v>RSSD</v>
          </cell>
          <cell r="E411">
            <v>3221440</v>
          </cell>
          <cell r="F411" t="str">
            <v>Professional Capital, Inc.</v>
          </cell>
          <cell r="G411" t="str">
            <v>Private</v>
          </cell>
          <cell r="H411">
            <v>2327000</v>
          </cell>
          <cell r="I411" t="str">
            <v>Approve</v>
          </cell>
          <cell r="L411" t="str">
            <v>December 11, 2008</v>
          </cell>
          <cell r="M411">
            <v>39793.583333333336</v>
          </cell>
          <cell r="N411" t="str">
            <v>Approve</v>
          </cell>
          <cell r="O411">
            <v>2327000</v>
          </cell>
          <cell r="Q411" t="str">
            <v>Yes</v>
          </cell>
          <cell r="R411">
            <v>39797</v>
          </cell>
          <cell r="T411" t="str">
            <v>Mr. James Miller</v>
          </cell>
          <cell r="U411" t="str">
            <v>214-269-2125</v>
          </cell>
          <cell r="V411" t="str">
            <v>Paul Knnde 214-269-2110</v>
          </cell>
          <cell r="W411" t="str">
            <v>2101 Abrams Road</v>
          </cell>
          <cell r="X411" t="str">
            <v>Dallas</v>
          </cell>
          <cell r="Y411" t="str">
            <v>TX</v>
          </cell>
          <cell r="Z411" t="str">
            <v>75214</v>
          </cell>
          <cell r="AA411" t="str">
            <v>(214) 887-6588</v>
          </cell>
          <cell r="AB411">
            <v>39836</v>
          </cell>
          <cell r="AE411" t="str">
            <v>Squire Sanders</v>
          </cell>
          <cell r="AF411" t="str">
            <v>N/A</v>
          </cell>
          <cell r="AH411" t="str">
            <v>n/a</v>
          </cell>
          <cell r="AI411" t="str">
            <v>n/a</v>
          </cell>
        </row>
        <row r="412">
          <cell r="A412">
            <v>376</v>
          </cell>
          <cell r="B412" t="str">
            <v>December 5, 2008</v>
          </cell>
          <cell r="C412" t="str">
            <v>OCC</v>
          </cell>
          <cell r="D412" t="str">
            <v>RSSD</v>
          </cell>
          <cell r="E412">
            <v>2716471</v>
          </cell>
          <cell r="F412" t="str">
            <v>Texas National Bancorporation</v>
          </cell>
          <cell r="G412" t="str">
            <v>Private</v>
          </cell>
          <cell r="H412">
            <v>3981870</v>
          </cell>
          <cell r="I412" t="str">
            <v>Approve</v>
          </cell>
          <cell r="L412" t="str">
            <v>December 11, 2008</v>
          </cell>
          <cell r="M412">
            <v>39793.583333333336</v>
          </cell>
          <cell r="N412" t="str">
            <v>Approve</v>
          </cell>
          <cell r="O412">
            <v>3981000</v>
          </cell>
          <cell r="Q412" t="str">
            <v>Yes</v>
          </cell>
          <cell r="R412">
            <v>39797</v>
          </cell>
          <cell r="T412" t="str">
            <v>Mr. Royce Fletcher</v>
          </cell>
          <cell r="U412" t="str">
            <v>903-586-0931</v>
          </cell>
          <cell r="V412" t="str">
            <v>Chan Campsey 903-586-0931</v>
          </cell>
          <cell r="W412" t="str">
            <v>300 Neches Street P.O. Box 710</v>
          </cell>
          <cell r="X412" t="str">
            <v>Jacksonville</v>
          </cell>
          <cell r="Y412" t="str">
            <v>TX</v>
          </cell>
          <cell r="Z412" t="str">
            <v>75766</v>
          </cell>
          <cell r="AA412" t="str">
            <v>(903) 586-8952</v>
          </cell>
          <cell r="AB412">
            <v>39822</v>
          </cell>
          <cell r="AC412">
            <v>39822</v>
          </cell>
          <cell r="AD412">
            <v>3981000</v>
          </cell>
          <cell r="AE412" t="str">
            <v>Hughes Hubbard</v>
          </cell>
          <cell r="AF412" t="str">
            <v>N/A</v>
          </cell>
          <cell r="AH412" t="str">
            <v>n/a</v>
          </cell>
          <cell r="AI412" t="str">
            <v>n/a</v>
          </cell>
        </row>
        <row r="413">
          <cell r="A413">
            <v>377</v>
          </cell>
          <cell r="B413" t="str">
            <v>December 5, 2008</v>
          </cell>
          <cell r="C413" t="str">
            <v>OCC</v>
          </cell>
          <cell r="D413" t="str">
            <v>RSSD</v>
          </cell>
          <cell r="E413">
            <v>2325350</v>
          </cell>
          <cell r="F413" t="str">
            <v>Lone Star National Bancshares-Texas, Inc.</v>
          </cell>
          <cell r="G413" t="str">
            <v>Private</v>
          </cell>
          <cell r="H413">
            <v>0</v>
          </cell>
          <cell r="I413" t="str">
            <v>Approve</v>
          </cell>
          <cell r="L413" t="str">
            <v>December 11, 2008</v>
          </cell>
          <cell r="M413">
            <v>39793.583333333336</v>
          </cell>
          <cell r="N413" t="str">
            <v>Approve</v>
          </cell>
          <cell r="O413">
            <v>0</v>
          </cell>
          <cell r="P413" t="str">
            <v>12/5/09: received an email from Squire Sanders indicating the institutions will withdraw.  Official letter forthcoming: 1/7/09 received official withdrawal letter</v>
          </cell>
          <cell r="Q413" t="str">
            <v>Yes</v>
          </cell>
          <cell r="R413">
            <v>39797</v>
          </cell>
          <cell r="T413" t="str">
            <v>Mr. Cary Plotkin Kavy</v>
          </cell>
          <cell r="U413" t="str">
            <v>210-554-5250</v>
          </cell>
          <cell r="V413" t="str">
            <v>George R. Carruthers 956-984-2804</v>
          </cell>
          <cell r="W413" t="str">
            <v xml:space="preserve">206 W. Ferguson </v>
          </cell>
          <cell r="X413" t="str">
            <v>Pharr</v>
          </cell>
          <cell r="Y413" t="str">
            <v>TX</v>
          </cell>
          <cell r="Z413" t="str">
            <v>78577</v>
          </cell>
          <cell r="AA413" t="str">
            <v>(956) 984-2848</v>
          </cell>
          <cell r="AB413" t="str">
            <v xml:space="preserve"> </v>
          </cell>
          <cell r="AE413" t="str">
            <v>Squire Sanders</v>
          </cell>
          <cell r="AF413" t="str">
            <v>443848Z</v>
          </cell>
          <cell r="AJ413">
            <v>40152</v>
          </cell>
        </row>
        <row r="415">
          <cell r="A415">
            <v>378</v>
          </cell>
          <cell r="B415" t="str">
            <v>December 8, 2008</v>
          </cell>
          <cell r="C415" t="str">
            <v>FDIC</v>
          </cell>
          <cell r="D415" t="str">
            <v>RSSD</v>
          </cell>
          <cell r="E415">
            <v>3382891</v>
          </cell>
          <cell r="F415" t="str">
            <v>Alarion Financial Services, Inc.</v>
          </cell>
          <cell r="G415" t="str">
            <v>Private</v>
          </cell>
          <cell r="H415">
            <v>6514000</v>
          </cell>
          <cell r="I415" t="str">
            <v>Approve</v>
          </cell>
          <cell r="L415" t="str">
            <v>December 16, 2008</v>
          </cell>
          <cell r="M415">
            <v>39798.541666666664</v>
          </cell>
          <cell r="N415" t="str">
            <v>Approve</v>
          </cell>
          <cell r="O415">
            <v>6514000</v>
          </cell>
          <cell r="R415">
            <v>39799</v>
          </cell>
          <cell r="T415" t="str">
            <v>Mr. Jon Kurtz</v>
          </cell>
          <cell r="U415" t="str">
            <v>352-547-1220</v>
          </cell>
          <cell r="V415" t="str">
            <v>Matt Ivers 352-547-1222</v>
          </cell>
          <cell r="W415" t="str">
            <v>One NE First Avenue</v>
          </cell>
          <cell r="X415" t="str">
            <v>Ocala</v>
          </cell>
          <cell r="Y415" t="str">
            <v>FL</v>
          </cell>
          <cell r="Z415" t="str">
            <v>34470</v>
          </cell>
          <cell r="AA415" t="str">
            <v>(352) 547-1218</v>
          </cell>
          <cell r="AE415" t="str">
            <v>Hughes Hubbard</v>
          </cell>
          <cell r="AF415" t="str">
            <v>N/A</v>
          </cell>
        </row>
        <row r="416">
          <cell r="A416">
            <v>379</v>
          </cell>
          <cell r="B416" t="str">
            <v>December 8, 2008</v>
          </cell>
          <cell r="C416" t="str">
            <v>FDIC</v>
          </cell>
          <cell r="D416" t="str">
            <v>RSSD</v>
          </cell>
          <cell r="E416">
            <v>3706684</v>
          </cell>
          <cell r="F416" t="str">
            <v>AB&amp;T Financial Corporation/Alliance Bank &amp; Trust Company</v>
          </cell>
          <cell r="G416" t="str">
            <v xml:space="preserve">Public </v>
          </cell>
          <cell r="H416">
            <v>3500000</v>
          </cell>
          <cell r="I416" t="str">
            <v>Approve</v>
          </cell>
          <cell r="L416" t="str">
            <v>December 11, 2008</v>
          </cell>
          <cell r="M416">
            <v>39793.583333333336</v>
          </cell>
          <cell r="N416" t="str">
            <v>Approve</v>
          </cell>
          <cell r="O416">
            <v>3500000</v>
          </cell>
          <cell r="Q416" t="str">
            <v>Yes</v>
          </cell>
          <cell r="R416">
            <v>39799</v>
          </cell>
          <cell r="T416" t="str">
            <v>Mr. Daniel C. Ayscue</v>
          </cell>
          <cell r="U416" t="str">
            <v>704-867-5828</v>
          </cell>
          <cell r="V416" t="str">
            <v>Betsy Martin 704-867-5828</v>
          </cell>
          <cell r="W416" t="str">
            <v>292 West Main Ave.</v>
          </cell>
          <cell r="X416" t="str">
            <v>Gastonia</v>
          </cell>
          <cell r="Y416" t="str">
            <v>NC</v>
          </cell>
          <cell r="Z416" t="str">
            <v>28052</v>
          </cell>
          <cell r="AA416" t="str">
            <v>(704) 867-6155</v>
          </cell>
          <cell r="AE416" t="str">
            <v>Squire Sanders</v>
          </cell>
          <cell r="AF416" t="str">
            <v>ABTO</v>
          </cell>
          <cell r="AH416">
            <v>6.55</v>
          </cell>
          <cell r="AI416">
            <v>80153</v>
          </cell>
        </row>
        <row r="417">
          <cell r="A417">
            <v>380</v>
          </cell>
          <cell r="B417" t="str">
            <v>December 8, 2008</v>
          </cell>
          <cell r="C417" t="str">
            <v>FDIC</v>
          </cell>
          <cell r="D417" t="str">
            <v>RSSD</v>
          </cell>
          <cell r="E417">
            <v>2290560</v>
          </cell>
          <cell r="F417" t="str">
            <v>Stewardship Financial Corporation/Atlantic Stewardship Bank</v>
          </cell>
          <cell r="G417" t="str">
            <v xml:space="preserve">Public </v>
          </cell>
          <cell r="H417">
            <v>14157000</v>
          </cell>
          <cell r="I417" t="str">
            <v>Approve</v>
          </cell>
          <cell r="L417" t="str">
            <v>December 11, 2008</v>
          </cell>
          <cell r="M417">
            <v>39793.583333333336</v>
          </cell>
          <cell r="N417" t="str">
            <v>Approve</v>
          </cell>
          <cell r="O417">
            <v>14157000</v>
          </cell>
          <cell r="Q417" t="str">
            <v>Yes</v>
          </cell>
          <cell r="R417">
            <v>39799</v>
          </cell>
          <cell r="T417" t="str">
            <v>Ms. Claire M. Chadwick</v>
          </cell>
          <cell r="U417" t="str">
            <v>201-444-7100 ext. 7120</v>
          </cell>
          <cell r="V417" t="str">
            <v>Julie Holland 201-444-7100 ext. 7125</v>
          </cell>
          <cell r="W417" t="str">
            <v>630 Godwin Avenue</v>
          </cell>
          <cell r="X417" t="str">
            <v>Midland Park</v>
          </cell>
          <cell r="Y417" t="str">
            <v>NJ</v>
          </cell>
          <cell r="Z417" t="str">
            <v>07432</v>
          </cell>
          <cell r="AA417" t="str">
            <v>(201) 493-2953</v>
          </cell>
          <cell r="AE417" t="str">
            <v>Hughes Hubbard</v>
          </cell>
          <cell r="AF417" t="str">
            <v>SSFN</v>
          </cell>
        </row>
        <row r="418">
          <cell r="A418">
            <v>381</v>
          </cell>
          <cell r="B418" t="str">
            <v>December 8, 2008</v>
          </cell>
          <cell r="C418" t="str">
            <v>FDIC</v>
          </cell>
          <cell r="D418" t="str">
            <v>RSSD</v>
          </cell>
          <cell r="E418">
            <v>3587427</v>
          </cell>
          <cell r="F418" t="str">
            <v>Oak Ridge Financial Services, Inc.</v>
          </cell>
          <cell r="G418" t="str">
            <v xml:space="preserve">Public </v>
          </cell>
          <cell r="H418">
            <v>7700000</v>
          </cell>
          <cell r="I418" t="str">
            <v>Approve</v>
          </cell>
          <cell r="L418" t="str">
            <v>December 17, 2008</v>
          </cell>
          <cell r="M418">
            <v>39799.520833333336</v>
          </cell>
          <cell r="N418" t="str">
            <v>Approve</v>
          </cell>
          <cell r="O418">
            <v>7700000</v>
          </cell>
          <cell r="P418" t="str">
            <v>12/12/08: I/C held for more information from regulator: 12/17/08 I/C approved</v>
          </cell>
          <cell r="Q418" t="str">
            <v>Yes</v>
          </cell>
          <cell r="R418">
            <v>39812</v>
          </cell>
          <cell r="T418" t="str">
            <v>Mr. Thomas W. Wayne</v>
          </cell>
          <cell r="U418" t="str">
            <v>336-662-4815</v>
          </cell>
          <cell r="V418" t="str">
            <v>Ronald O. Black 336-644-6644</v>
          </cell>
          <cell r="W418" t="str">
            <v>2211 Oak Ridge Road</v>
          </cell>
          <cell r="X418" t="str">
            <v>Oak Ridge</v>
          </cell>
          <cell r="Y418" t="str">
            <v>NC</v>
          </cell>
          <cell r="Z418" t="str">
            <v>27310</v>
          </cell>
          <cell r="AA418" t="str">
            <v>(336) 644-7421</v>
          </cell>
          <cell r="AB418">
            <v>39843</v>
          </cell>
          <cell r="AE418" t="str">
            <v>Squire Sanders</v>
          </cell>
          <cell r="AF418" t="str">
            <v>BKOR</v>
          </cell>
        </row>
        <row r="419">
          <cell r="A419">
            <v>382</v>
          </cell>
          <cell r="B419" t="str">
            <v>December 8, 2008</v>
          </cell>
          <cell r="C419" t="str">
            <v>FDIC</v>
          </cell>
          <cell r="D419" t="str">
            <v>RSSD</v>
          </cell>
          <cell r="E419">
            <v>2682996</v>
          </cell>
          <cell r="F419" t="str">
            <v>Cardinal Financial Corporation</v>
          </cell>
          <cell r="G419" t="str">
            <v xml:space="preserve">Public </v>
          </cell>
          <cell r="H419">
            <v>41238000</v>
          </cell>
          <cell r="I419" t="str">
            <v>Approve</v>
          </cell>
          <cell r="L419" t="str">
            <v>December 11, 2008</v>
          </cell>
          <cell r="M419">
            <v>39793.583333333336</v>
          </cell>
          <cell r="N419" t="str">
            <v>Approve</v>
          </cell>
          <cell r="O419">
            <v>41238000</v>
          </cell>
          <cell r="Q419" t="str">
            <v>Yes</v>
          </cell>
          <cell r="R419">
            <v>39799</v>
          </cell>
          <cell r="T419" t="str">
            <v>Mr. Bernard H. Clineburg</v>
          </cell>
          <cell r="U419" t="str">
            <v>703-584-3444</v>
          </cell>
          <cell r="V419" t="str">
            <v>Mark Wendel 703-584-6026</v>
          </cell>
          <cell r="W419" t="str">
            <v>8270 Greensboro Drive</v>
          </cell>
          <cell r="X419" t="str">
            <v>Mclean</v>
          </cell>
          <cell r="Y419" t="str">
            <v>VA</v>
          </cell>
          <cell r="Z419" t="str">
            <v>22102</v>
          </cell>
          <cell r="AA419" t="str">
            <v>(703) 584-3435</v>
          </cell>
          <cell r="AB419">
            <v>39829</v>
          </cell>
          <cell r="AE419" t="str">
            <v>Hughes Hubbard</v>
          </cell>
          <cell r="AF419" t="str">
            <v>CFNL</v>
          </cell>
          <cell r="AH419">
            <v>5.5</v>
          </cell>
          <cell r="AI419">
            <v>1124673</v>
          </cell>
        </row>
        <row r="420">
          <cell r="A420">
            <v>383</v>
          </cell>
          <cell r="B420" t="str">
            <v>December 8, 2008</v>
          </cell>
          <cell r="C420" t="str">
            <v>FDIC</v>
          </cell>
          <cell r="D420" t="str">
            <v>RSSD</v>
          </cell>
          <cell r="E420">
            <v>1118340</v>
          </cell>
          <cell r="F420" t="str">
            <v>CNB Financial Corporation</v>
          </cell>
          <cell r="G420" t="str">
            <v xml:space="preserve">Public </v>
          </cell>
          <cell r="H420">
            <v>0</v>
          </cell>
          <cell r="I420" t="str">
            <v>Approve</v>
          </cell>
          <cell r="L420" t="str">
            <v>December 11, 2008</v>
          </cell>
          <cell r="M420">
            <v>39793.583333333336</v>
          </cell>
          <cell r="N420" t="str">
            <v>Approve</v>
          </cell>
          <cell r="O420">
            <v>0</v>
          </cell>
          <cell r="P420" t="str">
            <v>Initial request of $15 million was changed to $21.4 Million (3% of RWA as of 9/30) by email to CPP Management. 1/14/09: Received letter alerting UST of their withdrawal from CPP</v>
          </cell>
          <cell r="Q420" t="str">
            <v>Yes</v>
          </cell>
          <cell r="R420">
            <v>39799</v>
          </cell>
          <cell r="T420" t="str">
            <v>Mr. Joseph B. Bower, Jr.</v>
          </cell>
          <cell r="U420" t="str">
            <v>814-765-9621</v>
          </cell>
          <cell r="V420" t="str">
            <v>William F. Falger 814-765-9621</v>
          </cell>
          <cell r="W420" t="str">
            <v>1 South Second Street</v>
          </cell>
          <cell r="X420" t="str">
            <v>Clearfield</v>
          </cell>
          <cell r="Y420" t="str">
            <v>PA</v>
          </cell>
          <cell r="Z420" t="str">
            <v>16830</v>
          </cell>
          <cell r="AA420" t="str">
            <v>(814) 765-0871</v>
          </cell>
          <cell r="AB420">
            <v>39836</v>
          </cell>
          <cell r="AE420" t="str">
            <v>Squire Sanders</v>
          </cell>
          <cell r="AF420" t="str">
            <v>CCNE</v>
          </cell>
          <cell r="AJ420">
            <v>39827</v>
          </cell>
        </row>
        <row r="421">
          <cell r="A421">
            <v>384</v>
          </cell>
          <cell r="B421" t="str">
            <v>December 8, 2008</v>
          </cell>
          <cell r="C421" t="str">
            <v>FDIC</v>
          </cell>
          <cell r="D421" t="str">
            <v>RSSD</v>
          </cell>
          <cell r="E421">
            <v>3465561</v>
          </cell>
          <cell r="F421" t="str">
            <v>Congaree Bancshares, Inc.</v>
          </cell>
          <cell r="G421" t="str">
            <v>OTC - Private</v>
          </cell>
          <cell r="H421">
            <v>3285360</v>
          </cell>
          <cell r="I421" t="str">
            <v>Approve</v>
          </cell>
          <cell r="L421" t="str">
            <v>December 15, 2008</v>
          </cell>
          <cell r="M421">
            <v>39797.489583333336</v>
          </cell>
          <cell r="N421" t="str">
            <v>Approve</v>
          </cell>
          <cell r="O421">
            <v>3285000</v>
          </cell>
          <cell r="Q421" t="str">
            <v>Yes</v>
          </cell>
          <cell r="R421">
            <v>39799</v>
          </cell>
          <cell r="T421" t="str">
            <v>Mr. F. Harvin Ray, Jr.</v>
          </cell>
          <cell r="U421" t="str">
            <v>803-794-2265</v>
          </cell>
          <cell r="V421" t="str">
            <v>Charlie T. Lovering 803-794-2265</v>
          </cell>
          <cell r="W421" t="str">
            <v>P.O. Box 3018</v>
          </cell>
          <cell r="X421" t="str">
            <v>West Columbia</v>
          </cell>
          <cell r="Y421" t="str">
            <v>SC</v>
          </cell>
          <cell r="Z421" t="str">
            <v>29171</v>
          </cell>
          <cell r="AA421" t="str">
            <v>(803) 404-5251</v>
          </cell>
          <cell r="AB421">
            <v>39822</v>
          </cell>
          <cell r="AC421">
            <v>39822</v>
          </cell>
          <cell r="AD421">
            <v>3285000</v>
          </cell>
          <cell r="AE421" t="str">
            <v>Hughes Hubbard</v>
          </cell>
          <cell r="AF421" t="str">
            <v>CNRB</v>
          </cell>
          <cell r="AH421" t="str">
            <v>n/a</v>
          </cell>
          <cell r="AI421" t="str">
            <v>n/a</v>
          </cell>
        </row>
        <row r="422">
          <cell r="A422">
            <v>385</v>
          </cell>
          <cell r="B422" t="str">
            <v>December 8, 2008</v>
          </cell>
          <cell r="C422" t="str">
            <v>FDIC</v>
          </cell>
          <cell r="D422" t="str">
            <v>RSSD</v>
          </cell>
          <cell r="E422">
            <v>1132672</v>
          </cell>
          <cell r="F422" t="str">
            <v>First United Corporation</v>
          </cell>
          <cell r="G422" t="str">
            <v xml:space="preserve">Public </v>
          </cell>
          <cell r="H422">
            <v>30000000</v>
          </cell>
          <cell r="I422" t="str">
            <v>Approve</v>
          </cell>
          <cell r="L422" t="str">
            <v>January 9, 2009</v>
          </cell>
          <cell r="M422">
            <v>39822.520833333336</v>
          </cell>
          <cell r="N422" t="str">
            <v>Approve</v>
          </cell>
          <cell r="O422">
            <v>30000000</v>
          </cell>
          <cell r="P422" t="str">
            <v>Remanded to Council by Investment Committee - 12/15/08</v>
          </cell>
          <cell r="Q422" t="str">
            <v>Yes</v>
          </cell>
          <cell r="R422">
            <v>39827</v>
          </cell>
          <cell r="T422" t="str">
            <v>Mr. William B. Grant</v>
          </cell>
          <cell r="U422" t="str">
            <v>301-533-2250</v>
          </cell>
          <cell r="V422" t="str">
            <v>Carissa Rodeheaver 301-533-2362</v>
          </cell>
          <cell r="W422" t="str">
            <v>19 South Second Street</v>
          </cell>
          <cell r="X422" t="str">
            <v>Oakland</v>
          </cell>
          <cell r="Y422" t="str">
            <v>MD</v>
          </cell>
          <cell r="Z422" t="str">
            <v>21550</v>
          </cell>
          <cell r="AA422" t="str">
            <v>(301) 334-2318</v>
          </cell>
          <cell r="AE422" t="str">
            <v>Squire Sanders</v>
          </cell>
          <cell r="AF422" t="str">
            <v>FUNC</v>
          </cell>
        </row>
        <row r="423">
          <cell r="A423">
            <v>386</v>
          </cell>
          <cell r="B423" t="str">
            <v>December 8, 2008</v>
          </cell>
          <cell r="C423" t="str">
            <v>FDIC</v>
          </cell>
          <cell r="D423" t="str">
            <v>RSSD</v>
          </cell>
          <cell r="E423">
            <v>3338357</v>
          </cell>
          <cell r="F423" t="str">
            <v>Ojai Community Bank</v>
          </cell>
          <cell r="G423" t="str">
            <v xml:space="preserve">Public </v>
          </cell>
          <cell r="H423">
            <v>2080000</v>
          </cell>
          <cell r="I423" t="str">
            <v>Approve</v>
          </cell>
          <cell r="L423" t="str">
            <v>December 11, 2008</v>
          </cell>
          <cell r="M423">
            <v>39793.583333333336</v>
          </cell>
          <cell r="N423" t="str">
            <v>Approve</v>
          </cell>
          <cell r="O423">
            <v>2080000</v>
          </cell>
          <cell r="Q423" t="str">
            <v>Yes</v>
          </cell>
          <cell r="R423">
            <v>39812</v>
          </cell>
          <cell r="T423" t="str">
            <v>Ms. Shari Skinner</v>
          </cell>
          <cell r="U423" t="str">
            <v>805-646-9909</v>
          </cell>
          <cell r="V423" t="str">
            <v>Dave Brubaker 805-646-9909</v>
          </cell>
          <cell r="W423" t="str">
            <v>402 West Ojai Avenue, Suite 102</v>
          </cell>
          <cell r="X423" t="str">
            <v>Ojai</v>
          </cell>
          <cell r="Y423" t="str">
            <v>CA</v>
          </cell>
          <cell r="Z423" t="str">
            <v>93023</v>
          </cell>
          <cell r="AA423" t="str">
            <v>(805) 646-9919</v>
          </cell>
          <cell r="AE423" t="str">
            <v>Hughes Hubbard</v>
          </cell>
          <cell r="AF423" t="str">
            <v>OJCB</v>
          </cell>
        </row>
        <row r="424">
          <cell r="A424">
            <v>387</v>
          </cell>
          <cell r="B424" t="str">
            <v>December 8, 2008</v>
          </cell>
          <cell r="C424" t="str">
            <v>FDIC</v>
          </cell>
          <cell r="D424" t="str">
            <v>RSSD</v>
          </cell>
          <cell r="E424">
            <v>2875332</v>
          </cell>
          <cell r="F424" t="str">
            <v>PacWest Bancorp</v>
          </cell>
          <cell r="G424" t="str">
            <v xml:space="preserve">Public </v>
          </cell>
          <cell r="H424">
            <v>130000000</v>
          </cell>
          <cell r="I424" t="str">
            <v>Approve</v>
          </cell>
          <cell r="T424" t="str">
            <v>Mr. Victor R. Santoro</v>
          </cell>
          <cell r="U424" t="str">
            <v>310-728-1021</v>
          </cell>
          <cell r="V424" t="str">
            <v>Jared M. Wolff 310-728-1023</v>
          </cell>
          <cell r="W424" t="str">
            <v>401 West A Street</v>
          </cell>
          <cell r="X424" t="str">
            <v>San Diego</v>
          </cell>
          <cell r="Y424" t="str">
            <v>CA</v>
          </cell>
          <cell r="Z424" t="str">
            <v>92101</v>
          </cell>
          <cell r="AA424" t="str">
            <v>(310) 201-0498</v>
          </cell>
          <cell r="AE424" t="str">
            <v>Squire Sanders</v>
          </cell>
          <cell r="AF424" t="str">
            <v>N/A</v>
          </cell>
        </row>
        <row r="425">
          <cell r="A425">
            <v>388</v>
          </cell>
          <cell r="B425" t="str">
            <v>December 8, 2008</v>
          </cell>
          <cell r="C425" t="str">
            <v>FDIC</v>
          </cell>
          <cell r="D425" t="str">
            <v>RSSD</v>
          </cell>
          <cell r="E425">
            <v>3201518</v>
          </cell>
          <cell r="F425" t="str">
            <v>Rainier Pacific Financial Group, Inc.</v>
          </cell>
          <cell r="G425" t="str">
            <v xml:space="preserve">Public </v>
          </cell>
          <cell r="H425">
            <v>0</v>
          </cell>
          <cell r="I425" t="str">
            <v>Approve</v>
          </cell>
          <cell r="P425" t="str">
            <v>12/17/08: FDIC is removing this application from processing and reviewing it for further consideration; analyst review sheets are in the folder</v>
          </cell>
          <cell r="T425" t="str">
            <v>Mr. John A. Hall</v>
          </cell>
          <cell r="U425" t="str">
            <v>253-926-4007</v>
          </cell>
          <cell r="V425" t="str">
            <v>Joel G. Edwards 253-926-4101</v>
          </cell>
          <cell r="W425" t="str">
            <v>1498 Pacific Avenue, Suite 400</v>
          </cell>
          <cell r="X425" t="str">
            <v>Tacoma</v>
          </cell>
          <cell r="Y425" t="str">
            <v>WA</v>
          </cell>
          <cell r="Z425" t="str">
            <v>98402</v>
          </cell>
          <cell r="AA425" t="str">
            <v>(866) 560-0571</v>
          </cell>
          <cell r="AE425" t="str">
            <v>Hughes Hubbard</v>
          </cell>
          <cell r="AF425" t="str">
            <v>N/A</v>
          </cell>
          <cell r="AJ425" t="str">
            <v>YES</v>
          </cell>
        </row>
        <row r="426">
          <cell r="A426">
            <v>389</v>
          </cell>
          <cell r="B426" t="str">
            <v>December 8, 2008</v>
          </cell>
          <cell r="C426" t="str">
            <v>FDIC</v>
          </cell>
          <cell r="D426" t="str">
            <v>RSSD</v>
          </cell>
          <cell r="E426">
            <v>3552032</v>
          </cell>
          <cell r="F426" t="str">
            <v>Redwood Capital Bancorp</v>
          </cell>
          <cell r="G426" t="str">
            <v>OTC - Private</v>
          </cell>
          <cell r="H426">
            <v>3800000</v>
          </cell>
          <cell r="I426" t="str">
            <v>Approve</v>
          </cell>
          <cell r="L426" t="str">
            <v>December 12, 2008</v>
          </cell>
          <cell r="M426">
            <v>39794.541666666664</v>
          </cell>
          <cell r="N426" t="str">
            <v>Approve</v>
          </cell>
          <cell r="O426">
            <v>3800000</v>
          </cell>
          <cell r="Q426" t="str">
            <v>Yes</v>
          </cell>
          <cell r="R426">
            <v>39799</v>
          </cell>
          <cell r="T426" t="str">
            <v>Mr. Fred Moore</v>
          </cell>
          <cell r="U426" t="str">
            <v>707-444-9840</v>
          </cell>
          <cell r="V426" t="str">
            <v>Michael McCoy 707-444-9852</v>
          </cell>
          <cell r="W426" t="str">
            <v>402 G Street</v>
          </cell>
          <cell r="X426" t="str">
            <v>Eureka</v>
          </cell>
          <cell r="Y426" t="str">
            <v>CA</v>
          </cell>
          <cell r="Z426" t="str">
            <v>95501</v>
          </cell>
          <cell r="AA426" t="str">
            <v>(707) 444-9846</v>
          </cell>
          <cell r="AB426">
            <v>39829</v>
          </cell>
          <cell r="AC426">
            <v>39829</v>
          </cell>
          <cell r="AD426">
            <v>3800000</v>
          </cell>
          <cell r="AE426" t="str">
            <v>Squire Sanders</v>
          </cell>
          <cell r="AF426" t="str">
            <v>RWCB</v>
          </cell>
        </row>
        <row r="427">
          <cell r="A427">
            <v>390</v>
          </cell>
          <cell r="B427" t="str">
            <v>December 8, 2008</v>
          </cell>
          <cell r="C427" t="str">
            <v>FDIC</v>
          </cell>
          <cell r="D427" t="str">
            <v>RSSD</v>
          </cell>
          <cell r="E427">
            <v>2461463</v>
          </cell>
          <cell r="F427" t="str">
            <v>Sussex Bancorp</v>
          </cell>
          <cell r="G427" t="str">
            <v xml:space="preserve">Public </v>
          </cell>
          <cell r="H427">
            <v>9989250</v>
          </cell>
          <cell r="I427" t="str">
            <v>Approve</v>
          </cell>
          <cell r="L427" t="str">
            <v>December 11, 2008</v>
          </cell>
          <cell r="M427">
            <v>39793.583333333336</v>
          </cell>
          <cell r="N427" t="str">
            <v>Approve</v>
          </cell>
          <cell r="O427">
            <v>9989000</v>
          </cell>
          <cell r="Q427" t="str">
            <v>Yes</v>
          </cell>
          <cell r="R427">
            <v>39799</v>
          </cell>
          <cell r="T427" t="str">
            <v>Mr. Donald L. Kovach</v>
          </cell>
          <cell r="U427" t="str">
            <v>973-827-2914</v>
          </cell>
          <cell r="V427" t="str">
            <v>Candace A. Leatham 973-827-2914</v>
          </cell>
          <cell r="W427" t="str">
            <v>200 Munsonhurst Rd., Rt.517</v>
          </cell>
          <cell r="X427" t="str">
            <v>Franklin</v>
          </cell>
          <cell r="Y427" t="str">
            <v>NJ</v>
          </cell>
          <cell r="Z427" t="str">
            <v>07416</v>
          </cell>
          <cell r="AA427" t="str">
            <v>(973) 827-2926</v>
          </cell>
          <cell r="AE427" t="str">
            <v>Squire Sanders</v>
          </cell>
          <cell r="AF427" t="str">
            <v>SBBX</v>
          </cell>
        </row>
        <row r="428">
          <cell r="A428">
            <v>391</v>
          </cell>
          <cell r="B428" t="str">
            <v>December 8, 2008</v>
          </cell>
          <cell r="C428" t="str">
            <v>FDIC</v>
          </cell>
          <cell r="D428" t="str">
            <v>RSSD</v>
          </cell>
          <cell r="E428">
            <v>3432965</v>
          </cell>
          <cell r="F428" t="str">
            <v>Yadkin Valley Financial Corporation</v>
          </cell>
          <cell r="G428" t="str">
            <v xml:space="preserve">Public </v>
          </cell>
          <cell r="H428">
            <v>36000000</v>
          </cell>
          <cell r="I428" t="str">
            <v>Approve</v>
          </cell>
          <cell r="L428" t="str">
            <v>December 11, 2008</v>
          </cell>
          <cell r="M428">
            <v>39793.583333333336</v>
          </cell>
          <cell r="N428" t="str">
            <v>Approve</v>
          </cell>
          <cell r="O428">
            <v>36000000</v>
          </cell>
          <cell r="Q428" t="str">
            <v>Yes</v>
          </cell>
          <cell r="R428">
            <v>39799</v>
          </cell>
          <cell r="T428" t="str">
            <v>Mr. William A. Long</v>
          </cell>
          <cell r="U428" t="str">
            <v>336-526-6315</v>
          </cell>
          <cell r="V428" t="str">
            <v>Edwin E. Laws 336-526-6313</v>
          </cell>
          <cell r="W428" t="str">
            <v>209 North Bridge Street</v>
          </cell>
          <cell r="X428" t="str">
            <v>Elkin</v>
          </cell>
          <cell r="Y428" t="str">
            <v>NC</v>
          </cell>
          <cell r="Z428" t="str">
            <v>28621</v>
          </cell>
          <cell r="AA428" t="str">
            <v>(336) 835-8858</v>
          </cell>
          <cell r="AB428">
            <v>39829</v>
          </cell>
          <cell r="AC428">
            <v>39829</v>
          </cell>
          <cell r="AD428">
            <v>36000000</v>
          </cell>
          <cell r="AE428" t="str">
            <v>Squire Sanders</v>
          </cell>
          <cell r="AF428" t="str">
            <v>YAVY</v>
          </cell>
          <cell r="AH428">
            <v>13.99</v>
          </cell>
          <cell r="AI428">
            <v>385990</v>
          </cell>
        </row>
        <row r="429">
          <cell r="A429">
            <v>392</v>
          </cell>
          <cell r="B429" t="str">
            <v>December 8, 2008</v>
          </cell>
          <cell r="C429" t="str">
            <v>FDIC</v>
          </cell>
          <cell r="D429" t="str">
            <v>RSSD</v>
          </cell>
          <cell r="E429">
            <v>3395668</v>
          </cell>
          <cell r="F429" t="str">
            <v>Community Partners Bancorp</v>
          </cell>
          <cell r="G429" t="str">
            <v xml:space="preserve">Public </v>
          </cell>
          <cell r="H429">
            <v>9000000</v>
          </cell>
          <cell r="I429" t="str">
            <v>Approve</v>
          </cell>
          <cell r="L429" t="str">
            <v>December 11, 2008</v>
          </cell>
          <cell r="M429">
            <v>39793.583333333336</v>
          </cell>
          <cell r="N429" t="str">
            <v>Approve</v>
          </cell>
          <cell r="O429">
            <v>9000000</v>
          </cell>
          <cell r="Q429" t="str">
            <v>Yes</v>
          </cell>
          <cell r="R429">
            <v>39799</v>
          </cell>
          <cell r="T429" t="str">
            <v>Mr. Michael J. Gormley</v>
          </cell>
          <cell r="U429" t="str">
            <v>732-389-6051</v>
          </cell>
          <cell r="V429" t="str">
            <v>Michael Bis 732-389-9287</v>
          </cell>
          <cell r="W429" t="str">
            <v>1250 Highway 35 South</v>
          </cell>
          <cell r="X429" t="str">
            <v>Middletown</v>
          </cell>
          <cell r="Y429" t="str">
            <v>NJ</v>
          </cell>
          <cell r="Z429" t="str">
            <v>07748</v>
          </cell>
          <cell r="AA429" t="str">
            <v>(732) 389-1115</v>
          </cell>
          <cell r="AE429" t="str">
            <v>Hughes Hubbard</v>
          </cell>
          <cell r="AF429" t="str">
            <v>CPBC</v>
          </cell>
          <cell r="AH429">
            <v>4.68</v>
          </cell>
          <cell r="AI429">
            <v>288462</v>
          </cell>
        </row>
        <row r="430">
          <cell r="A430">
            <v>393</v>
          </cell>
          <cell r="B430" t="str">
            <v>December 8, 2008</v>
          </cell>
          <cell r="C430" t="str">
            <v>FDIC</v>
          </cell>
          <cell r="D430" t="str">
            <v>RSSD</v>
          </cell>
          <cell r="E430">
            <v>3299793</v>
          </cell>
          <cell r="F430" t="str">
            <v>TriStone Community Bank</v>
          </cell>
          <cell r="G430" t="str">
            <v xml:space="preserve">Public </v>
          </cell>
          <cell r="H430">
            <v>3497610</v>
          </cell>
          <cell r="I430" t="str">
            <v>Approve</v>
          </cell>
          <cell r="L430" t="str">
            <v>December 15, 2008</v>
          </cell>
          <cell r="M430">
            <v>39797.489583333336</v>
          </cell>
          <cell r="N430" t="str">
            <v>Approve</v>
          </cell>
          <cell r="O430">
            <v>3497000</v>
          </cell>
          <cell r="Q430" t="str">
            <v>Yes</v>
          </cell>
          <cell r="R430">
            <v>39799</v>
          </cell>
          <cell r="T430" t="str">
            <v>Mr. Simpson Brown Jr.</v>
          </cell>
          <cell r="U430" t="str">
            <v>336-794-0811</v>
          </cell>
          <cell r="V430" t="str">
            <v>Mark Evans 336-794-0811</v>
          </cell>
          <cell r="W430" t="str">
            <v>312 Jonestown Road</v>
          </cell>
          <cell r="X430" t="str">
            <v>Winston Salem</v>
          </cell>
          <cell r="Y430" t="str">
            <v>NC</v>
          </cell>
          <cell r="Z430" t="str">
            <v>27104</v>
          </cell>
          <cell r="AA430" t="str">
            <v>(336) 794-0815</v>
          </cell>
          <cell r="AE430" t="str">
            <v>Squire Sanders</v>
          </cell>
          <cell r="AF430" t="str">
            <v>TCMB</v>
          </cell>
        </row>
        <row r="431">
          <cell r="A431">
            <v>394</v>
          </cell>
          <cell r="B431" t="str">
            <v>December 8, 2008</v>
          </cell>
          <cell r="C431" t="str">
            <v>FDIC</v>
          </cell>
          <cell r="D431" t="str">
            <v>RSSD</v>
          </cell>
          <cell r="E431">
            <v>2429838</v>
          </cell>
          <cell r="F431" t="str">
            <v>Shore Bancshares, Inc.</v>
          </cell>
          <cell r="G431" t="str">
            <v xml:space="preserve">Public </v>
          </cell>
          <cell r="H431">
            <v>25000000</v>
          </cell>
          <cell r="I431" t="str">
            <v>Approve</v>
          </cell>
          <cell r="L431" t="str">
            <v>December 15, 2008</v>
          </cell>
          <cell r="M431">
            <v>39797.489583333336</v>
          </cell>
          <cell r="N431" t="str">
            <v>Approve</v>
          </cell>
          <cell r="O431">
            <v>25000000</v>
          </cell>
          <cell r="Q431" t="str">
            <v>Yes</v>
          </cell>
          <cell r="R431">
            <v>39799</v>
          </cell>
          <cell r="T431" t="str">
            <v>Mr. W. Moorhead Vermilye</v>
          </cell>
          <cell r="U431" t="str">
            <v>410-822-1400</v>
          </cell>
          <cell r="V431" t="str">
            <v>Lloyd L. Beatty, Jr. 410-822-1400</v>
          </cell>
          <cell r="W431" t="str">
            <v>18 E. Dover St.</v>
          </cell>
          <cell r="X431" t="str">
            <v>Easton</v>
          </cell>
          <cell r="Y431" t="str">
            <v>MD</v>
          </cell>
          <cell r="Z431" t="str">
            <v>21601</v>
          </cell>
          <cell r="AA431" t="str">
            <v>(410) 820-4238</v>
          </cell>
          <cell r="AB431">
            <v>39822</v>
          </cell>
          <cell r="AC431">
            <v>39822</v>
          </cell>
          <cell r="AD431">
            <v>25000000</v>
          </cell>
          <cell r="AE431" t="str">
            <v>Hughes Hubbard</v>
          </cell>
          <cell r="AF431" t="str">
            <v>SHBI</v>
          </cell>
          <cell r="AH431">
            <v>21.68</v>
          </cell>
          <cell r="AI431">
            <v>172970</v>
          </cell>
        </row>
        <row r="432">
          <cell r="A432">
            <v>395</v>
          </cell>
          <cell r="B432" t="str">
            <v>December 8, 2008</v>
          </cell>
          <cell r="C432" t="str">
            <v>FDIC</v>
          </cell>
          <cell r="D432" t="str">
            <v>RSSD</v>
          </cell>
          <cell r="E432">
            <v>3338861</v>
          </cell>
          <cell r="F432" t="str">
            <v>Syringa Bancorp</v>
          </cell>
          <cell r="G432" t="str">
            <v>OTC - Private</v>
          </cell>
          <cell r="H432">
            <v>8700000</v>
          </cell>
          <cell r="I432" t="str">
            <v>Approve</v>
          </cell>
          <cell r="L432" t="str">
            <v>December 11, 2008</v>
          </cell>
          <cell r="M432">
            <v>39793.583333333336</v>
          </cell>
          <cell r="N432" t="str">
            <v>Approve</v>
          </cell>
          <cell r="O432">
            <v>8000000</v>
          </cell>
          <cell r="Q432" t="str">
            <v>Yes</v>
          </cell>
          <cell r="R432">
            <v>39799</v>
          </cell>
          <cell r="T432" t="str">
            <v>Mr. Jerry Aldape</v>
          </cell>
          <cell r="U432" t="str">
            <v>208-947-9650</v>
          </cell>
          <cell r="V432" t="str">
            <v>Brian Heim 208-947-9663</v>
          </cell>
          <cell r="W432" t="str">
            <v>1299 N. Orchard St.</v>
          </cell>
          <cell r="X432" t="str">
            <v>Boise</v>
          </cell>
          <cell r="Y432" t="str">
            <v>ID</v>
          </cell>
          <cell r="Z432" t="str">
            <v>83706</v>
          </cell>
          <cell r="AA432" t="str">
            <v>(208) 336-5065</v>
          </cell>
          <cell r="AB432">
            <v>39829</v>
          </cell>
          <cell r="AC432">
            <v>39829</v>
          </cell>
          <cell r="AD432">
            <v>8000000</v>
          </cell>
          <cell r="AE432" t="str">
            <v>Squire Sanders</v>
          </cell>
          <cell r="AF432" t="str">
            <v>SGBP</v>
          </cell>
        </row>
        <row r="433">
          <cell r="A433">
            <v>396</v>
          </cell>
          <cell r="B433" t="str">
            <v>December 8, 2008</v>
          </cell>
          <cell r="C433" t="str">
            <v>FRB</v>
          </cell>
          <cell r="D433" t="str">
            <v>RSSD</v>
          </cell>
          <cell r="E433">
            <v>3301883</v>
          </cell>
          <cell r="F433" t="str">
            <v>Idaho Bancorp</v>
          </cell>
          <cell r="G433" t="str">
            <v>OTC - Private</v>
          </cell>
          <cell r="H433">
            <v>6900000</v>
          </cell>
          <cell r="I433" t="str">
            <v>Approve</v>
          </cell>
          <cell r="L433" t="str">
            <v>December 11, 2008</v>
          </cell>
          <cell r="M433">
            <v>39793.583333333336</v>
          </cell>
          <cell r="N433" t="str">
            <v>Approve</v>
          </cell>
          <cell r="O433">
            <v>6900000</v>
          </cell>
          <cell r="Q433" t="str">
            <v>Yes</v>
          </cell>
          <cell r="R433">
            <v>39799</v>
          </cell>
          <cell r="T433" t="str">
            <v>Mr. Bruce W. Barfuss</v>
          </cell>
          <cell r="U433" t="str">
            <v>208-947-1873</v>
          </cell>
          <cell r="V433" t="str">
            <v>James C. Latta 208-472-4702</v>
          </cell>
          <cell r="W433" t="str">
            <v>7661 W. Riverside Drive</v>
          </cell>
          <cell r="X433" t="str">
            <v>Boise</v>
          </cell>
          <cell r="Y433" t="str">
            <v>ID</v>
          </cell>
          <cell r="Z433" t="str">
            <v>83714</v>
          </cell>
          <cell r="AA433" t="str">
            <v>(208) 947-1870</v>
          </cell>
          <cell r="AB433">
            <v>39829</v>
          </cell>
          <cell r="AC433">
            <v>39829</v>
          </cell>
          <cell r="AD433">
            <v>6900000</v>
          </cell>
          <cell r="AE433" t="str">
            <v>Hughes Hubbard</v>
          </cell>
          <cell r="AF433" t="str">
            <v>IDBC</v>
          </cell>
        </row>
        <row r="434">
          <cell r="A434">
            <v>397</v>
          </cell>
          <cell r="B434" t="str">
            <v>December 8, 2008</v>
          </cell>
          <cell r="C434" t="str">
            <v>FRB</v>
          </cell>
          <cell r="D434" t="str">
            <v>RSSD</v>
          </cell>
          <cell r="E434">
            <v>1070644</v>
          </cell>
          <cell r="F434" t="str">
            <v>Community Trust Bancorp, Inc.</v>
          </cell>
          <cell r="G434" t="str">
            <v xml:space="preserve">Public </v>
          </cell>
          <cell r="H434">
            <v>68000000</v>
          </cell>
          <cell r="I434" t="str">
            <v>Approve</v>
          </cell>
          <cell r="L434" t="str">
            <v>December 11, 2008</v>
          </cell>
          <cell r="M434">
            <v>39793.583333333336</v>
          </cell>
          <cell r="N434" t="str">
            <v>Approve</v>
          </cell>
          <cell r="O434">
            <v>68000000</v>
          </cell>
          <cell r="Q434" t="str">
            <v>Yes</v>
          </cell>
          <cell r="R434">
            <v>39799</v>
          </cell>
          <cell r="T434" t="str">
            <v>Ms. Jean R. Hale</v>
          </cell>
          <cell r="U434" t="str">
            <v>606-432-1414</v>
          </cell>
          <cell r="V434" t="str">
            <v>Mark A. Gooch 606-432-1414</v>
          </cell>
          <cell r="W434" t="str">
            <v>346 N. Mayo Trail</v>
          </cell>
          <cell r="X434" t="str">
            <v>Pikesville</v>
          </cell>
          <cell r="Y434" t="str">
            <v>KY</v>
          </cell>
          <cell r="Z434" t="str">
            <v>41501</v>
          </cell>
          <cell r="AA434" t="str">
            <v>(606) 433-4876</v>
          </cell>
          <cell r="AB434">
            <v>39836</v>
          </cell>
          <cell r="AE434" t="str">
            <v>Squire Sanders</v>
          </cell>
          <cell r="AF434" t="str">
            <v>CTBI</v>
          </cell>
        </row>
        <row r="435">
          <cell r="A435">
            <v>398</v>
          </cell>
          <cell r="B435" t="str">
            <v>December 8, 2008</v>
          </cell>
          <cell r="C435" t="str">
            <v>FRB</v>
          </cell>
          <cell r="D435" t="str">
            <v>RSSD</v>
          </cell>
          <cell r="E435">
            <v>1491351</v>
          </cell>
          <cell r="F435" t="str">
            <v>Midland States Bancorp, Inc.</v>
          </cell>
          <cell r="G435" t="str">
            <v>OTC - Public</v>
          </cell>
          <cell r="H435">
            <v>10189000</v>
          </cell>
          <cell r="I435" t="str">
            <v>Approve</v>
          </cell>
          <cell r="L435" t="str">
            <v>December 11, 2008</v>
          </cell>
          <cell r="M435">
            <v>39793.583333333336</v>
          </cell>
          <cell r="N435" t="str">
            <v>Approve</v>
          </cell>
          <cell r="O435">
            <v>10189000</v>
          </cell>
          <cell r="Q435" t="str">
            <v>Yes</v>
          </cell>
          <cell r="R435">
            <v>39799</v>
          </cell>
          <cell r="T435" t="str">
            <v>Mr. Leon J. Holschbach</v>
          </cell>
          <cell r="U435" t="str">
            <v>217-342-7366</v>
          </cell>
          <cell r="V435" t="str">
            <v>Jaeffrey Ludwig 217-342-7331</v>
          </cell>
          <cell r="W435" t="str">
            <v>133 West Jefferson</v>
          </cell>
          <cell r="X435" t="str">
            <v>Effingham</v>
          </cell>
          <cell r="Y435" t="str">
            <v>IL</v>
          </cell>
          <cell r="Z435" t="str">
            <v>62401</v>
          </cell>
          <cell r="AA435" t="str">
            <v>(217) 342-9462</v>
          </cell>
          <cell r="AE435" t="str">
            <v>Hughes Hubbard</v>
          </cell>
          <cell r="AF435" t="str">
            <v>EFST</v>
          </cell>
        </row>
        <row r="437">
          <cell r="A437">
            <v>399</v>
          </cell>
          <cell r="B437" t="str">
            <v>December 9, 2008</v>
          </cell>
          <cell r="C437" t="str">
            <v>FRB</v>
          </cell>
          <cell r="D437" t="str">
            <v>RSSD</v>
          </cell>
          <cell r="E437">
            <v>3254952</v>
          </cell>
          <cell r="F437" t="str">
            <v>Guaranty Bancorp</v>
          </cell>
          <cell r="G437" t="str">
            <v xml:space="preserve">Public </v>
          </cell>
          <cell r="H437">
            <v>59370570</v>
          </cell>
          <cell r="I437" t="str">
            <v>Approve</v>
          </cell>
          <cell r="T437" t="str">
            <v>Mr. Dan Quinn</v>
          </cell>
          <cell r="U437" t="str">
            <v>303-313-6763</v>
          </cell>
          <cell r="V437" t="str">
            <v>Paul Taylor 303-293-5563</v>
          </cell>
          <cell r="W437" t="str">
            <v>1331 17th Street, Suite 300</v>
          </cell>
          <cell r="X437" t="str">
            <v xml:space="preserve">Denver </v>
          </cell>
          <cell r="Y437" t="str">
            <v>CO</v>
          </cell>
          <cell r="Z437" t="str">
            <v>80202</v>
          </cell>
          <cell r="AA437" t="str">
            <v>(303) 293-5475</v>
          </cell>
          <cell r="AE437" t="str">
            <v>Squire Sanders</v>
          </cell>
          <cell r="AF437" t="str">
            <v>GBNK</v>
          </cell>
        </row>
        <row r="438">
          <cell r="A438">
            <v>400</v>
          </cell>
          <cell r="B438" t="str">
            <v>December 9, 2008</v>
          </cell>
          <cell r="C438" t="str">
            <v>FRB</v>
          </cell>
          <cell r="D438" t="str">
            <v>RSSD</v>
          </cell>
          <cell r="E438">
            <v>603755</v>
          </cell>
          <cell r="F438" t="str">
            <v>First State Bank</v>
          </cell>
          <cell r="G438" t="str">
            <v>S-Corp</v>
          </cell>
          <cell r="H438">
            <v>600000</v>
          </cell>
          <cell r="I438" t="str">
            <v>Approve</v>
          </cell>
          <cell r="T438" t="str">
            <v>Mr. Jon T. Murr</v>
          </cell>
          <cell r="U438" t="str">
            <v>325-446-3391</v>
          </cell>
          <cell r="V438" t="str">
            <v>Dennis R. Smith 325-446-3391</v>
          </cell>
          <cell r="W438" t="str">
            <v>2002 Main St.</v>
          </cell>
          <cell r="X438" t="str">
            <v>Junction</v>
          </cell>
          <cell r="Y438" t="str">
            <v>TX</v>
          </cell>
          <cell r="Z438" t="str">
            <v>76849</v>
          </cell>
          <cell r="AA438" t="str">
            <v>(325) 446-4026</v>
          </cell>
          <cell r="AE438" t="str">
            <v>Hughes Hubbard</v>
          </cell>
          <cell r="AF438" t="str">
            <v>N/A</v>
          </cell>
        </row>
        <row r="439">
          <cell r="A439">
            <v>401</v>
          </cell>
          <cell r="B439" t="str">
            <v>December 9, 2008</v>
          </cell>
          <cell r="C439" t="str">
            <v>FRB</v>
          </cell>
          <cell r="D439" t="str">
            <v>RSSD</v>
          </cell>
          <cell r="E439">
            <v>1099896</v>
          </cell>
          <cell r="F439" t="str">
            <v>Moscow Bancshares, Inc.</v>
          </cell>
          <cell r="G439" t="str">
            <v>OTC - Private</v>
          </cell>
          <cell r="H439">
            <v>6216000</v>
          </cell>
          <cell r="I439" t="str">
            <v>Approve</v>
          </cell>
          <cell r="L439" t="str">
            <v>December 11, 2008</v>
          </cell>
          <cell r="M439">
            <v>39793.583333333336</v>
          </cell>
          <cell r="N439" t="str">
            <v>Approve</v>
          </cell>
          <cell r="O439">
            <v>6216000</v>
          </cell>
          <cell r="Q439" t="str">
            <v>Yes</v>
          </cell>
          <cell r="R439">
            <v>39799</v>
          </cell>
          <cell r="T439" t="str">
            <v>Mr. H. McCall Wilson, Jr.</v>
          </cell>
          <cell r="U439" t="str">
            <v>901-877-6891</v>
          </cell>
          <cell r="V439" t="str">
            <v>Barbara Bradford 901-877-6845</v>
          </cell>
          <cell r="W439" t="str">
            <v>120 Charleston Street, PO Box 277</v>
          </cell>
          <cell r="X439" t="str">
            <v>Moscow</v>
          </cell>
          <cell r="Y439" t="str">
            <v>TN</v>
          </cell>
          <cell r="Z439" t="str">
            <v>38057</v>
          </cell>
          <cell r="AA439" t="str">
            <v>(901) 877-6799</v>
          </cell>
          <cell r="AE439" t="str">
            <v>Squire Sanders</v>
          </cell>
          <cell r="AF439" t="str">
            <v>N/A</v>
          </cell>
        </row>
        <row r="440">
          <cell r="A440">
            <v>402</v>
          </cell>
          <cell r="B440" t="str">
            <v>December 9, 2008</v>
          </cell>
          <cell r="C440" t="str">
            <v>FRB</v>
          </cell>
          <cell r="D440" t="str">
            <v>RSSD</v>
          </cell>
          <cell r="E440">
            <v>1055623</v>
          </cell>
          <cell r="F440" t="str">
            <v>Adbanc, Inc</v>
          </cell>
          <cell r="G440" t="str">
            <v>Private</v>
          </cell>
          <cell r="H440">
            <v>12720000</v>
          </cell>
          <cell r="I440" t="str">
            <v>Approve</v>
          </cell>
          <cell r="L440" t="str">
            <v>December 11, 2008</v>
          </cell>
          <cell r="M440">
            <v>39793.583333333336</v>
          </cell>
          <cell r="N440" t="str">
            <v>Approve</v>
          </cell>
          <cell r="O440">
            <v>12720000</v>
          </cell>
          <cell r="Q440" t="str">
            <v>Yes</v>
          </cell>
          <cell r="R440">
            <v>39799</v>
          </cell>
          <cell r="T440" t="str">
            <v>Mr. Todd S. Adams</v>
          </cell>
          <cell r="U440" t="str">
            <v>308-284-4071 x6513</v>
          </cell>
          <cell r="V440" t="str">
            <v>Chad S. Adams 308-284-4071 x6514</v>
          </cell>
          <cell r="W440" t="str">
            <v>202 North Spruce PO Box 770</v>
          </cell>
          <cell r="X440" t="str">
            <v>Ogallala</v>
          </cell>
          <cell r="Y440" t="str">
            <v>NE</v>
          </cell>
          <cell r="Z440" t="str">
            <v>69153</v>
          </cell>
          <cell r="AA440" t="str">
            <v>(308) 284-3322</v>
          </cell>
          <cell r="AE440" t="str">
            <v>Hughes Hubbard</v>
          </cell>
          <cell r="AF440" t="str">
            <v>N/A</v>
          </cell>
        </row>
        <row r="441">
          <cell r="A441">
            <v>403</v>
          </cell>
          <cell r="B441" t="str">
            <v>December 9, 2008</v>
          </cell>
          <cell r="C441" t="str">
            <v>FRB</v>
          </cell>
          <cell r="D441" t="str">
            <v>RSSD</v>
          </cell>
          <cell r="E441">
            <v>1128639</v>
          </cell>
          <cell r="F441" t="str">
            <v>Baldwin Bancshares, Inc.</v>
          </cell>
          <cell r="G441" t="str">
            <v>S-Corp</v>
          </cell>
          <cell r="H441">
            <v>3945000</v>
          </cell>
          <cell r="I441" t="str">
            <v>Approve</v>
          </cell>
          <cell r="T441" t="str">
            <v>Mr. Jon Mentink</v>
          </cell>
          <cell r="U441" t="str">
            <v>715-684-3366</v>
          </cell>
          <cell r="V441" t="str">
            <v>Troy Benzer 715-684-3366</v>
          </cell>
          <cell r="W441" t="str">
            <v>990 Main Street</v>
          </cell>
          <cell r="X441" t="str">
            <v>Baldwin</v>
          </cell>
          <cell r="Y441" t="str">
            <v>WI</v>
          </cell>
          <cell r="Z441" t="str">
            <v>54002</v>
          </cell>
          <cell r="AA441" t="str">
            <v>(715) 684-2624</v>
          </cell>
          <cell r="AE441" t="str">
            <v>Squire Sanders</v>
          </cell>
          <cell r="AF441" t="str">
            <v>N/A</v>
          </cell>
        </row>
        <row r="442">
          <cell r="A442">
            <v>404</v>
          </cell>
          <cell r="B442" t="str">
            <v>December 9, 2008</v>
          </cell>
          <cell r="C442" t="str">
            <v>FRB</v>
          </cell>
          <cell r="D442" t="str">
            <v>RSSD</v>
          </cell>
          <cell r="E442">
            <v>1135413</v>
          </cell>
          <cell r="F442" t="str">
            <v>Magnolia Banking Corporation</v>
          </cell>
          <cell r="G442" t="str">
            <v>S-Corp</v>
          </cell>
          <cell r="H442">
            <v>14615460</v>
          </cell>
          <cell r="I442" t="str">
            <v>Approve</v>
          </cell>
          <cell r="T442" t="str">
            <v>Mr. Bruce Maloch</v>
          </cell>
          <cell r="U442" t="str">
            <v>870-235-7041</v>
          </cell>
          <cell r="V442" t="str">
            <v>Bob Burns 870-235-7035</v>
          </cell>
          <cell r="W442" t="str">
            <v>PO Box 250</v>
          </cell>
          <cell r="X442" t="str">
            <v>Magnolia</v>
          </cell>
          <cell r="Y442" t="str">
            <v>AR</v>
          </cell>
          <cell r="Z442" t="str">
            <v>71754</v>
          </cell>
          <cell r="AA442" t="str">
            <v>(870) 235-7010</v>
          </cell>
          <cell r="AE442" t="str">
            <v>Hughes Hubbard</v>
          </cell>
          <cell r="AF442" t="str">
            <v>N/A</v>
          </cell>
        </row>
        <row r="443">
          <cell r="A443">
            <v>405</v>
          </cell>
          <cell r="B443" t="str">
            <v>December 9, 2008</v>
          </cell>
          <cell r="C443" t="str">
            <v>FRB</v>
          </cell>
          <cell r="D443" t="str">
            <v>RSSD</v>
          </cell>
          <cell r="E443">
            <v>1131611</v>
          </cell>
          <cell r="F443" t="str">
            <v>Cross County Bancshares, Inc.</v>
          </cell>
          <cell r="G443" t="str">
            <v>OTC - Private</v>
          </cell>
          <cell r="H443">
            <v>4392180</v>
          </cell>
          <cell r="I443" t="str">
            <v>Approve</v>
          </cell>
          <cell r="L443" t="str">
            <v>December 11, 2008</v>
          </cell>
          <cell r="M443">
            <v>39793.583333333336</v>
          </cell>
          <cell r="N443" t="str">
            <v>Approve</v>
          </cell>
          <cell r="O443">
            <v>4362000</v>
          </cell>
          <cell r="P443" t="str">
            <v>1/15/09: received notification from the FRB of their withdrawal</v>
          </cell>
          <cell r="Q443" t="str">
            <v>Yes</v>
          </cell>
          <cell r="R443">
            <v>39799</v>
          </cell>
          <cell r="T443" t="str">
            <v>Mr. Mac McClanahan</v>
          </cell>
          <cell r="U443" t="str">
            <v>870-238-8171 x4801</v>
          </cell>
          <cell r="V443" t="str">
            <v>David Dowd 870-238-8171 x4805</v>
          </cell>
          <cell r="W443" t="str">
            <v xml:space="preserve">1 Cross County Plaza </v>
          </cell>
          <cell r="X443" t="str">
            <v>Wynne</v>
          </cell>
          <cell r="Y443" t="str">
            <v>AR</v>
          </cell>
          <cell r="Z443" t="str">
            <v>72396</v>
          </cell>
          <cell r="AA443" t="str">
            <v>(870) 238-4052</v>
          </cell>
          <cell r="AE443" t="str">
            <v>Squire Sanders</v>
          </cell>
          <cell r="AF443" t="str">
            <v>N/A</v>
          </cell>
          <cell r="AJ443">
            <v>39828</v>
          </cell>
        </row>
        <row r="444">
          <cell r="A444">
            <v>406</v>
          </cell>
          <cell r="B444" t="str">
            <v>December 9, 2008</v>
          </cell>
          <cell r="C444" t="str">
            <v>FRB</v>
          </cell>
          <cell r="D444" t="str">
            <v>RSSD</v>
          </cell>
          <cell r="E444">
            <v>619327</v>
          </cell>
          <cell r="F444" t="str">
            <v>Farmers Bank</v>
          </cell>
          <cell r="G444" t="str">
            <v>OTC - Private</v>
          </cell>
          <cell r="H444">
            <v>8752000</v>
          </cell>
          <cell r="I444" t="str">
            <v>Approve</v>
          </cell>
          <cell r="L444" t="str">
            <v>December 11, 2008</v>
          </cell>
          <cell r="M444">
            <v>39793.583333333336</v>
          </cell>
          <cell r="N444" t="str">
            <v>Approve</v>
          </cell>
          <cell r="O444">
            <v>8752000</v>
          </cell>
          <cell r="Q444" t="str">
            <v>Yes</v>
          </cell>
          <cell r="R444">
            <v>39799</v>
          </cell>
          <cell r="T444" t="str">
            <v>Mr. Douglas C. Haskett, II</v>
          </cell>
          <cell r="U444" t="str">
            <v>757-242-6111</v>
          </cell>
          <cell r="V444" t="str">
            <v>Richard J. Holland, Jr. 757-242-6111</v>
          </cell>
          <cell r="W444" t="str">
            <v>50 E. Windsor Blvd.</v>
          </cell>
          <cell r="X444" t="str">
            <v xml:space="preserve">Windsor </v>
          </cell>
          <cell r="Y444" t="str">
            <v>VA</v>
          </cell>
          <cell r="Z444" t="str">
            <v>23487</v>
          </cell>
          <cell r="AA444" t="str">
            <v>(757) 242-4774</v>
          </cell>
          <cell r="AE444" t="str">
            <v>Hughes Hubbard</v>
          </cell>
          <cell r="AF444" t="str">
            <v>FMWV</v>
          </cell>
        </row>
        <row r="445">
          <cell r="A445">
            <v>407</v>
          </cell>
          <cell r="B445" t="str">
            <v>December 9, 2008</v>
          </cell>
          <cell r="C445" t="str">
            <v>FRB</v>
          </cell>
          <cell r="D445" t="str">
            <v>RSSD</v>
          </cell>
          <cell r="E445">
            <v>1062788</v>
          </cell>
          <cell r="F445" t="str">
            <v>Holyrood Bancshares, Inc.</v>
          </cell>
          <cell r="G445" t="str">
            <v>S-Corp</v>
          </cell>
          <cell r="H445">
            <v>728000</v>
          </cell>
          <cell r="I445" t="str">
            <v>Approve</v>
          </cell>
          <cell r="T445" t="str">
            <v>Mr. Keith E. Bouchey</v>
          </cell>
          <cell r="U445" t="str">
            <v>913-341-0212</v>
          </cell>
          <cell r="V445" t="str">
            <v>Gerald Pauley 785-252-3239</v>
          </cell>
          <cell r="W445" t="str">
            <v>Main &amp; Santa Fe PO Box 128</v>
          </cell>
          <cell r="X445" t="str">
            <v>Holyrood</v>
          </cell>
          <cell r="Y445" t="str">
            <v>KS</v>
          </cell>
          <cell r="Z445" t="str">
            <v>67450</v>
          </cell>
          <cell r="AA445" t="str">
            <v>(913) 341-0219</v>
          </cell>
          <cell r="AE445" t="str">
            <v>Squire Sanders</v>
          </cell>
          <cell r="AF445" t="str">
            <v>N/A</v>
          </cell>
        </row>
        <row r="446">
          <cell r="A446">
            <v>408</v>
          </cell>
          <cell r="B446" t="str">
            <v>December 9, 2008</v>
          </cell>
          <cell r="C446" t="str">
            <v>FRB</v>
          </cell>
          <cell r="D446" t="str">
            <v>RSSD</v>
          </cell>
          <cell r="E446">
            <v>1099074</v>
          </cell>
          <cell r="F446" t="str">
            <v>Southern Bancshares Corp</v>
          </cell>
          <cell r="G446" t="str">
            <v>OTC - Private</v>
          </cell>
          <cell r="H446">
            <v>0</v>
          </cell>
          <cell r="I446" t="str">
            <v>Approve</v>
          </cell>
          <cell r="L446" t="str">
            <v>December 11, 2008</v>
          </cell>
          <cell r="M446">
            <v>39793.583333333336</v>
          </cell>
          <cell r="N446" t="str">
            <v>Approve</v>
          </cell>
          <cell r="O446">
            <v>0</v>
          </cell>
          <cell r="P446" t="str">
            <v>1/14/09: Counsel alerted team of their Withdrawal from CPP</v>
          </cell>
          <cell r="Q446" t="str">
            <v>Yes</v>
          </cell>
          <cell r="R446">
            <v>39799</v>
          </cell>
          <cell r="T446" t="str">
            <v>Ms. Melany Kniffen</v>
          </cell>
          <cell r="U446" t="str">
            <v>314-481-6800</v>
          </cell>
          <cell r="V446" t="str">
            <v>Arthur L. Kniffen 314-481-6800</v>
          </cell>
          <cell r="W446" t="str">
            <v xml:space="preserve">5515 South Grand </v>
          </cell>
          <cell r="X446" t="str">
            <v>St. Louis</v>
          </cell>
          <cell r="Y446" t="str">
            <v>MO</v>
          </cell>
          <cell r="AA446" t="str">
            <v>(314) 633-6027</v>
          </cell>
          <cell r="AB446">
            <v>39829</v>
          </cell>
          <cell r="AE446" t="str">
            <v>Hughes Hubbard</v>
          </cell>
          <cell r="AF446" t="str">
            <v>N/A</v>
          </cell>
          <cell r="AJ446">
            <v>39827</v>
          </cell>
        </row>
        <row r="447">
          <cell r="A447">
            <v>409</v>
          </cell>
          <cell r="B447" t="str">
            <v>December 9, 2008</v>
          </cell>
          <cell r="C447" t="str">
            <v>FRB</v>
          </cell>
          <cell r="D447" t="str">
            <v>RSSD</v>
          </cell>
          <cell r="E447">
            <v>1082209</v>
          </cell>
          <cell r="F447" t="str">
            <v>BancIndependent, Inc.</v>
          </cell>
          <cell r="H447">
            <v>19500000</v>
          </cell>
          <cell r="I447" t="str">
            <v>Approve</v>
          </cell>
          <cell r="P447" t="str">
            <v>Under review</v>
          </cell>
          <cell r="T447" t="str">
            <v>Mr. E. Fennel Mauldin, Jr.</v>
          </cell>
          <cell r="U447" t="str">
            <v>256-386-5120</v>
          </cell>
          <cell r="V447" t="str">
            <v>Richard Wardlaw 256-386-5122</v>
          </cell>
          <cell r="W447" t="str">
            <v>710 S. Montogomery Avenue PO Drawer B</v>
          </cell>
          <cell r="X447" t="str">
            <v>Sheffield</v>
          </cell>
          <cell r="Y447" t="str">
            <v>AL</v>
          </cell>
          <cell r="Z447" t="str">
            <v>35660</v>
          </cell>
          <cell r="AA447" t="str">
            <v>(256) 386-5020</v>
          </cell>
          <cell r="AE447" t="str">
            <v>Squire Sanders</v>
          </cell>
          <cell r="AF447" t="str">
            <v>BIPD</v>
          </cell>
        </row>
        <row r="448">
          <cell r="A448">
            <v>410</v>
          </cell>
          <cell r="B448" t="str">
            <v>December 9, 2008</v>
          </cell>
          <cell r="C448" t="str">
            <v>FRB</v>
          </cell>
          <cell r="D448" t="str">
            <v>RSSD</v>
          </cell>
          <cell r="E448">
            <v>1121993</v>
          </cell>
          <cell r="F448" t="str">
            <v>Guaranty Developoment Company</v>
          </cell>
          <cell r="G448" t="str">
            <v>S-Corp</v>
          </cell>
          <cell r="H448">
            <v>13589000</v>
          </cell>
          <cell r="I448" t="str">
            <v>Approve</v>
          </cell>
          <cell r="T448" t="str">
            <v>Mr. Gordon Johnson</v>
          </cell>
          <cell r="U448" t="str">
            <v>406-222-8930</v>
          </cell>
          <cell r="V448" t="str">
            <v>Leon Royer 406-522-3529</v>
          </cell>
          <cell r="W448" t="str">
            <v>120 N. 2nd Street</v>
          </cell>
          <cell r="X448" t="str">
            <v>Livingston</v>
          </cell>
          <cell r="Y448" t="str">
            <v>MT</v>
          </cell>
          <cell r="Z448" t="str">
            <v>59047</v>
          </cell>
          <cell r="AA448" t="str">
            <v>(406) 222-8515</v>
          </cell>
          <cell r="AE448" t="str">
            <v>Hughes Hubbard</v>
          </cell>
          <cell r="AF448" t="str">
            <v>N/A</v>
          </cell>
        </row>
        <row r="449">
          <cell r="A449">
            <v>411</v>
          </cell>
          <cell r="B449" t="str">
            <v>December 9, 2008</v>
          </cell>
          <cell r="C449" t="str">
            <v>FRB</v>
          </cell>
          <cell r="D449" t="str">
            <v>RSSD</v>
          </cell>
          <cell r="E449">
            <v>1134818</v>
          </cell>
          <cell r="F449" t="str">
            <v>Rocky Mountain Capital</v>
          </cell>
          <cell r="G449" t="str">
            <v>S-Corp</v>
          </cell>
          <cell r="H449">
            <v>8576000</v>
          </cell>
          <cell r="I449" t="str">
            <v>Approve</v>
          </cell>
          <cell r="T449" t="str">
            <v>Mr. Mark Heineken</v>
          </cell>
          <cell r="U449" t="str">
            <v>307-739-4347</v>
          </cell>
          <cell r="V449" t="str">
            <v>Coleman Andrews 307-739-4344</v>
          </cell>
          <cell r="W449" t="str">
            <v>4050 W. Lake Creek Dr.</v>
          </cell>
          <cell r="X449" t="str">
            <v>Wilson</v>
          </cell>
          <cell r="Y449" t="str">
            <v>WY</v>
          </cell>
          <cell r="Z449" t="str">
            <v>83001</v>
          </cell>
          <cell r="AA449" t="str">
            <v>(307) 739-4356</v>
          </cell>
          <cell r="AE449" t="str">
            <v>Hughes Hubbard</v>
          </cell>
          <cell r="AF449" t="str">
            <v>N/A</v>
          </cell>
        </row>
        <row r="450">
          <cell r="A450">
            <v>412</v>
          </cell>
          <cell r="B450" t="str">
            <v>December 9, 2008</v>
          </cell>
          <cell r="C450" t="str">
            <v>OTS</v>
          </cell>
          <cell r="D450" t="str">
            <v>Holding Co Docket</v>
          </cell>
          <cell r="E450" t="str">
            <v>H2300</v>
          </cell>
          <cell r="F450" t="str">
            <v>TF Financial Corporation</v>
          </cell>
          <cell r="G450" t="str">
            <v xml:space="preserve">Public </v>
          </cell>
          <cell r="H450">
            <v>12587000</v>
          </cell>
          <cell r="I450" t="str">
            <v>Approve</v>
          </cell>
          <cell r="L450" t="str">
            <v>January 9, 2009</v>
          </cell>
          <cell r="M450">
            <v>39822.520833333336</v>
          </cell>
          <cell r="N450" t="str">
            <v>Approve</v>
          </cell>
          <cell r="O450">
            <v>12587000</v>
          </cell>
          <cell r="P450" t="str">
            <v>Waiting for information from the OTS</v>
          </cell>
          <cell r="Q450" t="str">
            <v>Yes</v>
          </cell>
          <cell r="R450">
            <v>39827</v>
          </cell>
          <cell r="T450" t="str">
            <v>Mr. Kent C. Lufkin</v>
          </cell>
          <cell r="U450" t="str">
            <v>267-757-8888</v>
          </cell>
          <cell r="V450" t="str">
            <v>Dennis R. Stewart 267-757-8899</v>
          </cell>
          <cell r="W450" t="str">
            <v>3 Penns Trail</v>
          </cell>
          <cell r="X450" t="str">
            <v>Newtown</v>
          </cell>
          <cell r="Y450" t="str">
            <v>PA</v>
          </cell>
          <cell r="Z450" t="str">
            <v>18940</v>
          </cell>
          <cell r="AA450" t="str">
            <v>(215) 579-4748</v>
          </cell>
          <cell r="AE450" t="str">
            <v>Hughes Hubbard</v>
          </cell>
          <cell r="AF450" t="str">
            <v>THRD</v>
          </cell>
        </row>
        <row r="451">
          <cell r="A451">
            <v>413</v>
          </cell>
          <cell r="B451" t="str">
            <v>December 9, 2008</v>
          </cell>
          <cell r="C451" t="str">
            <v>OTS</v>
          </cell>
          <cell r="D451" t="str">
            <v>Holding Co Docket</v>
          </cell>
          <cell r="E451" t="str">
            <v>H2732</v>
          </cell>
          <cell r="F451" t="str">
            <v>Carver Bancorp, Inc.</v>
          </cell>
          <cell r="G451" t="str">
            <v>CDFI - Public</v>
          </cell>
          <cell r="H451">
            <v>19055000</v>
          </cell>
          <cell r="I451" t="str">
            <v>Approve</v>
          </cell>
          <cell r="L451" t="str">
            <v>December 12, 2008</v>
          </cell>
          <cell r="M451">
            <v>39794.541666666664</v>
          </cell>
          <cell r="N451" t="str">
            <v>Approve</v>
          </cell>
          <cell r="O451">
            <v>18980000</v>
          </cell>
          <cell r="Q451" t="str">
            <v>Yes</v>
          </cell>
          <cell r="R451">
            <v>39799</v>
          </cell>
          <cell r="T451" t="str">
            <v>Ms. Deborah C. Wright</v>
          </cell>
          <cell r="V451" t="str">
            <v>Sandra Paris 212-360-8865</v>
          </cell>
          <cell r="W451" t="str">
            <v>75 West 125th Street</v>
          </cell>
          <cell r="X451" t="str">
            <v>New York</v>
          </cell>
          <cell r="Y451" t="str">
            <v>NY</v>
          </cell>
          <cell r="Z451" t="str">
            <v>10027</v>
          </cell>
          <cell r="AA451" t="str">
            <v>(718) 237-1281</v>
          </cell>
          <cell r="AB451">
            <v>39829</v>
          </cell>
          <cell r="AC451">
            <v>39829</v>
          </cell>
          <cell r="AD451">
            <v>18980000</v>
          </cell>
          <cell r="AE451" t="str">
            <v>Squire Sanders</v>
          </cell>
          <cell r="AF451" t="str">
            <v>CARV</v>
          </cell>
          <cell r="AH451" t="str">
            <v>n/a</v>
          </cell>
          <cell r="AI451" t="str">
            <v>n/a</v>
          </cell>
        </row>
        <row r="452">
          <cell r="A452">
            <v>414</v>
          </cell>
          <cell r="B452" t="str">
            <v>December 9, 2008</v>
          </cell>
          <cell r="C452" t="str">
            <v>OTS</v>
          </cell>
          <cell r="D452" t="str">
            <v>Holding Co Docket</v>
          </cell>
          <cell r="E452" t="str">
            <v>H3871</v>
          </cell>
          <cell r="F452" t="str">
            <v>Brookline Bancorp, Inc.</v>
          </cell>
          <cell r="G452" t="str">
            <v xml:space="preserve">Public </v>
          </cell>
          <cell r="H452">
            <v>62000000</v>
          </cell>
          <cell r="I452" t="str">
            <v>Approve</v>
          </cell>
          <cell r="L452" t="str">
            <v>January 9, 2009</v>
          </cell>
          <cell r="M452">
            <v>39822.520833333336</v>
          </cell>
          <cell r="N452" t="str">
            <v>Approve</v>
          </cell>
          <cell r="O452">
            <v>62000000</v>
          </cell>
          <cell r="P452" t="str">
            <v>Held by Investment Committee 12/11/08 - waiting for information from OTS</v>
          </cell>
          <cell r="Q452" t="str">
            <v>Yes</v>
          </cell>
          <cell r="R452">
            <v>39827</v>
          </cell>
          <cell r="T452" t="str">
            <v>Mr. Richard P. Chapman, Jr.</v>
          </cell>
          <cell r="U452" t="str">
            <v>617-730-3510</v>
          </cell>
          <cell r="V452" t="str">
            <v>Paul R. Bechet 617-278-6405</v>
          </cell>
          <cell r="W452" t="str">
            <v>160 Washington Street</v>
          </cell>
          <cell r="X452" t="str">
            <v>Brookline</v>
          </cell>
          <cell r="Y452" t="str">
            <v>MA</v>
          </cell>
          <cell r="Z452" t="str">
            <v>02445</v>
          </cell>
          <cell r="AA452" t="str">
            <v>(617) 730-3518</v>
          </cell>
          <cell r="AE452" t="str">
            <v>Hughes Hubbard</v>
          </cell>
        </row>
        <row r="454">
          <cell r="A454">
            <v>415</v>
          </cell>
          <cell r="B454" t="str">
            <v>December 10, 2008</v>
          </cell>
          <cell r="C454" t="str">
            <v>FDIC</v>
          </cell>
          <cell r="D454" t="str">
            <v>RSSD</v>
          </cell>
          <cell r="E454">
            <v>3019946</v>
          </cell>
          <cell r="F454" t="str">
            <v>Southern Connecticut Bancorp, Inc.</v>
          </cell>
          <cell r="G454" t="str">
            <v xml:space="preserve">Public </v>
          </cell>
          <cell r="H454">
            <v>3337800</v>
          </cell>
          <cell r="I454" t="str">
            <v>Approve</v>
          </cell>
          <cell r="L454" t="str">
            <v>December 15, 2008</v>
          </cell>
          <cell r="M454">
            <v>39797.489583333336</v>
          </cell>
          <cell r="N454" t="str">
            <v>Approve</v>
          </cell>
          <cell r="O454">
            <v>3282000</v>
          </cell>
          <cell r="P454" t="str">
            <v>1/15/09: Counsel Alerted UST of their Withdrawal</v>
          </cell>
          <cell r="Q454" t="str">
            <v>Yes</v>
          </cell>
          <cell r="R454">
            <v>39799</v>
          </cell>
          <cell r="T454" t="str">
            <v>Mr. John H. Howland</v>
          </cell>
          <cell r="U454" t="str">
            <v>203-782-1100</v>
          </cell>
          <cell r="V454" t="str">
            <v>Stephen V. Ciancarelli 203-782-1100</v>
          </cell>
          <cell r="W454" t="str">
            <v>215 Church Street</v>
          </cell>
          <cell r="X454" t="str">
            <v>New Haven</v>
          </cell>
          <cell r="Y454" t="str">
            <v>CT</v>
          </cell>
          <cell r="Z454" t="str">
            <v>06510</v>
          </cell>
          <cell r="AA454" t="str">
            <v>(203) 787-5056</v>
          </cell>
          <cell r="AB454">
            <v>39829</v>
          </cell>
          <cell r="AE454" t="str">
            <v>Squire Sanders</v>
          </cell>
          <cell r="AH454">
            <v>5.15</v>
          </cell>
          <cell r="AJ454">
            <v>39828</v>
          </cell>
        </row>
        <row r="455">
          <cell r="A455">
            <v>416</v>
          </cell>
          <cell r="B455" t="str">
            <v>December 10, 2008</v>
          </cell>
          <cell r="C455" t="str">
            <v>FDIC</v>
          </cell>
          <cell r="D455" t="str">
            <v>RSSD</v>
          </cell>
          <cell r="E455">
            <v>3252510</v>
          </cell>
          <cell r="F455" t="str">
            <v>Beach Business Bank</v>
          </cell>
          <cell r="G455" t="str">
            <v>OTC - Private</v>
          </cell>
          <cell r="H455">
            <v>6150000</v>
          </cell>
          <cell r="I455" t="str">
            <v>Approve</v>
          </cell>
          <cell r="L455" t="str">
            <v>December 12, 2008</v>
          </cell>
          <cell r="M455">
            <v>39794.541666666664</v>
          </cell>
          <cell r="N455" t="str">
            <v>Approve</v>
          </cell>
          <cell r="O455">
            <v>6150000</v>
          </cell>
          <cell r="Q455" t="str">
            <v>Yes</v>
          </cell>
          <cell r="R455">
            <v>39799</v>
          </cell>
          <cell r="T455" t="str">
            <v>Mr. Robert M. Franko</v>
          </cell>
          <cell r="U455" t="str">
            <v>310-802-2910</v>
          </cell>
          <cell r="V455" t="str">
            <v>Melissa Lanfre 310-802-2919</v>
          </cell>
          <cell r="W455" t="str">
            <v>1230 Rosecrans Avenue, Suite 100</v>
          </cell>
          <cell r="X455" t="str">
            <v>Manhattan Beach</v>
          </cell>
          <cell r="Y455" t="str">
            <v>CA</v>
          </cell>
          <cell r="Z455" t="str">
            <v>90266</v>
          </cell>
          <cell r="AA455" t="str">
            <v>(310) 802-2940</v>
          </cell>
          <cell r="AE455" t="str">
            <v>Hughes Hubbard</v>
          </cell>
        </row>
        <row r="456">
          <cell r="A456">
            <v>417</v>
          </cell>
          <cell r="B456" t="str">
            <v>December 10, 2008</v>
          </cell>
          <cell r="C456" t="str">
            <v>FDIC</v>
          </cell>
          <cell r="D456" t="str">
            <v>RSSD</v>
          </cell>
          <cell r="E456">
            <v>3390337</v>
          </cell>
          <cell r="F456" t="str">
            <v>California Business Bank</v>
          </cell>
          <cell r="G456" t="str">
            <v xml:space="preserve">Public </v>
          </cell>
          <cell r="H456">
            <v>2720000</v>
          </cell>
          <cell r="I456" t="str">
            <v>Approve</v>
          </cell>
          <cell r="L456" t="str">
            <v>January  7, 2009</v>
          </cell>
          <cell r="M456">
            <v>39820.4375</v>
          </cell>
          <cell r="N456" t="str">
            <v>Approve</v>
          </cell>
          <cell r="O456">
            <v>2720000</v>
          </cell>
          <cell r="Q456" t="str">
            <v>Yes</v>
          </cell>
          <cell r="R456">
            <v>39820</v>
          </cell>
          <cell r="T456" t="str">
            <v>Mr. Charles R. Wood</v>
          </cell>
          <cell r="U456" t="str">
            <v>213-784-8497</v>
          </cell>
          <cell r="V456" t="str">
            <v>Virginia A. Reid 213-784-4321</v>
          </cell>
          <cell r="W456" t="str">
            <v>800 West Sixth Street, Suite 1000</v>
          </cell>
          <cell r="X456" t="str">
            <v>Los Angeles</v>
          </cell>
          <cell r="Y456" t="str">
            <v>CA</v>
          </cell>
          <cell r="Z456" t="str">
            <v>90017</v>
          </cell>
          <cell r="AA456" t="str">
            <v>(213) 688-2867</v>
          </cell>
          <cell r="AE456" t="str">
            <v>Squire Sanders</v>
          </cell>
        </row>
        <row r="457">
          <cell r="A457">
            <v>418</v>
          </cell>
          <cell r="B457" t="str">
            <v>December 10, 2008</v>
          </cell>
          <cell r="C457" t="str">
            <v>FDIC</v>
          </cell>
          <cell r="D457" t="str">
            <v>RSSD</v>
          </cell>
          <cell r="E457">
            <v>2580645</v>
          </cell>
          <cell r="F457" t="str">
            <v>California Oaks State Bank</v>
          </cell>
          <cell r="G457" t="str">
            <v>OTC - Private</v>
          </cell>
          <cell r="H457">
            <v>3300000</v>
          </cell>
          <cell r="I457" t="str">
            <v>Approve</v>
          </cell>
          <cell r="L457" t="str">
            <v>December 15, 2008</v>
          </cell>
          <cell r="M457">
            <v>39797.489583333336</v>
          </cell>
          <cell r="N457" t="str">
            <v>Approve</v>
          </cell>
          <cell r="O457">
            <v>3300000</v>
          </cell>
          <cell r="Q457" t="str">
            <v>Yes</v>
          </cell>
          <cell r="R457">
            <v>39799</v>
          </cell>
          <cell r="T457" t="str">
            <v>Mr. John A Nerland</v>
          </cell>
          <cell r="U457" t="str">
            <v>805-413-0111</v>
          </cell>
          <cell r="V457" t="str">
            <v>Jerry D. Smith 805-413-0113</v>
          </cell>
          <cell r="W457" t="str">
            <v>50 W. Hillcrest Avenue</v>
          </cell>
          <cell r="X457" t="str">
            <v>Thousand Oaks</v>
          </cell>
          <cell r="Y457" t="str">
            <v>CA</v>
          </cell>
          <cell r="Z457" t="str">
            <v>91360</v>
          </cell>
          <cell r="AA457" t="str">
            <v>(805) 496-0014</v>
          </cell>
          <cell r="AB457">
            <v>39829</v>
          </cell>
          <cell r="AE457" t="str">
            <v>Hughes Hubbard</v>
          </cell>
        </row>
        <row r="458">
          <cell r="A458">
            <v>419</v>
          </cell>
          <cell r="B458" t="str">
            <v>December 10, 2008</v>
          </cell>
          <cell r="C458" t="str">
            <v>FDIC</v>
          </cell>
          <cell r="D458" t="str">
            <v>RSSD</v>
          </cell>
          <cell r="E458">
            <v>1143623</v>
          </cell>
          <cell r="F458" t="str">
            <v>Citizens &amp; Northern Corporation</v>
          </cell>
          <cell r="G458" t="str">
            <v xml:space="preserve">Public </v>
          </cell>
          <cell r="H458">
            <v>26440000</v>
          </cell>
          <cell r="I458" t="str">
            <v>Approve</v>
          </cell>
          <cell r="L458" t="str">
            <v>December 15, 2008</v>
          </cell>
          <cell r="M458">
            <v>39797.489583333336</v>
          </cell>
          <cell r="N458" t="str">
            <v>Approve</v>
          </cell>
          <cell r="O458">
            <v>26440000</v>
          </cell>
          <cell r="Q458" t="str">
            <v>Yes</v>
          </cell>
          <cell r="R458">
            <v>39799</v>
          </cell>
          <cell r="T458" t="str">
            <v>Mr. Craig G. Litchfield</v>
          </cell>
          <cell r="U458" t="str">
            <v>570-724-0230</v>
          </cell>
          <cell r="V458" t="str">
            <v>Mark A. Hughes 570-724-8533</v>
          </cell>
          <cell r="W458" t="str">
            <v>90-92 Main Street</v>
          </cell>
          <cell r="X458" t="str">
            <v>Wellsboro</v>
          </cell>
          <cell r="Y458" t="str">
            <v>PA</v>
          </cell>
          <cell r="Z458" t="str">
            <v>16901</v>
          </cell>
          <cell r="AA458" t="str">
            <v>(570) 723-8097</v>
          </cell>
          <cell r="AB458">
            <v>39829</v>
          </cell>
          <cell r="AC458">
            <v>39829</v>
          </cell>
          <cell r="AD458">
            <v>26440000</v>
          </cell>
          <cell r="AE458" t="str">
            <v>Squire Sanders</v>
          </cell>
          <cell r="AH458">
            <v>20.36</v>
          </cell>
          <cell r="AI458">
            <v>194794</v>
          </cell>
        </row>
        <row r="459">
          <cell r="A459">
            <v>420</v>
          </cell>
          <cell r="B459" t="str">
            <v>December 10, 2008</v>
          </cell>
          <cell r="C459" t="str">
            <v>FDIC</v>
          </cell>
          <cell r="D459" t="str">
            <v>RSSD</v>
          </cell>
          <cell r="E459">
            <v>3470930</v>
          </cell>
          <cell r="F459" t="str">
            <v>Friendly Hills Bank</v>
          </cell>
          <cell r="G459" t="str">
            <v xml:space="preserve">Public </v>
          </cell>
          <cell r="H459">
            <v>0</v>
          </cell>
          <cell r="I459" t="str">
            <v>Approve</v>
          </cell>
          <cell r="L459" t="str">
            <v>December 12, 2008</v>
          </cell>
          <cell r="M459">
            <v>39794.541666666664</v>
          </cell>
          <cell r="N459" t="str">
            <v>Approve</v>
          </cell>
          <cell r="O459">
            <v>0</v>
          </cell>
          <cell r="P459" t="str">
            <v>1/8/09 received a wtihdrawal letter</v>
          </cell>
          <cell r="Q459" t="str">
            <v>Yes</v>
          </cell>
          <cell r="R459">
            <v>39799</v>
          </cell>
          <cell r="T459" t="str">
            <v>Mr. Jeffrey K. Ball</v>
          </cell>
          <cell r="U459" t="str">
            <v>562-947-1920</v>
          </cell>
          <cell r="V459" t="str">
            <v>George W. Peterson 562-947-1920</v>
          </cell>
          <cell r="W459" t="str">
            <v>16011 E. Whittier Blvd</v>
          </cell>
          <cell r="X459" t="str">
            <v>Whittier</v>
          </cell>
          <cell r="Y459" t="str">
            <v>CA</v>
          </cell>
          <cell r="Z459" t="str">
            <v>90603</v>
          </cell>
          <cell r="AA459" t="str">
            <v>(562) 947-3640</v>
          </cell>
          <cell r="AE459" t="str">
            <v>Hughes Hubbard</v>
          </cell>
          <cell r="AJ459">
            <v>39821</v>
          </cell>
        </row>
        <row r="460">
          <cell r="A460">
            <v>421</v>
          </cell>
          <cell r="B460" t="str">
            <v>December 10, 2008</v>
          </cell>
          <cell r="C460" t="str">
            <v>FDIC</v>
          </cell>
          <cell r="D460" t="str">
            <v>RSSD</v>
          </cell>
          <cell r="E460">
            <v>3529650</v>
          </cell>
          <cell r="F460" t="str">
            <v>Treasure State Bank</v>
          </cell>
          <cell r="G460" t="str">
            <v>OTC - Private</v>
          </cell>
          <cell r="H460">
            <v>2400000</v>
          </cell>
          <cell r="I460" t="str">
            <v>Approve</v>
          </cell>
          <cell r="L460" t="str">
            <v>December 15, 2008</v>
          </cell>
          <cell r="M460">
            <v>39797.489583333336</v>
          </cell>
          <cell r="N460" t="str">
            <v>Approve</v>
          </cell>
          <cell r="O460">
            <v>2399000</v>
          </cell>
          <cell r="Q460" t="str">
            <v>Yes</v>
          </cell>
          <cell r="R460">
            <v>39799</v>
          </cell>
          <cell r="T460" t="str">
            <v>Ms. Shelley L. Boutelle</v>
          </cell>
          <cell r="U460" t="str">
            <v>406-543-8700</v>
          </cell>
          <cell r="V460" t="str">
            <v>Anne J. Robinson 406-543-8700</v>
          </cell>
          <cell r="W460" t="str">
            <v>3660 Mullan Road</v>
          </cell>
          <cell r="X460" t="str">
            <v>Missoula</v>
          </cell>
          <cell r="Y460" t="str">
            <v>MT</v>
          </cell>
          <cell r="Z460" t="str">
            <v>59808</v>
          </cell>
          <cell r="AA460" t="str">
            <v>(406) 543-4477</v>
          </cell>
          <cell r="AE460" t="str">
            <v>Squire Sanders</v>
          </cell>
        </row>
        <row r="461">
          <cell r="A461">
            <v>422</v>
          </cell>
          <cell r="B461" t="str">
            <v>December 10, 2008</v>
          </cell>
          <cell r="C461" t="str">
            <v>FDIC</v>
          </cell>
          <cell r="D461" t="str">
            <v>RSSD</v>
          </cell>
          <cell r="E461">
            <v>2618940</v>
          </cell>
          <cell r="F461" t="str">
            <v>Guaranty Federal Bancshares, Inc.</v>
          </cell>
          <cell r="G461" t="str">
            <v xml:space="preserve">Public </v>
          </cell>
          <cell r="H461">
            <v>17000000</v>
          </cell>
          <cell r="I461" t="str">
            <v>Approve</v>
          </cell>
          <cell r="L461" t="str">
            <v>January 9, 2009</v>
          </cell>
          <cell r="M461">
            <v>39822.520833333336</v>
          </cell>
          <cell r="N461" t="str">
            <v>Approve</v>
          </cell>
          <cell r="O461">
            <v>17000000</v>
          </cell>
          <cell r="P461" t="str">
            <v>Remanded to Council by Investment Committee - 12/15/08</v>
          </cell>
          <cell r="Q461" t="str">
            <v>Yes</v>
          </cell>
          <cell r="R461">
            <v>39827</v>
          </cell>
          <cell r="T461" t="str">
            <v>Mr. Shaun Burke</v>
          </cell>
          <cell r="U461" t="str">
            <v>417-520-0232</v>
          </cell>
          <cell r="V461" t="str">
            <v>Carter Peters 417-520-0235</v>
          </cell>
          <cell r="W461" t="str">
            <v>1341 W. Battlefield Rd.</v>
          </cell>
          <cell r="X461" t="str">
            <v>Springfield</v>
          </cell>
          <cell r="Y461" t="str">
            <v>MO</v>
          </cell>
          <cell r="Z461" t="str">
            <v>65807</v>
          </cell>
          <cell r="AA461" t="str">
            <v>(417) 520-6074</v>
          </cell>
          <cell r="AE461" t="str">
            <v>Hughes Hubbard</v>
          </cell>
        </row>
        <row r="462">
          <cell r="A462">
            <v>423</v>
          </cell>
          <cell r="B462" t="str">
            <v>December 10, 2008</v>
          </cell>
          <cell r="C462" t="str">
            <v>FDIC</v>
          </cell>
          <cell r="D462" t="str">
            <v>RSSD</v>
          </cell>
          <cell r="E462">
            <v>1209109</v>
          </cell>
          <cell r="F462" t="str">
            <v>MainSource Financial Group, Inc.</v>
          </cell>
          <cell r="G462" t="str">
            <v xml:space="preserve">Public </v>
          </cell>
          <cell r="H462">
            <v>57000000</v>
          </cell>
          <cell r="I462" t="str">
            <v>Approve</v>
          </cell>
          <cell r="L462" t="str">
            <v>December 15, 2008</v>
          </cell>
          <cell r="M462">
            <v>39797.489583333336</v>
          </cell>
          <cell r="N462" t="str">
            <v>Approve</v>
          </cell>
          <cell r="O462">
            <v>57000000</v>
          </cell>
          <cell r="Q462" t="str">
            <v>Yes</v>
          </cell>
          <cell r="R462">
            <v>39799</v>
          </cell>
          <cell r="T462" t="str">
            <v>Mr. Archie M. Brown, Jr.</v>
          </cell>
          <cell r="U462" t="str">
            <v>812-663-6734</v>
          </cell>
          <cell r="V462" t="str">
            <v>James M. Anderson 812-663-6734</v>
          </cell>
          <cell r="W462" t="str">
            <v>2105 North State Road 3 Bypass</v>
          </cell>
          <cell r="X462" t="str">
            <v>Greensburg</v>
          </cell>
          <cell r="Y462" t="str">
            <v>IN</v>
          </cell>
          <cell r="Z462" t="str">
            <v>47240</v>
          </cell>
          <cell r="AA462" t="str">
            <v>(812) 663-3220</v>
          </cell>
          <cell r="AB462">
            <v>39829</v>
          </cell>
          <cell r="AC462">
            <v>39829</v>
          </cell>
          <cell r="AD462">
            <v>57000000</v>
          </cell>
          <cell r="AE462" t="str">
            <v>Squire Sanders</v>
          </cell>
          <cell r="AH462">
            <v>14.95</v>
          </cell>
          <cell r="AI462">
            <v>571906</v>
          </cell>
        </row>
        <row r="463">
          <cell r="A463">
            <v>424</v>
          </cell>
          <cell r="B463" t="str">
            <v>December 10, 2008</v>
          </cell>
          <cell r="C463" t="str">
            <v>FDIC</v>
          </cell>
          <cell r="D463" t="str">
            <v>RSSD</v>
          </cell>
          <cell r="E463">
            <v>3345944</v>
          </cell>
          <cell r="F463" t="str">
            <v>Puget Sound Bank</v>
          </cell>
          <cell r="G463" t="str">
            <v>OTC - Private</v>
          </cell>
          <cell r="H463">
            <v>4500000</v>
          </cell>
          <cell r="I463" t="str">
            <v>Approve</v>
          </cell>
          <cell r="L463" t="str">
            <v>December 15, 2008</v>
          </cell>
          <cell r="M463">
            <v>39797.489583333336</v>
          </cell>
          <cell r="N463" t="str">
            <v>Approve</v>
          </cell>
          <cell r="O463">
            <v>4500000</v>
          </cell>
          <cell r="Q463" t="str">
            <v>Yes</v>
          </cell>
          <cell r="R463">
            <v>39799</v>
          </cell>
          <cell r="T463" t="str">
            <v>Mr. Philip Mitterling</v>
          </cell>
          <cell r="U463" t="str">
            <v>425-637-3916</v>
          </cell>
          <cell r="V463" t="str">
            <v>Jim Mitchell 425-455-2411</v>
          </cell>
          <cell r="W463" t="str">
            <v>10500 NE 8th St. Suite 1800</v>
          </cell>
          <cell r="X463" t="str">
            <v>Bellevue</v>
          </cell>
          <cell r="Y463" t="str">
            <v>WA</v>
          </cell>
          <cell r="Z463" t="str">
            <v>98004</v>
          </cell>
          <cell r="AA463" t="str">
            <v>(425) 455-7612</v>
          </cell>
          <cell r="AB463">
            <v>39829</v>
          </cell>
          <cell r="AC463">
            <v>39829</v>
          </cell>
          <cell r="AD463">
            <v>4500000</v>
          </cell>
          <cell r="AE463" t="str">
            <v>Hughes Hubbard</v>
          </cell>
        </row>
        <row r="464">
          <cell r="A464">
            <v>425</v>
          </cell>
          <cell r="B464" t="str">
            <v>December 10, 2008</v>
          </cell>
          <cell r="C464" t="str">
            <v>FDIC</v>
          </cell>
          <cell r="D464" t="str">
            <v>RSSD</v>
          </cell>
          <cell r="E464">
            <v>2925394</v>
          </cell>
          <cell r="F464" t="str">
            <v>Sonoma Valley Bancorp</v>
          </cell>
          <cell r="G464" t="str">
            <v>OTC - Private</v>
          </cell>
          <cell r="H464">
            <v>8653000</v>
          </cell>
          <cell r="I464" t="str">
            <v>Approve</v>
          </cell>
          <cell r="L464" t="str">
            <v>December 12, 2008</v>
          </cell>
          <cell r="M464">
            <v>39794.541666666664</v>
          </cell>
          <cell r="N464" t="str">
            <v>Approve</v>
          </cell>
          <cell r="O464">
            <v>8653000</v>
          </cell>
          <cell r="Q464" t="str">
            <v>Yes</v>
          </cell>
          <cell r="R464">
            <v>39799</v>
          </cell>
          <cell r="T464" t="str">
            <v xml:space="preserve">Mr. Mel Switzer, Jr. </v>
          </cell>
          <cell r="U464" t="str">
            <v>707-933-2021</v>
          </cell>
          <cell r="V464" t="str">
            <v>Mary Dieter Smith 707-935-2025</v>
          </cell>
          <cell r="W464" t="str">
            <v>202 West Napa Street</v>
          </cell>
          <cell r="X464" t="str">
            <v xml:space="preserve">Sonoma </v>
          </cell>
          <cell r="Y464" t="str">
            <v>CA</v>
          </cell>
          <cell r="Z464" t="str">
            <v>95476</v>
          </cell>
          <cell r="AA464" t="str">
            <v>(707) 935-3899</v>
          </cell>
          <cell r="AB464">
            <v>39857</v>
          </cell>
          <cell r="AE464" t="str">
            <v>Squire Sanders</v>
          </cell>
        </row>
        <row r="465">
          <cell r="A465">
            <v>426</v>
          </cell>
          <cell r="B465" t="str">
            <v>December 10, 2008</v>
          </cell>
          <cell r="C465" t="str">
            <v>FDIC</v>
          </cell>
          <cell r="D465" t="str">
            <v>RSSD</v>
          </cell>
          <cell r="E465">
            <v>1075788</v>
          </cell>
          <cell r="F465" t="str">
            <v>United Financial Banking Companies, Inc.</v>
          </cell>
          <cell r="G465" t="str">
            <v>OTC - Private</v>
          </cell>
          <cell r="H465">
            <v>5695000</v>
          </cell>
          <cell r="I465" t="str">
            <v>Approve</v>
          </cell>
          <cell r="L465" t="str">
            <v>December 15, 2008</v>
          </cell>
          <cell r="M465">
            <v>39797.489583333336</v>
          </cell>
          <cell r="N465" t="str">
            <v>Approve</v>
          </cell>
          <cell r="O465">
            <v>5658000</v>
          </cell>
          <cell r="Q465" t="str">
            <v>Yes</v>
          </cell>
          <cell r="R465">
            <v>39799</v>
          </cell>
          <cell r="T465" t="str">
            <v>Mr. Harold C. Rauner</v>
          </cell>
          <cell r="U465" t="str">
            <v>703-938-0535 x270</v>
          </cell>
          <cell r="V465" t="str">
            <v>Lisa M. Porter 703-938-5751 x227</v>
          </cell>
          <cell r="W465" t="str">
            <v>133 Maple Avenue, East</v>
          </cell>
          <cell r="X465" t="str">
            <v>Vienna</v>
          </cell>
          <cell r="Y465" t="str">
            <v>VA</v>
          </cell>
          <cell r="Z465" t="str">
            <v>22180</v>
          </cell>
          <cell r="AA465" t="str">
            <v>(703) 938-1668</v>
          </cell>
          <cell r="AB465">
            <v>39829</v>
          </cell>
          <cell r="AC465">
            <v>39829</v>
          </cell>
          <cell r="AD465">
            <v>5658000</v>
          </cell>
          <cell r="AE465" t="str">
            <v>Hughes Hubbard</v>
          </cell>
        </row>
        <row r="466">
          <cell r="A466">
            <v>427</v>
          </cell>
          <cell r="B466" t="str">
            <v>December 10, 2008</v>
          </cell>
          <cell r="C466" t="str">
            <v>FRB</v>
          </cell>
          <cell r="D466" t="str">
            <v>RSSD</v>
          </cell>
          <cell r="E466">
            <v>1246533</v>
          </cell>
          <cell r="F466" t="str">
            <v>First Citizens Banc Corp</v>
          </cell>
          <cell r="G466" t="str">
            <v xml:space="preserve">Public </v>
          </cell>
          <cell r="H466">
            <v>23184000</v>
          </cell>
          <cell r="I466" t="str">
            <v>Approve</v>
          </cell>
          <cell r="L466" t="str">
            <v>December 15, 2008</v>
          </cell>
          <cell r="M466">
            <v>39797.489583333336</v>
          </cell>
          <cell r="N466" t="str">
            <v>Approve</v>
          </cell>
          <cell r="O466">
            <v>23184000</v>
          </cell>
          <cell r="Q466" t="str">
            <v>Yes</v>
          </cell>
          <cell r="R466">
            <v>39799</v>
          </cell>
          <cell r="T466" t="str">
            <v>Mr. James O. Miller</v>
          </cell>
          <cell r="U466" t="str">
            <v>419-627-4555</v>
          </cell>
          <cell r="V466" t="str">
            <v>Richard J. Dutton 419-626-7351</v>
          </cell>
          <cell r="W466" t="str">
            <v>100 East Water Street</v>
          </cell>
          <cell r="X466" t="str">
            <v>Sandusky</v>
          </cell>
          <cell r="Y466" t="str">
            <v>OH</v>
          </cell>
          <cell r="Z466" t="str">
            <v>44870</v>
          </cell>
          <cell r="AA466" t="str">
            <v>(419) 627-3359</v>
          </cell>
          <cell r="AE466" t="str">
            <v>Hughes Hubbard</v>
          </cell>
          <cell r="AH466">
            <v>7.41</v>
          </cell>
          <cell r="AI466">
            <v>469312</v>
          </cell>
        </row>
        <row r="467">
          <cell r="A467">
            <v>428</v>
          </cell>
          <cell r="B467" t="str">
            <v>December 10, 2008</v>
          </cell>
          <cell r="C467" t="str">
            <v>FRB</v>
          </cell>
          <cell r="D467" t="str">
            <v>RSSD</v>
          </cell>
          <cell r="E467">
            <v>2731586</v>
          </cell>
          <cell r="F467" t="str">
            <v>Pacific Coast Bankers' Bancshares</v>
          </cell>
          <cell r="G467" t="str">
            <v>Private</v>
          </cell>
          <cell r="H467">
            <v>11600000</v>
          </cell>
          <cell r="I467" t="str">
            <v>Approve</v>
          </cell>
          <cell r="L467" t="str">
            <v>December 15, 2008</v>
          </cell>
          <cell r="M467">
            <v>39797.489583333336</v>
          </cell>
          <cell r="N467" t="str">
            <v>Approve</v>
          </cell>
          <cell r="O467">
            <v>11600000</v>
          </cell>
          <cell r="Q467" t="str">
            <v>Yes</v>
          </cell>
          <cell r="R467">
            <v>39799</v>
          </cell>
          <cell r="T467" t="str">
            <v>Mr. Steven A. Brown</v>
          </cell>
          <cell r="U467" t="str">
            <v>415-399-1900</v>
          </cell>
          <cell r="V467" t="str">
            <v>Tracy Holcomb 415-399-5830</v>
          </cell>
          <cell r="W467" t="str">
            <v>340 Pine Street, Suite 401</v>
          </cell>
          <cell r="X467" t="str">
            <v>San Francisco</v>
          </cell>
          <cell r="Y467" t="str">
            <v>CA</v>
          </cell>
          <cell r="Z467" t="str">
            <v>94104</v>
          </cell>
          <cell r="AA467" t="str">
            <v>(415) 399-1920</v>
          </cell>
          <cell r="AB467">
            <v>39805</v>
          </cell>
          <cell r="AC467">
            <v>39805</v>
          </cell>
          <cell r="AD467">
            <v>11600000</v>
          </cell>
          <cell r="AE467" t="str">
            <v>Hughes Hubbard</v>
          </cell>
          <cell r="AH467" t="str">
            <v>n/a</v>
          </cell>
          <cell r="AI467" t="str">
            <v>n/a</v>
          </cell>
        </row>
        <row r="468">
          <cell r="A468">
            <v>429</v>
          </cell>
          <cell r="B468" t="str">
            <v>December 10, 2008</v>
          </cell>
          <cell r="C468" t="str">
            <v>FRB</v>
          </cell>
          <cell r="D468" t="str">
            <v>RSSD</v>
          </cell>
          <cell r="E468">
            <v>2727963</v>
          </cell>
          <cell r="F468" t="str">
            <v>Legacy Bancorp, Inc.</v>
          </cell>
          <cell r="G468" t="str">
            <v>CDFI - Private</v>
          </cell>
          <cell r="H468">
            <v>5498000</v>
          </cell>
          <cell r="I468" t="str">
            <v>Approve</v>
          </cell>
          <cell r="L468" t="str">
            <v>December 15, 2008</v>
          </cell>
          <cell r="M468">
            <v>39797.489583333336</v>
          </cell>
          <cell r="N468" t="str">
            <v>Approve</v>
          </cell>
          <cell r="O468">
            <v>5498000</v>
          </cell>
          <cell r="P468" t="str">
            <v>12/16/08: verified CDFI status with Chris Stevers (both bank and holding company are CDFI certified)</v>
          </cell>
          <cell r="Q468" t="str">
            <v>Yes</v>
          </cell>
          <cell r="R468">
            <v>39799</v>
          </cell>
          <cell r="T468" t="str">
            <v>Mr. Deloris Sims</v>
          </cell>
          <cell r="U468" t="str">
            <v>414-343-3002</v>
          </cell>
          <cell r="V468" t="str">
            <v>Mark Norville 414-343-3030</v>
          </cell>
          <cell r="W468" t="str">
            <v>2102 W. Fond Du Lac Ave.</v>
          </cell>
          <cell r="X468" t="str">
            <v>Milwaukee</v>
          </cell>
          <cell r="Y468" t="str">
            <v>WI</v>
          </cell>
          <cell r="Z468" t="str">
            <v>53206</v>
          </cell>
          <cell r="AA468" t="str">
            <v>(414) 343-3044</v>
          </cell>
          <cell r="AE468" t="str">
            <v>Squire Sanders</v>
          </cell>
        </row>
        <row r="469">
          <cell r="A469">
            <v>430</v>
          </cell>
          <cell r="B469" t="str">
            <v>December 10, 2008</v>
          </cell>
          <cell r="C469" t="str">
            <v>FRB</v>
          </cell>
          <cell r="D469" t="str">
            <v>RSSD</v>
          </cell>
          <cell r="E469">
            <v>2453132</v>
          </cell>
          <cell r="F469" t="str">
            <v>Pierce County Bancorp</v>
          </cell>
          <cell r="G469" t="str">
            <v>Private</v>
          </cell>
          <cell r="H469">
            <v>6800000</v>
          </cell>
          <cell r="I469" t="str">
            <v>Approve</v>
          </cell>
          <cell r="L469" t="str">
            <v>December 15, 2008</v>
          </cell>
          <cell r="M469">
            <v>39797.489583333336</v>
          </cell>
          <cell r="N469" t="str">
            <v>Approve</v>
          </cell>
          <cell r="O469">
            <v>6800000</v>
          </cell>
          <cell r="Q469" t="str">
            <v>Yes</v>
          </cell>
          <cell r="R469">
            <v>39812</v>
          </cell>
          <cell r="T469" t="str">
            <v>Mr. Ward Smith</v>
          </cell>
          <cell r="U469" t="str">
            <v>253-471-5909</v>
          </cell>
          <cell r="V469" t="str">
            <v>Gary Gahan 253-271-5911</v>
          </cell>
          <cell r="W469" t="str">
            <v>1722 South Union Avenue</v>
          </cell>
          <cell r="X469" t="str">
            <v>Tacoma</v>
          </cell>
          <cell r="Y469" t="str">
            <v>WA</v>
          </cell>
          <cell r="Z469" t="str">
            <v>98411</v>
          </cell>
          <cell r="AA469" t="str">
            <v>(253) 474-3251</v>
          </cell>
          <cell r="AE469" t="str">
            <v>Hughes Hubbard</v>
          </cell>
        </row>
        <row r="470">
          <cell r="A470">
            <v>431</v>
          </cell>
          <cell r="B470" t="str">
            <v>December 10, 2008</v>
          </cell>
          <cell r="C470" t="str">
            <v>FRB</v>
          </cell>
          <cell r="D470" t="str">
            <v>RSSD</v>
          </cell>
          <cell r="E470">
            <v>2816803</v>
          </cell>
          <cell r="F470" t="str">
            <v>Jamesmark Bancshares</v>
          </cell>
          <cell r="G470" t="str">
            <v>Private</v>
          </cell>
          <cell r="H470">
            <v>2386000</v>
          </cell>
          <cell r="I470" t="str">
            <v>Approve</v>
          </cell>
          <cell r="L470" t="str">
            <v>December 15, 2008</v>
          </cell>
          <cell r="M470">
            <v>39797.489583333336</v>
          </cell>
          <cell r="N470" t="str">
            <v>Approve</v>
          </cell>
          <cell r="O470">
            <v>2386000</v>
          </cell>
          <cell r="P470" t="str">
            <v>1/15/09: Counsel Alerted UST of their Withdrawal</v>
          </cell>
          <cell r="Q470" t="str">
            <v>Yes</v>
          </cell>
          <cell r="R470">
            <v>39812</v>
          </cell>
          <cell r="T470" t="str">
            <v>Mr. Mark A. Harrington</v>
          </cell>
          <cell r="U470" t="str">
            <v>417-869-9000</v>
          </cell>
          <cell r="V470" t="str">
            <v>June A. Wilson 417-869-9000</v>
          </cell>
          <cell r="W470" t="str">
            <v xml:space="preserve">3570 S National </v>
          </cell>
          <cell r="X470" t="str">
            <v>Springfield</v>
          </cell>
          <cell r="Y470" t="str">
            <v>MO</v>
          </cell>
          <cell r="Z470" t="str">
            <v>65807</v>
          </cell>
          <cell r="AA470" t="str">
            <v>(417) 869-1999</v>
          </cell>
          <cell r="AE470" t="str">
            <v>Squire Sanders</v>
          </cell>
          <cell r="AJ470">
            <v>39828</v>
          </cell>
        </row>
        <row r="471">
          <cell r="A471">
            <v>432</v>
          </cell>
          <cell r="B471" t="str">
            <v>December 10, 2008</v>
          </cell>
          <cell r="C471" t="str">
            <v>FRB</v>
          </cell>
          <cell r="D471" t="str">
            <v>RSSD</v>
          </cell>
          <cell r="E471">
            <v>2868147</v>
          </cell>
          <cell r="F471" t="str">
            <v>Calvert Financial Corporation</v>
          </cell>
          <cell r="G471" t="str">
            <v>Private</v>
          </cell>
          <cell r="H471">
            <v>1037550</v>
          </cell>
          <cell r="I471" t="str">
            <v>Approve</v>
          </cell>
          <cell r="L471" t="str">
            <v>December 15, 2008</v>
          </cell>
          <cell r="M471">
            <v>39797.489583333336</v>
          </cell>
          <cell r="N471" t="str">
            <v>Approve</v>
          </cell>
          <cell r="O471">
            <v>1037000</v>
          </cell>
          <cell r="Q471" t="str">
            <v>Yes</v>
          </cell>
          <cell r="R471">
            <v>39812</v>
          </cell>
          <cell r="T471" t="str">
            <v>Mr. Ed Vought</v>
          </cell>
          <cell r="U471" t="str">
            <v>573-657-0606</v>
          </cell>
          <cell r="V471" t="str">
            <v>Darryl Woods 573-657-0606</v>
          </cell>
          <cell r="W471" t="str">
            <v>P.O. Box 228, E. Broadway</v>
          </cell>
          <cell r="X471" t="str">
            <v>Ashland</v>
          </cell>
          <cell r="Y471" t="str">
            <v>MO</v>
          </cell>
          <cell r="Z471" t="str">
            <v>65010</v>
          </cell>
          <cell r="AA471" t="str">
            <v>(573) 657-0202</v>
          </cell>
          <cell r="AE471" t="str">
            <v>Hughes Hubbard</v>
          </cell>
        </row>
        <row r="472">
          <cell r="A472">
            <v>433</v>
          </cell>
          <cell r="B472" t="str">
            <v>December 10, 2008</v>
          </cell>
          <cell r="C472" t="str">
            <v>FRB</v>
          </cell>
          <cell r="D472" t="str">
            <v>RSSD</v>
          </cell>
          <cell r="E472">
            <v>1141441</v>
          </cell>
          <cell r="F472" t="str">
            <v>Benchmark Bankshares, Inc.</v>
          </cell>
          <cell r="G472" t="str">
            <v>Private</v>
          </cell>
          <cell r="H472">
            <v>8000000</v>
          </cell>
          <cell r="I472" t="str">
            <v>Approve</v>
          </cell>
          <cell r="L472" t="str">
            <v>December 15, 2008</v>
          </cell>
          <cell r="M472">
            <v>39797.489583333336</v>
          </cell>
          <cell r="N472" t="str">
            <v>Approve</v>
          </cell>
          <cell r="O472">
            <v>8000000</v>
          </cell>
          <cell r="Q472" t="str">
            <v>Yes</v>
          </cell>
          <cell r="R472">
            <v>39812</v>
          </cell>
          <cell r="T472" t="str">
            <v>Mr. Mike Walker</v>
          </cell>
          <cell r="U472" t="str">
            <v>434-676-9054</v>
          </cell>
          <cell r="V472" t="str">
            <v>Neil Burke 434-676-9054 ext. 1111</v>
          </cell>
          <cell r="W472" t="str">
            <v>100 S. Broad Street, P.O. Box 569</v>
          </cell>
          <cell r="X472" t="str">
            <v>Kenbridge</v>
          </cell>
          <cell r="Y472" t="str">
            <v>VA</v>
          </cell>
          <cell r="Z472" t="str">
            <v>23944</v>
          </cell>
          <cell r="AA472" t="str">
            <v>(434) 676-9054</v>
          </cell>
          <cell r="AB472">
            <v>39843</v>
          </cell>
          <cell r="AE472" t="str">
            <v>Squire Sanders</v>
          </cell>
        </row>
        <row r="473">
          <cell r="A473">
            <v>434</v>
          </cell>
          <cell r="B473" t="str">
            <v>December 10, 2008</v>
          </cell>
          <cell r="C473" t="str">
            <v>FRB</v>
          </cell>
          <cell r="D473" t="str">
            <v>RSSD</v>
          </cell>
          <cell r="E473">
            <v>2252009</v>
          </cell>
          <cell r="F473" t="str">
            <v>First Community Bancorp, Inc.</v>
          </cell>
          <cell r="G473" t="str">
            <v>Private</v>
          </cell>
          <cell r="H473">
            <v>4000000</v>
          </cell>
          <cell r="I473" t="str">
            <v>Approve</v>
          </cell>
          <cell r="L473" t="str">
            <v>December 15, 2008</v>
          </cell>
          <cell r="M473">
            <v>39797.489583333336</v>
          </cell>
          <cell r="N473" t="str">
            <v>Approve</v>
          </cell>
          <cell r="O473">
            <v>4000000</v>
          </cell>
          <cell r="Q473" t="str">
            <v>Yes</v>
          </cell>
          <cell r="R473">
            <v>39812</v>
          </cell>
          <cell r="T473" t="str">
            <v>Mr. Samuel D. Waters</v>
          </cell>
          <cell r="U473" t="str">
            <v>406-228-8231</v>
          </cell>
          <cell r="V473" t="str">
            <v>Timothy M. Newton 406-228-8231</v>
          </cell>
          <cell r="W473" t="str">
            <v>P.O. Box 191</v>
          </cell>
          <cell r="X473" t="str">
            <v>Glasgow</v>
          </cell>
          <cell r="Y473" t="str">
            <v>MT</v>
          </cell>
          <cell r="Z473" t="str">
            <v>59230</v>
          </cell>
          <cell r="AA473" t="str">
            <v>(406) 228-4130</v>
          </cell>
          <cell r="AE473" t="str">
            <v>Hughes Hubbard</v>
          </cell>
        </row>
        <row r="474">
          <cell r="A474">
            <v>435</v>
          </cell>
          <cell r="B474" t="str">
            <v>December 10, 2008</v>
          </cell>
          <cell r="C474" t="str">
            <v>FRB</v>
          </cell>
          <cell r="D474" t="str">
            <v>RSSD</v>
          </cell>
          <cell r="E474">
            <v>2585761</v>
          </cell>
          <cell r="F474" t="str">
            <v>First Chicago Bancorp</v>
          </cell>
          <cell r="G474" t="str">
            <v>Private</v>
          </cell>
          <cell r="H474">
            <v>33500000</v>
          </cell>
          <cell r="I474" t="str">
            <v>Approve</v>
          </cell>
          <cell r="T474" t="str">
            <v>Mr. Chris Alstrin</v>
          </cell>
          <cell r="U474" t="str">
            <v>630-893-7179</v>
          </cell>
          <cell r="V474" t="str">
            <v>William Ruh 858-759-6040</v>
          </cell>
          <cell r="W474" t="str">
            <v>1145 N. Arlington Heights Road</v>
          </cell>
          <cell r="X474" t="str">
            <v>Itasca</v>
          </cell>
          <cell r="Y474" t="str">
            <v>IL</v>
          </cell>
          <cell r="Z474" t="str">
            <v>60143</v>
          </cell>
          <cell r="AA474" t="str">
            <v>(630) 250-0983</v>
          </cell>
          <cell r="AE474" t="str">
            <v>Squire Sanders</v>
          </cell>
        </row>
        <row r="475">
          <cell r="A475">
            <v>436</v>
          </cell>
          <cell r="B475" t="str">
            <v>December 10, 2008</v>
          </cell>
          <cell r="C475" t="str">
            <v>FRB</v>
          </cell>
          <cell r="D475" t="str">
            <v>RSSD</v>
          </cell>
          <cell r="E475">
            <v>2349486</v>
          </cell>
          <cell r="F475" t="str">
            <v>First Southern Bancorp, Inc.</v>
          </cell>
          <cell r="G475" t="str">
            <v>Private</v>
          </cell>
          <cell r="H475">
            <v>10900000</v>
          </cell>
          <cell r="I475" t="str">
            <v>Approve</v>
          </cell>
          <cell r="L475" t="str">
            <v>December 15, 2008</v>
          </cell>
          <cell r="M475">
            <v>39797.489583333336</v>
          </cell>
          <cell r="N475" t="str">
            <v>Approve</v>
          </cell>
          <cell r="O475">
            <v>10900000</v>
          </cell>
          <cell r="Q475" t="str">
            <v>Yes</v>
          </cell>
          <cell r="R475">
            <v>39812</v>
          </cell>
          <cell r="T475" t="str">
            <v>Mr. Franklin Burnside</v>
          </cell>
          <cell r="U475" t="str">
            <v>561-237-2975</v>
          </cell>
          <cell r="V475" t="str">
            <v>Donald Kafka 954-633-1656</v>
          </cell>
          <cell r="W475" t="str">
            <v>900 North Federal Highway, Suite 300</v>
          </cell>
          <cell r="X475" t="str">
            <v>Boca Raton</v>
          </cell>
          <cell r="Y475" t="str">
            <v>FL</v>
          </cell>
          <cell r="Z475" t="str">
            <v>33432</v>
          </cell>
          <cell r="AA475" t="str">
            <v>(561) 338-6445</v>
          </cell>
          <cell r="AE475" t="str">
            <v>Hughes Hubbard</v>
          </cell>
        </row>
        <row r="476">
          <cell r="A476">
            <v>437</v>
          </cell>
          <cell r="B476" t="str">
            <v>December 10, 2008</v>
          </cell>
          <cell r="C476" t="str">
            <v>FRB</v>
          </cell>
          <cell r="D476" t="str">
            <v>RSSD</v>
          </cell>
          <cell r="E476">
            <v>2869733</v>
          </cell>
          <cell r="F476" t="str">
            <v>Pacific Mercantile Bancorp</v>
          </cell>
          <cell r="G476" t="str">
            <v xml:space="preserve">Public </v>
          </cell>
          <cell r="H476">
            <v>25500000</v>
          </cell>
          <cell r="I476" t="str">
            <v>Approve</v>
          </cell>
          <cell r="T476" t="str">
            <v>Mr. Raymond Dellerna</v>
          </cell>
          <cell r="U476" t="str">
            <v>714-438-2529</v>
          </cell>
          <cell r="V476" t="str">
            <v>Mana Gray 714-438-2525</v>
          </cell>
          <cell r="W476" t="str">
            <v>949 South Coast Drive, Third Floor</v>
          </cell>
          <cell r="X476" t="str">
            <v>Costa Mesa</v>
          </cell>
          <cell r="Y476" t="str">
            <v>CA</v>
          </cell>
          <cell r="Z476" t="str">
            <v>92626</v>
          </cell>
          <cell r="AA476" t="str">
            <v>(714) 438-1084</v>
          </cell>
          <cell r="AE476" t="str">
            <v>Squire Sanders</v>
          </cell>
        </row>
        <row r="477">
          <cell r="A477">
            <v>438</v>
          </cell>
          <cell r="B477" t="str">
            <v>December 10, 2008</v>
          </cell>
          <cell r="C477" t="str">
            <v>FRB</v>
          </cell>
          <cell r="D477" t="str">
            <v>RSSD</v>
          </cell>
          <cell r="E477">
            <v>1029334</v>
          </cell>
          <cell r="F477" t="str">
            <v>North Valley Bancorp</v>
          </cell>
          <cell r="G477" t="str">
            <v xml:space="preserve">Public </v>
          </cell>
          <cell r="H477">
            <v>24793000</v>
          </cell>
          <cell r="I477" t="str">
            <v>COUNCIL</v>
          </cell>
          <cell r="J477">
            <v>39792</v>
          </cell>
          <cell r="K477" t="str">
            <v>Deferred</v>
          </cell>
          <cell r="P477" t="str">
            <v>CPP Council has not yet approved.</v>
          </cell>
          <cell r="T477" t="str">
            <v>Mr. Kevin R. Watson</v>
          </cell>
          <cell r="U477" t="str">
            <v>530-226-2900</v>
          </cell>
          <cell r="V477" t="str">
            <v>Leo J. Graham</v>
          </cell>
          <cell r="W477" t="str">
            <v>300 Park Marina Circle</v>
          </cell>
          <cell r="X477" t="str">
            <v>Redding</v>
          </cell>
          <cell r="Y477" t="str">
            <v>CA</v>
          </cell>
          <cell r="Z477" t="str">
            <v>96001</v>
          </cell>
          <cell r="AA477" t="str">
            <v>(530) 221-4877</v>
          </cell>
          <cell r="AE477" t="str">
            <v>Hughes Hubbard</v>
          </cell>
        </row>
        <row r="478">
          <cell r="A478">
            <v>439</v>
          </cell>
          <cell r="B478" t="str">
            <v>December 10, 2008</v>
          </cell>
          <cell r="C478" t="str">
            <v>FRB</v>
          </cell>
          <cell r="D478" t="str">
            <v>RSSD</v>
          </cell>
          <cell r="E478">
            <v>2516970</v>
          </cell>
          <cell r="F478" t="str">
            <v>Bankshares of Fayetteville, Inc.</v>
          </cell>
          <cell r="G478" t="str">
            <v xml:space="preserve">Public </v>
          </cell>
          <cell r="H478">
            <v>11500000</v>
          </cell>
          <cell r="I478" t="str">
            <v>COUNCIL</v>
          </cell>
          <cell r="J478">
            <v>39792</v>
          </cell>
          <cell r="K478" t="str">
            <v>Deferred</v>
          </cell>
          <cell r="P478" t="str">
            <v>CPP Council has not yet approved.</v>
          </cell>
          <cell r="T478" t="str">
            <v>Mrs. Mary Beth Brooks</v>
          </cell>
          <cell r="U478" t="str">
            <v>479-444-4444</v>
          </cell>
          <cell r="V478" t="str">
            <v>Sam Stricklin 479-444-4419</v>
          </cell>
          <cell r="W478" t="str">
            <v>One South Block Ave.</v>
          </cell>
          <cell r="X478" t="str">
            <v>Fayetteville</v>
          </cell>
          <cell r="Y478" t="str">
            <v>AR</v>
          </cell>
          <cell r="Z478" t="str">
            <v>72701</v>
          </cell>
          <cell r="AA478" t="str">
            <v>(479) 443-1529</v>
          </cell>
          <cell r="AE478" t="str">
            <v>Squire Sanders</v>
          </cell>
        </row>
        <row r="479">
          <cell r="A479">
            <v>440</v>
          </cell>
          <cell r="B479" t="str">
            <v>December 10, 2008</v>
          </cell>
          <cell r="C479" t="str">
            <v>OCC</v>
          </cell>
          <cell r="D479" t="str">
            <v>RSSD</v>
          </cell>
          <cell r="E479">
            <v>2344799</v>
          </cell>
          <cell r="F479" t="str">
            <v>MetroCorp Bancshares, Inc.</v>
          </cell>
          <cell r="G479" t="str">
            <v xml:space="preserve">Public </v>
          </cell>
          <cell r="H479">
            <v>45000000</v>
          </cell>
          <cell r="I479" t="str">
            <v>COUNCIL</v>
          </cell>
          <cell r="J479">
            <v>39792</v>
          </cell>
          <cell r="K479" t="str">
            <v>Approve</v>
          </cell>
          <cell r="L479" t="str">
            <v>December 12, 2008</v>
          </cell>
          <cell r="M479">
            <v>39794.541666666664</v>
          </cell>
          <cell r="N479" t="str">
            <v>Approve</v>
          </cell>
          <cell r="O479">
            <v>45000000</v>
          </cell>
          <cell r="Q479" t="str">
            <v>Yes</v>
          </cell>
          <cell r="R479">
            <v>39812</v>
          </cell>
          <cell r="T479" t="str">
            <v>Mr. David Choi</v>
          </cell>
          <cell r="U479" t="str">
            <v>713-414-3768</v>
          </cell>
          <cell r="V479" t="str">
            <v>George Lee 713-414-3506</v>
          </cell>
          <cell r="W479" t="str">
            <v>9600 Bellaire Blvd., Suite 252</v>
          </cell>
          <cell r="X479" t="str">
            <v>Houston</v>
          </cell>
          <cell r="Y479" t="str">
            <v>TX</v>
          </cell>
          <cell r="Z479" t="str">
            <v>77036</v>
          </cell>
          <cell r="AA479" t="str">
            <v>(713) 414-3655</v>
          </cell>
          <cell r="AB479">
            <v>39829</v>
          </cell>
          <cell r="AC479">
            <v>39829</v>
          </cell>
          <cell r="AD479">
            <v>45000000</v>
          </cell>
          <cell r="AE479" t="str">
            <v>Hughes Hubbard</v>
          </cell>
          <cell r="AH479">
            <v>8.75</v>
          </cell>
          <cell r="AI479">
            <v>771429</v>
          </cell>
        </row>
        <row r="480">
          <cell r="A480">
            <v>441</v>
          </cell>
          <cell r="B480" t="str">
            <v>December 10, 2008</v>
          </cell>
          <cell r="C480" t="str">
            <v>OCC</v>
          </cell>
          <cell r="D480" t="str">
            <v>RSSD</v>
          </cell>
          <cell r="E480">
            <v>2107707</v>
          </cell>
          <cell r="F480" t="str">
            <v>Dickinson Financial Corporation II</v>
          </cell>
          <cell r="G480" t="str">
            <v>Private</v>
          </cell>
          <cell r="H480">
            <v>146053000</v>
          </cell>
          <cell r="I480" t="str">
            <v>COUNCIL</v>
          </cell>
          <cell r="J480">
            <v>39792</v>
          </cell>
          <cell r="K480" t="str">
            <v>Approve</v>
          </cell>
          <cell r="L480" t="str">
            <v>December 19, 2008</v>
          </cell>
          <cell r="M480">
            <v>39801.5625</v>
          </cell>
          <cell r="N480" t="str">
            <v>Approve</v>
          </cell>
          <cell r="O480">
            <v>146053000</v>
          </cell>
          <cell r="P480" t="str">
            <v>12/12/08: I/C held for more information</v>
          </cell>
          <cell r="Q480" t="str">
            <v>Yes</v>
          </cell>
          <cell r="R480">
            <v>39812</v>
          </cell>
          <cell r="T480" t="str">
            <v>Mr. Rick L. Smalley</v>
          </cell>
          <cell r="U480" t="str">
            <v>816-472-5244</v>
          </cell>
          <cell r="V480" t="str">
            <v>John R. Cox 816-472-5244</v>
          </cell>
          <cell r="W480" t="str">
            <v>1111 Main Street, Suite 1600</v>
          </cell>
          <cell r="X480" t="str">
            <v>Kansas City</v>
          </cell>
          <cell r="Y480" t="str">
            <v>MO</v>
          </cell>
          <cell r="Z480" t="str">
            <v>64105</v>
          </cell>
          <cell r="AA480" t="str">
            <v>(816) 472-5211</v>
          </cell>
          <cell r="AB480">
            <v>39829</v>
          </cell>
          <cell r="AC480">
            <v>39829</v>
          </cell>
          <cell r="AD480">
            <v>146053000</v>
          </cell>
          <cell r="AE480" t="str">
            <v>Squire Sanders</v>
          </cell>
          <cell r="AF480" t="str">
            <v>470676Z</v>
          </cell>
        </row>
        <row r="481">
          <cell r="A481">
            <v>442</v>
          </cell>
          <cell r="B481" t="str">
            <v>December 10, 2008</v>
          </cell>
          <cell r="C481" t="str">
            <v>OCC</v>
          </cell>
          <cell r="D481" t="str">
            <v>RSSD</v>
          </cell>
          <cell r="E481">
            <v>1208876</v>
          </cell>
          <cell r="F481" t="str">
            <v>First Menasha Bancshares, Inc.</v>
          </cell>
          <cell r="G481" t="str">
            <v>Private</v>
          </cell>
          <cell r="H481">
            <v>4797000</v>
          </cell>
          <cell r="I481" t="str">
            <v>COUNCIL</v>
          </cell>
          <cell r="J481">
            <v>39792</v>
          </cell>
          <cell r="K481" t="str">
            <v>Approve</v>
          </cell>
          <cell r="L481" t="str">
            <v>December 12, 2008</v>
          </cell>
          <cell r="M481">
            <v>39794.541666666664</v>
          </cell>
          <cell r="N481" t="str">
            <v>Approve</v>
          </cell>
          <cell r="O481">
            <v>4797000</v>
          </cell>
          <cell r="Q481" t="str">
            <v>Yes</v>
          </cell>
          <cell r="R481">
            <v>39812</v>
          </cell>
          <cell r="T481" t="str">
            <v>Mr. Michael W. Boettcher</v>
          </cell>
          <cell r="U481" t="str">
            <v>920-729-6944</v>
          </cell>
          <cell r="V481" t="str">
            <v>Peter J. Pickett 920-729-6971</v>
          </cell>
          <cell r="W481" t="str">
            <v>550 S. Green Bay Road</v>
          </cell>
          <cell r="X481" t="str">
            <v>Neenah</v>
          </cell>
          <cell r="Y481" t="str">
            <v>WI</v>
          </cell>
          <cell r="Z481" t="str">
            <v>54956</v>
          </cell>
          <cell r="AA481" t="str">
            <v>(920) 729-6999</v>
          </cell>
          <cell r="AE481" t="str">
            <v>Hughes Hubbard</v>
          </cell>
        </row>
        <row r="482">
          <cell r="A482">
            <v>443</v>
          </cell>
          <cell r="B482" t="str">
            <v>December 10, 2008</v>
          </cell>
          <cell r="C482" t="str">
            <v>OCC</v>
          </cell>
          <cell r="D482" t="str">
            <v>RSSD</v>
          </cell>
          <cell r="E482">
            <v>1209248</v>
          </cell>
          <cell r="F482" t="str">
            <v>The Baraboo Bancorporation</v>
          </cell>
          <cell r="G482" t="str">
            <v>OTC - Private</v>
          </cell>
          <cell r="H482">
            <v>20800000</v>
          </cell>
          <cell r="I482" t="str">
            <v>COUNCIL</v>
          </cell>
          <cell r="J482">
            <v>39792</v>
          </cell>
          <cell r="K482" t="str">
            <v>Approve</v>
          </cell>
          <cell r="L482" t="str">
            <v>December 12, 2008</v>
          </cell>
          <cell r="M482">
            <v>39794.541666666664</v>
          </cell>
          <cell r="N482" t="str">
            <v>Approve</v>
          </cell>
          <cell r="O482">
            <v>20749000</v>
          </cell>
          <cell r="P482" t="str">
            <v>1/15/09: Changed decision size due to RWA decrease</v>
          </cell>
          <cell r="Q482" t="str">
            <v>Yes</v>
          </cell>
          <cell r="R482">
            <v>39812</v>
          </cell>
          <cell r="T482" t="str">
            <v>Mr. Jeff Blada</v>
          </cell>
          <cell r="U482" t="str">
            <v>608-356-7703 Ext. 3222</v>
          </cell>
          <cell r="V482" t="str">
            <v>Merlin E. Zitzner 608-356-7703 ext. 3200</v>
          </cell>
          <cell r="W482" t="str">
            <v>101 Third Avenue</v>
          </cell>
          <cell r="X482" t="str">
            <v>Baraboo</v>
          </cell>
          <cell r="Y482" t="str">
            <v>WI</v>
          </cell>
          <cell r="Z482" t="str">
            <v>53913</v>
          </cell>
          <cell r="AA482" t="str">
            <v>(608) 355-3029</v>
          </cell>
          <cell r="AB482">
            <v>39829</v>
          </cell>
          <cell r="AC482">
            <v>39829</v>
          </cell>
          <cell r="AD482">
            <v>20749000</v>
          </cell>
          <cell r="AE482" t="str">
            <v>Squire Sanders</v>
          </cell>
        </row>
        <row r="483">
          <cell r="A483">
            <v>444</v>
          </cell>
          <cell r="B483" t="str">
            <v>December 10, 2008</v>
          </cell>
          <cell r="C483" t="str">
            <v>FRB</v>
          </cell>
          <cell r="D483" t="str">
            <v>RSSD</v>
          </cell>
          <cell r="E483">
            <v>3454172</v>
          </cell>
          <cell r="F483" t="str">
            <v>First Capital Bancorp, Inc.</v>
          </cell>
          <cell r="G483" t="str">
            <v xml:space="preserve">Public </v>
          </cell>
          <cell r="H483">
            <v>10958000</v>
          </cell>
          <cell r="I483" t="str">
            <v>COUNCIL</v>
          </cell>
          <cell r="J483">
            <v>39792</v>
          </cell>
          <cell r="K483" t="str">
            <v>Approve</v>
          </cell>
          <cell r="L483" t="str">
            <v>December 12, 2008</v>
          </cell>
          <cell r="M483">
            <v>39794.541666666664</v>
          </cell>
          <cell r="N483" t="str">
            <v>Hold</v>
          </cell>
          <cell r="O483">
            <v>10958000</v>
          </cell>
          <cell r="P483" t="str">
            <v>12/12/08: I/C held for more information</v>
          </cell>
          <cell r="T483" t="str">
            <v>Mr. John M. Presley</v>
          </cell>
          <cell r="U483" t="str">
            <v>804-273-1254</v>
          </cell>
          <cell r="V483" t="str">
            <v>Bob Watts 804-273-1160</v>
          </cell>
          <cell r="W483" t="str">
            <v>4222 Cox Road</v>
          </cell>
          <cell r="X483" t="str">
            <v>Glen Allen</v>
          </cell>
          <cell r="Y483" t="str">
            <v>VA</v>
          </cell>
          <cell r="Z483" t="str">
            <v>23060</v>
          </cell>
          <cell r="AE483" t="str">
            <v>Squire Sanders</v>
          </cell>
        </row>
        <row r="484">
          <cell r="A484">
            <v>445</v>
          </cell>
          <cell r="B484" t="str">
            <v>December 10, 2008</v>
          </cell>
          <cell r="C484" t="str">
            <v>FRB</v>
          </cell>
          <cell r="D484" t="str">
            <v>RSSD</v>
          </cell>
          <cell r="E484">
            <v>2900261</v>
          </cell>
          <cell r="F484" t="str">
            <v>Hanmi Financial Corporation</v>
          </cell>
          <cell r="G484" t="str">
            <v xml:space="preserve">Public </v>
          </cell>
          <cell r="H484">
            <v>105000000</v>
          </cell>
          <cell r="I484" t="str">
            <v>COUNCIL</v>
          </cell>
          <cell r="J484">
            <v>39792</v>
          </cell>
          <cell r="K484" t="str">
            <v>Approve</v>
          </cell>
          <cell r="L484" t="str">
            <v>December 22, 2008</v>
          </cell>
          <cell r="M484">
            <v>39804.541666666664</v>
          </cell>
          <cell r="N484" t="str">
            <v>Defer</v>
          </cell>
          <cell r="O484">
            <v>105000000</v>
          </cell>
          <cell r="P484" t="str">
            <v>12/12/08: I/C held for more information</v>
          </cell>
          <cell r="T484" t="str">
            <v>Mr. Jay S. Yoo</v>
          </cell>
          <cell r="U484" t="str">
            <v>213-427-5600</v>
          </cell>
          <cell r="V484" t="str">
            <v>Brian Cho 213-368-3200</v>
          </cell>
          <cell r="W484" t="str">
            <v>3660 Wilshire Blvd.</v>
          </cell>
          <cell r="X484" t="str">
            <v>Los Angeles</v>
          </cell>
          <cell r="Y484" t="str">
            <v>CA</v>
          </cell>
          <cell r="Z484" t="str">
            <v>90010</v>
          </cell>
          <cell r="AA484" t="str">
            <v>(213) 384-0990</v>
          </cell>
          <cell r="AE484" t="str">
            <v>Squire Sanders</v>
          </cell>
        </row>
        <row r="485">
          <cell r="A485">
            <v>446</v>
          </cell>
          <cell r="B485" t="str">
            <v>December 10, 2008</v>
          </cell>
          <cell r="C485" t="str">
            <v>FRB</v>
          </cell>
          <cell r="D485" t="str">
            <v>RSSD</v>
          </cell>
          <cell r="E485">
            <v>1118797</v>
          </cell>
          <cell r="F485" t="str">
            <v>First Banks, Inc.</v>
          </cell>
          <cell r="G485" t="str">
            <v>Private</v>
          </cell>
          <cell r="H485">
            <v>295400000</v>
          </cell>
          <cell r="I485" t="str">
            <v>COUNCIL</v>
          </cell>
          <cell r="J485">
            <v>39792</v>
          </cell>
          <cell r="K485" t="str">
            <v>Approve</v>
          </cell>
          <cell r="L485" t="str">
            <v>December 19, 2008</v>
          </cell>
          <cell r="M485">
            <v>39801.5625</v>
          </cell>
          <cell r="N485" t="str">
            <v>Approve</v>
          </cell>
          <cell r="O485">
            <v>295400000</v>
          </cell>
          <cell r="P485" t="str">
            <v>12/12/08: I/C held for more information</v>
          </cell>
          <cell r="Q485" t="str">
            <v>Yes</v>
          </cell>
          <cell r="R485">
            <v>39812</v>
          </cell>
          <cell r="T485" t="str">
            <v>Mr. Terrance M. McCarthy</v>
          </cell>
          <cell r="U485" t="str">
            <v>314-854-5401</v>
          </cell>
          <cell r="V485" t="str">
            <v>Peter D. Wimmer 314-854-4614</v>
          </cell>
          <cell r="W485" t="str">
            <v>135 N. Meramec</v>
          </cell>
          <cell r="X485" t="str">
            <v>Clayton</v>
          </cell>
          <cell r="Y485" t="str">
            <v>MO</v>
          </cell>
          <cell r="Z485" t="str">
            <v>63105</v>
          </cell>
          <cell r="AA485" t="str">
            <v>(314) 854-4690</v>
          </cell>
          <cell r="AB485">
            <v>39813</v>
          </cell>
          <cell r="AC485">
            <v>39813</v>
          </cell>
          <cell r="AD485">
            <v>295400000</v>
          </cell>
          <cell r="AE485" t="str">
            <v>Hughes Hubbard</v>
          </cell>
          <cell r="AH485" t="str">
            <v>n/a</v>
          </cell>
          <cell r="AI485" t="str">
            <v>n/a</v>
          </cell>
        </row>
        <row r="487">
          <cell r="A487">
            <v>447</v>
          </cell>
          <cell r="B487" t="str">
            <v>December 11, 2008</v>
          </cell>
          <cell r="C487" t="str">
            <v>FDIC</v>
          </cell>
          <cell r="D487" t="str">
            <v>RSSD</v>
          </cell>
          <cell r="E487">
            <v>3226520</v>
          </cell>
          <cell r="F487" t="str">
            <v>Monarch Community Bancorp, Inc.</v>
          </cell>
          <cell r="G487" t="str">
            <v xml:space="preserve">Public </v>
          </cell>
          <cell r="H487">
            <v>6785000</v>
          </cell>
          <cell r="I487" t="str">
            <v>Approve</v>
          </cell>
          <cell r="L487" t="str">
            <v>December 15, 2008</v>
          </cell>
          <cell r="M487">
            <v>39797.489583333336</v>
          </cell>
          <cell r="N487" t="str">
            <v>Approve</v>
          </cell>
          <cell r="O487">
            <v>6785000</v>
          </cell>
          <cell r="Q487" t="str">
            <v>Yes</v>
          </cell>
          <cell r="R487">
            <v>39812</v>
          </cell>
          <cell r="T487" t="str">
            <v>Mr. Donald Denney</v>
          </cell>
          <cell r="U487" t="str">
            <v>517-279-3978</v>
          </cell>
          <cell r="V487" t="str">
            <v>Rebecca Crabill 517-279-3956</v>
          </cell>
          <cell r="W487" t="str">
            <v>375 North Willowbrook Road</v>
          </cell>
          <cell r="X487" t="str">
            <v>Coldwater</v>
          </cell>
          <cell r="Y487" t="str">
            <v>MI</v>
          </cell>
          <cell r="Z487" t="str">
            <v>49036</v>
          </cell>
          <cell r="AA487" t="str">
            <v>(517) 279-0221</v>
          </cell>
          <cell r="AB487">
            <v>39850</v>
          </cell>
          <cell r="AE487" t="str">
            <v>Squire Sanders</v>
          </cell>
        </row>
        <row r="488">
          <cell r="A488">
            <v>448</v>
          </cell>
          <cell r="B488" t="str">
            <v>December 11, 2008</v>
          </cell>
          <cell r="C488" t="str">
            <v>FDIC</v>
          </cell>
          <cell r="D488" t="str">
            <v>RSSD</v>
          </cell>
          <cell r="E488">
            <v>1135516</v>
          </cell>
          <cell r="F488" t="str">
            <v>United Bancorp, Inc.</v>
          </cell>
          <cell r="G488" t="str">
            <v xml:space="preserve">Public </v>
          </cell>
          <cell r="H488">
            <v>20600000</v>
          </cell>
          <cell r="I488" t="str">
            <v>Approve</v>
          </cell>
          <cell r="L488" t="str">
            <v>December 19, 2008</v>
          </cell>
          <cell r="M488">
            <v>39801.5625</v>
          </cell>
          <cell r="N488" t="str">
            <v>Approve</v>
          </cell>
          <cell r="O488">
            <v>20600000</v>
          </cell>
          <cell r="Q488" t="str">
            <v>Yes</v>
          </cell>
          <cell r="R488">
            <v>39812</v>
          </cell>
          <cell r="T488" t="str">
            <v>Mr. Robert K. Chapman</v>
          </cell>
          <cell r="U488" t="str">
            <v>734-214-3801</v>
          </cell>
          <cell r="V488" t="str">
            <v>Randal J. Rabe 517-423-1755</v>
          </cell>
          <cell r="W488" t="str">
            <v>205 E. Chicago Blvd., PO Box 248</v>
          </cell>
          <cell r="X488" t="str">
            <v>Tecumseh</v>
          </cell>
          <cell r="Y488" t="str">
            <v>MI</v>
          </cell>
          <cell r="Z488" t="str">
            <v>49286</v>
          </cell>
          <cell r="AA488" t="str">
            <v>(734) 214-5320</v>
          </cell>
          <cell r="AB488">
            <v>39829</v>
          </cell>
          <cell r="AC488">
            <v>39829</v>
          </cell>
          <cell r="AD488">
            <v>20600000</v>
          </cell>
          <cell r="AE488" t="str">
            <v>Hughes Hubbard</v>
          </cell>
          <cell r="AH488">
            <v>9.92</v>
          </cell>
          <cell r="AI488">
            <v>311492</v>
          </cell>
        </row>
        <row r="489">
          <cell r="A489">
            <v>449</v>
          </cell>
          <cell r="B489" t="str">
            <v>December 11, 2008</v>
          </cell>
          <cell r="C489" t="str">
            <v>FDIC</v>
          </cell>
          <cell r="D489" t="str">
            <v>RSSD</v>
          </cell>
          <cell r="E489">
            <v>2608763</v>
          </cell>
          <cell r="F489" t="str">
            <v>Mercantile Bank Corporation</v>
          </cell>
          <cell r="G489" t="str">
            <v xml:space="preserve">Public </v>
          </cell>
          <cell r="H489">
            <v>62000000</v>
          </cell>
          <cell r="I489" t="str">
            <v>Approve</v>
          </cell>
          <cell r="T489" t="str">
            <v>Mr. Michael H. Price</v>
          </cell>
          <cell r="U489" t="str">
            <v>616-726-1600</v>
          </cell>
          <cell r="V489" t="str">
            <v>Charles E. Christmas 616-726-1202</v>
          </cell>
          <cell r="W489" t="str">
            <v>310 Leonard Street N.W.</v>
          </cell>
          <cell r="X489" t="str">
            <v>Grand Rapids</v>
          </cell>
          <cell r="Y489" t="str">
            <v>MI</v>
          </cell>
          <cell r="Z489" t="str">
            <v>49504</v>
          </cell>
          <cell r="AA489" t="str">
            <v>(616) 726-1201</v>
          </cell>
          <cell r="AE489" t="str">
            <v>Squire Sanders</v>
          </cell>
        </row>
        <row r="490">
          <cell r="A490">
            <v>450</v>
          </cell>
          <cell r="B490" t="str">
            <v>December 11, 2008</v>
          </cell>
          <cell r="C490" t="str">
            <v>FDIC</v>
          </cell>
          <cell r="D490" t="str">
            <v>RSSD</v>
          </cell>
          <cell r="E490">
            <v>3430297</v>
          </cell>
          <cell r="F490" t="str">
            <v>Birmingham Bloomfield Bancshares, inc</v>
          </cell>
          <cell r="G490" t="str">
            <v>OTC - Public</v>
          </cell>
          <cell r="H490">
            <v>1635000</v>
          </cell>
          <cell r="I490" t="str">
            <v>Approve</v>
          </cell>
          <cell r="L490" t="str">
            <v>January 9, 2009</v>
          </cell>
          <cell r="M490">
            <v>39822.520833333336</v>
          </cell>
          <cell r="N490" t="str">
            <v>Hold</v>
          </cell>
          <cell r="T490" t="str">
            <v>Mr. Robert E. Farr</v>
          </cell>
          <cell r="U490" t="str">
            <v>248-283-6432</v>
          </cell>
          <cell r="V490" t="str">
            <v>Lance Krajacic 248-283-6460</v>
          </cell>
          <cell r="W490" t="str">
            <v>33583 Woodward Avenue</v>
          </cell>
          <cell r="X490" t="str">
            <v>Birmingham</v>
          </cell>
          <cell r="Y490" t="str">
            <v>MI</v>
          </cell>
          <cell r="Z490" t="str">
            <v>48009</v>
          </cell>
          <cell r="AA490" t="str">
            <v>(248) 434-4534</v>
          </cell>
          <cell r="AE490" t="str">
            <v>Hughes Hubbard</v>
          </cell>
        </row>
        <row r="491">
          <cell r="A491">
            <v>451</v>
          </cell>
          <cell r="B491" t="str">
            <v>December 12, 2008</v>
          </cell>
          <cell r="C491" t="str">
            <v>FRB</v>
          </cell>
          <cell r="D491" t="str">
            <v>RSSD</v>
          </cell>
          <cell r="E491">
            <v>3082342</v>
          </cell>
          <cell r="F491" t="str">
            <v>PGB Holdings, Inc.</v>
          </cell>
          <cell r="G491" t="str">
            <v>CDFI - Private</v>
          </cell>
          <cell r="H491">
            <v>3000000</v>
          </cell>
          <cell r="I491" t="str">
            <v>Approve</v>
          </cell>
          <cell r="L491" t="str">
            <v>December 16, 2008</v>
          </cell>
          <cell r="M491">
            <v>39798.541666666664</v>
          </cell>
          <cell r="N491" t="str">
            <v>Approve</v>
          </cell>
          <cell r="O491">
            <v>3000000</v>
          </cell>
          <cell r="P491" t="str">
            <v>Check for CDFI Status; 12/29/08 CDFI status confirmed</v>
          </cell>
          <cell r="Q491" t="str">
            <v>Yes</v>
          </cell>
          <cell r="R491">
            <v>39812</v>
          </cell>
          <cell r="T491" t="str">
            <v>Ms. Betty Chow</v>
          </cell>
          <cell r="U491" t="str">
            <v>312-225-2323 ext 222</v>
          </cell>
          <cell r="V491" t="str">
            <v>Sylvia Chung 773-249-3233 ext 327</v>
          </cell>
          <cell r="W491" t="str">
            <v>2323 S Wentworth Ave.</v>
          </cell>
          <cell r="X491" t="str">
            <v>Chicago</v>
          </cell>
          <cell r="Y491" t="str">
            <v>IL</v>
          </cell>
          <cell r="Z491" t="str">
            <v>60616</v>
          </cell>
          <cell r="AA491" t="str">
            <v>(312) 225-2299</v>
          </cell>
          <cell r="AE491" t="str">
            <v>Squire Sanders</v>
          </cell>
        </row>
        <row r="492">
          <cell r="A492">
            <v>452</v>
          </cell>
          <cell r="B492" t="str">
            <v>December 11, 2008</v>
          </cell>
          <cell r="C492" t="str">
            <v>FRB</v>
          </cell>
          <cell r="D492" t="str">
            <v>RSSD</v>
          </cell>
          <cell r="E492">
            <v>3391129</v>
          </cell>
          <cell r="F492" t="str">
            <v>Congressional Bancshares, Inc.</v>
          </cell>
          <cell r="G492" t="str">
            <v>Private</v>
          </cell>
          <cell r="H492">
            <v>0</v>
          </cell>
          <cell r="I492" t="str">
            <v>Approve</v>
          </cell>
          <cell r="L492" t="str">
            <v>December 15, 2008</v>
          </cell>
          <cell r="M492">
            <v>39797.489583333336</v>
          </cell>
          <cell r="N492" t="str">
            <v>Approve</v>
          </cell>
          <cell r="O492">
            <v>0</v>
          </cell>
          <cell r="P492" t="str">
            <v>1/14/09: Counsel alerted team of their Withdrawal from CPP</v>
          </cell>
          <cell r="Q492" t="str">
            <v>Yes</v>
          </cell>
          <cell r="R492">
            <v>39812</v>
          </cell>
          <cell r="T492" t="str">
            <v>Mr. John R. Lane</v>
          </cell>
          <cell r="U492" t="str">
            <v>301-299-8810</v>
          </cell>
          <cell r="V492" t="str">
            <v>Carol Satsky 240-380-1221</v>
          </cell>
          <cell r="W492" t="str">
            <v>6500 Rock Spring Drive, Suite 300</v>
          </cell>
          <cell r="X492" t="str">
            <v>Bethesda</v>
          </cell>
          <cell r="Y492" t="str">
            <v>MD</v>
          </cell>
          <cell r="Z492" t="str">
            <v>20817</v>
          </cell>
          <cell r="AA492" t="str">
            <v>(301) 299-8120</v>
          </cell>
          <cell r="AE492" t="str">
            <v>Hughes Hubbard</v>
          </cell>
          <cell r="AJ492">
            <v>39827</v>
          </cell>
        </row>
        <row r="493">
          <cell r="A493">
            <v>453</v>
          </cell>
          <cell r="B493" t="str">
            <v>December 11, 2008</v>
          </cell>
          <cell r="C493" t="str">
            <v>FRB</v>
          </cell>
          <cell r="D493" t="str">
            <v>RSSD</v>
          </cell>
          <cell r="E493">
            <v>3152423</v>
          </cell>
          <cell r="F493" t="str">
            <v>Oregon Pacific Bancorp</v>
          </cell>
          <cell r="G493" t="str">
            <v>Private</v>
          </cell>
          <cell r="H493">
            <v>4024860</v>
          </cell>
          <cell r="I493" t="str">
            <v>Approve</v>
          </cell>
          <cell r="L493" t="str">
            <v>December 15, 2008</v>
          </cell>
          <cell r="M493">
            <v>39797.489583333336</v>
          </cell>
          <cell r="N493" t="str">
            <v>Approve</v>
          </cell>
          <cell r="O493">
            <v>4024000</v>
          </cell>
          <cell r="Q493" t="str">
            <v>Yes</v>
          </cell>
          <cell r="R493">
            <v>39812</v>
          </cell>
          <cell r="T493" t="str">
            <v>Mr. Jim Clark</v>
          </cell>
          <cell r="U493" t="str">
            <v>541-997-7121 ext. 710</v>
          </cell>
          <cell r="V493" t="str">
            <v>Joanne Forsberg 541-997-7121 ext. 503</v>
          </cell>
          <cell r="W493" t="str">
            <v>P.O. Box 22000</v>
          </cell>
          <cell r="X493" t="str">
            <v>Florence</v>
          </cell>
          <cell r="Y493" t="str">
            <v>OR</v>
          </cell>
          <cell r="Z493" t="str">
            <v>97439</v>
          </cell>
          <cell r="AA493" t="str">
            <v>(541) 997-2774</v>
          </cell>
          <cell r="AE493" t="str">
            <v>Squire Sanders</v>
          </cell>
        </row>
        <row r="494">
          <cell r="A494">
            <v>454</v>
          </cell>
          <cell r="B494" t="str">
            <v>December 11, 2008</v>
          </cell>
          <cell r="C494" t="str">
            <v>FRB</v>
          </cell>
          <cell r="D494" t="str">
            <v>RSSD</v>
          </cell>
          <cell r="E494">
            <v>3101784</v>
          </cell>
          <cell r="F494" t="str">
            <v>Liberty Bancshares, Inc.</v>
          </cell>
          <cell r="G494" t="str">
            <v>Private</v>
          </cell>
          <cell r="H494">
            <v>57500000</v>
          </cell>
          <cell r="I494" t="str">
            <v>Approve</v>
          </cell>
          <cell r="L494" t="str">
            <v>December 15, 2008</v>
          </cell>
          <cell r="M494">
            <v>39797.489583333336</v>
          </cell>
          <cell r="N494" t="str">
            <v>Approve</v>
          </cell>
          <cell r="O494">
            <v>57500000</v>
          </cell>
          <cell r="Q494" t="str">
            <v>Yes</v>
          </cell>
          <cell r="R494">
            <v>39812</v>
          </cell>
          <cell r="T494" t="str">
            <v xml:space="preserve">Mr. Lloyd McCarcken </v>
          </cell>
          <cell r="U494" t="str">
            <v>870-972-5866</v>
          </cell>
          <cell r="V494" t="str">
            <v>John C. Freeman 870-268-2373</v>
          </cell>
          <cell r="W494" t="str">
            <v>2901 East Highland Drive</v>
          </cell>
          <cell r="X494" t="str">
            <v>Jonesboro</v>
          </cell>
          <cell r="Y494" t="str">
            <v>AR</v>
          </cell>
          <cell r="Z494" t="str">
            <v>72401</v>
          </cell>
          <cell r="AA494" t="str">
            <v>(870) 268-1551</v>
          </cell>
          <cell r="AB494">
            <v>39829</v>
          </cell>
          <cell r="AE494" t="str">
            <v>Hughes Hubbard</v>
          </cell>
        </row>
        <row r="496">
          <cell r="A496">
            <v>455</v>
          </cell>
          <cell r="B496" t="str">
            <v>December 12, 2008</v>
          </cell>
          <cell r="C496" t="str">
            <v>FDIC</v>
          </cell>
          <cell r="D496" t="str">
            <v>RSSD</v>
          </cell>
          <cell r="E496">
            <v>3452123</v>
          </cell>
          <cell r="F496" t="str">
            <v>1st Enterprise Bank</v>
          </cell>
          <cell r="G496" t="str">
            <v>OTC - Public</v>
          </cell>
          <cell r="H496">
            <v>4400000</v>
          </cell>
          <cell r="I496" t="str">
            <v>Approve</v>
          </cell>
          <cell r="L496" t="str">
            <v>January 5, 2009</v>
          </cell>
          <cell r="M496">
            <v>39818.666666666664</v>
          </cell>
          <cell r="N496" t="str">
            <v>Approve</v>
          </cell>
          <cell r="O496">
            <v>4400000</v>
          </cell>
          <cell r="Q496" t="str">
            <v>Yes</v>
          </cell>
          <cell r="R496">
            <v>39819</v>
          </cell>
          <cell r="T496" t="str">
            <v>Mr. John C. Black</v>
          </cell>
          <cell r="U496" t="str">
            <v>213-430-7070</v>
          </cell>
          <cell r="V496" t="str">
            <v>E. Allen Nicholson 213-430-7040</v>
          </cell>
          <cell r="W496" t="str">
            <v>818 West Seventh St. Suite 220</v>
          </cell>
          <cell r="X496" t="str">
            <v>Los Angeles</v>
          </cell>
          <cell r="Y496" t="str">
            <v>CA</v>
          </cell>
          <cell r="Z496" t="str">
            <v>90017</v>
          </cell>
          <cell r="AA496" t="str">
            <v>(213) 430-7091</v>
          </cell>
          <cell r="AE496" t="str">
            <v>Squire Sanders</v>
          </cell>
        </row>
        <row r="497">
          <cell r="A497">
            <v>456</v>
          </cell>
          <cell r="B497" t="str">
            <v>December 12, 2008</v>
          </cell>
          <cell r="C497" t="str">
            <v>FDIC</v>
          </cell>
          <cell r="D497" t="str">
            <v>RSSD</v>
          </cell>
          <cell r="E497">
            <v>1126149</v>
          </cell>
          <cell r="F497" t="str">
            <v>Crosstown Holding Company/21st Century Bank</v>
          </cell>
          <cell r="G497" t="str">
            <v>OTC - Private</v>
          </cell>
          <cell r="H497">
            <v>10650000</v>
          </cell>
          <cell r="I497" t="str">
            <v>Approve</v>
          </cell>
          <cell r="L497" t="str">
            <v>December 17, 2008</v>
          </cell>
          <cell r="M497">
            <v>39799.520833333336</v>
          </cell>
          <cell r="N497" t="str">
            <v>Approve</v>
          </cell>
          <cell r="O497">
            <v>10650000</v>
          </cell>
          <cell r="Q497" t="str">
            <v>Yes</v>
          </cell>
          <cell r="R497">
            <v>39812</v>
          </cell>
          <cell r="T497" t="str">
            <v>Mr. Thomas P. Dolphin</v>
          </cell>
          <cell r="U497" t="str">
            <v>763-767-2178</v>
          </cell>
          <cell r="V497" t="str">
            <v>John E. Hughes 763-792-3713</v>
          </cell>
          <cell r="W497" t="str">
            <v>9380 Central Avenue NE</v>
          </cell>
          <cell r="X497" t="str">
            <v>Blaine</v>
          </cell>
          <cell r="Y497" t="str">
            <v>MN</v>
          </cell>
          <cell r="Z497" t="str">
            <v>55434</v>
          </cell>
          <cell r="AA497" t="str">
            <v>(763) 784-9127</v>
          </cell>
          <cell r="AE497" t="str">
            <v>Hughes Hubbard</v>
          </cell>
        </row>
        <row r="498">
          <cell r="A498">
            <v>457</v>
          </cell>
          <cell r="B498" t="str">
            <v>December 12, 2008</v>
          </cell>
          <cell r="C498" t="str">
            <v>FDIC</v>
          </cell>
          <cell r="D498" t="str">
            <v>RSSD</v>
          </cell>
          <cell r="E498">
            <v>725732</v>
          </cell>
          <cell r="F498" t="str">
            <v>BAC Florida Bank</v>
          </cell>
          <cell r="G498" t="str">
            <v>OTC - Public</v>
          </cell>
          <cell r="H498">
            <v>0</v>
          </cell>
          <cell r="I498" t="str">
            <v>Withdrawn</v>
          </cell>
          <cell r="L498" t="str">
            <v>December 16, 2008</v>
          </cell>
          <cell r="M498">
            <v>39798.541666666664</v>
          </cell>
          <cell r="N498" t="str">
            <v xml:space="preserve">Approve </v>
          </cell>
          <cell r="O498">
            <v>0</v>
          </cell>
          <cell r="P498" t="str">
            <v>12/18/08: FDIC requested that we put this on hold while they research foreign ownership, also on hold as both firms have conflicts.  12/31/08: FDIC withdrew the application due to foreign ownership.  IT CAN NOT BE RESUBMITTED</v>
          </cell>
          <cell r="T498" t="str">
            <v>Mr. Frank D. Robleto</v>
          </cell>
          <cell r="U498" t="str">
            <v>305-789-7018</v>
          </cell>
          <cell r="V498" t="str">
            <v>Lina A. Campos 305-789-8071</v>
          </cell>
          <cell r="W498" t="str">
            <v>169 Miracle Mile, R-10</v>
          </cell>
          <cell r="X498" t="str">
            <v>Coral Gables</v>
          </cell>
          <cell r="Y498" t="str">
            <v>FL</v>
          </cell>
          <cell r="Z498" t="str">
            <v>33134</v>
          </cell>
          <cell r="AA498" t="str">
            <v>(305) 377-1030</v>
          </cell>
          <cell r="AE498" t="str">
            <v>Hold</v>
          </cell>
          <cell r="AJ498" t="str">
            <v>YES</v>
          </cell>
        </row>
        <row r="499">
          <cell r="A499">
            <v>458</v>
          </cell>
          <cell r="B499" t="str">
            <v>December 12, 2008</v>
          </cell>
          <cell r="C499" t="str">
            <v>FDIC</v>
          </cell>
          <cell r="D499" t="str">
            <v>RSSD</v>
          </cell>
          <cell r="E499">
            <v>3377374</v>
          </cell>
          <cell r="F499" t="str">
            <v>Bank of Commerce</v>
          </cell>
          <cell r="G499" t="str">
            <v>OTC - Private</v>
          </cell>
          <cell r="H499">
            <v>3000000</v>
          </cell>
          <cell r="I499" t="str">
            <v>Approve</v>
          </cell>
          <cell r="L499" t="str">
            <v>December 16, 2008</v>
          </cell>
          <cell r="M499">
            <v>39798.541666666664</v>
          </cell>
          <cell r="N499" t="str">
            <v>Approve</v>
          </cell>
          <cell r="O499">
            <v>3000000</v>
          </cell>
          <cell r="Q499" t="str">
            <v>Yes</v>
          </cell>
          <cell r="R499">
            <v>39812</v>
          </cell>
          <cell r="T499" t="str">
            <v>Mr. David Keul</v>
          </cell>
          <cell r="U499" t="str">
            <v>704-971-7022</v>
          </cell>
          <cell r="V499" t="str">
            <v>Wesley Sturges 704-971-7020</v>
          </cell>
          <cell r="W499" t="str">
            <v>100 Queens Road</v>
          </cell>
          <cell r="X499" t="str">
            <v>Charlotte</v>
          </cell>
          <cell r="Y499" t="str">
            <v>NC</v>
          </cell>
          <cell r="Z499" t="str">
            <v>28204</v>
          </cell>
          <cell r="AA499" t="str">
            <v>(704) 971-7015</v>
          </cell>
          <cell r="AB499">
            <v>39829</v>
          </cell>
          <cell r="AC499">
            <v>39829</v>
          </cell>
          <cell r="AD499">
            <v>3000000</v>
          </cell>
          <cell r="AE499" t="str">
            <v>Hughes Hubbard</v>
          </cell>
        </row>
        <row r="500">
          <cell r="A500">
            <v>459</v>
          </cell>
          <cell r="B500" t="str">
            <v>December 12, 2008</v>
          </cell>
          <cell r="C500" t="str">
            <v>FDIC</v>
          </cell>
          <cell r="D500" t="str">
            <v>RSSD</v>
          </cell>
          <cell r="E500">
            <v>3674215</v>
          </cell>
          <cell r="F500" t="str">
            <v>Franklin Bancshares</v>
          </cell>
          <cell r="G500" t="str">
            <v>Private</v>
          </cell>
          <cell r="H500">
            <v>2197650</v>
          </cell>
          <cell r="I500" t="str">
            <v>Approve</v>
          </cell>
          <cell r="L500" t="str">
            <v>December 16, 2008</v>
          </cell>
          <cell r="M500">
            <v>39798.541666666664</v>
          </cell>
          <cell r="N500" t="str">
            <v>Approve</v>
          </cell>
          <cell r="O500">
            <v>2197000</v>
          </cell>
          <cell r="Q500" t="str">
            <v>Yes</v>
          </cell>
          <cell r="R500">
            <v>39812</v>
          </cell>
          <cell r="T500" t="str">
            <v>Mr. Edmund E. Prestridge</v>
          </cell>
          <cell r="U500" t="str">
            <v>601-384-2305</v>
          </cell>
          <cell r="V500" t="str">
            <v>Bradley B. Jones 601-384-2305</v>
          </cell>
          <cell r="W500" t="str">
            <v>9 Main Street East, Post Office Box 606</v>
          </cell>
          <cell r="X500" t="str">
            <v>Meadville</v>
          </cell>
          <cell r="Y500" t="str">
            <v>MS</v>
          </cell>
          <cell r="Z500" t="str">
            <v>39653</v>
          </cell>
          <cell r="AA500" t="str">
            <v>(601) 384-2300</v>
          </cell>
          <cell r="AE500" t="str">
            <v>Squire Sanders</v>
          </cell>
        </row>
        <row r="501">
          <cell r="A501">
            <v>460</v>
          </cell>
          <cell r="B501" t="str">
            <v>December 12, 2008</v>
          </cell>
          <cell r="C501" t="str">
            <v>FDIC</v>
          </cell>
          <cell r="D501" t="str">
            <v>RSSD</v>
          </cell>
          <cell r="E501">
            <v>3553815</v>
          </cell>
          <cell r="F501" t="str">
            <v>BNC Financial Group, Inc.</v>
          </cell>
          <cell r="G501" t="str">
            <v>OTC - Private</v>
          </cell>
          <cell r="H501">
            <v>4797000</v>
          </cell>
          <cell r="I501" t="str">
            <v>Approve</v>
          </cell>
          <cell r="L501" t="str">
            <v>December 17, 2008</v>
          </cell>
          <cell r="M501">
            <v>39799.520833333336</v>
          </cell>
          <cell r="N501" t="str">
            <v>Approve</v>
          </cell>
          <cell r="O501">
            <v>4797000</v>
          </cell>
          <cell r="Q501" t="str">
            <v>Yes</v>
          </cell>
          <cell r="R501">
            <v>39812</v>
          </cell>
          <cell r="T501" t="str">
            <v>Mr. Peter Kirk</v>
          </cell>
          <cell r="U501" t="str">
            <v>203-652-6300</v>
          </cell>
          <cell r="V501" t="str">
            <v>Julie Turner 203-972-3838 ext 236</v>
          </cell>
          <cell r="W501" t="str">
            <v>208 Elm Street</v>
          </cell>
          <cell r="X501" t="str">
            <v>New Canaan</v>
          </cell>
          <cell r="Y501" t="str">
            <v>CT</v>
          </cell>
          <cell r="Z501" t="str">
            <v>06840</v>
          </cell>
          <cell r="AA501" t="str">
            <v>(203) 966-2257</v>
          </cell>
          <cell r="AE501" t="str">
            <v>Hughes Hubbard</v>
          </cell>
        </row>
        <row r="502">
          <cell r="A502">
            <v>461</v>
          </cell>
          <cell r="B502" t="str">
            <v>December 12, 2008</v>
          </cell>
          <cell r="C502" t="str">
            <v>FDIC</v>
          </cell>
          <cell r="D502" t="str">
            <v>RSSD</v>
          </cell>
          <cell r="E502">
            <v>1247455</v>
          </cell>
          <cell r="F502" t="str">
            <v>BankFirst Capital Corporation</v>
          </cell>
          <cell r="G502" t="str">
            <v>OTC - Public</v>
          </cell>
          <cell r="H502">
            <v>15500000</v>
          </cell>
          <cell r="I502" t="str">
            <v>Approve</v>
          </cell>
          <cell r="L502" t="str">
            <v>December 30, 2008</v>
          </cell>
          <cell r="M502">
            <v>39812.583333333336</v>
          </cell>
          <cell r="N502" t="str">
            <v>Approve</v>
          </cell>
          <cell r="O502">
            <v>15500000</v>
          </cell>
          <cell r="Q502" t="str">
            <v>Yes</v>
          </cell>
          <cell r="R502">
            <v>39813</v>
          </cell>
          <cell r="T502" t="str">
            <v>E.G. Flora, III</v>
          </cell>
          <cell r="U502" t="str">
            <v>662-243-7107</v>
          </cell>
          <cell r="V502" t="str">
            <v>Mary Ann Gray 662-726-1002</v>
          </cell>
          <cell r="W502" t="str">
            <v>110 South Jefferson</v>
          </cell>
          <cell r="X502" t="str">
            <v>Macon</v>
          </cell>
          <cell r="Y502" t="str">
            <v>MS</v>
          </cell>
          <cell r="Z502" t="str">
            <v>39341</v>
          </cell>
          <cell r="AA502" t="str">
            <v>(662) 329-5995</v>
          </cell>
          <cell r="AB502">
            <v>39836</v>
          </cell>
          <cell r="AE502" t="str">
            <v>Squire Sanders</v>
          </cell>
        </row>
        <row r="503">
          <cell r="A503">
            <v>462</v>
          </cell>
          <cell r="B503" t="str">
            <v>December 12, 2008</v>
          </cell>
          <cell r="C503" t="str">
            <v>FDIC</v>
          </cell>
          <cell r="D503" t="str">
            <v>RSSD</v>
          </cell>
          <cell r="E503">
            <v>3353172</v>
          </cell>
          <cell r="F503" t="str">
            <v>California United Bank</v>
          </cell>
          <cell r="G503" t="str">
            <v>OTC - Public</v>
          </cell>
          <cell r="H503">
            <v>0</v>
          </cell>
          <cell r="I503" t="str">
            <v>Approve</v>
          </cell>
          <cell r="L503" t="str">
            <v>December 19, 2008</v>
          </cell>
          <cell r="M503">
            <v>39801.5625</v>
          </cell>
          <cell r="N503" t="str">
            <v>Approve</v>
          </cell>
          <cell r="O503">
            <v>0</v>
          </cell>
          <cell r="P503" t="str">
            <v>1/2/09: asked for a re-fax of their preliminary approval letter, as their fax machine was broken on 12/30/08.  1/14/09: Counsel alerted team of their Withdrawal from CPP</v>
          </cell>
          <cell r="Q503" t="str">
            <v>Yes</v>
          </cell>
          <cell r="R503">
            <v>39812</v>
          </cell>
          <cell r="T503" t="str">
            <v>Mr. David Rainer</v>
          </cell>
          <cell r="U503" t="str">
            <v>818-257-7775</v>
          </cell>
          <cell r="V503" t="str">
            <v>Anita Y. Wolman 818-257-7779</v>
          </cell>
          <cell r="W503" t="str">
            <v>15821 Ventura Boulevard</v>
          </cell>
          <cell r="X503" t="str">
            <v>Encino</v>
          </cell>
          <cell r="Y503" t="str">
            <v>CA</v>
          </cell>
          <cell r="Z503" t="str">
            <v>91436</v>
          </cell>
          <cell r="AA503" t="str">
            <v>(818) 257-7749</v>
          </cell>
          <cell r="AE503" t="str">
            <v>Hughes Hubbard</v>
          </cell>
          <cell r="AF503" t="str">
            <v>CUNB</v>
          </cell>
          <cell r="AJ503">
            <v>39827</v>
          </cell>
        </row>
        <row r="504">
          <cell r="A504">
            <v>463</v>
          </cell>
          <cell r="B504" t="str">
            <v>December 12, 2008</v>
          </cell>
          <cell r="C504" t="str">
            <v>FDIC</v>
          </cell>
          <cell r="D504" t="str">
            <v>RSSD</v>
          </cell>
          <cell r="E504">
            <v>1398731</v>
          </cell>
          <cell r="F504" t="str">
            <v>Bancorp II, Inc.</v>
          </cell>
          <cell r="G504" t="str">
            <v>OTC - Public</v>
          </cell>
          <cell r="H504">
            <v>3000000</v>
          </cell>
          <cell r="I504" t="str">
            <v>Approve</v>
          </cell>
          <cell r="L504" t="str">
            <v>December 17, 2008</v>
          </cell>
          <cell r="M504">
            <v>39799.520833333336</v>
          </cell>
          <cell r="N504" t="str">
            <v>Approve</v>
          </cell>
          <cell r="O504">
            <v>2870000</v>
          </cell>
          <cell r="Q504" t="str">
            <v>Yes</v>
          </cell>
          <cell r="R504">
            <v>39812</v>
          </cell>
          <cell r="T504" t="str">
            <v>Mr. Robert G. Cotitta</v>
          </cell>
          <cell r="U504" t="str">
            <v>913-681-0602</v>
          </cell>
          <cell r="V504" t="str">
            <v>George D. Blackwood, Jr. 816-474-6200</v>
          </cell>
          <cell r="W504" t="str">
            <v>Post Office Box 365</v>
          </cell>
          <cell r="X504" t="str">
            <v>Stilwell</v>
          </cell>
          <cell r="Y504" t="str">
            <v>KS</v>
          </cell>
          <cell r="Z504" t="str">
            <v>66085</v>
          </cell>
          <cell r="AA504" t="str">
            <v>(913) 681-0603</v>
          </cell>
          <cell r="AE504" t="str">
            <v>Squire Sanders</v>
          </cell>
        </row>
        <row r="505">
          <cell r="A505">
            <v>464</v>
          </cell>
          <cell r="B505" t="str">
            <v>December 12, 2008</v>
          </cell>
          <cell r="C505" t="str">
            <v>FDIC</v>
          </cell>
          <cell r="D505" t="str">
            <v>RSSD</v>
          </cell>
          <cell r="E505">
            <v>3159244</v>
          </cell>
          <cell r="F505" t="str">
            <v>CBT Financial Corp.</v>
          </cell>
          <cell r="G505" t="str">
            <v>OTC - Private</v>
          </cell>
          <cell r="H505">
            <v>5886000</v>
          </cell>
          <cell r="I505" t="str">
            <v>Approve</v>
          </cell>
          <cell r="L505" t="str">
            <v>December 16, 2008</v>
          </cell>
          <cell r="M505">
            <v>39798.541666666664</v>
          </cell>
          <cell r="N505" t="str">
            <v>Approve</v>
          </cell>
          <cell r="O505">
            <v>5877000</v>
          </cell>
          <cell r="Q505" t="str">
            <v>Yes</v>
          </cell>
          <cell r="R505">
            <v>39812</v>
          </cell>
          <cell r="T505" t="str">
            <v>Mr. William Wood</v>
          </cell>
          <cell r="U505" t="str">
            <v>814-762-8801</v>
          </cell>
          <cell r="V505" t="str">
            <v>Richard Ogden 814-762-8809</v>
          </cell>
          <cell r="W505" t="str">
            <v>PO Box 171, 11 N. Second Street</v>
          </cell>
          <cell r="X505" t="str">
            <v>Clearfield</v>
          </cell>
          <cell r="Y505" t="str">
            <v>PA</v>
          </cell>
          <cell r="Z505" t="str">
            <v>16830</v>
          </cell>
          <cell r="AA505" t="str">
            <v>(814) 765-6169</v>
          </cell>
          <cell r="AE505" t="str">
            <v>Hughes Hubbard</v>
          </cell>
        </row>
        <row r="506">
          <cell r="A506">
            <v>465</v>
          </cell>
          <cell r="B506" t="str">
            <v>December 12, 2008</v>
          </cell>
          <cell r="C506" t="str">
            <v>FDIC</v>
          </cell>
          <cell r="D506" t="str">
            <v>RSSD</v>
          </cell>
          <cell r="E506">
            <v>3200230</v>
          </cell>
          <cell r="F506" t="str">
            <v>Country Bank Holding Company, Inc.</v>
          </cell>
          <cell r="G506" t="str">
            <v>OTC - Public</v>
          </cell>
          <cell r="H506">
            <v>10000000</v>
          </cell>
          <cell r="I506" t="str">
            <v>Approve</v>
          </cell>
          <cell r="T506" t="str">
            <v>Mr. Joseph Murray, Jr.</v>
          </cell>
          <cell r="U506" t="str">
            <v>212-883-6442</v>
          </cell>
          <cell r="V506" t="str">
            <v>Stephen P. Conti 212-883-6485</v>
          </cell>
          <cell r="W506" t="str">
            <v>200 East 42nd Street, 9th Fl.</v>
          </cell>
          <cell r="X506" t="str">
            <v>New York</v>
          </cell>
          <cell r="Y506" t="str">
            <v>NY</v>
          </cell>
          <cell r="Z506" t="str">
            <v>10017</v>
          </cell>
          <cell r="AA506" t="str">
            <v>(212) 883-6481</v>
          </cell>
          <cell r="AE506" t="str">
            <v>Squire Sanders</v>
          </cell>
        </row>
        <row r="507">
          <cell r="A507">
            <v>466</v>
          </cell>
          <cell r="B507" t="str">
            <v>December 12, 2008</v>
          </cell>
          <cell r="C507" t="str">
            <v>FDIC</v>
          </cell>
          <cell r="D507" t="str">
            <v>RSSD</v>
          </cell>
          <cell r="E507">
            <v>3388370</v>
          </cell>
          <cell r="F507" t="str">
            <v>DeSoto County Bank</v>
          </cell>
          <cell r="G507" t="str">
            <v>Private</v>
          </cell>
          <cell r="H507">
            <v>1174000</v>
          </cell>
          <cell r="I507" t="str">
            <v>Approve</v>
          </cell>
          <cell r="L507" t="str">
            <v>December 16, 2008</v>
          </cell>
          <cell r="M507">
            <v>39798.541666666664</v>
          </cell>
          <cell r="N507" t="str">
            <v>Approve</v>
          </cell>
          <cell r="O507">
            <v>1173000</v>
          </cell>
          <cell r="Q507" t="str">
            <v>Yes</v>
          </cell>
          <cell r="R507">
            <v>39812</v>
          </cell>
          <cell r="T507" t="str">
            <v>Mr. William M. Renovich</v>
          </cell>
          <cell r="U507" t="str">
            <v>662-393-3277</v>
          </cell>
          <cell r="V507" t="str">
            <v>Ken C. McNeil  Kmcneil@desotobank.com</v>
          </cell>
          <cell r="W507" t="str">
            <v>6040 Highway 51 North</v>
          </cell>
          <cell r="X507" t="str">
            <v>Horn Lake</v>
          </cell>
          <cell r="Y507" t="str">
            <v>MS</v>
          </cell>
          <cell r="Z507" t="str">
            <v>38637</v>
          </cell>
          <cell r="AA507" t="str">
            <v>(662) 393-3177</v>
          </cell>
          <cell r="AB507">
            <v>39829</v>
          </cell>
          <cell r="AE507" t="str">
            <v>Hughes Hubbard</v>
          </cell>
        </row>
        <row r="508">
          <cell r="A508">
            <v>467</v>
          </cell>
          <cell r="B508" t="str">
            <v>December 12, 2008</v>
          </cell>
          <cell r="C508" t="str">
            <v>FDIC</v>
          </cell>
          <cell r="D508" t="str">
            <v>RSSD</v>
          </cell>
          <cell r="E508">
            <v>1416831</v>
          </cell>
          <cell r="F508" t="str">
            <v>Country Bank Shares, Inc.</v>
          </cell>
          <cell r="G508" t="str">
            <v>Private</v>
          </cell>
          <cell r="H508">
            <v>7525000</v>
          </cell>
          <cell r="I508" t="str">
            <v>Approve</v>
          </cell>
          <cell r="L508" t="str">
            <v>December 19, 2008</v>
          </cell>
          <cell r="M508">
            <v>39801.5625</v>
          </cell>
          <cell r="N508" t="str">
            <v>Approve</v>
          </cell>
          <cell r="O508">
            <v>7525000</v>
          </cell>
          <cell r="Q508" t="str">
            <v>Yes</v>
          </cell>
          <cell r="R508">
            <v>39812</v>
          </cell>
          <cell r="T508" t="str">
            <v>Mr. Gerry A. Dunlap</v>
          </cell>
          <cell r="U508" t="str">
            <v>402-761-7601</v>
          </cell>
          <cell r="V508" t="str">
            <v>Gregory A. Dunlap 402-761-7610</v>
          </cell>
          <cell r="W508" t="str">
            <v>617 1st St., P.O. Box E</v>
          </cell>
          <cell r="X508" t="str">
            <v>Milford</v>
          </cell>
          <cell r="Y508" t="str">
            <v>NE</v>
          </cell>
          <cell r="Z508" t="str">
            <v>68405</v>
          </cell>
          <cell r="AA508" t="str">
            <v>(402) 761-2437</v>
          </cell>
          <cell r="AE508" t="str">
            <v>Squire Sanders</v>
          </cell>
        </row>
        <row r="509">
          <cell r="A509">
            <v>468</v>
          </cell>
          <cell r="B509" t="str">
            <v>December 12, 2008</v>
          </cell>
          <cell r="C509" t="str">
            <v>FDIC</v>
          </cell>
          <cell r="D509" t="str">
            <v>RSSD</v>
          </cell>
          <cell r="E509">
            <v>3807899</v>
          </cell>
          <cell r="F509" t="str">
            <v>First Freedom Bancshares, Inc.</v>
          </cell>
          <cell r="G509" t="str">
            <v>OTC - Public</v>
          </cell>
          <cell r="H509">
            <v>4500000</v>
          </cell>
          <cell r="I509" t="str">
            <v>Approve</v>
          </cell>
          <cell r="L509" t="str">
            <v>December 16, 2008</v>
          </cell>
          <cell r="M509">
            <v>39798.541666666664</v>
          </cell>
          <cell r="N509" t="str">
            <v>Approve</v>
          </cell>
          <cell r="O509">
            <v>4802000</v>
          </cell>
          <cell r="P509" t="str">
            <v>12/16/08--Conditions of approval: capital downstream to bank reaffirm viability: 1/9/09: Conditional approval lifted due to further information from FDIC</v>
          </cell>
          <cell r="Q509" t="str">
            <v>Yes</v>
          </cell>
          <cell r="R509">
            <v>39822</v>
          </cell>
          <cell r="T509" t="str">
            <v>Mr. John Lancaster</v>
          </cell>
          <cell r="U509" t="str">
            <v>615-470-1315</v>
          </cell>
          <cell r="V509" t="str">
            <v>Mike Wiggington 615-470-1312</v>
          </cell>
          <cell r="W509" t="str">
            <v>1620 West Main St., PO Box 100</v>
          </cell>
          <cell r="X509" t="str">
            <v>Lebanon</v>
          </cell>
          <cell r="Y509" t="str">
            <v>TN</v>
          </cell>
          <cell r="Z509" t="str">
            <v>37088</v>
          </cell>
          <cell r="AA509" t="str">
            <v>(615) 470-1354</v>
          </cell>
          <cell r="AE509" t="str">
            <v>Hughes Hubbard</v>
          </cell>
        </row>
        <row r="510">
          <cell r="A510">
            <v>469</v>
          </cell>
          <cell r="B510" t="str">
            <v>December 12, 2008</v>
          </cell>
          <cell r="C510" t="str">
            <v>FDIC</v>
          </cell>
          <cell r="D510" t="str">
            <v>RSSD</v>
          </cell>
          <cell r="E510">
            <v>3595468</v>
          </cell>
          <cell r="F510" t="str">
            <v>Founders Bancorp</v>
          </cell>
          <cell r="G510" t="str">
            <v>Private</v>
          </cell>
          <cell r="H510">
            <v>2750000</v>
          </cell>
          <cell r="I510" t="str">
            <v>Approve</v>
          </cell>
          <cell r="L510" t="str">
            <v>December 17, 2008</v>
          </cell>
          <cell r="M510">
            <v>39799.520833333336</v>
          </cell>
          <cell r="N510" t="str">
            <v>Approve</v>
          </cell>
          <cell r="O510">
            <v>1375000</v>
          </cell>
          <cell r="P510" t="str">
            <v>1/6/09: received email from Squire Sanders indicating they would like to decrease their funding amount to $1,375,000</v>
          </cell>
          <cell r="Q510" t="str">
            <v>Yes</v>
          </cell>
          <cell r="R510">
            <v>39812</v>
          </cell>
          <cell r="T510" t="str">
            <v xml:space="preserve">Mr. Thomas J. Sherman </v>
          </cell>
          <cell r="U510" t="str">
            <v>805-543-6580</v>
          </cell>
          <cell r="V510" t="str">
            <v>Mandy Leastman 805-543-6500 x 227</v>
          </cell>
          <cell r="W510" t="str">
            <v>237 Higuera Street</v>
          </cell>
          <cell r="X510" t="str">
            <v>San Luis Obispo</v>
          </cell>
          <cell r="Y510" t="str">
            <v>CA</v>
          </cell>
          <cell r="Z510" t="str">
            <v>93401</v>
          </cell>
          <cell r="AA510" t="str">
            <v>(805) 543-6599</v>
          </cell>
          <cell r="AB510">
            <v>39836</v>
          </cell>
          <cell r="AE510" t="str">
            <v>Squire Sanders</v>
          </cell>
        </row>
        <row r="511">
          <cell r="A511">
            <v>470</v>
          </cell>
          <cell r="B511" t="str">
            <v>December 12, 2008</v>
          </cell>
          <cell r="C511" t="str">
            <v>FDIC</v>
          </cell>
          <cell r="D511" t="str">
            <v>RSSD</v>
          </cell>
          <cell r="E511">
            <v>739159</v>
          </cell>
          <cell r="F511" t="str">
            <v>The Freeport State Bank</v>
          </cell>
          <cell r="G511" t="str">
            <v>Private</v>
          </cell>
          <cell r="H511">
            <v>301000</v>
          </cell>
          <cell r="I511" t="str">
            <v>Approve</v>
          </cell>
          <cell r="L511" t="str">
            <v>December 16, 2008</v>
          </cell>
          <cell r="M511">
            <v>39798.541666666664</v>
          </cell>
          <cell r="N511" t="str">
            <v>Approve</v>
          </cell>
          <cell r="O511">
            <v>301000</v>
          </cell>
          <cell r="Q511" t="str">
            <v>Yes</v>
          </cell>
          <cell r="R511">
            <v>39812</v>
          </cell>
          <cell r="T511" t="str">
            <v>Mr. Leon A. Drouhard</v>
          </cell>
          <cell r="U511" t="str">
            <v>620-435-6384</v>
          </cell>
          <cell r="V511" t="str">
            <v>Patrick A. Kerschen 620-869-7391</v>
          </cell>
          <cell r="W511" t="str">
            <v>807 West 14th Street</v>
          </cell>
          <cell r="X511" t="str">
            <v>Harper</v>
          </cell>
          <cell r="Y511" t="str">
            <v>KS</v>
          </cell>
          <cell r="Z511" t="str">
            <v>67058-0245</v>
          </cell>
          <cell r="AA511" t="str">
            <v>(620) 435-6373</v>
          </cell>
          <cell r="AE511" t="str">
            <v>Hughes Hubbard</v>
          </cell>
        </row>
        <row r="512">
          <cell r="A512">
            <v>471</v>
          </cell>
          <cell r="B512" t="str">
            <v>December 12, 2008</v>
          </cell>
          <cell r="C512" t="str">
            <v>FDIC</v>
          </cell>
          <cell r="D512" t="str">
            <v>RSSD</v>
          </cell>
          <cell r="E512">
            <v>1207673</v>
          </cell>
          <cell r="F512" t="str">
            <v>Mid-Iowa Bancshares Co.</v>
          </cell>
          <cell r="G512" t="str">
            <v>OTC - Private</v>
          </cell>
          <cell r="H512">
            <v>5565750</v>
          </cell>
          <cell r="I512" t="str">
            <v>Approve</v>
          </cell>
          <cell r="L512" t="str">
            <v>December 16, 2008</v>
          </cell>
          <cell r="M512">
            <v>39798.541666666664</v>
          </cell>
          <cell r="N512" t="str">
            <v>Approve</v>
          </cell>
          <cell r="O512">
            <v>5544000</v>
          </cell>
          <cell r="Q512" t="str">
            <v>Yes</v>
          </cell>
          <cell r="R512">
            <v>39812</v>
          </cell>
          <cell r="T512" t="str">
            <v>Mr. Thomas J. Larson</v>
          </cell>
          <cell r="U512" t="str">
            <v>515-395-8109</v>
          </cell>
          <cell r="V512" t="str">
            <v>Laurie L. Vitzthum 515-395-8142</v>
          </cell>
          <cell r="W512" t="str">
            <v>5 East Call Street</v>
          </cell>
          <cell r="X512" t="str">
            <v>Algona</v>
          </cell>
          <cell r="Y512" t="str">
            <v>IA</v>
          </cell>
          <cell r="Z512" t="str">
            <v>50511</v>
          </cell>
          <cell r="AA512" t="str">
            <v>(515) 295-3204</v>
          </cell>
          <cell r="AE512" t="str">
            <v>Squire Sanders</v>
          </cell>
        </row>
        <row r="513">
          <cell r="A513">
            <v>472</v>
          </cell>
          <cell r="B513" t="str">
            <v>December 12, 2008</v>
          </cell>
          <cell r="C513" t="str">
            <v>FDIC</v>
          </cell>
          <cell r="D513" t="str">
            <v>RSSD</v>
          </cell>
          <cell r="E513">
            <v>1140127</v>
          </cell>
          <cell r="F513" t="str">
            <v>Katahdin Bankshares Corp.</v>
          </cell>
          <cell r="H513">
            <v>10450000</v>
          </cell>
          <cell r="I513" t="str">
            <v>Approve</v>
          </cell>
          <cell r="L513" t="str">
            <v>December 16, 2008</v>
          </cell>
          <cell r="M513">
            <v>39798.541666666664</v>
          </cell>
          <cell r="N513" t="str">
            <v>Approve</v>
          </cell>
          <cell r="O513">
            <v>10449000</v>
          </cell>
          <cell r="Q513" t="str">
            <v>Yes</v>
          </cell>
          <cell r="R513">
            <v>39812</v>
          </cell>
          <cell r="T513" t="str">
            <v>Mr. Jon J. Prescott</v>
          </cell>
          <cell r="U513" t="str">
            <v>207-521-0455 x111</v>
          </cell>
          <cell r="V513" t="str">
            <v>Matthew M. Nightingale 270-521-0455 x110</v>
          </cell>
          <cell r="W513" t="str">
            <v>20 Katahdin Lane, PO Box 36</v>
          </cell>
          <cell r="X513" t="str">
            <v>Houlton</v>
          </cell>
          <cell r="Y513" t="str">
            <v>ME</v>
          </cell>
          <cell r="Z513" t="str">
            <v>04730</v>
          </cell>
          <cell r="AA513" t="str">
            <v>(207) 521-0445</v>
          </cell>
          <cell r="AE513" t="str">
            <v>Hughes Hubbard</v>
          </cell>
        </row>
        <row r="514">
          <cell r="A514">
            <v>473</v>
          </cell>
          <cell r="B514" t="str">
            <v>December 12, 2008</v>
          </cell>
          <cell r="C514" t="str">
            <v>FDIC</v>
          </cell>
          <cell r="D514" t="str">
            <v>RSSD</v>
          </cell>
          <cell r="E514">
            <v>2743235</v>
          </cell>
          <cell r="F514" t="str">
            <v>Red River Bancshares, Inc.</v>
          </cell>
          <cell r="G514" t="str">
            <v>Private</v>
          </cell>
          <cell r="H514">
            <v>10000000</v>
          </cell>
          <cell r="I514" t="str">
            <v>Approve</v>
          </cell>
          <cell r="L514" t="str">
            <v>December 19, 2008</v>
          </cell>
          <cell r="M514">
            <v>39801.5625</v>
          </cell>
          <cell r="N514" t="str">
            <v>Approve</v>
          </cell>
          <cell r="O514">
            <v>10000000</v>
          </cell>
          <cell r="Q514" t="str">
            <v>Yes</v>
          </cell>
          <cell r="R514">
            <v>39812</v>
          </cell>
          <cell r="T514" t="str">
            <v>Mr. R. Blake Chatelain</v>
          </cell>
          <cell r="U514" t="str">
            <v>318-561-4028</v>
          </cell>
          <cell r="V514" t="str">
            <v>Wylie D. Cavin III 318-561-4022</v>
          </cell>
          <cell r="W514" t="str">
            <v>1412 Centre Court Drive</v>
          </cell>
          <cell r="X514" t="str">
            <v>Alexandria</v>
          </cell>
          <cell r="Y514" t="str">
            <v>LA</v>
          </cell>
          <cell r="Z514" t="str">
            <v>71301</v>
          </cell>
          <cell r="AA514" t="str">
            <v>(318) 561-4011</v>
          </cell>
          <cell r="AB514">
            <v>39836</v>
          </cell>
          <cell r="AE514" t="str">
            <v>Squire Sanders</v>
          </cell>
        </row>
        <row r="515">
          <cell r="A515">
            <v>474</v>
          </cell>
          <cell r="B515" t="str">
            <v>December 12, 2008</v>
          </cell>
          <cell r="C515" t="str">
            <v>FDIC</v>
          </cell>
          <cell r="D515" t="str">
            <v>RSSD</v>
          </cell>
          <cell r="E515">
            <v>2250180</v>
          </cell>
          <cell r="F515" t="str">
            <v>Security Bancshares of Pulaski County, Inc.</v>
          </cell>
          <cell r="G515" t="str">
            <v>Private</v>
          </cell>
          <cell r="H515">
            <v>2152500</v>
          </cell>
          <cell r="I515" t="str">
            <v>Approve</v>
          </cell>
          <cell r="L515" t="str">
            <v>December 19, 2008</v>
          </cell>
          <cell r="M515">
            <v>39801.5625</v>
          </cell>
          <cell r="N515" t="str">
            <v>Approve</v>
          </cell>
          <cell r="O515">
            <v>2152000</v>
          </cell>
          <cell r="Q515" t="str">
            <v>Yes</v>
          </cell>
          <cell r="R515">
            <v>39812</v>
          </cell>
          <cell r="T515" t="str">
            <v>Mr. Carl Boone</v>
          </cell>
          <cell r="U515" t="str">
            <v>573-774-6417</v>
          </cell>
          <cell r="V515" t="str">
            <v>Keith Pritchard 573-774-6417</v>
          </cell>
          <cell r="W515" t="str">
            <v>110 Lynn St. PO Box S</v>
          </cell>
          <cell r="X515" t="str">
            <v>Waynesville</v>
          </cell>
          <cell r="Y515" t="str">
            <v>MO</v>
          </cell>
          <cell r="Z515" t="str">
            <v>65583</v>
          </cell>
          <cell r="AA515" t="str">
            <v>(573) 774-6465</v>
          </cell>
          <cell r="AE515" t="str">
            <v>Hughes Hubbard</v>
          </cell>
        </row>
        <row r="516">
          <cell r="A516">
            <v>475</v>
          </cell>
          <cell r="B516" t="str">
            <v>December 12, 2008</v>
          </cell>
          <cell r="C516" t="str">
            <v>FDIC</v>
          </cell>
          <cell r="D516" t="str">
            <v>RSSD</v>
          </cell>
          <cell r="E516">
            <v>2360454</v>
          </cell>
          <cell r="F516" t="str">
            <v>Stockmens Financial Corporation</v>
          </cell>
          <cell r="G516" t="str">
            <v>Private</v>
          </cell>
          <cell r="H516">
            <v>65203000</v>
          </cell>
          <cell r="I516" t="str">
            <v>Approve</v>
          </cell>
          <cell r="L516" t="str">
            <v>January 5, 2009</v>
          </cell>
          <cell r="M516">
            <v>39818.666666666664</v>
          </cell>
          <cell r="N516" t="str">
            <v>Approve</v>
          </cell>
          <cell r="O516">
            <v>15568000</v>
          </cell>
          <cell r="Q516" t="str">
            <v>Yes</v>
          </cell>
          <cell r="R516">
            <v>39819</v>
          </cell>
          <cell r="T516" t="str">
            <v xml:space="preserve">Mr. Gregory Hunter </v>
          </cell>
          <cell r="U516" t="str">
            <v>605-718-8300</v>
          </cell>
          <cell r="V516" t="str">
            <v>Bob Wentz 605-718-8319</v>
          </cell>
          <cell r="W516" t="str">
            <v>805 Fifth Street</v>
          </cell>
          <cell r="X516" t="str">
            <v xml:space="preserve">Rapid City </v>
          </cell>
          <cell r="Y516" t="str">
            <v>SD</v>
          </cell>
          <cell r="Z516" t="str">
            <v>57702</v>
          </cell>
          <cell r="AA516" t="str">
            <v>(605) 718-8319</v>
          </cell>
          <cell r="AE516" t="str">
            <v>Squire Sanders</v>
          </cell>
        </row>
        <row r="517">
          <cell r="A517">
            <v>476</v>
          </cell>
          <cell r="B517" t="str">
            <v>December 12, 2008</v>
          </cell>
          <cell r="C517" t="str">
            <v>FDIC</v>
          </cell>
          <cell r="D517" t="str">
            <v>RSSD</v>
          </cell>
          <cell r="E517">
            <v>1052789</v>
          </cell>
          <cell r="F517" t="str">
            <v>Sherman County Management Inc.</v>
          </cell>
          <cell r="G517" t="str">
            <v>OTC - Private</v>
          </cell>
          <cell r="H517">
            <v>2800000</v>
          </cell>
          <cell r="I517" t="str">
            <v>Approve</v>
          </cell>
          <cell r="L517" t="str">
            <v>December 16, 2008</v>
          </cell>
          <cell r="M517">
            <v>39798.541666666664</v>
          </cell>
          <cell r="N517" t="str">
            <v>Approve</v>
          </cell>
          <cell r="O517">
            <v>2800000</v>
          </cell>
          <cell r="Q517" t="str">
            <v>Yes</v>
          </cell>
          <cell r="R517">
            <v>39812</v>
          </cell>
          <cell r="T517" t="str">
            <v>Mr. G. E. Wortman</v>
          </cell>
          <cell r="U517" t="str">
            <v>308-745-1500</v>
          </cell>
          <cell r="V517" t="str">
            <v>Barb Jaeschke 308-745-1500</v>
          </cell>
          <cell r="W517" t="str">
            <v>734 O Street</v>
          </cell>
          <cell r="X517" t="str">
            <v>Loup City</v>
          </cell>
          <cell r="Y517" t="str">
            <v>NE</v>
          </cell>
          <cell r="Z517" t="str">
            <v>68853</v>
          </cell>
          <cell r="AA517" t="str">
            <v>(308) 745-1655</v>
          </cell>
          <cell r="AE517" t="str">
            <v>Hughes Hubbard</v>
          </cell>
        </row>
        <row r="518">
          <cell r="A518">
            <v>477</v>
          </cell>
          <cell r="B518" t="str">
            <v>December 12, 2008</v>
          </cell>
          <cell r="C518" t="str">
            <v>FDIC</v>
          </cell>
          <cell r="D518" t="str">
            <v>RSSD</v>
          </cell>
          <cell r="E518">
            <v>1417333</v>
          </cell>
          <cell r="F518" t="str">
            <v>State Bankshares, Inc.</v>
          </cell>
          <cell r="G518" t="str">
            <v>Private</v>
          </cell>
          <cell r="H518">
            <v>50000000</v>
          </cell>
          <cell r="I518" t="str">
            <v>Approve</v>
          </cell>
          <cell r="L518" t="str">
            <v>December 16, 2008</v>
          </cell>
          <cell r="M518">
            <v>39798.541666666664</v>
          </cell>
          <cell r="N518" t="str">
            <v>Approve</v>
          </cell>
          <cell r="O518">
            <v>50000000</v>
          </cell>
          <cell r="Q518" t="str">
            <v>Yes</v>
          </cell>
          <cell r="R518">
            <v>39812</v>
          </cell>
          <cell r="T518" t="str">
            <v>Mr. Rodney C. Jordahl</v>
          </cell>
          <cell r="U518" t="str">
            <v>701-298-1518</v>
          </cell>
          <cell r="V518" t="str">
            <v>Blake Nelson 701-451-7515</v>
          </cell>
          <cell r="W518" t="str">
            <v>3100 13th Avenue South</v>
          </cell>
          <cell r="X518" t="str">
            <v>Fargo</v>
          </cell>
          <cell r="Y518" t="str">
            <v>ND</v>
          </cell>
          <cell r="Z518" t="str">
            <v>58103</v>
          </cell>
          <cell r="AA518" t="str">
            <v>(701) 451-7515</v>
          </cell>
          <cell r="AB518">
            <v>39829</v>
          </cell>
          <cell r="AC518">
            <v>39829</v>
          </cell>
          <cell r="AD518">
            <v>50000000</v>
          </cell>
          <cell r="AE518" t="str">
            <v>Squire Sanders</v>
          </cell>
        </row>
        <row r="519">
          <cell r="A519">
            <v>478</v>
          </cell>
          <cell r="B519" t="str">
            <v>December 12, 2008</v>
          </cell>
          <cell r="C519" t="str">
            <v>FDIC</v>
          </cell>
          <cell r="D519" t="str">
            <v>RSSD</v>
          </cell>
          <cell r="E519">
            <v>1097771</v>
          </cell>
          <cell r="F519" t="str">
            <v>State Capital Corp.</v>
          </cell>
          <cell r="G519" t="str">
            <v>OTC - Private</v>
          </cell>
          <cell r="H519">
            <v>23600000</v>
          </cell>
          <cell r="I519" t="str">
            <v>Approve</v>
          </cell>
          <cell r="L519" t="str">
            <v>December 16, 2008</v>
          </cell>
          <cell r="M519">
            <v>39798.541666666664</v>
          </cell>
          <cell r="N519" t="str">
            <v>Approve</v>
          </cell>
          <cell r="O519">
            <v>23600000</v>
          </cell>
          <cell r="Q519" t="str">
            <v>Yes</v>
          </cell>
          <cell r="R519">
            <v>39812</v>
          </cell>
          <cell r="T519" t="str">
            <v>Mr. Craig Landrum</v>
          </cell>
          <cell r="U519" t="str">
            <v>601-949-4973</v>
          </cell>
          <cell r="V519" t="str">
            <v>Kirk Graves 601-605-3544</v>
          </cell>
          <cell r="W519" t="str">
            <v>PO Box 8287</v>
          </cell>
          <cell r="X519" t="str">
            <v>Greenwood</v>
          </cell>
          <cell r="Y519" t="str">
            <v>MS</v>
          </cell>
          <cell r="Z519" t="str">
            <v>38935-8287</v>
          </cell>
          <cell r="AA519" t="str">
            <v>(610) 949-4861</v>
          </cell>
          <cell r="AE519" t="str">
            <v>Hughes Hubbard</v>
          </cell>
        </row>
        <row r="520">
          <cell r="A520">
            <v>479</v>
          </cell>
          <cell r="B520" t="str">
            <v>December 12, 2008</v>
          </cell>
          <cell r="C520" t="str">
            <v>FDIC</v>
          </cell>
          <cell r="D520" t="str">
            <v>RSSD</v>
          </cell>
          <cell r="E520">
            <v>2889870</v>
          </cell>
          <cell r="F520" t="str">
            <v>RSB Financial, Inc./Tightwad Bank</v>
          </cell>
          <cell r="G520" t="str">
            <v>OTC - Private</v>
          </cell>
          <cell r="H520">
            <v>363060</v>
          </cell>
          <cell r="I520" t="str">
            <v>Approve</v>
          </cell>
          <cell r="L520" t="str">
            <v>December 16, 2008</v>
          </cell>
          <cell r="M520">
            <v>39798.541666666664</v>
          </cell>
          <cell r="N520" t="str">
            <v>Approve</v>
          </cell>
          <cell r="O520">
            <v>363000</v>
          </cell>
          <cell r="Q520" t="str">
            <v>Yes</v>
          </cell>
          <cell r="R520">
            <v>39812</v>
          </cell>
          <cell r="T520" t="str">
            <v>Mr. Don Higdon</v>
          </cell>
          <cell r="U520" t="str">
            <v>913-579-7861</v>
          </cell>
          <cell r="V520" t="str">
            <v>Cindy Koch 620-699-3500</v>
          </cell>
          <cell r="W520" t="str">
            <v>5939 Oakwood</v>
          </cell>
          <cell r="X520" t="str">
            <v>Mission Hills</v>
          </cell>
          <cell r="Y520" t="str">
            <v>KS</v>
          </cell>
          <cell r="Z520" t="str">
            <v>66868</v>
          </cell>
          <cell r="AA520" t="str">
            <v>(913) 432-9188</v>
          </cell>
          <cell r="AE520" t="str">
            <v>Squire Sanders</v>
          </cell>
        </row>
        <row r="521">
          <cell r="A521">
            <v>480</v>
          </cell>
          <cell r="B521" t="str">
            <v>December 12, 2008</v>
          </cell>
          <cell r="C521" t="str">
            <v>FDIC</v>
          </cell>
          <cell r="D521" t="str">
            <v>RSSD</v>
          </cell>
          <cell r="E521">
            <v>2637820</v>
          </cell>
          <cell r="F521" t="str">
            <v>Guaranty Bancorp, Inc.</v>
          </cell>
          <cell r="G521" t="str">
            <v>Private</v>
          </cell>
          <cell r="H521">
            <v>6965000</v>
          </cell>
          <cell r="I521" t="str">
            <v>Approve</v>
          </cell>
          <cell r="L521" t="str">
            <v>December 16, 2008</v>
          </cell>
          <cell r="M521">
            <v>39798.541666666664</v>
          </cell>
          <cell r="N521" t="str">
            <v>Approve</v>
          </cell>
          <cell r="O521">
            <v>6920000</v>
          </cell>
          <cell r="Q521" t="str">
            <v>Yes</v>
          </cell>
          <cell r="R521">
            <v>39812</v>
          </cell>
          <cell r="T521" t="str">
            <v>Mr. James E. Graham</v>
          </cell>
          <cell r="U521" t="str">
            <v>603-747-2735 x204</v>
          </cell>
          <cell r="V521" t="str">
            <v>Richard P. Gagne 603-747-2735 x205</v>
          </cell>
          <cell r="W521" t="str">
            <v>63 Central Street</v>
          </cell>
          <cell r="X521" t="str">
            <v>Woodsville</v>
          </cell>
          <cell r="Y521" t="str">
            <v>NH</v>
          </cell>
          <cell r="Z521" t="str">
            <v>03785</v>
          </cell>
          <cell r="AA521" t="str">
            <v>(603) 747-3267</v>
          </cell>
          <cell r="AE521" t="str">
            <v>Hughes Hubbard</v>
          </cell>
        </row>
        <row r="522">
          <cell r="A522">
            <v>481</v>
          </cell>
          <cell r="B522" t="str">
            <v>December 12, 2008</v>
          </cell>
          <cell r="C522" t="str">
            <v>FDIC</v>
          </cell>
          <cell r="D522" t="str">
            <v>RSSD</v>
          </cell>
          <cell r="E522">
            <v>2931603</v>
          </cell>
          <cell r="F522" t="str">
            <v>World's Foremost Bank</v>
          </cell>
          <cell r="H522">
            <v>13200000</v>
          </cell>
          <cell r="I522" t="str">
            <v>Approve</v>
          </cell>
          <cell r="L522" t="str">
            <v>December 16, 2008</v>
          </cell>
          <cell r="M522">
            <v>39798.541666666664</v>
          </cell>
          <cell r="N522" t="str">
            <v>HOLD</v>
          </cell>
          <cell r="P522" t="str">
            <v>12/16/08: I/C held for more information</v>
          </cell>
          <cell r="T522" t="str">
            <v>Mr. Joe Friebe</v>
          </cell>
          <cell r="U522" t="str">
            <v>402-323-4322</v>
          </cell>
          <cell r="V522" t="str">
            <v>Kevin Werts 402-323-4476</v>
          </cell>
          <cell r="W522" t="str">
            <v>4800 NW 1st Street</v>
          </cell>
          <cell r="X522" t="str">
            <v>Lincoln</v>
          </cell>
          <cell r="Y522" t="str">
            <v>NE</v>
          </cell>
          <cell r="Z522" t="str">
            <v>68521</v>
          </cell>
          <cell r="AA522" t="str">
            <v>(402) 323-4496</v>
          </cell>
          <cell r="AE522" t="str">
            <v>Squire Sanders</v>
          </cell>
        </row>
        <row r="524">
          <cell r="A524">
            <v>482</v>
          </cell>
          <cell r="B524" t="str">
            <v>December 15, 2008</v>
          </cell>
          <cell r="C524" t="str">
            <v>FRB</v>
          </cell>
          <cell r="D524" t="str">
            <v>RSSD</v>
          </cell>
          <cell r="E524">
            <v>1472257</v>
          </cell>
          <cell r="F524" t="str">
            <v>Annapolis Bancorp, Inc.</v>
          </cell>
          <cell r="G524" t="str">
            <v xml:space="preserve">Public </v>
          </cell>
          <cell r="H524">
            <v>8152000</v>
          </cell>
          <cell r="I524" t="str">
            <v>Approve</v>
          </cell>
          <cell r="L524" t="str">
            <v>December 17, 2008</v>
          </cell>
          <cell r="M524">
            <v>39799.520833333336</v>
          </cell>
          <cell r="N524" t="str">
            <v>Approve</v>
          </cell>
          <cell r="O524">
            <v>8152000</v>
          </cell>
          <cell r="Q524" t="str">
            <v>Yes</v>
          </cell>
          <cell r="R524">
            <v>39812</v>
          </cell>
          <cell r="T524" t="str">
            <v>Ms. Margaret Theiss Faison</v>
          </cell>
          <cell r="U524" t="str">
            <v>410-224-4455</v>
          </cell>
          <cell r="V524" t="str">
            <v>Richard M. Lerner 410-224-4455</v>
          </cell>
          <cell r="W524" t="str">
            <v>1000 Bestgate Road</v>
          </cell>
          <cell r="X524" t="str">
            <v xml:space="preserve">Annapolis </v>
          </cell>
          <cell r="Y524" t="str">
            <v>MD</v>
          </cell>
          <cell r="Z524" t="str">
            <v>21401</v>
          </cell>
          <cell r="AA524" t="str">
            <v>(410) 224-2943</v>
          </cell>
          <cell r="AE524" t="str">
            <v>Hughes Hubbard</v>
          </cell>
          <cell r="AF524" t="str">
            <v>ANNB</v>
          </cell>
        </row>
        <row r="525">
          <cell r="A525">
            <v>483</v>
          </cell>
          <cell r="B525" t="str">
            <v>December 15, 2008</v>
          </cell>
          <cell r="C525" t="str">
            <v>OCC</v>
          </cell>
          <cell r="D525" t="str">
            <v>RSSD</v>
          </cell>
          <cell r="E525">
            <v>1248162</v>
          </cell>
          <cell r="F525" t="str">
            <v>BNCCORP, Inc.</v>
          </cell>
          <cell r="G525" t="str">
            <v>Private</v>
          </cell>
          <cell r="H525">
            <v>20093000</v>
          </cell>
          <cell r="I525" t="str">
            <v>Approve</v>
          </cell>
          <cell r="L525" t="str">
            <v>December 17, 2008</v>
          </cell>
          <cell r="M525">
            <v>39799.520833333336</v>
          </cell>
          <cell r="N525" t="str">
            <v>Approve</v>
          </cell>
          <cell r="O525">
            <v>20093000</v>
          </cell>
          <cell r="Q525" t="str">
            <v>Yes</v>
          </cell>
          <cell r="R525">
            <v>39812</v>
          </cell>
          <cell r="T525" t="str">
            <v>Mr. Gregory K. Cleveland</v>
          </cell>
          <cell r="U525" t="str">
            <v>602-852-3526</v>
          </cell>
          <cell r="V525" t="str">
            <v>Timothy J. Franz 612-605-2213</v>
          </cell>
          <cell r="W525" t="str">
            <v>2425 East Camelbank Road, Suite 100</v>
          </cell>
          <cell r="X525" t="str">
            <v>Phoenix</v>
          </cell>
          <cell r="Y525" t="str">
            <v>AZ</v>
          </cell>
          <cell r="Z525">
            <v>85016</v>
          </cell>
          <cell r="AA525" t="str">
            <v>(612) 371-4389</v>
          </cell>
          <cell r="AB525">
            <v>39829</v>
          </cell>
          <cell r="AC525">
            <v>39829</v>
          </cell>
          <cell r="AD525">
            <v>20093000</v>
          </cell>
          <cell r="AE525" t="str">
            <v>Squire Sanders</v>
          </cell>
          <cell r="AF525" t="str">
            <v>BNCC</v>
          </cell>
        </row>
        <row r="526">
          <cell r="A526">
            <v>484</v>
          </cell>
          <cell r="B526" t="str">
            <v>December 15, 2008</v>
          </cell>
          <cell r="C526" t="str">
            <v>OCC</v>
          </cell>
          <cell r="D526" t="str">
            <v>RSSD</v>
          </cell>
          <cell r="E526">
            <v>2929383</v>
          </cell>
          <cell r="F526" t="str">
            <v>Cornerstone Bancorp, Inc.</v>
          </cell>
          <cell r="G526" t="str">
            <v>Private</v>
          </cell>
          <cell r="H526">
            <v>11244300</v>
          </cell>
          <cell r="I526" t="str">
            <v>Approve</v>
          </cell>
          <cell r="L526" t="str">
            <v>December 17, 2008</v>
          </cell>
          <cell r="M526">
            <v>39799.520833333336</v>
          </cell>
          <cell r="N526" t="str">
            <v>Approve</v>
          </cell>
          <cell r="O526">
            <v>11244000</v>
          </cell>
          <cell r="Q526" t="str">
            <v>Yes</v>
          </cell>
          <cell r="R526">
            <v>39812</v>
          </cell>
          <cell r="T526" t="str">
            <v>Ms. Shawna Brauer</v>
          </cell>
          <cell r="U526" t="str">
            <v>847-654-3015</v>
          </cell>
          <cell r="V526" t="str">
            <v>Thomas P. MacCarthy 847-654-3011</v>
          </cell>
          <cell r="W526" t="str">
            <v>One W. Northwest Highway</v>
          </cell>
          <cell r="X526" t="str">
            <v>Palatine</v>
          </cell>
          <cell r="Y526" t="str">
            <v>IL</v>
          </cell>
          <cell r="Z526" t="str">
            <v>60067</v>
          </cell>
          <cell r="AA526" t="str">
            <v>(847) 934-3886</v>
          </cell>
          <cell r="AE526" t="str">
            <v>Hughes Hubbard</v>
          </cell>
        </row>
        <row r="527">
          <cell r="A527">
            <v>485</v>
          </cell>
          <cell r="B527" t="str">
            <v>December 15, 2008</v>
          </cell>
          <cell r="C527" t="str">
            <v>OCC</v>
          </cell>
          <cell r="D527" t="str">
            <v>RSSD</v>
          </cell>
          <cell r="E527">
            <v>3360273</v>
          </cell>
          <cell r="F527" t="str">
            <v>ICB Financial/Inland Community Bank</v>
          </cell>
          <cell r="G527" t="str">
            <v>Private</v>
          </cell>
          <cell r="H527">
            <v>6000000</v>
          </cell>
          <cell r="I527" t="str">
            <v>Approve</v>
          </cell>
          <cell r="L527" t="str">
            <v>December 19, 2008</v>
          </cell>
          <cell r="M527">
            <v>39801.5625</v>
          </cell>
          <cell r="N527" t="str">
            <v>Approve</v>
          </cell>
          <cell r="O527">
            <v>6000000</v>
          </cell>
          <cell r="Q527" t="str">
            <v>Yes</v>
          </cell>
          <cell r="R527">
            <v>39812</v>
          </cell>
          <cell r="T527" t="str">
            <v>Mr. James S. Cooper</v>
          </cell>
          <cell r="U527" t="str">
            <v>909-481-8706 ext 280</v>
          </cell>
          <cell r="V527" t="str">
            <v>Thomas O. Griel 909-483-8882</v>
          </cell>
          <cell r="W527" t="str">
            <v>3999 E. Inland Empire Blvd</v>
          </cell>
          <cell r="X527" t="str">
            <v>Ontario</v>
          </cell>
          <cell r="Y527" t="str">
            <v>CA</v>
          </cell>
          <cell r="Z527" t="str">
            <v>91764</v>
          </cell>
          <cell r="AA527" t="str">
            <v>(909) 481-9928</v>
          </cell>
          <cell r="AE527" t="str">
            <v>Squire Sanders</v>
          </cell>
        </row>
        <row r="528">
          <cell r="A528">
            <v>486</v>
          </cell>
          <cell r="B528" t="str">
            <v>December 15, 2008</v>
          </cell>
          <cell r="C528" t="str">
            <v>OCC</v>
          </cell>
          <cell r="D528" t="str">
            <v>RSSD</v>
          </cell>
          <cell r="E528">
            <v>1208009</v>
          </cell>
          <cell r="F528" t="str">
            <v>First Manitowoc Bancorp, Inc.</v>
          </cell>
          <cell r="G528" t="str">
            <v>Private</v>
          </cell>
          <cell r="H528">
            <v>12000000</v>
          </cell>
          <cell r="I528" t="str">
            <v>Approve</v>
          </cell>
          <cell r="L528" t="str">
            <v>December 17, 2008</v>
          </cell>
          <cell r="M528">
            <v>39799.520833333336</v>
          </cell>
          <cell r="N528" t="str">
            <v>Approve</v>
          </cell>
          <cell r="O528">
            <v>12000000</v>
          </cell>
          <cell r="Q528" t="str">
            <v>Yes</v>
          </cell>
          <cell r="R528">
            <v>39812</v>
          </cell>
          <cell r="T528" t="str">
            <v>Mr. Thomas J. Bare</v>
          </cell>
          <cell r="U528" t="str">
            <v>920-652-3230</v>
          </cell>
          <cell r="V528" t="str">
            <v>Lisa O'Neill 920-684-6611</v>
          </cell>
          <cell r="W528" t="str">
            <v>402 North 8th Street</v>
          </cell>
          <cell r="X528" t="str">
            <v>Manitowoc</v>
          </cell>
          <cell r="Y528" t="str">
            <v>WI</v>
          </cell>
          <cell r="Z528" t="str">
            <v>54221</v>
          </cell>
          <cell r="AA528" t="str">
            <v>(920) 683-5693</v>
          </cell>
          <cell r="AB528">
            <v>39829</v>
          </cell>
          <cell r="AC528">
            <v>39829</v>
          </cell>
          <cell r="AD528">
            <v>12000000</v>
          </cell>
          <cell r="AE528" t="str">
            <v>Hughes Hubbard</v>
          </cell>
          <cell r="AF528" t="str">
            <v>FMWC</v>
          </cell>
        </row>
        <row r="529">
          <cell r="A529">
            <v>487</v>
          </cell>
          <cell r="B529" t="str">
            <v>December 15, 2008</v>
          </cell>
          <cell r="C529" t="str">
            <v>OCC</v>
          </cell>
          <cell r="D529" t="str">
            <v>RSSD</v>
          </cell>
          <cell r="E529">
            <v>895055</v>
          </cell>
          <cell r="F529" t="str">
            <v>First National Bank of McGregor</v>
          </cell>
          <cell r="G529" t="str">
            <v>OTC - Public</v>
          </cell>
          <cell r="H529">
            <v>2200000</v>
          </cell>
          <cell r="I529" t="str">
            <v>Approve</v>
          </cell>
          <cell r="L529" t="str">
            <v>December 17, 2008</v>
          </cell>
          <cell r="M529">
            <v>39799.520833333336</v>
          </cell>
          <cell r="N529" t="str">
            <v xml:space="preserve">Approve </v>
          </cell>
          <cell r="O529">
            <v>2200000</v>
          </cell>
          <cell r="Q529" t="str">
            <v>Yes</v>
          </cell>
          <cell r="R529">
            <v>39812</v>
          </cell>
          <cell r="T529" t="str">
            <v>Mr. David M. Littlewood</v>
          </cell>
          <cell r="U529" t="str">
            <v>254-840-2836</v>
          </cell>
          <cell r="V529" t="str">
            <v>James M. Beard 254-840-2836</v>
          </cell>
          <cell r="W529" t="str">
            <v>401 S. Main Street</v>
          </cell>
          <cell r="X529" t="str">
            <v>McGregor</v>
          </cell>
          <cell r="Y529" t="str">
            <v>TX</v>
          </cell>
          <cell r="Z529" t="str">
            <v>76657</v>
          </cell>
          <cell r="AA529" t="str">
            <v>(254) 848-4703</v>
          </cell>
          <cell r="AE529" t="str">
            <v>Squire Sanders</v>
          </cell>
        </row>
        <row r="530">
          <cell r="A530">
            <v>488</v>
          </cell>
          <cell r="B530" t="str">
            <v>December 15, 2008</v>
          </cell>
          <cell r="C530" t="str">
            <v>OCC</v>
          </cell>
          <cell r="D530" t="str">
            <v>RSSD</v>
          </cell>
          <cell r="E530">
            <v>1209323</v>
          </cell>
          <cell r="F530" t="str">
            <v>La Salle Bancorp, Inc./Hometown National Bank</v>
          </cell>
          <cell r="G530" t="str">
            <v>Private</v>
          </cell>
          <cell r="H530">
            <v>3750000</v>
          </cell>
          <cell r="I530" t="str">
            <v>Approve</v>
          </cell>
          <cell r="L530" t="str">
            <v>December 17, 2008</v>
          </cell>
          <cell r="M530">
            <v>39799.520833333336</v>
          </cell>
          <cell r="N530" t="str">
            <v>Approve</v>
          </cell>
          <cell r="O530">
            <v>3750000</v>
          </cell>
          <cell r="P530" t="str">
            <v>1/15/09: Counsel Alerted UST of their Withdrawal</v>
          </cell>
          <cell r="Q530" t="str">
            <v>Yes</v>
          </cell>
          <cell r="R530">
            <v>39812</v>
          </cell>
          <cell r="T530" t="str">
            <v>Ms. Trisha M. Boga</v>
          </cell>
          <cell r="U530" t="str">
            <v>815-220-2270</v>
          </cell>
          <cell r="V530" t="str">
            <v>James C. Riley 815-220-2228</v>
          </cell>
          <cell r="W530" t="str">
            <v>260 Bucklin St.</v>
          </cell>
          <cell r="X530" t="str">
            <v>LaSalle</v>
          </cell>
          <cell r="Y530" t="str">
            <v>IL</v>
          </cell>
          <cell r="Z530" t="str">
            <v>61301</v>
          </cell>
          <cell r="AA530" t="str">
            <v>(815) 223-3238</v>
          </cell>
          <cell r="AE530" t="str">
            <v>Squire Sanders</v>
          </cell>
          <cell r="AJ530">
            <v>39828</v>
          </cell>
        </row>
        <row r="531">
          <cell r="A531">
            <v>489</v>
          </cell>
          <cell r="B531" t="str">
            <v>December 15, 2008</v>
          </cell>
          <cell r="C531" t="str">
            <v>OCC</v>
          </cell>
          <cell r="D531" t="str">
            <v>RSSD</v>
          </cell>
          <cell r="E531">
            <v>1206911</v>
          </cell>
          <cell r="F531" t="str">
            <v>Old Second Bancorp, Inc.</v>
          </cell>
          <cell r="G531" t="str">
            <v xml:space="preserve">Public </v>
          </cell>
          <cell r="H531">
            <v>73000000</v>
          </cell>
          <cell r="I531" t="str">
            <v>Approve</v>
          </cell>
          <cell r="L531" t="str">
            <v>December 17, 2008</v>
          </cell>
          <cell r="M531">
            <v>39799.520833333336</v>
          </cell>
          <cell r="N531" t="str">
            <v>Approve</v>
          </cell>
          <cell r="O531">
            <v>73000000</v>
          </cell>
          <cell r="Q531" t="str">
            <v>Yes</v>
          </cell>
          <cell r="R531">
            <v>39812</v>
          </cell>
          <cell r="T531" t="str">
            <v>Mr. Doug Cheatham</v>
          </cell>
          <cell r="U531" t="str">
            <v>630-906-5484</v>
          </cell>
          <cell r="V531" t="str">
            <v>Mary King Wilson 630-906-5471</v>
          </cell>
          <cell r="W531" t="str">
            <v>37 South River Street</v>
          </cell>
          <cell r="X531" t="str">
            <v>Aurora</v>
          </cell>
          <cell r="Y531" t="str">
            <v>Il</v>
          </cell>
          <cell r="Z531" t="str">
            <v>60506</v>
          </cell>
          <cell r="AA531" t="str">
            <v>(630) 906-3208</v>
          </cell>
          <cell r="AB531">
            <v>39829</v>
          </cell>
          <cell r="AC531">
            <v>39829</v>
          </cell>
          <cell r="AD531">
            <v>73000000</v>
          </cell>
          <cell r="AE531" t="str">
            <v>Squire Sanders</v>
          </cell>
          <cell r="AF531" t="str">
            <v>OSBC</v>
          </cell>
          <cell r="AH531">
            <v>13.43</v>
          </cell>
          <cell r="AI531">
            <v>815339</v>
          </cell>
        </row>
        <row r="532">
          <cell r="A532">
            <v>490</v>
          </cell>
          <cell r="B532" t="str">
            <v>December 15, 2008</v>
          </cell>
          <cell r="C532" t="str">
            <v>OCC</v>
          </cell>
          <cell r="D532" t="str">
            <v>RSSD</v>
          </cell>
          <cell r="E532">
            <v>1248939</v>
          </cell>
          <cell r="F532" t="str">
            <v>Southern Bancorp, Inc.</v>
          </cell>
          <cell r="G532" t="str">
            <v>CDFI - Private</v>
          </cell>
          <cell r="H532">
            <v>11000000</v>
          </cell>
          <cell r="I532" t="str">
            <v>Approve</v>
          </cell>
          <cell r="L532" t="str">
            <v>December 17, 2008</v>
          </cell>
          <cell r="M532">
            <v>39799.520833333336</v>
          </cell>
          <cell r="N532" t="str">
            <v>Approve</v>
          </cell>
          <cell r="O532">
            <v>11000000</v>
          </cell>
          <cell r="Q532" t="str">
            <v>Yes</v>
          </cell>
          <cell r="R532">
            <v>39812</v>
          </cell>
          <cell r="T532" t="str">
            <v>Mr. Brent Black</v>
          </cell>
          <cell r="U532" t="str">
            <v>870-246-1009</v>
          </cell>
          <cell r="V532" t="str">
            <v>Phil Baldwin 870-246-1003</v>
          </cell>
          <cell r="W532" t="str">
            <v>605 Main Street, Suite 202</v>
          </cell>
          <cell r="X532" t="str">
            <v>Arkadelphia</v>
          </cell>
          <cell r="Y532" t="str">
            <v>AR</v>
          </cell>
          <cell r="Z532" t="str">
            <v>71923</v>
          </cell>
          <cell r="AA532" t="str">
            <v>(870) 246-2182</v>
          </cell>
          <cell r="AB532">
            <v>39829</v>
          </cell>
          <cell r="AC532">
            <v>39829</v>
          </cell>
          <cell r="AD532">
            <v>11000000</v>
          </cell>
          <cell r="AE532" t="str">
            <v>Hughes Hubbard</v>
          </cell>
        </row>
        <row r="533">
          <cell r="A533">
            <v>491</v>
          </cell>
          <cell r="B533" t="str">
            <v>December 15, 2008</v>
          </cell>
          <cell r="C533" t="str">
            <v>OCC</v>
          </cell>
          <cell r="D533" t="str">
            <v>RSSD</v>
          </cell>
          <cell r="E533">
            <v>1098929</v>
          </cell>
          <cell r="F533" t="str">
            <v>Southern Illinois Bancorp, Inc.</v>
          </cell>
          <cell r="G533" t="str">
            <v>Private</v>
          </cell>
          <cell r="H533">
            <v>5000000</v>
          </cell>
          <cell r="I533" t="str">
            <v>Approve</v>
          </cell>
          <cell r="L533" t="str">
            <v>December 17, 2008</v>
          </cell>
          <cell r="M533">
            <v>39799.520833333336</v>
          </cell>
          <cell r="N533" t="str">
            <v>Approve</v>
          </cell>
          <cell r="O533">
            <v>5000000</v>
          </cell>
          <cell r="Q533" t="str">
            <v>Yes</v>
          </cell>
          <cell r="R533">
            <v>39812</v>
          </cell>
          <cell r="T533" t="str">
            <v>Mr. Alvin Fritschle</v>
          </cell>
          <cell r="U533" t="str">
            <v>618-382-5875</v>
          </cell>
          <cell r="V533" t="str">
            <v>Nikki Roser 618-382-5861</v>
          </cell>
          <cell r="W533" t="str">
            <v>201 E. Main Street</v>
          </cell>
          <cell r="X533" t="str">
            <v>Carmi</v>
          </cell>
          <cell r="Y533" t="str">
            <v>IL</v>
          </cell>
          <cell r="Z533" t="str">
            <v>62821</v>
          </cell>
          <cell r="AA533" t="str">
            <v>(618) 382-5881</v>
          </cell>
          <cell r="AB533">
            <v>39836</v>
          </cell>
          <cell r="AE533" t="str">
            <v>Squire Sanders</v>
          </cell>
        </row>
        <row r="534">
          <cell r="A534">
            <v>492</v>
          </cell>
          <cell r="B534" t="str">
            <v>December 15, 2008</v>
          </cell>
          <cell r="C534" t="str">
            <v>OCC</v>
          </cell>
          <cell r="D534" t="str">
            <v>RSSD</v>
          </cell>
          <cell r="E534">
            <v>2421896</v>
          </cell>
          <cell r="F534" t="str">
            <v>Tri-State 1st Banc, Inc.</v>
          </cell>
          <cell r="G534" t="str">
            <v>Private</v>
          </cell>
          <cell r="H534">
            <v>2199000</v>
          </cell>
          <cell r="I534" t="str">
            <v>Approve</v>
          </cell>
          <cell r="L534" t="str">
            <v>December 17, 2008</v>
          </cell>
          <cell r="M534">
            <v>39799.520833333336</v>
          </cell>
          <cell r="N534" t="str">
            <v>Approve</v>
          </cell>
          <cell r="O534">
            <v>2199000</v>
          </cell>
          <cell r="Q534" t="str">
            <v>Yes</v>
          </cell>
          <cell r="R534">
            <v>39812</v>
          </cell>
          <cell r="T534" t="str">
            <v>Mr. Charles B. Lang</v>
          </cell>
          <cell r="U534" t="str">
            <v>330-385-9200</v>
          </cell>
          <cell r="V534" t="str">
            <v>Stephen R. Sant 330-382-7017</v>
          </cell>
          <cell r="W534" t="str">
            <v>16926 St. Clair Avenue</v>
          </cell>
          <cell r="X534" t="str">
            <v>East Liverpool</v>
          </cell>
          <cell r="Y534" t="str">
            <v>OH</v>
          </cell>
          <cell r="Z534" t="str">
            <v>43920</v>
          </cell>
          <cell r="AA534" t="str">
            <v>(330) 386-7452</v>
          </cell>
          <cell r="AE534" t="str">
            <v>Hughes Hubbard</v>
          </cell>
          <cell r="AF534" t="str">
            <v>TSOH</v>
          </cell>
        </row>
        <row r="535">
          <cell r="A535">
            <v>493</v>
          </cell>
          <cell r="B535" t="str">
            <v>December 15, 2008</v>
          </cell>
          <cell r="C535" t="str">
            <v>OCC</v>
          </cell>
          <cell r="D535" t="str">
            <v>RSSD</v>
          </cell>
          <cell r="E535">
            <v>3588415</v>
          </cell>
          <cell r="F535" t="str">
            <v>Waterford Bancorp</v>
          </cell>
          <cell r="G535" t="str">
            <v>OTC - Private</v>
          </cell>
          <cell r="H535">
            <v>3140000</v>
          </cell>
          <cell r="I535" t="str">
            <v>Approve</v>
          </cell>
          <cell r="L535" t="str">
            <v>December 22, 2008</v>
          </cell>
          <cell r="M535">
            <v>39804.541666666664</v>
          </cell>
          <cell r="N535" t="str">
            <v>Approve</v>
          </cell>
          <cell r="O535">
            <v>3140000</v>
          </cell>
          <cell r="Q535" t="str">
            <v>Yes</v>
          </cell>
          <cell r="R535">
            <v>39812</v>
          </cell>
          <cell r="T535" t="str">
            <v>Mr. Michael R. Miller</v>
          </cell>
          <cell r="U535" t="str">
            <v>419-720-3900</v>
          </cell>
          <cell r="V535" t="str">
            <v>Michael W. White 419-720-3900</v>
          </cell>
          <cell r="W535" t="str">
            <v>3900 N McCord</v>
          </cell>
          <cell r="X535" t="str">
            <v>Toledo</v>
          </cell>
          <cell r="Y535" t="str">
            <v>OH</v>
          </cell>
          <cell r="Z535" t="str">
            <v>43617</v>
          </cell>
          <cell r="AA535" t="str">
            <v>(419) 720-3943</v>
          </cell>
          <cell r="AE535" t="str">
            <v>Squire Sanders</v>
          </cell>
        </row>
        <row r="537">
          <cell r="A537">
            <v>494</v>
          </cell>
          <cell r="B537" t="str">
            <v>December 16, 2008</v>
          </cell>
          <cell r="C537" t="str">
            <v>FDIC</v>
          </cell>
          <cell r="D537" t="str">
            <v>RSSD</v>
          </cell>
          <cell r="E537">
            <v>3387168</v>
          </cell>
          <cell r="F537" t="str">
            <v>BankGreenville</v>
          </cell>
          <cell r="G537" t="str">
            <v xml:space="preserve">Public </v>
          </cell>
          <cell r="H537">
            <v>1891830</v>
          </cell>
          <cell r="I537" t="str">
            <v>Approve</v>
          </cell>
          <cell r="L537" t="str">
            <v>December 18, 2008</v>
          </cell>
          <cell r="M537">
            <v>39800.729166666664</v>
          </cell>
          <cell r="N537" t="str">
            <v>Approve</v>
          </cell>
          <cell r="O537">
            <v>1891000</v>
          </cell>
          <cell r="Q537" t="str">
            <v>Yes</v>
          </cell>
          <cell r="R537">
            <v>39820</v>
          </cell>
          <cell r="T537" t="str">
            <v>Ms. Paula S. King</v>
          </cell>
          <cell r="U537" t="str">
            <v>864-335-2207</v>
          </cell>
          <cell r="V537" t="str">
            <v>Russel T. Williams 864-335-2206</v>
          </cell>
          <cell r="W537" t="str">
            <v>499 Woodruff Rd.</v>
          </cell>
          <cell r="X537" t="str">
            <v>Greenville</v>
          </cell>
          <cell r="Y537" t="str">
            <v>SC</v>
          </cell>
          <cell r="Z537" t="str">
            <v>29607</v>
          </cell>
          <cell r="AA537" t="str">
            <v>(864) 335-2202</v>
          </cell>
          <cell r="AE537" t="str">
            <v>Hughes Hubbard</v>
          </cell>
          <cell r="AF537" t="str">
            <v>BGVF</v>
          </cell>
        </row>
        <row r="538">
          <cell r="A538">
            <v>495</v>
          </cell>
          <cell r="B538" t="str">
            <v>December 16, 2008</v>
          </cell>
          <cell r="C538" t="str">
            <v>FDIC</v>
          </cell>
          <cell r="D538" t="str">
            <v>RSSD</v>
          </cell>
          <cell r="E538">
            <v>3614958</v>
          </cell>
          <cell r="F538" t="str">
            <v>California Bank of Commerce</v>
          </cell>
          <cell r="G538" t="str">
            <v>OTC - Public</v>
          </cell>
          <cell r="H538">
            <v>3000000</v>
          </cell>
          <cell r="I538" t="str">
            <v>Approve</v>
          </cell>
          <cell r="L538" t="str">
            <v>December 19, 2008</v>
          </cell>
          <cell r="M538">
            <v>39801.5625</v>
          </cell>
          <cell r="N538" t="str">
            <v>Approve</v>
          </cell>
          <cell r="O538">
            <v>3000000</v>
          </cell>
          <cell r="Q538" t="str">
            <v>Yes</v>
          </cell>
          <cell r="R538">
            <v>39819</v>
          </cell>
          <cell r="T538" t="str">
            <v>Mr. John E. Rossell III</v>
          </cell>
          <cell r="U538" t="str">
            <v>925-444-2910</v>
          </cell>
          <cell r="V538" t="str">
            <v>Randall D. Greenfield 925-444-2920</v>
          </cell>
          <cell r="W538" t="str">
            <v>3595 Mt. Diablo Blvd., 2nd Floor</v>
          </cell>
          <cell r="X538" t="str">
            <v>Lafayette</v>
          </cell>
          <cell r="Y538" t="str">
            <v>CA</v>
          </cell>
          <cell r="Z538" t="str">
            <v>94549</v>
          </cell>
          <cell r="AA538" t="str">
            <v>(925) 283-2269</v>
          </cell>
          <cell r="AE538" t="str">
            <v>Hughes Hubbard</v>
          </cell>
        </row>
        <row r="539">
          <cell r="A539">
            <v>496</v>
          </cell>
          <cell r="B539" t="str">
            <v>December 16, 2008</v>
          </cell>
          <cell r="C539" t="str">
            <v>FDIC</v>
          </cell>
          <cell r="D539" t="str">
            <v>RSSD</v>
          </cell>
          <cell r="E539">
            <v>2880626</v>
          </cell>
          <cell r="F539" t="str">
            <v>First Northern Bank</v>
          </cell>
          <cell r="G539" t="str">
            <v>OTC - Public</v>
          </cell>
          <cell r="H539">
            <v>17500000</v>
          </cell>
          <cell r="I539" t="str">
            <v>Approve</v>
          </cell>
          <cell r="L539" t="str">
            <v>December 18, 2008</v>
          </cell>
          <cell r="M539">
            <v>39800.729166666664</v>
          </cell>
          <cell r="N539" t="str">
            <v>Approve</v>
          </cell>
          <cell r="O539">
            <v>17500000</v>
          </cell>
          <cell r="Q539" t="str">
            <v>Yes</v>
          </cell>
          <cell r="R539">
            <v>39819</v>
          </cell>
          <cell r="T539" t="str">
            <v>Ms. Louise A. Walker</v>
          </cell>
          <cell r="U539" t="str">
            <v>707-678-7853</v>
          </cell>
          <cell r="V539" t="str">
            <v>John Onsum 707-678-7852</v>
          </cell>
          <cell r="W539" t="str">
            <v>195 N. First Street</v>
          </cell>
          <cell r="X539" t="str">
            <v>Dixon</v>
          </cell>
          <cell r="Y539" t="str">
            <v>CA</v>
          </cell>
          <cell r="Z539" t="str">
            <v>95620</v>
          </cell>
          <cell r="AA539" t="str">
            <v>(707) 678-9734</v>
          </cell>
          <cell r="AE539" t="str">
            <v>Squire Sanders</v>
          </cell>
        </row>
        <row r="540">
          <cell r="A540">
            <v>497</v>
          </cell>
          <cell r="B540" t="str">
            <v>December 16, 2008</v>
          </cell>
          <cell r="C540" t="str">
            <v>FDIC</v>
          </cell>
          <cell r="D540" t="str">
            <v>RSSD</v>
          </cell>
          <cell r="E540">
            <v>1070831</v>
          </cell>
          <cell r="F540" t="str">
            <v>Kentucky Bancshares, Inc.</v>
          </cell>
          <cell r="G540" t="str">
            <v xml:space="preserve">Public </v>
          </cell>
          <cell r="H540">
            <v>13000000</v>
          </cell>
          <cell r="I540" t="str">
            <v>Approve</v>
          </cell>
          <cell r="L540" t="str">
            <v>December 19, 2008</v>
          </cell>
          <cell r="M540">
            <v>39801.5625</v>
          </cell>
          <cell r="N540" t="str">
            <v>Approve</v>
          </cell>
          <cell r="O540">
            <v>13000000</v>
          </cell>
          <cell r="P540" t="str">
            <v>1/11/2009: Application withdrawn per email to cpp management</v>
          </cell>
          <cell r="Q540" t="str">
            <v>Yes</v>
          </cell>
          <cell r="R540">
            <v>39819</v>
          </cell>
          <cell r="T540" t="str">
            <v>Mr. Gregory J. Dawson</v>
          </cell>
          <cell r="U540" t="str">
            <v>859-988-1303</v>
          </cell>
          <cell r="V540" t="str">
            <v>Louis Prichard 859-988-1401</v>
          </cell>
          <cell r="W540" t="str">
            <v>P.O. Box 157</v>
          </cell>
          <cell r="X540" t="str">
            <v>Paris</v>
          </cell>
          <cell r="Y540" t="str">
            <v>KY</v>
          </cell>
          <cell r="Z540" t="str">
            <v>40362-0157</v>
          </cell>
          <cell r="AA540" t="str">
            <v>(859) 988-1603</v>
          </cell>
          <cell r="AE540" t="str">
            <v>Hughes Hubbard</v>
          </cell>
          <cell r="AF540" t="str">
            <v>KTYB</v>
          </cell>
          <cell r="AJ540">
            <v>39824</v>
          </cell>
        </row>
        <row r="541">
          <cell r="A541">
            <v>498</v>
          </cell>
          <cell r="B541" t="str">
            <v>December 16, 2008</v>
          </cell>
          <cell r="C541" t="str">
            <v>FDIC</v>
          </cell>
          <cell r="D541" t="str">
            <v>RSSD</v>
          </cell>
          <cell r="E541">
            <v>2602220</v>
          </cell>
          <cell r="F541" t="str">
            <v>MidCarolina Financial Corporation</v>
          </cell>
          <cell r="G541" t="str">
            <v>OTC - Private</v>
          </cell>
          <cell r="H541">
            <v>0</v>
          </cell>
          <cell r="I541" t="str">
            <v>Approve</v>
          </cell>
          <cell r="L541" t="str">
            <v>December 18, 2008</v>
          </cell>
          <cell r="M541">
            <v>39800.729166666664</v>
          </cell>
          <cell r="N541" t="str">
            <v>Approve</v>
          </cell>
          <cell r="O541">
            <v>0</v>
          </cell>
          <cell r="P541" t="str">
            <v>Withdrew application per email to CPPmanagement on 1/2/09</v>
          </cell>
          <cell r="Q541" t="str">
            <v>Yes</v>
          </cell>
          <cell r="R541" t="str">
            <v>Application Withdrawn</v>
          </cell>
          <cell r="T541" t="str">
            <v>Mr. Charles Canaday</v>
          </cell>
          <cell r="U541" t="str">
            <v>336-538-1600</v>
          </cell>
          <cell r="V541" t="str">
            <v>Chris Redcay 336-278-0253</v>
          </cell>
          <cell r="W541" t="str">
            <v>P.O. Box 968, 3101 S. Church St.</v>
          </cell>
          <cell r="X541" t="str">
            <v>Burlington</v>
          </cell>
          <cell r="Y541" t="str">
            <v>NC</v>
          </cell>
          <cell r="Z541" t="str">
            <v>27215</v>
          </cell>
          <cell r="AA541" t="str">
            <v>(336) 278-0236</v>
          </cell>
          <cell r="AF541" t="str">
            <v>MCFI</v>
          </cell>
          <cell r="AJ541">
            <v>39815</v>
          </cell>
        </row>
        <row r="542">
          <cell r="A542">
            <v>499</v>
          </cell>
          <cell r="B542" t="str">
            <v>December 16, 2008</v>
          </cell>
          <cell r="C542" t="str">
            <v>FDIC</v>
          </cell>
          <cell r="D542" t="str">
            <v>RSSD</v>
          </cell>
          <cell r="E542">
            <v>3470154</v>
          </cell>
          <cell r="F542" t="str">
            <v>US Metro Bank</v>
          </cell>
          <cell r="G542" t="str">
            <v>OTC - Public</v>
          </cell>
          <cell r="H542">
            <v>3000000</v>
          </cell>
          <cell r="I542" t="str">
            <v>Approve</v>
          </cell>
          <cell r="L542" t="str">
            <v>December 19, 2008</v>
          </cell>
          <cell r="M542">
            <v>39801.5625</v>
          </cell>
          <cell r="N542" t="str">
            <v>Hold</v>
          </cell>
          <cell r="O542">
            <v>2861000</v>
          </cell>
          <cell r="R542">
            <v>39829</v>
          </cell>
          <cell r="T542" t="str">
            <v>Mr. Dongil Kim</v>
          </cell>
          <cell r="U542" t="str">
            <v>714-823-4251</v>
          </cell>
          <cell r="V542" t="str">
            <v>Dianne Seo 714-823-4252</v>
          </cell>
          <cell r="W542" t="str">
            <v>9866 Garden Grove Blvd.</v>
          </cell>
          <cell r="X542" t="str">
            <v>Garden Grove</v>
          </cell>
          <cell r="Y542" t="str">
            <v>CA</v>
          </cell>
          <cell r="Z542" t="str">
            <v>92844</v>
          </cell>
          <cell r="AA542" t="str">
            <v>(714) 620-8889</v>
          </cell>
          <cell r="AE542" t="str">
            <v>Squire Sanders</v>
          </cell>
        </row>
        <row r="543">
          <cell r="A543">
            <v>500</v>
          </cell>
          <cell r="B543" t="str">
            <v>December 16, 2008</v>
          </cell>
          <cell r="C543" t="str">
            <v>FDIC</v>
          </cell>
          <cell r="D543" t="str">
            <v>RSSD</v>
          </cell>
          <cell r="E543">
            <v>3388080</v>
          </cell>
          <cell r="F543" t="str">
            <v>The Private Bank of California</v>
          </cell>
          <cell r="G543" t="str">
            <v>OTC - Public</v>
          </cell>
          <cell r="H543">
            <v>5450000</v>
          </cell>
          <cell r="I543" t="str">
            <v>Approve</v>
          </cell>
          <cell r="L543" t="str">
            <v>January 16, 2009</v>
          </cell>
          <cell r="M543">
            <v>39829.541666666664</v>
          </cell>
          <cell r="N543" t="str">
            <v>Approve</v>
          </cell>
          <cell r="O543">
            <v>5450000</v>
          </cell>
          <cell r="R543">
            <v>39829</v>
          </cell>
          <cell r="T543" t="str">
            <v>Ms. Joyce N. Kaneda</v>
          </cell>
          <cell r="U543" t="str">
            <v>310-728-1948</v>
          </cell>
          <cell r="V543" t="str">
            <v>Steven D. Broidy 310-728-1951</v>
          </cell>
          <cell r="W543" t="str">
            <v>10100 Santa monica Boulevard, Suite 2500</v>
          </cell>
          <cell r="X543" t="str">
            <v>Los Angeles</v>
          </cell>
          <cell r="Y543" t="str">
            <v>CA</v>
          </cell>
          <cell r="Z543" t="str">
            <v>90067</v>
          </cell>
          <cell r="AA543" t="str">
            <v>(310) 286-6609</v>
          </cell>
          <cell r="AE543" t="str">
            <v>Squire Sanders</v>
          </cell>
          <cell r="AF543" t="str">
            <v>CNB</v>
          </cell>
        </row>
        <row r="544">
          <cell r="A544">
            <v>501</v>
          </cell>
          <cell r="B544" t="str">
            <v>December 16, 2008</v>
          </cell>
          <cell r="C544" t="str">
            <v>OCC</v>
          </cell>
          <cell r="D544" t="str">
            <v>RSSD</v>
          </cell>
          <cell r="E544">
            <v>2066886</v>
          </cell>
          <cell r="F544" t="str">
            <v>Rogers Bancshares, Inc.</v>
          </cell>
          <cell r="G544" t="str">
            <v>OTC - Private</v>
          </cell>
          <cell r="H544">
            <v>25000000</v>
          </cell>
          <cell r="I544" t="str">
            <v>COUNCIL</v>
          </cell>
          <cell r="J544">
            <v>39792</v>
          </cell>
          <cell r="K544" t="str">
            <v>Approve</v>
          </cell>
          <cell r="L544" t="str">
            <v>January 5, 2009</v>
          </cell>
          <cell r="M544">
            <v>39818.666666666664</v>
          </cell>
          <cell r="N544" t="str">
            <v>Approve</v>
          </cell>
          <cell r="O544">
            <v>25000000</v>
          </cell>
          <cell r="P544" t="str">
            <v>12/22/08 I/C deferred; 1/5/09 I/C approved</v>
          </cell>
          <cell r="Q544" t="str">
            <v>Yes</v>
          </cell>
          <cell r="R544">
            <v>39819</v>
          </cell>
          <cell r="T544" t="str">
            <v>Mr. Lunsford Bridges</v>
          </cell>
          <cell r="U544" t="str">
            <v>501-377-7626</v>
          </cell>
          <cell r="V544" t="str">
            <v>Susie Smith 501-377-7629</v>
          </cell>
          <cell r="W544" t="str">
            <v>425 West Capitol</v>
          </cell>
          <cell r="X544" t="str">
            <v>Little Rock</v>
          </cell>
          <cell r="Y544" t="str">
            <v>AR</v>
          </cell>
          <cell r="Z544" t="str">
            <v>72201</v>
          </cell>
          <cell r="AA544" t="str">
            <v>(501) 377-7680</v>
          </cell>
          <cell r="AE544" t="str">
            <v>Squire Sanders</v>
          </cell>
          <cell r="AF544" t="str">
            <v>USMT</v>
          </cell>
        </row>
        <row r="545">
          <cell r="A545">
            <v>502</v>
          </cell>
          <cell r="B545" t="str">
            <v>December 16, 2008</v>
          </cell>
          <cell r="C545" t="str">
            <v>FRB</v>
          </cell>
          <cell r="D545" t="str">
            <v>RSSD</v>
          </cell>
          <cell r="E545">
            <v>3219577</v>
          </cell>
          <cell r="F545" t="str">
            <v>UBT Bancshares, Inc.</v>
          </cell>
          <cell r="G545" t="str">
            <v>OTC - Private</v>
          </cell>
          <cell r="H545">
            <v>8950000</v>
          </cell>
          <cell r="I545" t="str">
            <v>Approve</v>
          </cell>
          <cell r="L545" t="str">
            <v>December 19, 2008</v>
          </cell>
          <cell r="M545">
            <v>39801.5625</v>
          </cell>
          <cell r="N545" t="str">
            <v>Approve</v>
          </cell>
          <cell r="O545">
            <v>8950000</v>
          </cell>
          <cell r="Q545" t="str">
            <v>Yes</v>
          </cell>
          <cell r="R545">
            <v>39819</v>
          </cell>
          <cell r="T545" t="str">
            <v>Mr. Leonard R. Wolfe</v>
          </cell>
          <cell r="U545" t="str">
            <v>785-562-2333</v>
          </cell>
          <cell r="V545" t="str">
            <v>Karen R. Schmale 785-562-2333</v>
          </cell>
          <cell r="W545" t="str">
            <v>823 Broadway</v>
          </cell>
          <cell r="X545" t="str">
            <v>Marysville</v>
          </cell>
          <cell r="Y545" t="str">
            <v>KS</v>
          </cell>
          <cell r="Z545" t="str">
            <v>66508</v>
          </cell>
          <cell r="AA545" t="str">
            <v>(785) 562-2879</v>
          </cell>
          <cell r="AE545" t="str">
            <v>Squire Sanders</v>
          </cell>
        </row>
        <row r="546">
          <cell r="A546">
            <v>503</v>
          </cell>
          <cell r="B546" t="str">
            <v>December 16, 2008</v>
          </cell>
          <cell r="C546" t="str">
            <v>FRB</v>
          </cell>
          <cell r="D546" t="str">
            <v>RSSD</v>
          </cell>
          <cell r="E546">
            <v>2249401</v>
          </cell>
          <cell r="F546" t="str">
            <v>Bankers' Bank of the West Bancorp, Inc.</v>
          </cell>
          <cell r="G546" t="str">
            <v>OTC - Private</v>
          </cell>
          <cell r="H546">
            <v>12651000</v>
          </cell>
          <cell r="I546" t="str">
            <v>Approve</v>
          </cell>
          <cell r="L546" t="str">
            <v>December 18, 2008</v>
          </cell>
          <cell r="M546">
            <v>39800.729166666664</v>
          </cell>
          <cell r="N546" t="str">
            <v>Approve</v>
          </cell>
          <cell r="O546">
            <v>12639000</v>
          </cell>
          <cell r="Q546" t="str">
            <v>Yes</v>
          </cell>
          <cell r="R546">
            <v>39819</v>
          </cell>
          <cell r="T546" t="str">
            <v>Mr. William A. Mitchell, Jr.</v>
          </cell>
          <cell r="U546" t="str">
            <v>303-313-8122</v>
          </cell>
          <cell r="V546" t="str">
            <v>James H. Echtermeyer 303-313-8120</v>
          </cell>
          <cell r="W546" t="str">
            <v>1099 18th St, Suite 2700</v>
          </cell>
          <cell r="X546" t="str">
            <v>Denver</v>
          </cell>
          <cell r="Y546" t="str">
            <v>CO</v>
          </cell>
          <cell r="Z546" t="str">
            <v>80202</v>
          </cell>
          <cell r="AA546" t="str">
            <v>(303) 291-3714</v>
          </cell>
          <cell r="AE546" t="str">
            <v>Hughes Hubbard</v>
          </cell>
        </row>
        <row r="548">
          <cell r="A548">
            <v>504</v>
          </cell>
          <cell r="B548" t="str">
            <v>December 17, 2008</v>
          </cell>
          <cell r="C548" t="str">
            <v>OTS</v>
          </cell>
          <cell r="D548" t="str">
            <v>OTS Bank Docket</v>
          </cell>
          <cell r="E548">
            <v>29476</v>
          </cell>
          <cell r="F548" t="str">
            <v>Corning Savings and Loan Association</v>
          </cell>
          <cell r="G548" t="str">
            <v>OTC - Public</v>
          </cell>
          <cell r="H548">
            <v>638000</v>
          </cell>
          <cell r="I548" t="str">
            <v>Approve</v>
          </cell>
          <cell r="L548" t="str">
            <v>December 19, 2008</v>
          </cell>
          <cell r="M548">
            <v>39801.5625</v>
          </cell>
          <cell r="N548" t="str">
            <v>Approve</v>
          </cell>
          <cell r="O548">
            <v>638000</v>
          </cell>
          <cell r="Q548" t="str">
            <v>Yes</v>
          </cell>
          <cell r="R548">
            <v>39819</v>
          </cell>
          <cell r="T548" t="str">
            <v>Mr. Kevin Norton</v>
          </cell>
          <cell r="U548" t="str">
            <v>870-758-6370</v>
          </cell>
          <cell r="V548" t="str">
            <v>Kyle Baltz 870-892-4591</v>
          </cell>
          <cell r="W548" t="str">
            <v>520 W. 2nd St.</v>
          </cell>
          <cell r="X548" t="str">
            <v>Corning</v>
          </cell>
          <cell r="Y548" t="str">
            <v>AR</v>
          </cell>
          <cell r="Z548" t="str">
            <v>72422</v>
          </cell>
          <cell r="AA548" t="str">
            <v>(870) 857-6342</v>
          </cell>
          <cell r="AE548" t="str">
            <v>Squire Sanders</v>
          </cell>
        </row>
        <row r="549">
          <cell r="A549">
            <v>505</v>
          </cell>
          <cell r="B549" t="str">
            <v>December 19, 2008</v>
          </cell>
          <cell r="C549" t="str">
            <v>FDIC</v>
          </cell>
          <cell r="D549" t="str">
            <v>RSSD</v>
          </cell>
          <cell r="E549">
            <v>1250398</v>
          </cell>
          <cell r="F549" t="str">
            <v>First Express of Nebraska, Inc.</v>
          </cell>
          <cell r="G549" t="str">
            <v>OTC - Private</v>
          </cell>
          <cell r="H549">
            <v>5000000</v>
          </cell>
          <cell r="I549" t="str">
            <v>Approve</v>
          </cell>
          <cell r="L549" t="str">
            <v>December 23, 2008</v>
          </cell>
          <cell r="M549">
            <v>39805.625</v>
          </cell>
          <cell r="N549" t="str">
            <v>Approve</v>
          </cell>
          <cell r="O549">
            <v>5000000</v>
          </cell>
          <cell r="Q549" t="str">
            <v>Yes</v>
          </cell>
          <cell r="R549">
            <v>39820</v>
          </cell>
          <cell r="T549" t="str">
            <v>Mr. John P. Stinner</v>
          </cell>
          <cell r="U549" t="str">
            <v>308-436-2300</v>
          </cell>
          <cell r="V549" t="str">
            <v>Donald D. Kinley 308-436-2300</v>
          </cell>
          <cell r="W549" t="str">
            <v>1425 10th Street</v>
          </cell>
          <cell r="X549" t="str">
            <v>Gering</v>
          </cell>
          <cell r="Y549" t="str">
            <v>NE</v>
          </cell>
          <cell r="Z549" t="str">
            <v>69341</v>
          </cell>
          <cell r="AA549" t="str">
            <v>(308) 436-5588</v>
          </cell>
          <cell r="AE549" t="str">
            <v>Squire Sanders</v>
          </cell>
        </row>
        <row r="550">
          <cell r="A550">
            <v>506</v>
          </cell>
          <cell r="B550" t="str">
            <v>December 17, 2008</v>
          </cell>
          <cell r="C550" t="str">
            <v>OTS</v>
          </cell>
          <cell r="D550" t="str">
            <v>RSSD</v>
          </cell>
          <cell r="E550">
            <v>3841811</v>
          </cell>
          <cell r="F550" t="str">
            <v>FPB Financial Corp</v>
          </cell>
          <cell r="G550" t="str">
            <v>OTC - Private</v>
          </cell>
          <cell r="H550">
            <v>3250000</v>
          </cell>
          <cell r="I550" t="str">
            <v>Approve</v>
          </cell>
          <cell r="L550" t="str">
            <v>December 19, 2008</v>
          </cell>
          <cell r="M550">
            <v>39801.5625</v>
          </cell>
          <cell r="N550" t="str">
            <v>Approve</v>
          </cell>
          <cell r="O550">
            <v>3250000</v>
          </cell>
          <cell r="P550" t="str">
            <v>revised down per 1/15 request (lhb)</v>
          </cell>
          <cell r="Q550" t="str">
            <v>Yes</v>
          </cell>
          <cell r="R550">
            <v>39819</v>
          </cell>
          <cell r="T550" t="str">
            <v>Mr. Fritz W. Anderson, II</v>
          </cell>
          <cell r="U550" t="str">
            <v>985-345-1880</v>
          </cell>
          <cell r="V550" t="str">
            <v>Ronnie Fugarino 985-345-1880</v>
          </cell>
          <cell r="W550" t="str">
            <v>P.O. Box 99</v>
          </cell>
          <cell r="X550" t="str">
            <v>Hammond</v>
          </cell>
          <cell r="Y550" t="str">
            <v>LA</v>
          </cell>
          <cell r="Z550" t="str">
            <v>70404</v>
          </cell>
          <cell r="AA550" t="str">
            <v>(985) 345-1586</v>
          </cell>
          <cell r="AE550" t="str">
            <v>Hughes Hubbard</v>
          </cell>
        </row>
        <row r="551">
          <cell r="A551">
            <v>507</v>
          </cell>
          <cell r="B551" t="str">
            <v>December 17, 2008</v>
          </cell>
          <cell r="C551" t="str">
            <v>OTS</v>
          </cell>
          <cell r="D551" t="str">
            <v>Holding Co Docket</v>
          </cell>
          <cell r="E551" t="str">
            <v>H3185</v>
          </cell>
          <cell r="F551" t="str">
            <v>Pulaski Financial Corp</v>
          </cell>
          <cell r="G551" t="str">
            <v xml:space="preserve">Public </v>
          </cell>
          <cell r="H551">
            <v>32538000</v>
          </cell>
          <cell r="I551" t="str">
            <v>Approve</v>
          </cell>
          <cell r="L551" t="str">
            <v>December 19, 2008</v>
          </cell>
          <cell r="M551">
            <v>39801.5625</v>
          </cell>
          <cell r="N551" t="str">
            <v>Approve</v>
          </cell>
          <cell r="O551">
            <v>32538000</v>
          </cell>
          <cell r="Q551" t="str">
            <v>Yes</v>
          </cell>
          <cell r="R551">
            <v>39819</v>
          </cell>
          <cell r="T551" t="str">
            <v>Mr. Ramsey K. Hamadi</v>
          </cell>
          <cell r="U551" t="str">
            <v>314-878-2210</v>
          </cell>
          <cell r="V551" t="str">
            <v>Gary Douglass 314-878-2210</v>
          </cell>
          <cell r="W551" t="str">
            <v>12300 Olive Blvd.</v>
          </cell>
          <cell r="X551" t="str">
            <v>Creve Coeur</v>
          </cell>
          <cell r="Y551" t="str">
            <v>MO</v>
          </cell>
          <cell r="Z551" t="str">
            <v>63141</v>
          </cell>
          <cell r="AA551" t="str">
            <v>(314) 514-0045</v>
          </cell>
          <cell r="AB551">
            <v>39829</v>
          </cell>
          <cell r="AC551">
            <v>39829</v>
          </cell>
          <cell r="AD551">
            <v>32538000</v>
          </cell>
          <cell r="AE551" t="str">
            <v>Squire Sanders</v>
          </cell>
          <cell r="AH551">
            <v>6.27</v>
          </cell>
          <cell r="AI551">
            <v>778421</v>
          </cell>
        </row>
        <row r="552">
          <cell r="A552">
            <v>508</v>
          </cell>
          <cell r="B552" t="str">
            <v>December 17, 2008</v>
          </cell>
          <cell r="C552" t="str">
            <v>FRB</v>
          </cell>
          <cell r="D552" t="str">
            <v>RSSD</v>
          </cell>
          <cell r="E552">
            <v>3195448</v>
          </cell>
          <cell r="F552" t="str">
            <v>Frederick County Bancorp, Inc.</v>
          </cell>
          <cell r="G552" t="str">
            <v xml:space="preserve">Public </v>
          </cell>
          <cell r="H552">
            <v>7000000</v>
          </cell>
          <cell r="I552" t="str">
            <v>Approve</v>
          </cell>
          <cell r="L552" t="str">
            <v>December 19, 2008</v>
          </cell>
          <cell r="M552">
            <v>39801.5625</v>
          </cell>
          <cell r="N552" t="str">
            <v>Approve</v>
          </cell>
          <cell r="O552">
            <v>7016000</v>
          </cell>
          <cell r="Q552" t="str">
            <v>Yes</v>
          </cell>
          <cell r="R552">
            <v>39819</v>
          </cell>
          <cell r="T552" t="str">
            <v>Mr. William R. Talley, Jr.</v>
          </cell>
          <cell r="U552" t="str">
            <v>240-529-1507</v>
          </cell>
          <cell r="V552" t="str">
            <v>Martin S. Lapera 240-529-1540</v>
          </cell>
          <cell r="W552" t="str">
            <v>9 North Market Street</v>
          </cell>
          <cell r="X552" t="str">
            <v>Frederick</v>
          </cell>
          <cell r="Y552" t="str">
            <v>MD</v>
          </cell>
          <cell r="Z552" t="str">
            <v>21701</v>
          </cell>
          <cell r="AA552" t="str">
            <v>(240) 529-1495</v>
          </cell>
          <cell r="AE552" t="str">
            <v>Hughes Hubbard</v>
          </cell>
        </row>
        <row r="553">
          <cell r="A553">
            <v>509</v>
          </cell>
          <cell r="B553" t="str">
            <v>December 17, 2008</v>
          </cell>
          <cell r="C553" t="str">
            <v>FRB</v>
          </cell>
          <cell r="D553" t="str">
            <v>RSSD</v>
          </cell>
          <cell r="E553">
            <v>1076150</v>
          </cell>
          <cell r="F553" t="str">
            <v>State Bancorp, Inc.</v>
          </cell>
          <cell r="G553" t="str">
            <v>OTC - Private</v>
          </cell>
          <cell r="H553">
            <v>6876000</v>
          </cell>
          <cell r="I553" t="str">
            <v>Approve</v>
          </cell>
          <cell r="L553" t="str">
            <v>December 19, 2008</v>
          </cell>
          <cell r="M553">
            <v>39801.5625</v>
          </cell>
          <cell r="N553" t="str">
            <v>Approve</v>
          </cell>
          <cell r="O553">
            <v>6876000</v>
          </cell>
          <cell r="P553" t="str">
            <v>1/15/09: Counsel Alerted UST of their Withdrawal</v>
          </cell>
          <cell r="Q553" t="str">
            <v>Yes</v>
          </cell>
          <cell r="R553">
            <v>39819</v>
          </cell>
          <cell r="T553" t="str">
            <v>Mr. Brian F. Thomas</v>
          </cell>
          <cell r="U553" t="str">
            <v>304-379-2265</v>
          </cell>
          <cell r="V553" t="str">
            <v>Roger Metheny 304-379-2265</v>
          </cell>
          <cell r="W553" t="str">
            <v>P.O. Box 449, Morgantown Street</v>
          </cell>
          <cell r="X553" t="str">
            <v>Bruceton Mills</v>
          </cell>
          <cell r="Y553" t="str">
            <v>WV</v>
          </cell>
          <cell r="Z553" t="str">
            <v>26525</v>
          </cell>
          <cell r="AA553" t="str">
            <v>(304) 379-8607</v>
          </cell>
          <cell r="AE553" t="str">
            <v>Squire Sanders</v>
          </cell>
          <cell r="AJ553">
            <v>39828</v>
          </cell>
        </row>
        <row r="554">
          <cell r="A554">
            <v>510</v>
          </cell>
          <cell r="B554" t="str">
            <v>December 17, 2008</v>
          </cell>
          <cell r="C554" t="str">
            <v>OTS</v>
          </cell>
          <cell r="D554" t="str">
            <v>RSSD</v>
          </cell>
          <cell r="E554">
            <v>3848379</v>
          </cell>
          <cell r="F554" t="str">
            <v>LSB Financial Corp.</v>
          </cell>
          <cell r="G554" t="str">
            <v xml:space="preserve">Public </v>
          </cell>
          <cell r="H554">
            <v>8614170</v>
          </cell>
          <cell r="I554" t="str">
            <v>COUNCIL</v>
          </cell>
          <cell r="J554">
            <v>39799</v>
          </cell>
          <cell r="K554" t="str">
            <v>Approve</v>
          </cell>
          <cell r="L554" t="str">
            <v>December 18, 2008</v>
          </cell>
          <cell r="M554">
            <v>39800.729166666664</v>
          </cell>
          <cell r="N554" t="str">
            <v>Approve</v>
          </cell>
          <cell r="O554">
            <v>8614000</v>
          </cell>
          <cell r="Q554" t="str">
            <v>Yes</v>
          </cell>
          <cell r="R554">
            <v>39819</v>
          </cell>
          <cell r="T554" t="str">
            <v>Mr. Randy Williams</v>
          </cell>
          <cell r="U554" t="str">
            <v>765-429-2806</v>
          </cell>
          <cell r="V554" t="str">
            <v>Mary Jo David 765-429-2850</v>
          </cell>
          <cell r="W554" t="str">
            <v>101 Main St.</v>
          </cell>
          <cell r="X554" t="str">
            <v>Lafayette</v>
          </cell>
          <cell r="Y554" t="str">
            <v>IN</v>
          </cell>
          <cell r="Z554" t="str">
            <v>47901</v>
          </cell>
          <cell r="AA554" t="str">
            <v>(765) 429-5932</v>
          </cell>
          <cell r="AE554" t="str">
            <v>Hughes Hubbard</v>
          </cell>
        </row>
        <row r="555">
          <cell r="A555">
            <v>511</v>
          </cell>
          <cell r="B555" t="str">
            <v>December 17, 2008</v>
          </cell>
          <cell r="C555" t="str">
            <v>OCC</v>
          </cell>
          <cell r="D555" t="str">
            <v>RSSD</v>
          </cell>
          <cell r="E555">
            <v>2385493</v>
          </cell>
          <cell r="F555" t="str">
            <v>The First Bancshares, Inc.</v>
          </cell>
          <cell r="G555" t="str">
            <v xml:space="preserve">Public </v>
          </cell>
          <cell r="H555">
            <v>5000000</v>
          </cell>
          <cell r="I555" t="str">
            <v>COUNCIL</v>
          </cell>
          <cell r="J555">
            <v>39799</v>
          </cell>
          <cell r="K555" t="str">
            <v>Approve</v>
          </cell>
          <cell r="L555" t="str">
            <v>December 18, 2008</v>
          </cell>
          <cell r="M555">
            <v>39800.729166666664</v>
          </cell>
          <cell r="N555" t="str">
            <v>Approve</v>
          </cell>
          <cell r="O555">
            <v>5000000</v>
          </cell>
          <cell r="Q555" t="str">
            <v>Yes</v>
          </cell>
          <cell r="R555">
            <v>39819</v>
          </cell>
          <cell r="T555" t="str">
            <v>Mr. David Johnson</v>
          </cell>
          <cell r="U555" t="str">
            <v>601-705-1147</v>
          </cell>
          <cell r="V555" t="str">
            <v>Dee Dee Lowery 601-705-1141</v>
          </cell>
          <cell r="W555" t="str">
            <v>P.O. Box 15549</v>
          </cell>
          <cell r="X555" t="str">
            <v>Hattiesburg</v>
          </cell>
          <cell r="Y555" t="str">
            <v>MS</v>
          </cell>
          <cell r="Z555" t="str">
            <v>39404</v>
          </cell>
          <cell r="AA555" t="str">
            <v>(601) 450-0050</v>
          </cell>
          <cell r="AE555" t="str">
            <v>Squire Sanders</v>
          </cell>
        </row>
        <row r="556">
          <cell r="A556">
            <v>512</v>
          </cell>
          <cell r="B556" t="str">
            <v>December 17, 2008</v>
          </cell>
          <cell r="C556" t="str">
            <v>FDIC</v>
          </cell>
          <cell r="D556" t="str">
            <v>RSSD</v>
          </cell>
          <cell r="E556">
            <v>2324429</v>
          </cell>
          <cell r="F556" t="str">
            <v>Royal Bancshares of Pennsylvania, Inc.</v>
          </cell>
          <cell r="G556" t="str">
            <v xml:space="preserve">Public </v>
          </cell>
          <cell r="H556">
            <v>30851000</v>
          </cell>
          <cell r="I556" t="str">
            <v>COUNCIL</v>
          </cell>
          <cell r="J556">
            <v>39799</v>
          </cell>
          <cell r="K556" t="str">
            <v>Approve</v>
          </cell>
          <cell r="L556" t="str">
            <v>December 18, 2008</v>
          </cell>
          <cell r="M556">
            <v>39800.729166666664</v>
          </cell>
          <cell r="N556" t="str">
            <v>Approve</v>
          </cell>
          <cell r="O556">
            <v>30407000</v>
          </cell>
          <cell r="Q556" t="str">
            <v>Yes</v>
          </cell>
          <cell r="R556">
            <v>39819</v>
          </cell>
          <cell r="T556" t="str">
            <v>Mr. James J. McSwiggan, Jr.</v>
          </cell>
          <cell r="U556" t="str">
            <v>610-668-4286</v>
          </cell>
          <cell r="V556" t="str">
            <v>Robert A. Kuehl 610-668-4700</v>
          </cell>
          <cell r="W556" t="str">
            <v>732 Montgomery Ave.</v>
          </cell>
          <cell r="X556" t="str">
            <v>Narberth</v>
          </cell>
          <cell r="Y556" t="str">
            <v>PA</v>
          </cell>
          <cell r="Z556" t="str">
            <v>19072</v>
          </cell>
          <cell r="AA556" t="str">
            <v>(610) 668-1185</v>
          </cell>
          <cell r="AE556" t="str">
            <v>Hughes Hubbard</v>
          </cell>
        </row>
        <row r="557">
          <cell r="A557">
            <v>513</v>
          </cell>
          <cell r="B557" t="str">
            <v>December 19, 2008</v>
          </cell>
          <cell r="C557" t="str">
            <v>FDIC</v>
          </cell>
          <cell r="D557" t="str">
            <v>RSSD</v>
          </cell>
          <cell r="E557">
            <v>1029464</v>
          </cell>
          <cell r="F557" t="str">
            <v>W.T.B. Financial Corporation</v>
          </cell>
          <cell r="G557" t="str">
            <v>Private</v>
          </cell>
          <cell r="H557">
            <v>110000000</v>
          </cell>
          <cell r="I557" t="str">
            <v>Approve</v>
          </cell>
          <cell r="L557" t="str">
            <v>December 23, 2008</v>
          </cell>
          <cell r="M557">
            <v>39805.625</v>
          </cell>
          <cell r="N557" t="str">
            <v>Approve</v>
          </cell>
          <cell r="O557">
            <v>110153000</v>
          </cell>
          <cell r="Q557" t="str">
            <v>Yes</v>
          </cell>
          <cell r="R557">
            <v>39819</v>
          </cell>
          <cell r="T557" t="str">
            <v>Mr. Larry V. Sorensen</v>
          </cell>
          <cell r="U557" t="str">
            <v>509-358-8122</v>
          </cell>
          <cell r="V557" t="str">
            <v>Jack Heath 509-353-3897</v>
          </cell>
          <cell r="W557" t="str">
            <v>717 W. Sprague Avenue</v>
          </cell>
          <cell r="X557" t="str">
            <v>Spokane</v>
          </cell>
          <cell r="Y557" t="str">
            <v>WA</v>
          </cell>
          <cell r="Z557" t="str">
            <v>99201</v>
          </cell>
          <cell r="AA557" t="str">
            <v>(509) 624-5746</v>
          </cell>
          <cell r="AE557" t="str">
            <v>Squire Sanders</v>
          </cell>
        </row>
        <row r="559">
          <cell r="A559">
            <v>514</v>
          </cell>
          <cell r="B559" t="str">
            <v>December 18, 2008</v>
          </cell>
          <cell r="C559" t="str">
            <v>OTS</v>
          </cell>
          <cell r="D559" t="str">
            <v>RSSD</v>
          </cell>
          <cell r="E559">
            <v>3844269</v>
          </cell>
          <cell r="F559" t="str">
            <v>WSFS Financial Corporation</v>
          </cell>
          <cell r="G559" t="str">
            <v xml:space="preserve">Public </v>
          </cell>
          <cell r="H559">
            <v>78934000</v>
          </cell>
          <cell r="I559" t="str">
            <v>Approve</v>
          </cell>
          <cell r="L559" t="str">
            <v>December 22, 2008</v>
          </cell>
          <cell r="M559">
            <v>39804.541666666664</v>
          </cell>
          <cell r="N559" t="str">
            <v>Approve</v>
          </cell>
          <cell r="O559">
            <v>78934000</v>
          </cell>
          <cell r="P559" t="str">
            <v xml:space="preserve">revised down per 1/20 request (lhb) </v>
          </cell>
          <cell r="Q559" t="str">
            <v>Yes</v>
          </cell>
          <cell r="R559">
            <v>39819</v>
          </cell>
          <cell r="T559" t="str">
            <v>Mr. Mark A. Turner</v>
          </cell>
          <cell r="U559" t="str">
            <v>302-571-7160</v>
          </cell>
          <cell r="V559" t="str">
            <v>Stephen A. Fowle 302-571-6833</v>
          </cell>
          <cell r="W559" t="str">
            <v>500 Delaware Avenue</v>
          </cell>
          <cell r="X559" t="str">
            <v>Wilmington</v>
          </cell>
          <cell r="Y559" t="str">
            <v>DE</v>
          </cell>
          <cell r="Z559" t="str">
            <v>19801</v>
          </cell>
          <cell r="AA559" t="str">
            <v>(302) 571-6842</v>
          </cell>
          <cell r="AE559" t="str">
            <v>Hughes Hubbard</v>
          </cell>
          <cell r="AH559">
            <v>45.08</v>
          </cell>
          <cell r="AI559">
            <v>175105</v>
          </cell>
        </row>
        <row r="560">
          <cell r="A560">
            <v>515</v>
          </cell>
          <cell r="B560" t="str">
            <v>December 18, 2008</v>
          </cell>
          <cell r="C560" t="str">
            <v>OTS</v>
          </cell>
          <cell r="D560" t="str">
            <v>RSSD</v>
          </cell>
          <cell r="E560">
            <v>3848267</v>
          </cell>
          <cell r="F560" t="str">
            <v>AMB Financial Corporation</v>
          </cell>
          <cell r="G560" t="str">
            <v>Private</v>
          </cell>
          <cell r="H560">
            <v>3674408</v>
          </cell>
          <cell r="I560" t="str">
            <v>Approve</v>
          </cell>
          <cell r="L560" t="str">
            <v>December 22, 2008</v>
          </cell>
          <cell r="M560">
            <v>39804.541666666664</v>
          </cell>
          <cell r="N560" t="str">
            <v>Approve</v>
          </cell>
          <cell r="O560">
            <v>3674000</v>
          </cell>
          <cell r="Q560" t="str">
            <v>Yes</v>
          </cell>
          <cell r="R560">
            <v>39819</v>
          </cell>
          <cell r="T560" t="str">
            <v>Mr. Michael Mellon</v>
          </cell>
          <cell r="U560" t="str">
            <v>219-836-5870</v>
          </cell>
          <cell r="V560" t="str">
            <v>Steven A. Bohn 219-836-5870</v>
          </cell>
          <cell r="W560" t="str">
            <v>8230 Hohman Ave.</v>
          </cell>
          <cell r="X560" t="str">
            <v>Munster</v>
          </cell>
          <cell r="Y560" t="str">
            <v>IN</v>
          </cell>
          <cell r="Z560" t="str">
            <v>46321</v>
          </cell>
          <cell r="AA560" t="str">
            <v>(219) 836-5883</v>
          </cell>
          <cell r="AE560" t="str">
            <v>Squire Sanders</v>
          </cell>
        </row>
        <row r="561">
          <cell r="A561">
            <v>516</v>
          </cell>
          <cell r="B561" t="str">
            <v>December 18, 2008</v>
          </cell>
          <cell r="C561" t="str">
            <v>OTS</v>
          </cell>
          <cell r="D561" t="str">
            <v>RSSD</v>
          </cell>
          <cell r="E561">
            <v>3835191</v>
          </cell>
          <cell r="F561" t="str">
            <v>United Western Bancorp, Inc.</v>
          </cell>
          <cell r="G561" t="str">
            <v xml:space="preserve">Public </v>
          </cell>
          <cell r="H561">
            <v>48224000</v>
          </cell>
          <cell r="I561" t="str">
            <v>Approve</v>
          </cell>
          <cell r="T561" t="str">
            <v>Mr. Scot T. Wetzel</v>
          </cell>
          <cell r="U561" t="str">
            <v>720-956-6577</v>
          </cell>
          <cell r="V561" t="str">
            <v>Michael J. McCloskey 720-932-4282</v>
          </cell>
          <cell r="W561" t="str">
            <v>700 17th Street, Suite 2100</v>
          </cell>
          <cell r="X561" t="str">
            <v>Denver</v>
          </cell>
          <cell r="Y561" t="str">
            <v>CO</v>
          </cell>
          <cell r="Z561" t="str">
            <v>80202</v>
          </cell>
          <cell r="AA561" t="str">
            <v>(720) 932-9735</v>
          </cell>
          <cell r="AE561" t="str">
            <v>Hughes Hubbard</v>
          </cell>
        </row>
        <row r="562">
          <cell r="A562">
            <v>517</v>
          </cell>
          <cell r="B562" t="str">
            <v>December 18, 2008</v>
          </cell>
          <cell r="C562" t="str">
            <v>FRB</v>
          </cell>
          <cell r="D562" t="str">
            <v>RSSD</v>
          </cell>
          <cell r="E562">
            <v>1250763</v>
          </cell>
          <cell r="F562" t="str">
            <v>Mercantile Capital Corp.</v>
          </cell>
          <cell r="G562" t="str">
            <v>OTC - Public</v>
          </cell>
          <cell r="H562">
            <v>3500000</v>
          </cell>
          <cell r="I562" t="str">
            <v>Approve</v>
          </cell>
          <cell r="L562" t="str">
            <v>December 22, 2008</v>
          </cell>
          <cell r="M562">
            <v>39804.541666666664</v>
          </cell>
          <cell r="N562" t="str">
            <v>Approve</v>
          </cell>
          <cell r="O562">
            <v>3500000</v>
          </cell>
          <cell r="Q562" t="str">
            <v>Yes</v>
          </cell>
          <cell r="R562">
            <v>39819</v>
          </cell>
          <cell r="T562" t="str">
            <v>Mr. Charles Monaghan</v>
          </cell>
          <cell r="U562" t="str">
            <v>617-867-8828</v>
          </cell>
          <cell r="V562" t="str">
            <v>N/A</v>
          </cell>
          <cell r="W562" t="str">
            <v>61-65 Brookline Avenue</v>
          </cell>
          <cell r="X562" t="str">
            <v>Boston</v>
          </cell>
          <cell r="Y562" t="str">
            <v>MA</v>
          </cell>
          <cell r="Z562" t="str">
            <v>02215</v>
          </cell>
          <cell r="AA562" t="str">
            <v>(617) 247-0187</v>
          </cell>
          <cell r="AE562" t="str">
            <v>Hughes Hubbard</v>
          </cell>
        </row>
        <row r="563">
          <cell r="A563">
            <v>518</v>
          </cell>
          <cell r="B563" t="str">
            <v>December 18, 2008</v>
          </cell>
          <cell r="C563" t="str">
            <v>FRB</v>
          </cell>
          <cell r="D563" t="str">
            <v>RSSD</v>
          </cell>
          <cell r="E563">
            <v>1060850</v>
          </cell>
          <cell r="F563" t="str">
            <v>Financial Security Corporation</v>
          </cell>
          <cell r="G563" t="str">
            <v>OTC - Public</v>
          </cell>
          <cell r="H563">
            <v>5000000</v>
          </cell>
          <cell r="I563" t="str">
            <v>Approve</v>
          </cell>
          <cell r="L563" t="str">
            <v>December 22, 2008</v>
          </cell>
          <cell r="M563">
            <v>39804.541666666664</v>
          </cell>
          <cell r="N563" t="str">
            <v>Approve</v>
          </cell>
          <cell r="O563">
            <v>5000000</v>
          </cell>
          <cell r="Q563" t="str">
            <v>Yes</v>
          </cell>
          <cell r="R563">
            <v>39819</v>
          </cell>
          <cell r="T563" t="str">
            <v>Mr. Douglas M. Crouse</v>
          </cell>
          <cell r="U563" t="str">
            <v>307-568-2483</v>
          </cell>
          <cell r="V563" t="str">
            <v>Audra S. Crouse 307-568-2483</v>
          </cell>
          <cell r="W563" t="str">
            <v>P.O. Box 531 / 201 South Fourth Street</v>
          </cell>
          <cell r="X563" t="str">
            <v>Basin</v>
          </cell>
          <cell r="Y563" t="str">
            <v>WY</v>
          </cell>
          <cell r="Z563" t="str">
            <v>82410</v>
          </cell>
          <cell r="AA563" t="str">
            <v>(307) 568-9398</v>
          </cell>
          <cell r="AE563" t="str">
            <v>Squire Sanders</v>
          </cell>
        </row>
        <row r="564">
          <cell r="A564">
            <v>519</v>
          </cell>
          <cell r="B564" t="str">
            <v>December 18, 2008</v>
          </cell>
          <cell r="C564" t="str">
            <v>FRB</v>
          </cell>
          <cell r="D564" t="str">
            <v>RSSD</v>
          </cell>
          <cell r="E564">
            <v>3465253</v>
          </cell>
          <cell r="F564" t="str">
            <v>Columbine Capital Corp.</v>
          </cell>
          <cell r="G564" t="str">
            <v>Private</v>
          </cell>
          <cell r="H564">
            <v>2260000</v>
          </cell>
          <cell r="I564" t="str">
            <v>Approve</v>
          </cell>
          <cell r="L564" t="str">
            <v>December 22, 2008</v>
          </cell>
          <cell r="M564">
            <v>39804.541666666664</v>
          </cell>
          <cell r="N564" t="str">
            <v>Approve</v>
          </cell>
          <cell r="O564">
            <v>2260000</v>
          </cell>
          <cell r="Q564" t="str">
            <v>Yes</v>
          </cell>
          <cell r="R564">
            <v>39819</v>
          </cell>
          <cell r="T564" t="str">
            <v>Mr. Herb Ensley</v>
          </cell>
          <cell r="U564" t="str">
            <v>719-395-2472</v>
          </cell>
          <cell r="V564" t="str">
            <v>Charles Forster 719-395-2472</v>
          </cell>
          <cell r="W564" t="str">
            <v>P.O. Box 3009 / 105 Centennial Plaza</v>
          </cell>
          <cell r="X564" t="str">
            <v>Buena Vista</v>
          </cell>
          <cell r="Y564" t="str">
            <v>CO</v>
          </cell>
          <cell r="Z564" t="str">
            <v>81211</v>
          </cell>
          <cell r="AA564" t="str">
            <v>(719) 395-2279</v>
          </cell>
          <cell r="AE564" t="str">
            <v>Hughes Hubbard</v>
          </cell>
        </row>
        <row r="565">
          <cell r="A565">
            <v>520</v>
          </cell>
          <cell r="B565" t="str">
            <v>December 18, 2008</v>
          </cell>
          <cell r="C565" t="str">
            <v>FRB</v>
          </cell>
          <cell r="D565" t="str">
            <v>RSSD</v>
          </cell>
          <cell r="E565">
            <v>2803719</v>
          </cell>
          <cell r="F565" t="str">
            <v>Midwest Bank Centre, Inc.</v>
          </cell>
          <cell r="G565" t="str">
            <v>OTC - Private</v>
          </cell>
          <cell r="H565">
            <v>25000000</v>
          </cell>
          <cell r="I565" t="str">
            <v>Approve</v>
          </cell>
          <cell r="L565" t="str">
            <v>December 22, 2008</v>
          </cell>
          <cell r="M565">
            <v>39804.541666666664</v>
          </cell>
          <cell r="N565" t="str">
            <v>Approve</v>
          </cell>
          <cell r="O565">
            <v>25000000</v>
          </cell>
          <cell r="P565" t="str">
            <v>1/15/09: notified by the FRB of their withdrawal</v>
          </cell>
          <cell r="Q565" t="str">
            <v>Yes</v>
          </cell>
          <cell r="R565">
            <v>39819</v>
          </cell>
          <cell r="T565" t="str">
            <v>Mr. Richard E. Grimmer</v>
          </cell>
          <cell r="U565" t="str">
            <v>314-544-8539</v>
          </cell>
          <cell r="V565" t="str">
            <v>Ronald T. Barnes 314-633-1212</v>
          </cell>
          <cell r="W565" t="str">
            <v>17050 Baxter Rd.</v>
          </cell>
          <cell r="X565" t="str">
            <v>Chesterfield</v>
          </cell>
          <cell r="Y565" t="str">
            <v>MO</v>
          </cell>
          <cell r="Z565" t="str">
            <v>63005</v>
          </cell>
          <cell r="AA565" t="str">
            <v>(314) 544-8639</v>
          </cell>
          <cell r="AE565" t="str">
            <v>Squire Sanders</v>
          </cell>
          <cell r="AJ565">
            <v>39828</v>
          </cell>
        </row>
        <row r="566">
          <cell r="A566">
            <v>521</v>
          </cell>
          <cell r="B566" t="str">
            <v>December 18, 2008</v>
          </cell>
          <cell r="C566" t="str">
            <v>FRB</v>
          </cell>
          <cell r="D566" t="str">
            <v>RSSD</v>
          </cell>
          <cell r="E566">
            <v>3490880</v>
          </cell>
          <cell r="F566" t="str">
            <v>Pacific Enterprise Bancorp</v>
          </cell>
          <cell r="G566" t="str">
            <v>Private</v>
          </cell>
          <cell r="H566">
            <v>1822920</v>
          </cell>
          <cell r="I566" t="str">
            <v>Approve</v>
          </cell>
          <cell r="L566" t="str">
            <v>December 22, 2008</v>
          </cell>
          <cell r="M566">
            <v>39804.541666666664</v>
          </cell>
          <cell r="N566" t="str">
            <v>Approve</v>
          </cell>
          <cell r="O566">
            <v>1822000</v>
          </cell>
          <cell r="P566" t="str">
            <v>1/15/09: notified UST of their withdrawal</v>
          </cell>
          <cell r="Q566" t="str">
            <v>Yes</v>
          </cell>
          <cell r="R566">
            <v>39819</v>
          </cell>
          <cell r="T566" t="str">
            <v>Mr. Richard I. Ganulin</v>
          </cell>
          <cell r="U566" t="str">
            <v>949-623-7595</v>
          </cell>
          <cell r="V566" t="str">
            <v>Jo Anne Painter 949-623-7592</v>
          </cell>
          <cell r="W566" t="str">
            <v>17748 Sky Park Circle, Suite 100</v>
          </cell>
          <cell r="X566" t="str">
            <v>Irvine</v>
          </cell>
          <cell r="Y566" t="str">
            <v>CA</v>
          </cell>
          <cell r="Z566" t="str">
            <v>92614</v>
          </cell>
          <cell r="AA566" t="str">
            <v>(949) 623-7598</v>
          </cell>
          <cell r="AE566" t="str">
            <v>Hughes Hubbard</v>
          </cell>
          <cell r="AJ566">
            <v>39828</v>
          </cell>
        </row>
        <row r="568">
          <cell r="A568">
            <v>522</v>
          </cell>
          <cell r="B568" t="str">
            <v>December 19, 2008</v>
          </cell>
          <cell r="C568" t="str">
            <v>FDIC</v>
          </cell>
          <cell r="D568" t="str">
            <v>RSSD</v>
          </cell>
          <cell r="E568">
            <v>685368</v>
          </cell>
          <cell r="F568" t="str">
            <v>Bank of Rio Vista</v>
          </cell>
          <cell r="G568" t="str">
            <v>OTC - Private</v>
          </cell>
          <cell r="H568">
            <v>3000000</v>
          </cell>
          <cell r="I568" t="str">
            <v>Approve</v>
          </cell>
          <cell r="L568" t="str">
            <v>December 23, 2008</v>
          </cell>
          <cell r="M568">
            <v>39805.625</v>
          </cell>
          <cell r="N568" t="str">
            <v>Approve</v>
          </cell>
          <cell r="O568">
            <v>3000000</v>
          </cell>
          <cell r="Q568" t="str">
            <v>Yes</v>
          </cell>
          <cell r="R568">
            <v>39819</v>
          </cell>
          <cell r="T568" t="str">
            <v>Mr. Tim Kubli</v>
          </cell>
          <cell r="U568" t="str">
            <v>707-374-5711</v>
          </cell>
          <cell r="V568" t="str">
            <v>Paul Ubrun 707-374-5711</v>
          </cell>
          <cell r="W568" t="str">
            <v>101 Main Street / P.O. Box 157</v>
          </cell>
          <cell r="X568" t="str">
            <v>Rio Vista</v>
          </cell>
          <cell r="Y568" t="str">
            <v>CA</v>
          </cell>
          <cell r="Z568" t="str">
            <v>94571</v>
          </cell>
          <cell r="AA568" t="str">
            <v>(707) 374-5067</v>
          </cell>
          <cell r="AE568" t="str">
            <v>Squire Sanders</v>
          </cell>
        </row>
        <row r="569">
          <cell r="A569">
            <v>523</v>
          </cell>
          <cell r="B569" t="str">
            <v>December 19, 2008</v>
          </cell>
          <cell r="C569" t="str">
            <v>FDIC</v>
          </cell>
          <cell r="D569" t="str">
            <v>RSSD</v>
          </cell>
          <cell r="E569">
            <v>2146359</v>
          </cell>
          <cell r="F569" t="str">
            <v>ColoEast Bankshares, Inc.</v>
          </cell>
          <cell r="H569">
            <v>10000000</v>
          </cell>
          <cell r="I569" t="str">
            <v>Approve</v>
          </cell>
          <cell r="L569" t="str">
            <v>January 16, 2009</v>
          </cell>
          <cell r="M569">
            <v>39829.541666666664</v>
          </cell>
          <cell r="N569" t="str">
            <v>Approve</v>
          </cell>
          <cell r="O569">
            <v>10000000</v>
          </cell>
          <cell r="R569">
            <v>39829</v>
          </cell>
          <cell r="T569" t="str">
            <v>Mr. Steve Sherlock</v>
          </cell>
          <cell r="U569" t="str">
            <v>719-336-8603</v>
          </cell>
          <cell r="V569" t="str">
            <v>Martin Jensen 719-734-5200</v>
          </cell>
          <cell r="W569" t="str">
            <v>100 W. Pearl</v>
          </cell>
          <cell r="X569" t="str">
            <v>Lamar</v>
          </cell>
          <cell r="Y569" t="str">
            <v>CO</v>
          </cell>
          <cell r="Z569" t="str">
            <v>81052</v>
          </cell>
          <cell r="AA569" t="str">
            <v>(719) 336-5944</v>
          </cell>
          <cell r="AE569" t="str">
            <v>Squire Sanders</v>
          </cell>
        </row>
        <row r="570">
          <cell r="A570">
            <v>524</v>
          </cell>
          <cell r="B570" t="str">
            <v>December 19, 2008</v>
          </cell>
          <cell r="C570" t="str">
            <v>FDIC</v>
          </cell>
          <cell r="D570" t="str">
            <v>RSSD</v>
          </cell>
          <cell r="E570">
            <v>3212091</v>
          </cell>
          <cell r="F570" t="str">
            <v>New York Private Bank &amp; Trust Corp. / Emigrant Bank</v>
          </cell>
          <cell r="G570" t="str">
            <v>OTC - Private</v>
          </cell>
          <cell r="H570">
            <v>267275000</v>
          </cell>
          <cell r="I570" t="str">
            <v>Approve</v>
          </cell>
          <cell r="L570" t="str">
            <v>December 22, 2008</v>
          </cell>
          <cell r="M570">
            <v>39804.541666666664</v>
          </cell>
          <cell r="N570" t="str">
            <v>Approve</v>
          </cell>
          <cell r="O570">
            <v>267274000</v>
          </cell>
          <cell r="Q570" t="str">
            <v>Yes</v>
          </cell>
          <cell r="R570">
            <v>39812</v>
          </cell>
          <cell r="T570" t="str">
            <v>Mr. Howard P. Milstein</v>
          </cell>
          <cell r="U570" t="str">
            <v>212-850-4905</v>
          </cell>
          <cell r="V570" t="str">
            <v>Francis R. May 212-850-4763</v>
          </cell>
          <cell r="W570" t="str">
            <v>5 East 42nd Street</v>
          </cell>
          <cell r="X570" t="str">
            <v>New York</v>
          </cell>
          <cell r="Y570" t="str">
            <v>NY</v>
          </cell>
          <cell r="Z570" t="str">
            <v>10017</v>
          </cell>
          <cell r="AA570" t="str">
            <v>(212) 850-4392</v>
          </cell>
          <cell r="AB570">
            <v>39822</v>
          </cell>
          <cell r="AC570">
            <v>39822</v>
          </cell>
          <cell r="AD570">
            <v>267274000</v>
          </cell>
          <cell r="AE570" t="str">
            <v>Squire Sanders</v>
          </cell>
          <cell r="AH570" t="str">
            <v>n/a</v>
          </cell>
          <cell r="AI570" t="str">
            <v>n/a</v>
          </cell>
        </row>
        <row r="571">
          <cell r="A571">
            <v>525</v>
          </cell>
          <cell r="B571" t="str">
            <v>December 19, 2008</v>
          </cell>
          <cell r="C571" t="str">
            <v>FDIC</v>
          </cell>
          <cell r="D571" t="str">
            <v>RSSD</v>
          </cell>
          <cell r="E571">
            <v>1098705</v>
          </cell>
          <cell r="F571" t="str">
            <v>First State Bancorp, Inc.</v>
          </cell>
          <cell r="G571" t="str">
            <v>OTC - Private</v>
          </cell>
          <cell r="H571">
            <v>7000000</v>
          </cell>
          <cell r="I571" t="str">
            <v>Approve</v>
          </cell>
          <cell r="L571" t="str">
            <v>December 23, 2008</v>
          </cell>
          <cell r="M571">
            <v>39805.625</v>
          </cell>
          <cell r="N571" t="str">
            <v>Approve</v>
          </cell>
          <cell r="O571">
            <v>7000000</v>
          </cell>
          <cell r="Q571" t="str">
            <v>Yes</v>
          </cell>
          <cell r="R571">
            <v>39820</v>
          </cell>
          <cell r="T571" t="str">
            <v>Mr. Gordon Waller</v>
          </cell>
          <cell r="U571" t="str">
            <v>573-575-4505</v>
          </cell>
          <cell r="V571" t="str">
            <v>Christy Fortner 573-575-4506</v>
          </cell>
          <cell r="W571" t="str">
            <v>100 W. 3rd Street, P.O. Box 18</v>
          </cell>
          <cell r="X571" t="str">
            <v>Caruthersville</v>
          </cell>
          <cell r="Y571" t="str">
            <v>MO</v>
          </cell>
          <cell r="Z571" t="str">
            <v>63830</v>
          </cell>
          <cell r="AA571" t="str">
            <v>(573) 333-3131</v>
          </cell>
          <cell r="AE571" t="str">
            <v>Squire Sanders</v>
          </cell>
        </row>
        <row r="572">
          <cell r="A572">
            <v>526</v>
          </cell>
          <cell r="B572" t="str">
            <v>December 19, 2008</v>
          </cell>
          <cell r="C572" t="str">
            <v>FDIC</v>
          </cell>
          <cell r="D572" t="str">
            <v>RSSD</v>
          </cell>
          <cell r="E572">
            <v>3260551</v>
          </cell>
          <cell r="F572" t="str">
            <v>Lafayette Bancorp, Inc.</v>
          </cell>
          <cell r="G572" t="str">
            <v>OTC - Private</v>
          </cell>
          <cell r="H572">
            <v>1988580</v>
          </cell>
          <cell r="I572" t="str">
            <v>Approve</v>
          </cell>
          <cell r="L572" t="str">
            <v>December 23, 2008</v>
          </cell>
          <cell r="M572">
            <v>39805.625</v>
          </cell>
          <cell r="N572" t="str">
            <v>Approve</v>
          </cell>
          <cell r="O572">
            <v>1998000</v>
          </cell>
          <cell r="Q572" t="str">
            <v>Yes</v>
          </cell>
          <cell r="R572">
            <v>39819</v>
          </cell>
          <cell r="T572" t="str">
            <v>R. L. Holley</v>
          </cell>
          <cell r="U572" t="str">
            <v>662-234-0622</v>
          </cell>
          <cell r="V572" t="str">
            <v>Bobbie Vinson 662-234-0622</v>
          </cell>
          <cell r="W572" t="str">
            <v>2301 West Jackson Avenue</v>
          </cell>
          <cell r="X572" t="str">
            <v>Oxford</v>
          </cell>
          <cell r="Y572" t="str">
            <v>MS</v>
          </cell>
          <cell r="Z572" t="str">
            <v>38655</v>
          </cell>
          <cell r="AA572" t="str">
            <v>(662) 234-0722</v>
          </cell>
          <cell r="AE572" t="str">
            <v>Hughes Hubbard</v>
          </cell>
        </row>
        <row r="573">
          <cell r="A573">
            <v>527</v>
          </cell>
          <cell r="B573" t="str">
            <v>December 19, 2008</v>
          </cell>
          <cell r="C573" t="str">
            <v>FDIC</v>
          </cell>
          <cell r="D573" t="str">
            <v>RSSD</v>
          </cell>
          <cell r="E573">
            <v>3438097</v>
          </cell>
          <cell r="F573" t="str">
            <v>Skagit State Bancorp, Inc.</v>
          </cell>
          <cell r="G573" t="str">
            <v>OTC - Private</v>
          </cell>
          <cell r="H573">
            <v>13954830</v>
          </cell>
          <cell r="I573" t="str">
            <v>Approve</v>
          </cell>
          <cell r="L573" t="str">
            <v>December 23, 2008</v>
          </cell>
          <cell r="M573">
            <v>39805.625</v>
          </cell>
          <cell r="N573" t="str">
            <v>Approve</v>
          </cell>
          <cell r="O573">
            <v>13954000</v>
          </cell>
          <cell r="Q573" t="str">
            <v>Yes</v>
          </cell>
          <cell r="R573">
            <v>39819</v>
          </cell>
          <cell r="T573" t="str">
            <v>Ms. Cheryl R. Bishop</v>
          </cell>
          <cell r="U573" t="str">
            <v>360-755-0411</v>
          </cell>
          <cell r="V573" t="str">
            <v>Carla Tucker 360-755-1527</v>
          </cell>
          <cell r="W573" t="str">
            <v>301 E. Fairhaven Ave.</v>
          </cell>
          <cell r="X573" t="str">
            <v>Burlington</v>
          </cell>
          <cell r="Y573" t="str">
            <v>WA</v>
          </cell>
          <cell r="Z573" t="str">
            <v>98233</v>
          </cell>
          <cell r="AA573" t="str">
            <v>(360) 755-9695</v>
          </cell>
          <cell r="AE573" t="str">
            <v>Squire Sanders</v>
          </cell>
        </row>
        <row r="574">
          <cell r="A574">
            <v>528</v>
          </cell>
          <cell r="B574" t="str">
            <v>December 19, 2008</v>
          </cell>
          <cell r="C574" t="str">
            <v>FDIC</v>
          </cell>
          <cell r="D574" t="str">
            <v>RSSD</v>
          </cell>
          <cell r="E574">
            <v>2640615</v>
          </cell>
          <cell r="F574" t="str">
            <v>South Valley Bancorp, Inc.</v>
          </cell>
          <cell r="G574" t="str">
            <v>OTC - Private</v>
          </cell>
          <cell r="H574">
            <v>16900000</v>
          </cell>
          <cell r="I574" t="str">
            <v>Approve</v>
          </cell>
          <cell r="L574" t="str">
            <v>December 23, 2008</v>
          </cell>
          <cell r="M574">
            <v>39805.625</v>
          </cell>
          <cell r="N574" t="str">
            <v>Approve</v>
          </cell>
          <cell r="O574">
            <v>16913000</v>
          </cell>
          <cell r="Q574" t="str">
            <v>Yes</v>
          </cell>
          <cell r="R574">
            <v>39819</v>
          </cell>
          <cell r="T574" t="str">
            <v>Mr. William E. Castle</v>
          </cell>
          <cell r="U574" t="str">
            <v>541-880-5200</v>
          </cell>
          <cell r="V574" t="str">
            <v>Loren L. Lawrie 541-880-5201</v>
          </cell>
          <cell r="W574" t="str">
            <v>803 Main Street</v>
          </cell>
          <cell r="X574" t="str">
            <v>Klamath Falls</v>
          </cell>
          <cell r="Y574" t="str">
            <v>OR</v>
          </cell>
          <cell r="Z574" t="str">
            <v>97603</v>
          </cell>
          <cell r="AA574" t="str">
            <v>(541) 880-5251</v>
          </cell>
          <cell r="AE574" t="str">
            <v>Squire Sanders</v>
          </cell>
        </row>
        <row r="575">
          <cell r="A575">
            <v>529</v>
          </cell>
          <cell r="B575" t="str">
            <v>December 19, 2008</v>
          </cell>
          <cell r="C575" t="str">
            <v>FDIC</v>
          </cell>
          <cell r="D575" t="str">
            <v>RSSD</v>
          </cell>
          <cell r="E575">
            <v>3080049</v>
          </cell>
          <cell r="F575" t="str">
            <v>Riverdale Bancshares, Inc.</v>
          </cell>
          <cell r="G575" t="str">
            <v>Private</v>
          </cell>
          <cell r="H575">
            <v>900000</v>
          </cell>
          <cell r="I575" t="str">
            <v>Approve</v>
          </cell>
          <cell r="T575" t="str">
            <v>Mr. Phil Jossi</v>
          </cell>
          <cell r="U575" t="str">
            <v>308-893-2351</v>
          </cell>
          <cell r="V575" t="str">
            <v>Jim Bodyfield 308-750-0251</v>
          </cell>
          <cell r="W575" t="str">
            <v>P.O. Box 7 / 222 3rd Avenue</v>
          </cell>
          <cell r="X575" t="str">
            <v>Riverdale</v>
          </cell>
          <cell r="Y575" t="str">
            <v>NE</v>
          </cell>
          <cell r="Z575" t="str">
            <v>68870</v>
          </cell>
          <cell r="AA575" t="str">
            <v>(308) 893-3600</v>
          </cell>
          <cell r="AE575" t="str">
            <v>Squire Sanders</v>
          </cell>
        </row>
        <row r="576">
          <cell r="A576">
            <v>530</v>
          </cell>
          <cell r="B576" t="str">
            <v>December 19, 2008</v>
          </cell>
          <cell r="C576" t="str">
            <v>FDIC</v>
          </cell>
          <cell r="D576" t="str">
            <v>RSSD</v>
          </cell>
          <cell r="E576">
            <v>1416439</v>
          </cell>
          <cell r="F576" t="str">
            <v>Reliable Community Bancshares, Inc.</v>
          </cell>
          <cell r="G576" t="str">
            <v>OTC - Private</v>
          </cell>
          <cell r="H576">
            <v>10000000</v>
          </cell>
          <cell r="I576" t="str">
            <v>Approve</v>
          </cell>
          <cell r="L576" t="str">
            <v>December 23, 2008</v>
          </cell>
          <cell r="M576">
            <v>39805.625</v>
          </cell>
          <cell r="N576" t="str">
            <v>Approve</v>
          </cell>
          <cell r="O576">
            <v>10000000</v>
          </cell>
          <cell r="Q576" t="str">
            <v>Yes</v>
          </cell>
          <cell r="R576">
            <v>39819</v>
          </cell>
          <cell r="T576" t="str">
            <v>Ms. Martha J. Rollet</v>
          </cell>
          <cell r="U576" t="str">
            <v>573-547-6541</v>
          </cell>
          <cell r="V576" t="str">
            <v>R. David Crader 573-335-3100</v>
          </cell>
          <cell r="W576" t="str">
            <v>18 W. Ste. Maries St.</v>
          </cell>
          <cell r="X576" t="str">
            <v>Perryville</v>
          </cell>
          <cell r="Y576" t="str">
            <v>MO</v>
          </cell>
          <cell r="Z576" t="str">
            <v>63775</v>
          </cell>
          <cell r="AA576" t="str">
            <v>(573) 547-3403</v>
          </cell>
          <cell r="AE576" t="str">
            <v>Hughes Hubbard</v>
          </cell>
        </row>
        <row r="577">
          <cell r="A577">
            <v>531</v>
          </cell>
          <cell r="B577" t="str">
            <v>December 19, 2008</v>
          </cell>
          <cell r="C577" t="str">
            <v>FDIC</v>
          </cell>
          <cell r="D577" t="str">
            <v>RSSD</v>
          </cell>
          <cell r="E577">
            <v>1023172</v>
          </cell>
          <cell r="F577" t="str">
            <v>North Missouri Bancorp, Inc.</v>
          </cell>
          <cell r="G577" t="str">
            <v>Private</v>
          </cell>
          <cell r="H577">
            <v>1756000</v>
          </cell>
          <cell r="I577" t="str">
            <v>Approve</v>
          </cell>
          <cell r="T577" t="str">
            <v>Mr. Doug Mayer</v>
          </cell>
          <cell r="U577" t="str">
            <v>660-397-2266</v>
          </cell>
          <cell r="V577" t="str">
            <v>Edith (Annie) Fisher 660-397-2266</v>
          </cell>
          <cell r="W577" t="str">
            <v>127 S. Main, P.O. Box 189</v>
          </cell>
          <cell r="X577" t="str">
            <v>Edina</v>
          </cell>
          <cell r="Y577" t="str">
            <v>MO</v>
          </cell>
          <cell r="Z577" t="str">
            <v>63537</v>
          </cell>
          <cell r="AA577" t="str">
            <v>(660) 397-3262</v>
          </cell>
          <cell r="AE577" t="str">
            <v>Squire Sanders</v>
          </cell>
        </row>
        <row r="578">
          <cell r="A578">
            <v>532</v>
          </cell>
          <cell r="B578" t="str">
            <v>December 19, 2008</v>
          </cell>
          <cell r="C578" t="str">
            <v>FDIC</v>
          </cell>
          <cell r="D578" t="str">
            <v>RSSD</v>
          </cell>
          <cell r="E578">
            <v>1058165</v>
          </cell>
          <cell r="F578" t="str">
            <v>Morrill Bancshares, Inc.</v>
          </cell>
          <cell r="G578" t="str">
            <v>OTC - Private</v>
          </cell>
          <cell r="H578">
            <v>13000000</v>
          </cell>
          <cell r="I578" t="str">
            <v>Approve</v>
          </cell>
          <cell r="L578" t="str">
            <v>December 23, 2008</v>
          </cell>
          <cell r="M578">
            <v>39805.625</v>
          </cell>
          <cell r="N578" t="str">
            <v>Approve</v>
          </cell>
          <cell r="O578">
            <v>13000000</v>
          </cell>
          <cell r="Q578" t="str">
            <v>Yes</v>
          </cell>
          <cell r="R578">
            <v>39819</v>
          </cell>
          <cell r="T578" t="str">
            <v>Mr. Kurt M. Saylor</v>
          </cell>
          <cell r="U578" t="str">
            <v>913-362-2294</v>
          </cell>
          <cell r="V578" t="str">
            <v>Rhonda McHenry 913-362-2294</v>
          </cell>
          <cell r="W578" t="str">
            <v>6740 Antioch Road</v>
          </cell>
          <cell r="X578" t="str">
            <v>Merriam</v>
          </cell>
          <cell r="Y578" t="str">
            <v>KS</v>
          </cell>
          <cell r="Z578" t="str">
            <v>66204</v>
          </cell>
          <cell r="AA578" t="str">
            <v>(913) 362-2297</v>
          </cell>
          <cell r="AB578">
            <v>39829</v>
          </cell>
          <cell r="AC578">
            <v>39829</v>
          </cell>
          <cell r="AD578">
            <v>13000000</v>
          </cell>
          <cell r="AE578" t="str">
            <v>Hughes Hubbard</v>
          </cell>
        </row>
        <row r="579">
          <cell r="A579">
            <v>533</v>
          </cell>
          <cell r="B579" t="str">
            <v>December 19, 2008</v>
          </cell>
          <cell r="C579" t="str">
            <v>FRB</v>
          </cell>
          <cell r="D579" t="str">
            <v>RSSD</v>
          </cell>
          <cell r="E579">
            <v>3014950</v>
          </cell>
          <cell r="F579" t="str">
            <v>Woodlands Financial Services Company</v>
          </cell>
          <cell r="G579" t="str">
            <v>OTC - Private</v>
          </cell>
          <cell r="H579">
            <v>2000000</v>
          </cell>
          <cell r="I579" t="str">
            <v>Approve</v>
          </cell>
          <cell r="L579" t="str">
            <v>December 30, 2008</v>
          </cell>
          <cell r="M579">
            <v>39812.583333333336</v>
          </cell>
          <cell r="N579" t="str">
            <v xml:space="preserve">Approve </v>
          </cell>
          <cell r="O579">
            <v>2000000</v>
          </cell>
          <cell r="P579" t="str">
            <v>Conditionally Approved until verification of Viability by FBA; verified by the FRB on 12/30 and condition was removed</v>
          </cell>
          <cell r="Q579" t="str">
            <v>Yes</v>
          </cell>
          <cell r="R579">
            <v>39819</v>
          </cell>
          <cell r="T579" t="str">
            <v>Mr. Robert Frose</v>
          </cell>
          <cell r="U579" t="str">
            <v>570-327-5263</v>
          </cell>
          <cell r="V579" t="str">
            <v>Russ Kimura 570-327-5263</v>
          </cell>
          <cell r="W579" t="str">
            <v>2450 E. Third St.</v>
          </cell>
          <cell r="X579" t="str">
            <v>Williamsport</v>
          </cell>
          <cell r="Y579" t="str">
            <v>PA</v>
          </cell>
          <cell r="Z579" t="str">
            <v>17701</v>
          </cell>
          <cell r="AA579" t="str">
            <v>(570) 327-1732</v>
          </cell>
          <cell r="AE579" t="str">
            <v>Squire Sanders</v>
          </cell>
        </row>
        <row r="580">
          <cell r="A580">
            <v>534</v>
          </cell>
          <cell r="B580" t="str">
            <v>December 19, 2008</v>
          </cell>
          <cell r="C580" t="str">
            <v>FRB</v>
          </cell>
          <cell r="D580" t="str">
            <v>RSSD</v>
          </cell>
          <cell r="E580">
            <v>3558726</v>
          </cell>
          <cell r="F580" t="str">
            <v>First Texas BHC, Inc.</v>
          </cell>
          <cell r="G580" t="str">
            <v>OTC - Private</v>
          </cell>
          <cell r="H580">
            <v>12932000</v>
          </cell>
          <cell r="I580" t="str">
            <v>Approve</v>
          </cell>
          <cell r="P580" t="str">
            <v>Was pulled from the 12/30/08 I/C meeting</v>
          </cell>
          <cell r="T580" t="str">
            <v>Mr. Vernon Bryant</v>
          </cell>
          <cell r="U580" t="str">
            <v>817-763-9900</v>
          </cell>
          <cell r="V580" t="str">
            <v>Lisanne Davidson 817-298-5610</v>
          </cell>
          <cell r="W580" t="str">
            <v>4100 International Plaza, Suite 900</v>
          </cell>
          <cell r="X580" t="str">
            <v>Fort Worth</v>
          </cell>
          <cell r="Y580" t="str">
            <v>TX</v>
          </cell>
          <cell r="Z580" t="str">
            <v>76109</v>
          </cell>
          <cell r="AA580" t="str">
            <v>(817) 763-9908</v>
          </cell>
          <cell r="AE580" t="str">
            <v>Hughes Hubbard</v>
          </cell>
        </row>
        <row r="581">
          <cell r="A581">
            <v>535</v>
          </cell>
          <cell r="B581" t="str">
            <v>December 19, 2008</v>
          </cell>
          <cell r="C581" t="str">
            <v>FRB</v>
          </cell>
          <cell r="D581" t="str">
            <v>RSSD</v>
          </cell>
          <cell r="E581">
            <v>1139215</v>
          </cell>
          <cell r="F581" t="str">
            <v>Bankers' Bancorp, Inc.</v>
          </cell>
          <cell r="G581" t="str">
            <v>OTC - Private</v>
          </cell>
          <cell r="H581">
            <v>11955000</v>
          </cell>
          <cell r="I581" t="str">
            <v>Approve</v>
          </cell>
          <cell r="P581" t="str">
            <v>Was pulled from the 12/30/08 I/C meeting</v>
          </cell>
          <cell r="T581" t="str">
            <v>Mr. Mark L. Ribelin</v>
          </cell>
          <cell r="U581" t="str">
            <v>217-585-4401</v>
          </cell>
          <cell r="V581" t="str">
            <v>John D. Schneider, Jr. 217-585-0734</v>
          </cell>
          <cell r="W581" t="str">
            <v>3161 West White Oaks Dr., Suite 300</v>
          </cell>
          <cell r="X581" t="str">
            <v>Springfield</v>
          </cell>
          <cell r="Y581" t="str">
            <v>IL</v>
          </cell>
          <cell r="Z581" t="str">
            <v>62704</v>
          </cell>
          <cell r="AA581" t="str">
            <v>(217) 585-0396</v>
          </cell>
          <cell r="AE581" t="str">
            <v>Squire Sanders</v>
          </cell>
        </row>
        <row r="582">
          <cell r="A582">
            <v>536</v>
          </cell>
          <cell r="B582" t="str">
            <v>December 19, 2008</v>
          </cell>
          <cell r="C582" t="str">
            <v>FRB</v>
          </cell>
          <cell r="D582" t="str">
            <v>RSSD</v>
          </cell>
          <cell r="E582">
            <v>2668589</v>
          </cell>
          <cell r="F582" t="str">
            <v>Portage Bankshares, Inc.</v>
          </cell>
          <cell r="G582" t="str">
            <v>OTC - Private</v>
          </cell>
          <cell r="H582">
            <v>5000000</v>
          </cell>
          <cell r="I582" t="str">
            <v>Approve</v>
          </cell>
          <cell r="L582" t="str">
            <v>December 30, 2008</v>
          </cell>
          <cell r="M582">
            <v>39812.583333333336</v>
          </cell>
          <cell r="N582" t="str">
            <v>Approve</v>
          </cell>
          <cell r="O582">
            <v>5000000</v>
          </cell>
          <cell r="Q582" t="str">
            <v>Yes</v>
          </cell>
          <cell r="R582">
            <v>39819</v>
          </cell>
          <cell r="T582" t="str">
            <v>Mr. Richard J. Coe</v>
          </cell>
          <cell r="U582" t="str">
            <v>330-296-8090</v>
          </cell>
          <cell r="V582" t="str">
            <v>Kevin T. Lewis 330-296-8090</v>
          </cell>
          <cell r="W582" t="str">
            <v>1311 East Main St.</v>
          </cell>
          <cell r="X582" t="str">
            <v>Ravenna</v>
          </cell>
          <cell r="Y582" t="str">
            <v>OH</v>
          </cell>
          <cell r="Z582" t="str">
            <v>44266</v>
          </cell>
          <cell r="AA582" t="str">
            <v>(330) 296-6082</v>
          </cell>
          <cell r="AE582" t="str">
            <v>Hughes Hubbard</v>
          </cell>
        </row>
        <row r="583">
          <cell r="A583">
            <v>537</v>
          </cell>
          <cell r="B583" t="str">
            <v>December 19, 2008</v>
          </cell>
          <cell r="C583" t="str">
            <v>FRB</v>
          </cell>
          <cell r="D583" t="str">
            <v>RSSD</v>
          </cell>
          <cell r="E583">
            <v>3129117</v>
          </cell>
          <cell r="F583" t="str">
            <v>Bethlehem Financial Corporation</v>
          </cell>
          <cell r="G583" t="str">
            <v>OTC - Private</v>
          </cell>
          <cell r="H583">
            <v>3000000</v>
          </cell>
          <cell r="I583" t="str">
            <v>Approve</v>
          </cell>
          <cell r="L583" t="str">
            <v>December 30, 2008</v>
          </cell>
          <cell r="M583">
            <v>39812.583333333336</v>
          </cell>
          <cell r="N583" t="str">
            <v>Approve</v>
          </cell>
          <cell r="O583">
            <v>3000000</v>
          </cell>
          <cell r="Q583" t="str">
            <v>Yes</v>
          </cell>
          <cell r="R583">
            <v>39819</v>
          </cell>
          <cell r="T583" t="str">
            <v>Mr. Rick Gallegos</v>
          </cell>
          <cell r="U583" t="str">
            <v>505-861-3102</v>
          </cell>
          <cell r="V583" t="str">
            <v>Irene Chavez 505-861-5272</v>
          </cell>
          <cell r="W583" t="str">
            <v>19339 Highway 314</v>
          </cell>
          <cell r="X583" t="str">
            <v>Belen</v>
          </cell>
          <cell r="Y583" t="str">
            <v>NM</v>
          </cell>
          <cell r="Z583" t="str">
            <v>87002</v>
          </cell>
          <cell r="AA583" t="str">
            <v>(505) 864-2223</v>
          </cell>
          <cell r="AE583" t="str">
            <v>Squire Sanders</v>
          </cell>
        </row>
        <row r="585">
          <cell r="A585">
            <v>538</v>
          </cell>
          <cell r="B585" t="str">
            <v>December 22, 2008</v>
          </cell>
          <cell r="C585" t="str">
            <v>OCC</v>
          </cell>
          <cell r="D585" t="str">
            <v>RSSD</v>
          </cell>
          <cell r="E585">
            <v>1479676</v>
          </cell>
          <cell r="F585" t="str">
            <v>Liberty Bank, National Assocation</v>
          </cell>
          <cell r="G585" t="str">
            <v>OTC - Private</v>
          </cell>
          <cell r="H585">
            <v>4000000</v>
          </cell>
          <cell r="I585" t="str">
            <v>Approve</v>
          </cell>
          <cell r="L585" t="str">
            <v>December 30, 2008</v>
          </cell>
          <cell r="M585">
            <v>39812.583333333336</v>
          </cell>
          <cell r="N585" t="str">
            <v>Approve</v>
          </cell>
          <cell r="O585">
            <v>4000000</v>
          </cell>
          <cell r="Q585" t="str">
            <v>Yes</v>
          </cell>
          <cell r="R585">
            <v>39819</v>
          </cell>
          <cell r="T585" t="str">
            <v>Mr. Rich Ebner</v>
          </cell>
          <cell r="U585" t="str">
            <v>216-359-5503</v>
          </cell>
          <cell r="V585" t="str">
            <v>William Valerian 216-359-5540</v>
          </cell>
          <cell r="W585" t="str">
            <v>25201 Chagrin Blvd., Suite 120</v>
          </cell>
          <cell r="X585" t="str">
            <v>Beachwood</v>
          </cell>
          <cell r="Y585" t="str">
            <v>OH</v>
          </cell>
          <cell r="Z585" t="str">
            <v>44122</v>
          </cell>
          <cell r="AA585" t="str">
            <v>(216) 359-5501</v>
          </cell>
          <cell r="AE585" t="str">
            <v>Hughes Hubbard</v>
          </cell>
        </row>
        <row r="586">
          <cell r="A586">
            <v>539</v>
          </cell>
          <cell r="B586" t="str">
            <v>December 22, 2008</v>
          </cell>
          <cell r="C586" t="str">
            <v>OCC</v>
          </cell>
          <cell r="D586" t="str">
            <v>RSSD</v>
          </cell>
          <cell r="E586">
            <v>3030307</v>
          </cell>
          <cell r="F586" t="str">
            <v>Landmark, Bancorp, Inc.</v>
          </cell>
          <cell r="G586" t="str">
            <v xml:space="preserve">Public </v>
          </cell>
          <cell r="H586">
            <v>12000000</v>
          </cell>
          <cell r="I586" t="str">
            <v>Approve</v>
          </cell>
          <cell r="L586" t="str">
            <v>December 30, 2008</v>
          </cell>
          <cell r="M586">
            <v>39812.583333333336</v>
          </cell>
          <cell r="N586" t="str">
            <v>Approve</v>
          </cell>
          <cell r="O586">
            <v>12000000</v>
          </cell>
          <cell r="Q586" t="str">
            <v>Yes</v>
          </cell>
          <cell r="R586">
            <v>39819</v>
          </cell>
          <cell r="T586" t="str">
            <v>Mr. Patrick L. Alexander</v>
          </cell>
          <cell r="U586" t="str">
            <v>785-565-2000</v>
          </cell>
          <cell r="V586" t="str">
            <v>Mark A. Herpich 785-565-2000</v>
          </cell>
          <cell r="W586" t="str">
            <v>701 Poyntz Avenue</v>
          </cell>
          <cell r="X586" t="str">
            <v>Manhattan</v>
          </cell>
          <cell r="Y586" t="str">
            <v>KS</v>
          </cell>
          <cell r="Z586" t="str">
            <v>66502</v>
          </cell>
          <cell r="AA586" t="str">
            <v>(785) 228-8605</v>
          </cell>
          <cell r="AE586" t="str">
            <v>Squire Sanders</v>
          </cell>
        </row>
        <row r="587">
          <cell r="A587">
            <v>540</v>
          </cell>
          <cell r="B587" t="str">
            <v>December 22, 2008</v>
          </cell>
          <cell r="C587" t="str">
            <v>OCC</v>
          </cell>
          <cell r="D587" t="str">
            <v>RSSD</v>
          </cell>
          <cell r="E587">
            <v>2750448</v>
          </cell>
          <cell r="F587" t="str">
            <v>Santa Clara Valley Bank</v>
          </cell>
          <cell r="G587" t="str">
            <v xml:space="preserve">Public </v>
          </cell>
          <cell r="H587">
            <v>2900000</v>
          </cell>
          <cell r="I587" t="str">
            <v>Approve</v>
          </cell>
          <cell r="L587" t="str">
            <v>December 30, 2008</v>
          </cell>
          <cell r="M587">
            <v>39812.583333333336</v>
          </cell>
          <cell r="N587" t="str">
            <v>Approve</v>
          </cell>
          <cell r="O587">
            <v>2900000</v>
          </cell>
          <cell r="Q587" t="str">
            <v>Yes</v>
          </cell>
          <cell r="R587">
            <v>39819</v>
          </cell>
          <cell r="T587" t="str">
            <v>Mr. Michael D. Hause</v>
          </cell>
          <cell r="U587" t="str">
            <v>805-525-7847</v>
          </cell>
          <cell r="V587" t="str">
            <v>Long T. Huynh 805-525-7806</v>
          </cell>
          <cell r="W587" t="str">
            <v>901 E. Main Street</v>
          </cell>
          <cell r="X587" t="str">
            <v>Santa Paula</v>
          </cell>
          <cell r="Y587" t="str">
            <v>CA</v>
          </cell>
          <cell r="Z587" t="str">
            <v>93060</v>
          </cell>
          <cell r="AA587" t="str">
            <v>(805) 525-1512</v>
          </cell>
          <cell r="AE587" t="str">
            <v>Hughes Hubbard</v>
          </cell>
        </row>
        <row r="588">
          <cell r="A588">
            <v>541</v>
          </cell>
          <cell r="B588" t="str">
            <v>December 22, 2008</v>
          </cell>
          <cell r="C588" t="str">
            <v>OCC</v>
          </cell>
          <cell r="D588" t="str">
            <v>RSSD</v>
          </cell>
          <cell r="E588">
            <v>3030688</v>
          </cell>
          <cell r="F588" t="str">
            <v>Trafalgar Holdings, LLC</v>
          </cell>
          <cell r="G588" t="str">
            <v>OTC - Private</v>
          </cell>
          <cell r="H588">
            <v>7600000</v>
          </cell>
          <cell r="I588" t="str">
            <v>Approve</v>
          </cell>
          <cell r="T588" t="str">
            <v>Mr. Randy M. Krenelka</v>
          </cell>
          <cell r="U588" t="str">
            <v>858-729-7702</v>
          </cell>
          <cell r="V588" t="str">
            <v>Thomas C. Young 360-693-9965</v>
          </cell>
          <cell r="W588" t="str">
            <v>1701 SE Columbia River Dr., Suite 115</v>
          </cell>
          <cell r="X588" t="str">
            <v>Vancouver</v>
          </cell>
          <cell r="Y588" t="str">
            <v>WA</v>
          </cell>
          <cell r="Z588" t="str">
            <v>98661</v>
          </cell>
          <cell r="AA588" t="str">
            <v>(858) 729-2645</v>
          </cell>
          <cell r="AE588" t="str">
            <v>Squire Sanders</v>
          </cell>
        </row>
        <row r="589">
          <cell r="A589">
            <v>542</v>
          </cell>
          <cell r="B589" t="str">
            <v>December 22, 2008</v>
          </cell>
          <cell r="C589" t="str">
            <v>OCC</v>
          </cell>
          <cell r="D589" t="str">
            <v>RSSD</v>
          </cell>
          <cell r="E589">
            <v>1416523</v>
          </cell>
          <cell r="F589" t="str">
            <v>Bridge Bancorp, Inc.</v>
          </cell>
          <cell r="G589" t="str">
            <v xml:space="preserve">Public </v>
          </cell>
          <cell r="H589">
            <v>14860999</v>
          </cell>
          <cell r="I589" t="str">
            <v>Approve</v>
          </cell>
          <cell r="L589" t="str">
            <v>December 30, 2008</v>
          </cell>
          <cell r="M589">
            <v>39812.583333333336</v>
          </cell>
          <cell r="N589" t="str">
            <v>Approve</v>
          </cell>
          <cell r="O589">
            <v>14861000</v>
          </cell>
          <cell r="Q589" t="str">
            <v>Yes</v>
          </cell>
          <cell r="R589">
            <v>39820</v>
          </cell>
          <cell r="T589" t="str">
            <v>Mr. Kevin M. O'Connor</v>
          </cell>
          <cell r="U589" t="str">
            <v>631-537-8826</v>
          </cell>
          <cell r="V589" t="str">
            <v>Howard H. Nolan 631-537-8478</v>
          </cell>
          <cell r="W589" t="str">
            <v>2200 Montauk Highway</v>
          </cell>
          <cell r="X589" t="str">
            <v>Bridgehampton</v>
          </cell>
          <cell r="Y589" t="str">
            <v>NY</v>
          </cell>
          <cell r="Z589" t="str">
            <v>11932</v>
          </cell>
          <cell r="AA589" t="str">
            <v>(631) 537-1835</v>
          </cell>
          <cell r="AE589" t="str">
            <v>Hughes Hubbard</v>
          </cell>
        </row>
        <row r="590">
          <cell r="A590">
            <v>543</v>
          </cell>
          <cell r="B590" t="str">
            <v>December 22, 2008</v>
          </cell>
          <cell r="C590" t="str">
            <v>OCC</v>
          </cell>
          <cell r="D590" t="str">
            <v>RSSD</v>
          </cell>
          <cell r="E590">
            <v>2802909</v>
          </cell>
          <cell r="F590" t="str">
            <v>Rockport National Bancorp, Inc.</v>
          </cell>
          <cell r="G590" t="str">
            <v>OTC - Private</v>
          </cell>
          <cell r="H590">
            <v>3000000</v>
          </cell>
          <cell r="I590" t="str">
            <v>Approve</v>
          </cell>
          <cell r="L590" t="str">
            <v>December 30, 2008</v>
          </cell>
          <cell r="M590">
            <v>39812.583333333336</v>
          </cell>
          <cell r="N590" t="str">
            <v>Approve</v>
          </cell>
          <cell r="O590">
            <v>3000000</v>
          </cell>
          <cell r="Q590" t="str">
            <v>Yes</v>
          </cell>
          <cell r="R590">
            <v>39819</v>
          </cell>
          <cell r="T590" t="str">
            <v>Mr. Peter A. Anderson</v>
          </cell>
          <cell r="U590" t="str">
            <v>978-546-3411</v>
          </cell>
          <cell r="V590" t="str">
            <v>Margaret A. Murphy 987-546-3411</v>
          </cell>
          <cell r="W590" t="str">
            <v>16 Main St., P.O. Box 90</v>
          </cell>
          <cell r="X590" t="str">
            <v>Rockport</v>
          </cell>
          <cell r="Y590" t="str">
            <v>MA</v>
          </cell>
          <cell r="Z590" t="str">
            <v>01966</v>
          </cell>
          <cell r="AA590" t="str">
            <v>(978) 546-3263</v>
          </cell>
          <cell r="AE590" t="str">
            <v>Hughes Hubbard</v>
          </cell>
        </row>
        <row r="591">
          <cell r="A591">
            <v>544</v>
          </cell>
          <cell r="B591" t="str">
            <v>December 22, 2008</v>
          </cell>
          <cell r="C591" t="str">
            <v>OCC</v>
          </cell>
          <cell r="D591" t="str">
            <v>RSSD</v>
          </cell>
          <cell r="E591">
            <v>2947882</v>
          </cell>
          <cell r="F591" t="str">
            <v>National Bancshares, Inc.</v>
          </cell>
          <cell r="G591" t="str">
            <v>OTC - Private</v>
          </cell>
          <cell r="H591">
            <v>24664000</v>
          </cell>
          <cell r="I591" t="str">
            <v>Approve</v>
          </cell>
          <cell r="L591" t="str">
            <v>December 30, 2008</v>
          </cell>
          <cell r="M591">
            <v>39812.583333333336</v>
          </cell>
          <cell r="N591" t="str">
            <v>Approve</v>
          </cell>
          <cell r="O591">
            <v>24664000</v>
          </cell>
          <cell r="Q591" t="str">
            <v>Yes</v>
          </cell>
          <cell r="R591">
            <v>39819</v>
          </cell>
          <cell r="T591" t="str">
            <v>Mr. Daniel L. Westrope</v>
          </cell>
          <cell r="U591" t="str">
            <v>563-441-3580</v>
          </cell>
          <cell r="V591" t="str">
            <v>Patricia A. Zimmer 563-823-3301</v>
          </cell>
          <cell r="W591" t="str">
            <v>852 Middle Road</v>
          </cell>
          <cell r="X591" t="str">
            <v>Bettendorf</v>
          </cell>
          <cell r="Y591" t="str">
            <v>IA</v>
          </cell>
          <cell r="Z591" t="str">
            <v>52722</v>
          </cell>
          <cell r="AA591" t="str">
            <v>(563) 823-3335</v>
          </cell>
          <cell r="AE591" t="str">
            <v>Squire Sanders</v>
          </cell>
        </row>
        <row r="592">
          <cell r="A592">
            <v>545</v>
          </cell>
          <cell r="B592" t="str">
            <v>December 22, 2008</v>
          </cell>
          <cell r="C592" t="str">
            <v>OCC</v>
          </cell>
          <cell r="D592" t="str">
            <v>RSSD</v>
          </cell>
          <cell r="E592">
            <v>3592047</v>
          </cell>
          <cell r="F592" t="str">
            <v>Goldwater Bank, N.A.</v>
          </cell>
          <cell r="G592" t="str">
            <v>OTC - Private</v>
          </cell>
          <cell r="H592">
            <v>2568000</v>
          </cell>
          <cell r="I592" t="str">
            <v>Approve</v>
          </cell>
          <cell r="L592" t="str">
            <v>January 5, 2009</v>
          </cell>
          <cell r="M592">
            <v>39818.666666666664</v>
          </cell>
          <cell r="N592" t="str">
            <v>Approve</v>
          </cell>
          <cell r="O592">
            <v>2568000</v>
          </cell>
          <cell r="Q592" t="str">
            <v>Yes</v>
          </cell>
          <cell r="R592">
            <v>39819</v>
          </cell>
          <cell r="T592" t="str">
            <v>Mr. Kelly O. Dunn</v>
          </cell>
          <cell r="U592" t="str">
            <v>480-281-8201</v>
          </cell>
          <cell r="V592" t="str">
            <v>Gwenn Everett 480-281-8225</v>
          </cell>
          <cell r="W592" t="str">
            <v>7135 E. Camelback Road, Suite I-201</v>
          </cell>
          <cell r="X592" t="str">
            <v>Scottsdale</v>
          </cell>
          <cell r="Y592" t="str">
            <v>AZ</v>
          </cell>
          <cell r="Z592" t="str">
            <v>85251</v>
          </cell>
          <cell r="AA592" t="str">
            <v>(480) 281-8222</v>
          </cell>
          <cell r="AE592" t="str">
            <v>Hughes Hubbard</v>
          </cell>
        </row>
        <row r="593">
          <cell r="A593">
            <v>546</v>
          </cell>
          <cell r="B593" t="str">
            <v>December 22, 2008</v>
          </cell>
          <cell r="C593" t="str">
            <v>OCC</v>
          </cell>
          <cell r="D593" t="str">
            <v>RSSD</v>
          </cell>
          <cell r="E593">
            <v>3109904</v>
          </cell>
          <cell r="F593" t="str">
            <v>Access National Corporation</v>
          </cell>
          <cell r="G593" t="str">
            <v xml:space="preserve">Public </v>
          </cell>
          <cell r="H593">
            <v>16000000</v>
          </cell>
          <cell r="I593" t="str">
            <v>Approve</v>
          </cell>
          <cell r="L593" t="str">
            <v>December 30, 2008</v>
          </cell>
          <cell r="M593">
            <v>39812.583333333336</v>
          </cell>
          <cell r="N593" t="str">
            <v>Approve</v>
          </cell>
          <cell r="O593">
            <v>16000000</v>
          </cell>
          <cell r="Q593" t="str">
            <v>Yes</v>
          </cell>
          <cell r="R593">
            <v>39819</v>
          </cell>
          <cell r="T593" t="str">
            <v>Mr. Michael W. Clarke</v>
          </cell>
          <cell r="U593" t="str">
            <v>703-871-2101</v>
          </cell>
          <cell r="V593" t="str">
            <v>Charles Wimer 703-871-2102</v>
          </cell>
          <cell r="W593" t="str">
            <v>1800 Robert Fulton Drive, Suite 300</v>
          </cell>
          <cell r="X593" t="str">
            <v>Reston</v>
          </cell>
          <cell r="Y593" t="str">
            <v>VA</v>
          </cell>
          <cell r="Z593" t="str">
            <v>20191</v>
          </cell>
          <cell r="AA593" t="str">
            <v>(703) 766-3385</v>
          </cell>
          <cell r="AE593" t="str">
            <v>Squire Sanders</v>
          </cell>
        </row>
        <row r="594">
          <cell r="A594">
            <v>547</v>
          </cell>
          <cell r="B594" t="str">
            <v>December 22, 2008</v>
          </cell>
          <cell r="C594" t="str">
            <v>OCC</v>
          </cell>
          <cell r="D594" t="str">
            <v>RSSD</v>
          </cell>
          <cell r="E594">
            <v>2702278</v>
          </cell>
          <cell r="F594" t="str">
            <v>Citizens Commerce Bancshares, Inc.</v>
          </cell>
          <cell r="G594" t="str">
            <v>OTC - Private</v>
          </cell>
          <cell r="H594">
            <v>6300000</v>
          </cell>
          <cell r="I594" t="str">
            <v>Approve</v>
          </cell>
          <cell r="L594" t="str">
            <v>January 5, 2009</v>
          </cell>
          <cell r="M594">
            <v>39818.666666666664</v>
          </cell>
          <cell r="N594" t="str">
            <v>Approve</v>
          </cell>
          <cell r="O594">
            <v>6300000</v>
          </cell>
          <cell r="Q594" t="str">
            <v>Yes</v>
          </cell>
          <cell r="R594">
            <v>39819</v>
          </cell>
          <cell r="T594" t="str">
            <v>Ms. Michelle Oxley</v>
          </cell>
          <cell r="U594" t="str">
            <v>859-879-5879</v>
          </cell>
          <cell r="V594" t="str">
            <v>David R. Brown 859-879-5860</v>
          </cell>
          <cell r="W594" t="str">
            <v>534 Marsailles Rd.</v>
          </cell>
          <cell r="X594" t="str">
            <v>Versailles</v>
          </cell>
          <cell r="Y594" t="str">
            <v>KY</v>
          </cell>
          <cell r="Z594" t="str">
            <v>40383</v>
          </cell>
          <cell r="AA594" t="str">
            <v>(859) 879-5979</v>
          </cell>
          <cell r="AE594" t="str">
            <v>Hughes Hubbard</v>
          </cell>
        </row>
        <row r="595">
          <cell r="A595">
            <v>548</v>
          </cell>
          <cell r="B595" t="str">
            <v>December 22, 2008</v>
          </cell>
          <cell r="C595" t="str">
            <v>OCC</v>
          </cell>
          <cell r="D595" t="str">
            <v>RSSD</v>
          </cell>
          <cell r="E595">
            <v>1117455</v>
          </cell>
          <cell r="F595" t="str">
            <v>DNB Financial Corporation</v>
          </cell>
          <cell r="G595" t="str">
            <v xml:space="preserve">Public </v>
          </cell>
          <cell r="H595">
            <v>11750000</v>
          </cell>
          <cell r="I595" t="str">
            <v>Approve</v>
          </cell>
          <cell r="L595" t="str">
            <v>January 5, 2009</v>
          </cell>
          <cell r="M595">
            <v>39818.666666666664</v>
          </cell>
          <cell r="N595" t="str">
            <v>Approve</v>
          </cell>
          <cell r="O595">
            <v>11750000</v>
          </cell>
          <cell r="Q595" t="str">
            <v>Yes</v>
          </cell>
          <cell r="R595">
            <v>39819</v>
          </cell>
          <cell r="T595" t="str">
            <v>Mr. Gerald F. Sopp</v>
          </cell>
          <cell r="U595" t="str">
            <v>484-359-3138</v>
          </cell>
          <cell r="V595" t="str">
            <v>Bruce E. Moroney 484-359-3153</v>
          </cell>
          <cell r="W595" t="str">
            <v>4 Brandywine Avenue</v>
          </cell>
          <cell r="X595" t="str">
            <v>Downingtown</v>
          </cell>
          <cell r="Y595" t="str">
            <v>PA</v>
          </cell>
          <cell r="Z595" t="str">
            <v>19335</v>
          </cell>
          <cell r="AA595" t="str">
            <v>(484) 359-3176</v>
          </cell>
          <cell r="AE595" t="str">
            <v>Squire Sanders</v>
          </cell>
        </row>
        <row r="596">
          <cell r="A596">
            <v>549</v>
          </cell>
          <cell r="B596" t="str">
            <v>December 22, 2008</v>
          </cell>
          <cell r="C596" t="str">
            <v>OCC</v>
          </cell>
          <cell r="D596" t="str">
            <v>RSSD</v>
          </cell>
          <cell r="E596">
            <v>3180547</v>
          </cell>
          <cell r="F596" t="str">
            <v>Equity Bancshares, Inc.</v>
          </cell>
          <cell r="G596" t="str">
            <v>OTC - Private</v>
          </cell>
          <cell r="H596">
            <v>8750000</v>
          </cell>
          <cell r="I596" t="str">
            <v>Approve</v>
          </cell>
          <cell r="L596" t="str">
            <v>January 5, 2009</v>
          </cell>
          <cell r="M596">
            <v>39818.666666666664</v>
          </cell>
          <cell r="N596" t="str">
            <v>Approve</v>
          </cell>
          <cell r="O596">
            <v>8750000</v>
          </cell>
          <cell r="Q596" t="str">
            <v>Yes</v>
          </cell>
          <cell r="R596">
            <v>39819</v>
          </cell>
          <cell r="T596" t="str">
            <v>Mr. Brad Elliott</v>
          </cell>
          <cell r="U596" t="str">
            <v>316-858-3106</v>
          </cell>
          <cell r="V596" t="str">
            <v>Drayton Alldritt 316-858-3167</v>
          </cell>
          <cell r="W596" t="str">
            <v>7701 E. Kellogg, Suite 200</v>
          </cell>
          <cell r="X596" t="str">
            <v>Wichita</v>
          </cell>
          <cell r="Y596" t="str">
            <v>KS</v>
          </cell>
          <cell r="Z596" t="str">
            <v>67207</v>
          </cell>
          <cell r="AA596" t="str">
            <v>(316) 681-0839</v>
          </cell>
          <cell r="AE596" t="str">
            <v>Hughes Hubbard</v>
          </cell>
        </row>
        <row r="597">
          <cell r="A597">
            <v>550</v>
          </cell>
          <cell r="B597" t="str">
            <v>December 22, 2008</v>
          </cell>
          <cell r="C597" t="str">
            <v>FDIC</v>
          </cell>
          <cell r="D597" t="str">
            <v>RSSD</v>
          </cell>
          <cell r="E597">
            <v>3170539</v>
          </cell>
          <cell r="F597" t="str">
            <v>BCB Bancorp, Inc.</v>
          </cell>
          <cell r="G597" t="str">
            <v xml:space="preserve">Public </v>
          </cell>
          <cell r="H597">
            <v>11900000</v>
          </cell>
          <cell r="I597" t="str">
            <v>Approve</v>
          </cell>
          <cell r="T597" t="str">
            <v>Mr. Donald Mindiak</v>
          </cell>
          <cell r="U597" t="str">
            <v>201-823-9156</v>
          </cell>
          <cell r="V597" t="str">
            <v>Thomas Coughlin 201-823-9169</v>
          </cell>
          <cell r="W597" t="str">
            <v>104 Avenue C</v>
          </cell>
          <cell r="X597" t="str">
            <v>Bayonne</v>
          </cell>
          <cell r="Y597" t="str">
            <v>NJ</v>
          </cell>
          <cell r="Z597" t="str">
            <v>07002</v>
          </cell>
          <cell r="AA597" t="str">
            <v>(201) 339-0403</v>
          </cell>
          <cell r="AE597" t="str">
            <v>Hughes Hubbard</v>
          </cell>
        </row>
        <row r="598">
          <cell r="A598">
            <v>551</v>
          </cell>
          <cell r="B598" t="str">
            <v>December 22, 2008</v>
          </cell>
          <cell r="C598" t="str">
            <v>FDIC</v>
          </cell>
          <cell r="D598" t="str">
            <v>RSSD</v>
          </cell>
          <cell r="E598">
            <v>1130548</v>
          </cell>
          <cell r="F598" t="str">
            <v>Liberty Financial Services, Inc.</v>
          </cell>
          <cell r="G598" t="str">
            <v>CDFI - Private</v>
          </cell>
          <cell r="H598">
            <v>5646000</v>
          </cell>
          <cell r="I598" t="str">
            <v>Approve</v>
          </cell>
          <cell r="L598" t="str">
            <v>December 30, 2008</v>
          </cell>
          <cell r="M598">
            <v>39812.583333333336</v>
          </cell>
          <cell r="N598" t="str">
            <v>Approve</v>
          </cell>
          <cell r="O598">
            <v>5646000</v>
          </cell>
          <cell r="Q598" t="str">
            <v>Yes</v>
          </cell>
          <cell r="R598">
            <v>39819</v>
          </cell>
          <cell r="T598" t="str">
            <v>Mr. Leroy Watts</v>
          </cell>
          <cell r="U598" t="str">
            <v>504-240-5102</v>
          </cell>
          <cell r="V598" t="str">
            <v>Wesley Christopher 504-240-5118</v>
          </cell>
          <cell r="W598" t="str">
            <v>P.O. Box 60131</v>
          </cell>
          <cell r="X598" t="str">
            <v>New Orleans</v>
          </cell>
          <cell r="Y598" t="str">
            <v>LA</v>
          </cell>
          <cell r="Z598" t="str">
            <v>70160</v>
          </cell>
          <cell r="AA598" t="str">
            <v>(225) 774-9501</v>
          </cell>
          <cell r="AE598" t="str">
            <v>Hughes Hubbard</v>
          </cell>
        </row>
        <row r="599">
          <cell r="A599">
            <v>552</v>
          </cell>
          <cell r="B599" t="str">
            <v>December 22, 2008</v>
          </cell>
          <cell r="C599" t="str">
            <v>FDIC</v>
          </cell>
          <cell r="D599" t="str">
            <v>RSSD</v>
          </cell>
          <cell r="E599">
            <v>1134322</v>
          </cell>
          <cell r="F599" t="str">
            <v>Firstbank Corporation</v>
          </cell>
          <cell r="G599" t="str">
            <v xml:space="preserve">Public </v>
          </cell>
          <cell r="H599">
            <v>33000000</v>
          </cell>
          <cell r="I599" t="str">
            <v>Approve</v>
          </cell>
          <cell r="L599" t="str">
            <v>January 16, 2009</v>
          </cell>
          <cell r="M599">
            <v>39829.541666666664</v>
          </cell>
          <cell r="N599" t="str">
            <v>Approve</v>
          </cell>
          <cell r="O599">
            <v>33000000</v>
          </cell>
          <cell r="P599" t="str">
            <v>12/30/08: IC deferred;</v>
          </cell>
          <cell r="R599">
            <v>39829</v>
          </cell>
          <cell r="T599" t="str">
            <v>Mr. Samuel G. Stone</v>
          </cell>
          <cell r="U599" t="str">
            <v>989-466-7325</v>
          </cell>
          <cell r="V599" t="str">
            <v>Thomas R. Sullivan 989-466-2042</v>
          </cell>
          <cell r="W599" t="str">
            <v>311 Woodworth Avenue</v>
          </cell>
          <cell r="X599" t="str">
            <v>Alma</v>
          </cell>
          <cell r="Y599" t="str">
            <v>MI</v>
          </cell>
          <cell r="Z599" t="str">
            <v>48801</v>
          </cell>
          <cell r="AA599" t="str">
            <v>(989) 466-2042</v>
          </cell>
          <cell r="AE599" t="str">
            <v>Hughes Hubbard</v>
          </cell>
        </row>
        <row r="600">
          <cell r="A600">
            <v>553</v>
          </cell>
          <cell r="B600" t="str">
            <v>December 22, 2008</v>
          </cell>
          <cell r="C600" t="str">
            <v>FDIC</v>
          </cell>
          <cell r="D600" t="str">
            <v>RSSD</v>
          </cell>
          <cell r="E600">
            <v>1100028</v>
          </cell>
          <cell r="F600" t="str">
            <v>First State Capital Corporation</v>
          </cell>
          <cell r="G600" t="str">
            <v>Private</v>
          </cell>
          <cell r="H600">
            <v>2500000</v>
          </cell>
          <cell r="I600" t="str">
            <v>Approve</v>
          </cell>
          <cell r="T600" t="str">
            <v>Mr. James M. Crell</v>
          </cell>
          <cell r="U600" t="str">
            <v>662-252-4211</v>
          </cell>
          <cell r="V600" t="str">
            <v>Janey Fant 662-252-4211</v>
          </cell>
          <cell r="W600" t="str">
            <v>P.O. Box 580</v>
          </cell>
          <cell r="X600" t="str">
            <v>Holly Springs</v>
          </cell>
          <cell r="Y600" t="str">
            <v>MS</v>
          </cell>
          <cell r="Z600" t="str">
            <v>38635</v>
          </cell>
          <cell r="AA600" t="str">
            <v>(662) 252-1845</v>
          </cell>
          <cell r="AE600" t="str">
            <v>Squire Sanders</v>
          </cell>
        </row>
        <row r="601">
          <cell r="A601">
            <v>554</v>
          </cell>
          <cell r="B601" t="str">
            <v>December 22, 2008</v>
          </cell>
          <cell r="C601" t="str">
            <v>FDIC</v>
          </cell>
          <cell r="D601" t="str">
            <v>RSSD</v>
          </cell>
          <cell r="E601">
            <v>3253571</v>
          </cell>
          <cell r="F601" t="str">
            <v>WashingtonFirst Bank</v>
          </cell>
          <cell r="G601" t="str">
            <v>OTC - Public</v>
          </cell>
          <cell r="H601">
            <v>6633000</v>
          </cell>
          <cell r="I601" t="str">
            <v>Approve</v>
          </cell>
          <cell r="L601" t="str">
            <v>January  7, 2009</v>
          </cell>
          <cell r="M601">
            <v>39820.4375</v>
          </cell>
          <cell r="N601" t="str">
            <v>Approve</v>
          </cell>
          <cell r="O601">
            <v>6633000</v>
          </cell>
          <cell r="Q601" t="str">
            <v>Yes</v>
          </cell>
          <cell r="R601">
            <v>39820</v>
          </cell>
          <cell r="T601" t="str">
            <v>Mr. Matthew R. Johnson</v>
          </cell>
          <cell r="U601" t="str">
            <v>202-452-2177</v>
          </cell>
          <cell r="V601" t="str">
            <v>Shaza L. Andersen 202-587-7010</v>
          </cell>
          <cell r="W601" t="str">
            <v>11636 Plaza America Drive</v>
          </cell>
          <cell r="X601" t="str">
            <v>Reston</v>
          </cell>
          <cell r="Y601" t="str">
            <v>VA</v>
          </cell>
          <cell r="Z601" t="str">
            <v>20190</v>
          </cell>
          <cell r="AA601" t="str">
            <v>(202) 452-2189</v>
          </cell>
          <cell r="AE601" t="str">
            <v>Hughes Hubbard</v>
          </cell>
        </row>
        <row r="602">
          <cell r="A602">
            <v>555</v>
          </cell>
          <cell r="B602" t="str">
            <v>December 22, 2008</v>
          </cell>
          <cell r="C602" t="str">
            <v>FDIC</v>
          </cell>
          <cell r="D602" t="str">
            <v>RSSD</v>
          </cell>
          <cell r="E602">
            <v>3228579</v>
          </cell>
          <cell r="F602" t="str">
            <v>Treaty Oak Bancorp, Inc.</v>
          </cell>
          <cell r="G602" t="str">
            <v>Private</v>
          </cell>
          <cell r="H602">
            <v>3300000</v>
          </cell>
          <cell r="I602" t="str">
            <v>Approve</v>
          </cell>
          <cell r="L602" t="str">
            <v>January  7, 2009</v>
          </cell>
          <cell r="M602">
            <v>39820.4375</v>
          </cell>
          <cell r="N602" t="str">
            <v>Approve</v>
          </cell>
          <cell r="O602">
            <v>3268000</v>
          </cell>
          <cell r="Q602" t="str">
            <v>Yes</v>
          </cell>
          <cell r="R602">
            <v>39820</v>
          </cell>
          <cell r="T602" t="str">
            <v>Mr. Jeffrey L. Nash</v>
          </cell>
          <cell r="U602" t="str">
            <v>512-617-3602</v>
          </cell>
          <cell r="V602" t="str">
            <v>Coralie Pledger 512-617-3607</v>
          </cell>
          <cell r="W602" t="str">
            <v>101 Westlake Drive</v>
          </cell>
          <cell r="X602" t="str">
            <v>Austin</v>
          </cell>
          <cell r="Y602" t="str">
            <v>TX</v>
          </cell>
          <cell r="Z602" t="str">
            <v>78746</v>
          </cell>
          <cell r="AA602" t="str">
            <v>(512) 617-3672</v>
          </cell>
          <cell r="AB602">
            <v>39829</v>
          </cell>
          <cell r="AC602">
            <v>39829</v>
          </cell>
          <cell r="AD602">
            <v>3268000</v>
          </cell>
          <cell r="AE602" t="str">
            <v>Squire Sanders</v>
          </cell>
        </row>
        <row r="603">
          <cell r="A603">
            <v>556</v>
          </cell>
          <cell r="B603" t="str">
            <v>December 22, 2008</v>
          </cell>
          <cell r="C603" t="str">
            <v>FDIC</v>
          </cell>
          <cell r="D603" t="str">
            <v>RSSD</v>
          </cell>
          <cell r="E603">
            <v>2950257</v>
          </cell>
          <cell r="F603" t="str">
            <v>OSB Financial Services, Inc.</v>
          </cell>
          <cell r="G603" t="str">
            <v>OTC - Private</v>
          </cell>
          <cell r="H603">
            <v>5928000</v>
          </cell>
          <cell r="I603" t="str">
            <v>Approve</v>
          </cell>
          <cell r="T603" t="str">
            <v>Mr. Stephen Lee</v>
          </cell>
          <cell r="U603" t="str">
            <v>409-883-3563</v>
          </cell>
          <cell r="V603" t="str">
            <v>Gracie Henry 409-883-3563</v>
          </cell>
          <cell r="W603" t="str">
            <v>812 N. 16th Street</v>
          </cell>
          <cell r="X603" t="str">
            <v>Orange</v>
          </cell>
          <cell r="Y603" t="str">
            <v>TX</v>
          </cell>
          <cell r="Z603" t="str">
            <v>77630</v>
          </cell>
          <cell r="AA603" t="str">
            <v>(409) 883-7164</v>
          </cell>
          <cell r="AE603" t="str">
            <v>Hughes Hubbard</v>
          </cell>
        </row>
        <row r="604">
          <cell r="A604">
            <v>557</v>
          </cell>
          <cell r="B604" t="str">
            <v>December 22, 2008</v>
          </cell>
          <cell r="C604" t="str">
            <v>FDIC</v>
          </cell>
          <cell r="D604" t="str">
            <v>RSSD</v>
          </cell>
          <cell r="E604">
            <v>1134881</v>
          </cell>
          <cell r="F604" t="str">
            <v>Farmers &amp; Merchants Bancshares, Inc.</v>
          </cell>
          <cell r="G604" t="str">
            <v>OTC - Private</v>
          </cell>
          <cell r="H604">
            <v>11000000</v>
          </cell>
          <cell r="I604" t="str">
            <v>Approve</v>
          </cell>
          <cell r="T604" t="str">
            <v>Ms. Kathryn A. Aderman</v>
          </cell>
          <cell r="U604" t="str">
            <v>713-454-8106</v>
          </cell>
          <cell r="V604" t="str">
            <v>James F. Eubank, II 713-454-8102</v>
          </cell>
          <cell r="W604" t="str">
            <v>7125 Gulf Freeway</v>
          </cell>
          <cell r="X604" t="str">
            <v>Houston</v>
          </cell>
          <cell r="Y604" t="str">
            <v>TX</v>
          </cell>
          <cell r="Z604" t="str">
            <v>77087</v>
          </cell>
          <cell r="AA604" t="str">
            <v>(713) 643-5559</v>
          </cell>
          <cell r="AE604" t="str">
            <v>Squire Sanders</v>
          </cell>
        </row>
        <row r="605">
          <cell r="A605">
            <v>558</v>
          </cell>
          <cell r="B605" t="str">
            <v>December 22, 2008</v>
          </cell>
          <cell r="C605" t="str">
            <v>FDIC</v>
          </cell>
          <cell r="D605" t="str">
            <v>RSSD</v>
          </cell>
          <cell r="E605">
            <v>1106468</v>
          </cell>
          <cell r="F605" t="str">
            <v>Central Bancshares, Inc.</v>
          </cell>
          <cell r="G605" t="str">
            <v>OTC - Public</v>
          </cell>
          <cell r="H605">
            <v>5800000</v>
          </cell>
          <cell r="I605" t="str">
            <v>Approve</v>
          </cell>
          <cell r="L605" t="str">
            <v>December 30, 2008</v>
          </cell>
          <cell r="M605">
            <v>39812.583333333336</v>
          </cell>
          <cell r="N605" t="str">
            <v>Approve</v>
          </cell>
          <cell r="O605">
            <v>5800000</v>
          </cell>
          <cell r="Q605" t="str">
            <v>Yes</v>
          </cell>
          <cell r="R605">
            <v>39819</v>
          </cell>
          <cell r="T605" t="str">
            <v>Mr. Patrick C. Reed</v>
          </cell>
          <cell r="U605" t="str">
            <v>832-485-2306</v>
          </cell>
          <cell r="V605" t="str">
            <v>Kim D. Wheless 832-485-2333</v>
          </cell>
          <cell r="W605" t="str">
            <v>11201 Clay Road</v>
          </cell>
          <cell r="X605" t="str">
            <v>Houston</v>
          </cell>
          <cell r="Y605" t="str">
            <v>TX</v>
          </cell>
          <cell r="Z605" t="str">
            <v>77041</v>
          </cell>
          <cell r="AA605" t="str">
            <v>(832) 485-2406</v>
          </cell>
          <cell r="AE605" t="str">
            <v>Squire Sanders</v>
          </cell>
        </row>
        <row r="606">
          <cell r="A606">
            <v>559</v>
          </cell>
          <cell r="B606" t="str">
            <v>December 22, 2008</v>
          </cell>
          <cell r="C606" t="str">
            <v>FDIC</v>
          </cell>
          <cell r="D606" t="str">
            <v>RSSD</v>
          </cell>
          <cell r="E606">
            <v>2754334</v>
          </cell>
          <cell r="F606" t="str">
            <v>Stonebridge Financial Corp.</v>
          </cell>
          <cell r="G606" t="str">
            <v>OTC - Private</v>
          </cell>
          <cell r="H606">
            <v>10980000</v>
          </cell>
          <cell r="I606" t="str">
            <v>Approve</v>
          </cell>
          <cell r="L606" t="str">
            <v>December 30, 2008</v>
          </cell>
          <cell r="M606">
            <v>39812.583333333336</v>
          </cell>
          <cell r="N606" t="str">
            <v>Approve</v>
          </cell>
          <cell r="O606">
            <v>10973000</v>
          </cell>
          <cell r="Q606" t="str">
            <v>Yes</v>
          </cell>
          <cell r="R606">
            <v>39819</v>
          </cell>
          <cell r="T606" t="str">
            <v>Mr. Joseph C. Spada</v>
          </cell>
          <cell r="U606" t="str">
            <v>610-719-8221</v>
          </cell>
          <cell r="V606" t="str">
            <v>Susan H. Reeves 610-235-1505</v>
          </cell>
          <cell r="W606" t="str">
            <v>624 Willowbrook Lane</v>
          </cell>
          <cell r="X606" t="str">
            <v>West Chester</v>
          </cell>
          <cell r="Y606" t="str">
            <v>PA</v>
          </cell>
          <cell r="Z606" t="str">
            <v>19382</v>
          </cell>
          <cell r="AA606" t="str">
            <v>(610) 719-8225</v>
          </cell>
          <cell r="AE606" t="str">
            <v>Hughes Hubbard</v>
          </cell>
        </row>
        <row r="607">
          <cell r="A607">
            <v>560</v>
          </cell>
          <cell r="B607" t="str">
            <v>December 22, 2008</v>
          </cell>
          <cell r="C607" t="str">
            <v>FDIC</v>
          </cell>
          <cell r="D607" t="str">
            <v>RSSD</v>
          </cell>
          <cell r="E607">
            <v>3235410</v>
          </cell>
          <cell r="F607" t="str">
            <v>Santa Cruz County Bank</v>
          </cell>
          <cell r="G607" t="str">
            <v>OTC - Public</v>
          </cell>
          <cell r="H607">
            <v>5000000</v>
          </cell>
          <cell r="I607" t="str">
            <v>Approve</v>
          </cell>
          <cell r="L607" t="str">
            <v>January 5, 2009</v>
          </cell>
          <cell r="M607">
            <v>39818.666666666664</v>
          </cell>
          <cell r="N607" t="str">
            <v>Approve</v>
          </cell>
          <cell r="O607">
            <v>5000000</v>
          </cell>
          <cell r="Q607" t="str">
            <v>Yes</v>
          </cell>
          <cell r="R607">
            <v>39819</v>
          </cell>
          <cell r="T607" t="str">
            <v>Mr. David Heald</v>
          </cell>
          <cell r="U607" t="str">
            <v>931-457-5000, ext 2116</v>
          </cell>
          <cell r="V607" t="str">
            <v>Mr. Vic Davis 831-457-5003,ext 2217</v>
          </cell>
          <cell r="W607" t="str">
            <v>595 Auto Center Dr.</v>
          </cell>
          <cell r="X607" t="str">
            <v>Watsonville</v>
          </cell>
          <cell r="Y607" t="str">
            <v>CA</v>
          </cell>
          <cell r="Z607" t="str">
            <v>95076</v>
          </cell>
          <cell r="AA607" t="str">
            <v>(831) 457-5001</v>
          </cell>
          <cell r="AE607" t="str">
            <v>Hughes Hubbard</v>
          </cell>
        </row>
        <row r="608">
          <cell r="A608">
            <v>561</v>
          </cell>
          <cell r="B608" t="str">
            <v>December 22, 2008</v>
          </cell>
          <cell r="C608" t="str">
            <v>FDIC</v>
          </cell>
          <cell r="D608" t="str">
            <v>RSSD</v>
          </cell>
          <cell r="E608">
            <v>1398807</v>
          </cell>
          <cell r="F608" t="str">
            <v>Republic First Bancorp, Inc.</v>
          </cell>
          <cell r="G608" t="str">
            <v xml:space="preserve">Public </v>
          </cell>
          <cell r="H608">
            <v>25000000</v>
          </cell>
          <cell r="I608" t="str">
            <v>Approve</v>
          </cell>
          <cell r="L608" t="str">
            <v>January 15, 2009</v>
          </cell>
          <cell r="M608">
            <v>39828.541666666664</v>
          </cell>
          <cell r="N608" t="str">
            <v>Remand</v>
          </cell>
          <cell r="T608" t="str">
            <v>Mr. Harry D. Madonna</v>
          </cell>
          <cell r="U608" t="str">
            <v>215-735-9938</v>
          </cell>
          <cell r="V608" t="str">
            <v>Paul Frenkiel 215-430-5493</v>
          </cell>
          <cell r="W608" t="str">
            <v>Two Liberty Place, 50 S. 16th Street, Suite 2400</v>
          </cell>
          <cell r="X608" t="str">
            <v>Philadelphia</v>
          </cell>
          <cell r="Y608" t="str">
            <v>PA</v>
          </cell>
          <cell r="Z608" t="str">
            <v>19102</v>
          </cell>
          <cell r="AA608" t="str">
            <v>(215) 735-0955</v>
          </cell>
          <cell r="AE608" t="str">
            <v>Squire Sanders</v>
          </cell>
        </row>
        <row r="609">
          <cell r="A609">
            <v>562</v>
          </cell>
          <cell r="B609" t="str">
            <v>December 22, 2008</v>
          </cell>
          <cell r="C609" t="str">
            <v>FDIC</v>
          </cell>
          <cell r="D609" t="str">
            <v>RSSD</v>
          </cell>
          <cell r="E609">
            <v>2867542</v>
          </cell>
          <cell r="F609" t="str">
            <v>PremierWest Bancorp</v>
          </cell>
          <cell r="G609" t="str">
            <v xml:space="preserve">Public </v>
          </cell>
          <cell r="H609">
            <v>41400000</v>
          </cell>
          <cell r="I609" t="str">
            <v>Approve</v>
          </cell>
          <cell r="T609" t="str">
            <v>Mr. Tom Anderson</v>
          </cell>
          <cell r="U609" t="str">
            <v>541-282-5190</v>
          </cell>
          <cell r="V609" t="str">
            <v>James M. Ford 541-618-6004</v>
          </cell>
          <cell r="W609" t="str">
            <v>503 Airport Road</v>
          </cell>
          <cell r="X609" t="str">
            <v>Medford</v>
          </cell>
          <cell r="Y609" t="str">
            <v>OR</v>
          </cell>
          <cell r="Z609" t="str">
            <v>97504</v>
          </cell>
          <cell r="AA609" t="str">
            <v>(541) 618-6001</v>
          </cell>
          <cell r="AE609" t="str">
            <v>Hughes Hubbard</v>
          </cell>
        </row>
        <row r="610">
          <cell r="A610">
            <v>563</v>
          </cell>
          <cell r="B610" t="str">
            <v>December 22, 2008</v>
          </cell>
          <cell r="C610" t="str">
            <v>FDIC</v>
          </cell>
          <cell r="D610" t="str">
            <v>RSSD</v>
          </cell>
          <cell r="E610">
            <v>3448162</v>
          </cell>
          <cell r="F610" t="str">
            <v>Lone Star Bank</v>
          </cell>
          <cell r="G610" t="str">
            <v>OTC - Private</v>
          </cell>
          <cell r="H610">
            <v>3072840</v>
          </cell>
          <cell r="I610" t="str">
            <v>Approve</v>
          </cell>
          <cell r="L610" t="str">
            <v>December 30, 2008</v>
          </cell>
          <cell r="M610">
            <v>39812.583333333336</v>
          </cell>
          <cell r="N610" t="str">
            <v>Approve</v>
          </cell>
          <cell r="O610">
            <v>3072000</v>
          </cell>
          <cell r="Q610" t="str">
            <v>Yes</v>
          </cell>
          <cell r="R610">
            <v>39819</v>
          </cell>
          <cell r="T610" t="str">
            <v>Mr. Seth A. McMeans</v>
          </cell>
          <cell r="U610" t="str">
            <v>713-358-9420</v>
          </cell>
          <cell r="V610" t="str">
            <v>Bill W. Wilcock 713-358-9411</v>
          </cell>
          <cell r="W610" t="str">
            <v>952 Echo Lane, Suite 100</v>
          </cell>
          <cell r="X610" t="str">
            <v>Houston</v>
          </cell>
          <cell r="Y610" t="str">
            <v>TX</v>
          </cell>
          <cell r="Z610" t="str">
            <v>77024</v>
          </cell>
          <cell r="AA610" t="str">
            <v>(713) 358-6640</v>
          </cell>
          <cell r="AE610" t="str">
            <v>Hughes Hubbard</v>
          </cell>
        </row>
        <row r="611">
          <cell r="A611">
            <v>564</v>
          </cell>
          <cell r="B611" t="str">
            <v>December 22, 2008</v>
          </cell>
          <cell r="C611" t="str">
            <v>OTS</v>
          </cell>
          <cell r="D611" t="str">
            <v>RSSD</v>
          </cell>
          <cell r="E611">
            <v>2621173</v>
          </cell>
          <cell r="F611" t="str">
            <v>First Market Bank, FSB</v>
          </cell>
          <cell r="G611" t="str">
            <v>OTC - Private</v>
          </cell>
          <cell r="H611">
            <v>33900000</v>
          </cell>
          <cell r="I611" t="str">
            <v>Approve</v>
          </cell>
          <cell r="L611" t="str">
            <v>January 5, 2009</v>
          </cell>
          <cell r="M611">
            <v>39818.666666666664</v>
          </cell>
          <cell r="N611" t="str">
            <v>Approve</v>
          </cell>
          <cell r="O611">
            <v>33900000</v>
          </cell>
          <cell r="Q611" t="str">
            <v>Yes</v>
          </cell>
          <cell r="R611">
            <v>39819</v>
          </cell>
          <cell r="T611" t="str">
            <v>Mr. Dave Fairchild</v>
          </cell>
          <cell r="U611" t="str">
            <v>804-327-7566</v>
          </cell>
          <cell r="V611" t="str">
            <v>Ray Fleming 804-327-7519</v>
          </cell>
          <cell r="W611" t="str">
            <v>111 Virginia Street, Suite 200</v>
          </cell>
          <cell r="X611" t="str">
            <v>Richmond</v>
          </cell>
          <cell r="Y611" t="str">
            <v>VA</v>
          </cell>
          <cell r="Z611" t="str">
            <v>23219</v>
          </cell>
          <cell r="AA611" t="str">
            <v>(804) 327-7502</v>
          </cell>
          <cell r="AE611" t="str">
            <v>Squire Sanders</v>
          </cell>
        </row>
        <row r="612">
          <cell r="A612">
            <v>565</v>
          </cell>
          <cell r="B612" t="str">
            <v>December 22, 2008</v>
          </cell>
          <cell r="C612" t="str">
            <v>OTS</v>
          </cell>
          <cell r="D612" t="str">
            <v>RSSD</v>
          </cell>
          <cell r="E612">
            <v>2609975</v>
          </cell>
          <cell r="F612" t="str">
            <v>OceanFirst Financial Corp.</v>
          </cell>
          <cell r="G612" t="str">
            <v xml:space="preserve">Public </v>
          </cell>
          <cell r="H612">
            <v>38263000</v>
          </cell>
          <cell r="I612" t="str">
            <v>Approve</v>
          </cell>
          <cell r="L612" t="str">
            <v>December 30, 2008</v>
          </cell>
          <cell r="M612">
            <v>39812.583333333336</v>
          </cell>
          <cell r="N612" t="str">
            <v>Approve</v>
          </cell>
          <cell r="O612">
            <v>38263000</v>
          </cell>
          <cell r="Q612" t="str">
            <v>Yes</v>
          </cell>
          <cell r="R612">
            <v>39819</v>
          </cell>
          <cell r="T612" t="str">
            <v>Mr. John R. Gabarino</v>
          </cell>
          <cell r="U612" t="str">
            <v>732-240-4500, ext 7500</v>
          </cell>
          <cell r="V612" t="str">
            <v>Vito R. Nardelli 732-240-4500, ext 7504</v>
          </cell>
          <cell r="W612" t="str">
            <v>975 Hooper Avenue</v>
          </cell>
          <cell r="X612" t="str">
            <v>Toms River</v>
          </cell>
          <cell r="Y612" t="str">
            <v>NJ</v>
          </cell>
          <cell r="Z612" t="str">
            <v>08754</v>
          </cell>
          <cell r="AA612" t="str">
            <v>(732) 349-5070</v>
          </cell>
          <cell r="AB612">
            <v>39829</v>
          </cell>
          <cell r="AC612">
            <v>39829</v>
          </cell>
          <cell r="AD612">
            <v>38263000</v>
          </cell>
          <cell r="AE612" t="str">
            <v>Hughes Hubbard</v>
          </cell>
          <cell r="AH612">
            <v>15.07</v>
          </cell>
          <cell r="AI612">
            <v>380853</v>
          </cell>
        </row>
        <row r="613">
          <cell r="A613">
            <v>566</v>
          </cell>
          <cell r="B613" t="str">
            <v>December 22, 2008</v>
          </cell>
          <cell r="C613" t="str">
            <v>OTS</v>
          </cell>
          <cell r="D613" t="str">
            <v>RSSD</v>
          </cell>
          <cell r="E613">
            <v>3857308</v>
          </cell>
          <cell r="F613" t="str">
            <v>NCB Financial Corporation</v>
          </cell>
          <cell r="G613" t="str">
            <v>OTC - Private</v>
          </cell>
          <cell r="H613">
            <v>42699390</v>
          </cell>
          <cell r="I613" t="str">
            <v>Approve</v>
          </cell>
          <cell r="T613" t="str">
            <v>Mr. Charles E. Snyder</v>
          </cell>
          <cell r="U613" t="str">
            <v>202-349-7441</v>
          </cell>
          <cell r="V613" t="str">
            <v>James C. Oppenheimer 202-346-7447</v>
          </cell>
          <cell r="W613" t="str">
            <v>601 Pennsylvania Avenue, NW, Suite 750 North Building</v>
          </cell>
          <cell r="X613" t="str">
            <v>Washington</v>
          </cell>
          <cell r="Y613" t="str">
            <v>DC</v>
          </cell>
          <cell r="Z613" t="str">
            <v>20004</v>
          </cell>
          <cell r="AA613" t="str">
            <v>(202) 349-7443</v>
          </cell>
          <cell r="AE613" t="str">
            <v>Hughes Hubbard</v>
          </cell>
        </row>
        <row r="614">
          <cell r="A614">
            <v>567</v>
          </cell>
          <cell r="B614" t="str">
            <v>December 22, 2008</v>
          </cell>
          <cell r="C614" t="str">
            <v>OTS</v>
          </cell>
          <cell r="D614" t="str">
            <v>RSSD</v>
          </cell>
          <cell r="E614">
            <v>3828652</v>
          </cell>
          <cell r="F614" t="str">
            <v>PVF Capital Corp.</v>
          </cell>
          <cell r="G614" t="str">
            <v xml:space="preserve">Public </v>
          </cell>
          <cell r="H614">
            <v>20900000</v>
          </cell>
          <cell r="I614" t="str">
            <v>Approve</v>
          </cell>
          <cell r="T614" t="str">
            <v>Mr. John R. Male</v>
          </cell>
          <cell r="U614" t="str">
            <v>440-248-7171, ext 3860</v>
          </cell>
          <cell r="V614" t="str">
            <v>C. Keith Swaney 440-248-7171, ext 3895</v>
          </cell>
          <cell r="W614" t="str">
            <v>30000 Aurora Road</v>
          </cell>
          <cell r="X614" t="str">
            <v>Solon</v>
          </cell>
          <cell r="Y614" t="str">
            <v>OH</v>
          </cell>
          <cell r="Z614" t="str">
            <v>44139</v>
          </cell>
          <cell r="AA614" t="str">
            <v>(440) 914-3916</v>
          </cell>
          <cell r="AE614" t="str">
            <v>Squire Sanders</v>
          </cell>
        </row>
        <row r="615">
          <cell r="A615">
            <v>568</v>
          </cell>
          <cell r="B615" t="str">
            <v>December 22, 2008</v>
          </cell>
          <cell r="C615" t="str">
            <v>OTS</v>
          </cell>
          <cell r="D615" t="str">
            <v>RSSD</v>
          </cell>
          <cell r="E615">
            <v>2496296</v>
          </cell>
          <cell r="F615" t="str">
            <v>Teche Holding Company</v>
          </cell>
          <cell r="G615" t="str">
            <v>OTC - Public</v>
          </cell>
          <cell r="H615">
            <v>0</v>
          </cell>
          <cell r="I615" t="str">
            <v>Approve</v>
          </cell>
          <cell r="L615" t="str">
            <v>December 30, 2008</v>
          </cell>
          <cell r="M615">
            <v>39812.583333333336</v>
          </cell>
          <cell r="N615" t="str">
            <v>Approve</v>
          </cell>
          <cell r="O615">
            <v>0</v>
          </cell>
          <cell r="P615" t="str">
            <v>Conditionally Approved until verification of Viability by FBA; 12/30/09 received verification from OTS  1/13/09: Received letter stating that institution is withdrawing from CPP</v>
          </cell>
          <cell r="Q615" t="str">
            <v>Yes</v>
          </cell>
          <cell r="R615">
            <v>39822</v>
          </cell>
          <cell r="T615" t="str">
            <v>Mr. Patrick Little</v>
          </cell>
          <cell r="U615" t="str">
            <v>337-560-7151</v>
          </cell>
          <cell r="V615" t="str">
            <v>W. Ross Little 337-560-7151</v>
          </cell>
          <cell r="W615" t="str">
            <v>1120 Jefferson Terrace Boulevard</v>
          </cell>
          <cell r="X615" t="str">
            <v>New Iberia</v>
          </cell>
          <cell r="Y615" t="str">
            <v>LA</v>
          </cell>
          <cell r="Z615" t="str">
            <v>70560</v>
          </cell>
          <cell r="AA615" t="str">
            <v>(337) 365-7130</v>
          </cell>
          <cell r="AE615" t="str">
            <v>Hughes Hubbard</v>
          </cell>
          <cell r="AJ615">
            <v>39826</v>
          </cell>
        </row>
        <row r="616">
          <cell r="A616">
            <v>569</v>
          </cell>
          <cell r="B616" t="str">
            <v>December 22, 2008</v>
          </cell>
          <cell r="C616" t="str">
            <v>FRB</v>
          </cell>
          <cell r="D616" t="str">
            <v>RSSD</v>
          </cell>
          <cell r="E616">
            <v>285151</v>
          </cell>
          <cell r="F616" t="str">
            <v>The Colorado Bank and Trust Company of La Junta</v>
          </cell>
          <cell r="G616" t="str">
            <v>OTC - Private</v>
          </cell>
          <cell r="H616">
            <v>1900000</v>
          </cell>
          <cell r="I616" t="str">
            <v>Approve</v>
          </cell>
          <cell r="L616" t="str">
            <v>December 30, 2008</v>
          </cell>
          <cell r="M616">
            <v>39812.583333333336</v>
          </cell>
          <cell r="N616" t="str">
            <v>Approve</v>
          </cell>
          <cell r="O616">
            <v>1900000</v>
          </cell>
          <cell r="Q616" t="str">
            <v>Yes</v>
          </cell>
          <cell r="R616">
            <v>39819</v>
          </cell>
          <cell r="T616" t="str">
            <v>Mr. Robert M. Jones</v>
          </cell>
          <cell r="U616" t="str">
            <v>719-564-2268</v>
          </cell>
          <cell r="V616" t="str">
            <v>Janet Hill 719-384-8131</v>
          </cell>
          <cell r="W616" t="str">
            <v>P.O. Box 499 / 301 Colorado Avenue</v>
          </cell>
          <cell r="X616" t="str">
            <v>La Junta</v>
          </cell>
          <cell r="Y616" t="str">
            <v>CO</v>
          </cell>
          <cell r="Z616" t="str">
            <v>81050-0499</v>
          </cell>
          <cell r="AA616" t="str">
            <v>(719) 544-7159</v>
          </cell>
          <cell r="AE616" t="str">
            <v>Hughes Hubbard</v>
          </cell>
        </row>
        <row r="617">
          <cell r="A617">
            <v>570</v>
          </cell>
          <cell r="B617" t="str">
            <v>December 22, 2008</v>
          </cell>
          <cell r="C617" t="str">
            <v>FRB</v>
          </cell>
          <cell r="D617" t="str">
            <v>RSSD</v>
          </cell>
          <cell r="E617">
            <v>2391270</v>
          </cell>
          <cell r="F617" t="str">
            <v>Highlands Bankshares, Inc.</v>
          </cell>
          <cell r="G617" t="str">
            <v>OTC - Public</v>
          </cell>
          <cell r="H617">
            <v>14400000</v>
          </cell>
          <cell r="I617" t="str">
            <v>Approve</v>
          </cell>
          <cell r="L617" t="str">
            <v>December 30, 2008</v>
          </cell>
          <cell r="M617">
            <v>39812.583333333336</v>
          </cell>
          <cell r="N617" t="str">
            <v>Approve</v>
          </cell>
          <cell r="O617">
            <v>14400000</v>
          </cell>
          <cell r="Q617" t="str">
            <v>Yes</v>
          </cell>
          <cell r="R617">
            <v>39819</v>
          </cell>
          <cell r="T617" t="str">
            <v>Mr. Robert M. Little, Jr.</v>
          </cell>
          <cell r="U617" t="str">
            <v>276-628-9181</v>
          </cell>
          <cell r="V617" t="str">
            <v>James. R. Edmondson 276-628-9181</v>
          </cell>
          <cell r="W617" t="str">
            <v>340 West Main Street</v>
          </cell>
          <cell r="X617" t="str">
            <v>Abingdon</v>
          </cell>
          <cell r="Y617" t="str">
            <v>VA</v>
          </cell>
          <cell r="Z617" t="str">
            <v>24210</v>
          </cell>
          <cell r="AA617" t="str">
            <v>(276) 619-2106</v>
          </cell>
          <cell r="AE617" t="str">
            <v>Squire Sanders</v>
          </cell>
        </row>
        <row r="618">
          <cell r="A618">
            <v>571</v>
          </cell>
          <cell r="B618" t="str">
            <v>December 22, 2008</v>
          </cell>
          <cell r="C618" t="str">
            <v>FDIC</v>
          </cell>
          <cell r="D618" t="str">
            <v>RSSD</v>
          </cell>
          <cell r="E618">
            <v>2841690</v>
          </cell>
          <cell r="F618" t="str">
            <v>Fidelity Resources Company</v>
          </cell>
          <cell r="G618" t="str">
            <v>OTC - Private</v>
          </cell>
          <cell r="H618">
            <v>3000000</v>
          </cell>
          <cell r="I618" t="str">
            <v>Approve</v>
          </cell>
          <cell r="T618" t="str">
            <v>Mr. Thomas R. Freas</v>
          </cell>
          <cell r="U618" t="str">
            <v>972-398-7410</v>
          </cell>
          <cell r="V618" t="str">
            <v>William Murphy 972-398-7469</v>
          </cell>
          <cell r="W618" t="str">
            <v>5049 W. Park Blvd.</v>
          </cell>
          <cell r="X618" t="str">
            <v>Plano</v>
          </cell>
          <cell r="Y618" t="str">
            <v>TX</v>
          </cell>
          <cell r="Z618" t="str">
            <v>75093</v>
          </cell>
          <cell r="AA618" t="str">
            <v>(972) 398-7414</v>
          </cell>
          <cell r="AE618" t="str">
            <v>Squire Sanders</v>
          </cell>
        </row>
        <row r="620">
          <cell r="A620">
            <v>572</v>
          </cell>
          <cell r="B620" t="str">
            <v>December 23, 2008</v>
          </cell>
          <cell r="C620" t="str">
            <v>FDIC</v>
          </cell>
          <cell r="D620" t="str">
            <v>RSSD</v>
          </cell>
          <cell r="E620">
            <v>1067028</v>
          </cell>
          <cell r="F620" t="str">
            <v>Banner County Ban Corporation</v>
          </cell>
          <cell r="G620" t="str">
            <v>OTC - Private</v>
          </cell>
          <cell r="H620">
            <v>795750</v>
          </cell>
          <cell r="I620" t="str">
            <v>Approve</v>
          </cell>
          <cell r="L620" t="str">
            <v>January  7, 2009</v>
          </cell>
          <cell r="M620">
            <v>39820.4375</v>
          </cell>
          <cell r="N620" t="str">
            <v>Approve</v>
          </cell>
          <cell r="O620">
            <v>795000</v>
          </cell>
          <cell r="Q620" t="str">
            <v>Yes</v>
          </cell>
          <cell r="R620">
            <v>39820</v>
          </cell>
          <cell r="T620" t="str">
            <v>Mr. Roger Wynne</v>
          </cell>
          <cell r="U620" t="str">
            <v>308-436-5024</v>
          </cell>
          <cell r="V620" t="str">
            <v>Bruce Madden 815-970-2329</v>
          </cell>
          <cell r="W620" t="str">
            <v>205 State Street, P.O. Box 87</v>
          </cell>
          <cell r="X620" t="str">
            <v>Harrisburg</v>
          </cell>
          <cell r="Y620" t="str">
            <v>NE</v>
          </cell>
          <cell r="Z620" t="str">
            <v>69345</v>
          </cell>
          <cell r="AA620" t="str">
            <v>(308) 436-5025</v>
          </cell>
          <cell r="AE620" t="str">
            <v>Hughes Hubbard</v>
          </cell>
        </row>
        <row r="621">
          <cell r="A621">
            <v>573</v>
          </cell>
          <cell r="B621" t="str">
            <v>December 23, 2008</v>
          </cell>
          <cell r="C621" t="str">
            <v>FDIC</v>
          </cell>
          <cell r="D621" t="str">
            <v>RSSD</v>
          </cell>
          <cell r="E621">
            <v>2816474</v>
          </cell>
          <cell r="F621" t="str">
            <v>Centrix Bank &amp; Trust</v>
          </cell>
          <cell r="G621" t="str">
            <v>Private</v>
          </cell>
          <cell r="H621">
            <v>10000000</v>
          </cell>
          <cell r="I621" t="str">
            <v>Approve</v>
          </cell>
          <cell r="L621" t="str">
            <v>January  7, 2009</v>
          </cell>
          <cell r="M621">
            <v>39820.4375</v>
          </cell>
          <cell r="N621" t="str">
            <v>Approve</v>
          </cell>
          <cell r="O621">
            <v>10000000</v>
          </cell>
          <cell r="Q621" t="str">
            <v>Yes</v>
          </cell>
          <cell r="R621">
            <v>39820</v>
          </cell>
          <cell r="T621" t="str">
            <v>Ms. Lucy Gobin</v>
          </cell>
          <cell r="U621" t="str">
            <v>603-606-4701</v>
          </cell>
          <cell r="V621" t="str">
            <v>Joseph Reilly 603-606-4700</v>
          </cell>
          <cell r="W621" t="str">
            <v>P.O. Box 10600 / (1 Atwood Lane)</v>
          </cell>
          <cell r="X621" t="str">
            <v>Bedford</v>
          </cell>
          <cell r="Y621" t="str">
            <v>NH</v>
          </cell>
          <cell r="Z621" t="str">
            <v>03110</v>
          </cell>
          <cell r="AA621" t="str">
            <v>(603) 622-7426</v>
          </cell>
          <cell r="AE621" t="str">
            <v>Squire Sanders</v>
          </cell>
        </row>
        <row r="622">
          <cell r="A622">
            <v>574</v>
          </cell>
          <cell r="B622" t="str">
            <v>December 23, 2008</v>
          </cell>
          <cell r="C622" t="str">
            <v>FDIC</v>
          </cell>
          <cell r="D622" t="str">
            <v>RSSD</v>
          </cell>
          <cell r="E622">
            <v>3075429</v>
          </cell>
          <cell r="F622" t="str">
            <v>Andrews Holding Company / Commercial State Bank</v>
          </cell>
          <cell r="G622" t="str">
            <v>Private</v>
          </cell>
          <cell r="H622">
            <v>5000000</v>
          </cell>
          <cell r="I622" t="str">
            <v>Approve</v>
          </cell>
          <cell r="L622" t="str">
            <v>January 5, 2009</v>
          </cell>
          <cell r="M622">
            <v>39818.666666666664</v>
          </cell>
          <cell r="N622" t="str">
            <v>Approve</v>
          </cell>
          <cell r="O622">
            <v>5000000</v>
          </cell>
          <cell r="Q622" t="str">
            <v>Yes</v>
          </cell>
          <cell r="R622">
            <v>39819</v>
          </cell>
          <cell r="T622" t="str">
            <v>Mr. Steve Dunagan</v>
          </cell>
          <cell r="U622" t="str">
            <v>432-523-3440</v>
          </cell>
          <cell r="V622" t="str">
            <v>John Grist 432-523-3440</v>
          </cell>
          <cell r="W622" t="str">
            <v>200 South Main</v>
          </cell>
          <cell r="X622" t="str">
            <v>Andrews</v>
          </cell>
          <cell r="Y622" t="str">
            <v>TX</v>
          </cell>
          <cell r="Z622" t="str">
            <v>79714</v>
          </cell>
          <cell r="AA622" t="str">
            <v>(432) 523-6719</v>
          </cell>
          <cell r="AE622" t="str">
            <v>Squire Sanders</v>
          </cell>
        </row>
        <row r="623">
          <cell r="A623">
            <v>575</v>
          </cell>
          <cell r="B623" t="str">
            <v>December 23, 2008</v>
          </cell>
          <cell r="C623" t="str">
            <v>FDIC</v>
          </cell>
          <cell r="D623" t="str">
            <v>RSSD</v>
          </cell>
          <cell r="E623">
            <v>1442661</v>
          </cell>
          <cell r="F623" t="str">
            <v>County First Bank</v>
          </cell>
          <cell r="G623" t="str">
            <v>OTC - Private</v>
          </cell>
          <cell r="H623">
            <v>4700000</v>
          </cell>
          <cell r="I623" t="str">
            <v>Approve</v>
          </cell>
          <cell r="L623" t="str">
            <v>January 5, 2009</v>
          </cell>
          <cell r="M623">
            <v>39818.666666666664</v>
          </cell>
          <cell r="N623" t="str">
            <v>Approve</v>
          </cell>
          <cell r="O623">
            <v>4700000</v>
          </cell>
          <cell r="Q623" t="str">
            <v>Yes</v>
          </cell>
          <cell r="R623">
            <v>39819</v>
          </cell>
          <cell r="T623" t="str">
            <v>Mr. Earl R. Gieseman</v>
          </cell>
          <cell r="U623" t="str">
            <v>301-934-2265, ext 1151</v>
          </cell>
          <cell r="V623" t="str">
            <v>Charles A. Bryer 301-934-2265, ext 1102</v>
          </cell>
          <cell r="W623" t="str">
            <v>202 Centennial Street; P. O. Box 2752</v>
          </cell>
          <cell r="X623" t="str">
            <v>La Plata</v>
          </cell>
          <cell r="Y623" t="str">
            <v>MD</v>
          </cell>
          <cell r="Z623" t="str">
            <v>20646</v>
          </cell>
          <cell r="AA623" t="str">
            <v>(301) 934-2279</v>
          </cell>
          <cell r="AE623" t="str">
            <v>Hughes Hubbard</v>
          </cell>
        </row>
        <row r="624">
          <cell r="A624">
            <v>576</v>
          </cell>
          <cell r="B624" t="str">
            <v>December 23, 2008</v>
          </cell>
          <cell r="C624" t="str">
            <v>FDIC</v>
          </cell>
          <cell r="D624" t="str">
            <v>RSSD</v>
          </cell>
          <cell r="E624">
            <v>1050495</v>
          </cell>
          <cell r="F624" t="str">
            <v>Central Bancshares, Inc.</v>
          </cell>
          <cell r="G624" t="str">
            <v>Private</v>
          </cell>
          <cell r="H624">
            <v>3562980</v>
          </cell>
          <cell r="I624" t="str">
            <v>Approve</v>
          </cell>
          <cell r="L624" t="str">
            <v>January 5, 2009</v>
          </cell>
          <cell r="M624">
            <v>39818.666666666664</v>
          </cell>
          <cell r="N624" t="str">
            <v>Approve</v>
          </cell>
          <cell r="O624">
            <v>3562000</v>
          </cell>
          <cell r="Q624" t="str">
            <v>Yes</v>
          </cell>
          <cell r="R624">
            <v>39819</v>
          </cell>
          <cell r="T624" t="str">
            <v>Mr. Gary W. Thompson</v>
          </cell>
          <cell r="U624" t="str">
            <v>308-697-4344</v>
          </cell>
          <cell r="V624" t="str">
            <v>Robert J. Routh 402-474-6900</v>
          </cell>
          <cell r="W624" t="str">
            <v>623 Patterson</v>
          </cell>
          <cell r="X624" t="str">
            <v>Cambridge</v>
          </cell>
          <cell r="Y624" t="str">
            <v>NE</v>
          </cell>
          <cell r="Z624" t="str">
            <v>69022</v>
          </cell>
          <cell r="AA624" t="str">
            <v>(308) 697-4196</v>
          </cell>
          <cell r="AE624" t="str">
            <v>Squire Sanders</v>
          </cell>
        </row>
        <row r="625">
          <cell r="A625">
            <v>577</v>
          </cell>
          <cell r="B625" t="str">
            <v>December 23, 2008</v>
          </cell>
          <cell r="C625" t="str">
            <v>FDIC</v>
          </cell>
          <cell r="D625" t="str">
            <v>RSSD</v>
          </cell>
          <cell r="E625">
            <v>1097463</v>
          </cell>
          <cell r="F625" t="str">
            <v>Bradley Bancshares, Inc.</v>
          </cell>
          <cell r="G625" t="str">
            <v>Private</v>
          </cell>
          <cell r="H625">
            <v>1814850</v>
          </cell>
          <cell r="I625" t="str">
            <v>Approve</v>
          </cell>
          <cell r="L625" t="str">
            <v>January 5, 2009</v>
          </cell>
          <cell r="M625">
            <v>39818.666666666664</v>
          </cell>
          <cell r="N625" t="str">
            <v>Approve</v>
          </cell>
          <cell r="O625">
            <v>1814000</v>
          </cell>
          <cell r="Q625" t="str">
            <v>Yes</v>
          </cell>
          <cell r="R625">
            <v>39820</v>
          </cell>
          <cell r="T625" t="str">
            <v>Mr. Freddie M. Mobley</v>
          </cell>
          <cell r="U625" t="str">
            <v>870-226-2601</v>
          </cell>
          <cell r="V625" t="str">
            <v>Hugh Allen Quimby 870-226-2601</v>
          </cell>
          <cell r="W625" t="str">
            <v>P.O. Box 29 / (100 South Main Street)</v>
          </cell>
          <cell r="X625" t="str">
            <v>Warren</v>
          </cell>
          <cell r="Y625" t="str">
            <v>AR</v>
          </cell>
          <cell r="Z625" t="str">
            <v>71671</v>
          </cell>
          <cell r="AA625" t="str">
            <v>(870) 226-2253</v>
          </cell>
          <cell r="AE625" t="str">
            <v>Squire Sanders</v>
          </cell>
        </row>
        <row r="626">
          <cell r="A626">
            <v>578</v>
          </cell>
          <cell r="B626" t="str">
            <v>December 23, 2008</v>
          </cell>
          <cell r="C626" t="str">
            <v>FDIC</v>
          </cell>
          <cell r="D626" t="str">
            <v>RSSD</v>
          </cell>
          <cell r="E626">
            <v>3262818</v>
          </cell>
          <cell r="F626" t="str">
            <v>HillTop Community Bancorp, Inc.</v>
          </cell>
          <cell r="G626" t="str">
            <v>Private</v>
          </cell>
          <cell r="H626">
            <v>4000000</v>
          </cell>
          <cell r="I626" t="str">
            <v>Approve</v>
          </cell>
          <cell r="L626" t="str">
            <v>January  7, 2009</v>
          </cell>
          <cell r="M626">
            <v>39820.4375</v>
          </cell>
          <cell r="N626" t="str">
            <v>Approve</v>
          </cell>
          <cell r="O626">
            <v>4000000</v>
          </cell>
          <cell r="Q626" t="str">
            <v>Yes</v>
          </cell>
          <cell r="R626">
            <v>39820</v>
          </cell>
          <cell r="T626" t="str">
            <v>Mr. Mortimer J. O'Shea</v>
          </cell>
          <cell r="U626" t="str">
            <v>908-918-2400</v>
          </cell>
          <cell r="V626" t="str">
            <v>Walter A. Wojcik, Jr. 908-918-2402</v>
          </cell>
          <cell r="W626" t="str">
            <v>385 Springfield Avenue</v>
          </cell>
          <cell r="X626" t="str">
            <v>Summit</v>
          </cell>
          <cell r="Y626" t="str">
            <v>NJ</v>
          </cell>
          <cell r="Z626" t="str">
            <v>07901</v>
          </cell>
          <cell r="AA626" t="str">
            <v>(908) 522-1980</v>
          </cell>
          <cell r="AE626" t="str">
            <v>Hughes Hubbard</v>
          </cell>
        </row>
        <row r="627">
          <cell r="A627">
            <v>579</v>
          </cell>
          <cell r="B627" t="str">
            <v>December 23, 2008</v>
          </cell>
          <cell r="C627" t="str">
            <v>FDIC</v>
          </cell>
          <cell r="D627" t="str">
            <v>RSSD</v>
          </cell>
          <cell r="E627">
            <v>3734753</v>
          </cell>
          <cell r="F627" t="str">
            <v>Integrity Bancshares, Inc.</v>
          </cell>
          <cell r="G627" t="str">
            <v>Private</v>
          </cell>
          <cell r="H627">
            <v>9375000</v>
          </cell>
          <cell r="I627" t="str">
            <v>Approve</v>
          </cell>
          <cell r="L627" t="str">
            <v>January  7, 2009</v>
          </cell>
          <cell r="M627">
            <v>39820.4375</v>
          </cell>
          <cell r="N627" t="str">
            <v>Approve</v>
          </cell>
          <cell r="O627">
            <v>9375000</v>
          </cell>
          <cell r="Q627" t="str">
            <v>Yes</v>
          </cell>
          <cell r="R627">
            <v>39820</v>
          </cell>
          <cell r="T627" t="str">
            <v>Ms. Laurel Leitzel</v>
          </cell>
          <cell r="U627" t="str">
            <v>717-920-3690</v>
          </cell>
          <cell r="V627" t="str">
            <v>James T. Gibson 717-920-4900</v>
          </cell>
          <cell r="W627" t="str">
            <v>3345 Market Street</v>
          </cell>
          <cell r="X627" t="str">
            <v>Camp Hill</v>
          </cell>
          <cell r="Y627" t="str">
            <v>PA</v>
          </cell>
          <cell r="Z627" t="str">
            <v>17011</v>
          </cell>
          <cell r="AA627" t="str">
            <v>(717) 920-3611</v>
          </cell>
          <cell r="AE627" t="str">
            <v>Squire Sanders</v>
          </cell>
        </row>
        <row r="628">
          <cell r="A628">
            <v>580</v>
          </cell>
          <cell r="B628" t="str">
            <v>December 23, 2008</v>
          </cell>
          <cell r="C628" t="str">
            <v>FDIC</v>
          </cell>
          <cell r="D628" t="str">
            <v>RSSD</v>
          </cell>
          <cell r="E628">
            <v>1206201</v>
          </cell>
          <cell r="F628" t="str">
            <v>Independence Bancshares, Inc. / Northeast Security Bank</v>
          </cell>
          <cell r="G628" t="str">
            <v>Private</v>
          </cell>
          <cell r="H628">
            <v>4200000</v>
          </cell>
          <cell r="I628" t="str">
            <v>Approve</v>
          </cell>
          <cell r="L628" t="str">
            <v>January 5, 2009</v>
          </cell>
          <cell r="M628">
            <v>39818.666666666664</v>
          </cell>
          <cell r="N628" t="str">
            <v>Approve</v>
          </cell>
          <cell r="O628">
            <v>4200000</v>
          </cell>
          <cell r="Q628" t="str">
            <v>Yes</v>
          </cell>
          <cell r="R628">
            <v>39819</v>
          </cell>
          <cell r="T628" t="str">
            <v>Mr. Craig K. Coffman</v>
          </cell>
          <cell r="U628" t="str">
            <v>319-334-7035</v>
          </cell>
          <cell r="V628" t="str">
            <v>Brian K. Meyer 319-334-7035</v>
          </cell>
          <cell r="W628" t="str">
            <v>231 First Street East, P.O. Box 511</v>
          </cell>
          <cell r="X628" t="str">
            <v>Independence</v>
          </cell>
          <cell r="Y628" t="str">
            <v>IA</v>
          </cell>
          <cell r="Z628" t="str">
            <v>50644</v>
          </cell>
          <cell r="AA628" t="str">
            <v>(319) 334-3474</v>
          </cell>
          <cell r="AE628" t="str">
            <v>Hughes Hubbard</v>
          </cell>
        </row>
        <row r="629">
          <cell r="A629">
            <v>581</v>
          </cell>
          <cell r="B629" t="str">
            <v>December 23, 2008</v>
          </cell>
          <cell r="C629" t="str">
            <v>FDIC</v>
          </cell>
          <cell r="D629" t="str">
            <v>RSSD</v>
          </cell>
          <cell r="E629">
            <v>2582827</v>
          </cell>
          <cell r="F629" t="str">
            <v>Northway Financial, Inc.</v>
          </cell>
          <cell r="G629" t="str">
            <v>OTC - Private</v>
          </cell>
          <cell r="H629">
            <v>10000000</v>
          </cell>
          <cell r="I629" t="str">
            <v>Approve</v>
          </cell>
          <cell r="L629" t="str">
            <v>January 5, 2009</v>
          </cell>
          <cell r="M629">
            <v>39818.666666666664</v>
          </cell>
          <cell r="N629" t="str">
            <v>Approve</v>
          </cell>
          <cell r="O629">
            <v>10000000</v>
          </cell>
          <cell r="Q629" t="str">
            <v>Yes</v>
          </cell>
          <cell r="R629">
            <v>39819</v>
          </cell>
          <cell r="T629" t="str">
            <v>Mr. Richard P. Orsillo</v>
          </cell>
          <cell r="U629" t="str">
            <v>603-752-1171, ext 2668</v>
          </cell>
          <cell r="V629" t="str">
            <v>Susan L. Goupil 603-752-1171, ext 2642</v>
          </cell>
          <cell r="W629" t="str">
            <v>9 Main Street</v>
          </cell>
          <cell r="X629" t="str">
            <v>Berlin</v>
          </cell>
          <cell r="Y629" t="str">
            <v>NH</v>
          </cell>
          <cell r="Z629" t="str">
            <v>03570</v>
          </cell>
          <cell r="AA629" t="str">
            <v>(603) 733-1016</v>
          </cell>
          <cell r="AE629" t="str">
            <v>Squire Sanders</v>
          </cell>
        </row>
        <row r="630">
          <cell r="A630">
            <v>582</v>
          </cell>
          <cell r="B630" t="str">
            <v>December 23, 2008</v>
          </cell>
          <cell r="C630" t="str">
            <v>FDIC</v>
          </cell>
          <cell r="D630" t="str">
            <v>RSSD</v>
          </cell>
          <cell r="E630">
            <v>1140574</v>
          </cell>
          <cell r="F630" t="str">
            <v>Todd Bancshares, Inc. / United Southern Bank</v>
          </cell>
          <cell r="G630" t="str">
            <v>Private</v>
          </cell>
          <cell r="H630">
            <v>4000000</v>
          </cell>
          <cell r="I630" t="str">
            <v>Approve</v>
          </cell>
          <cell r="L630" t="str">
            <v>January 5, 2009</v>
          </cell>
          <cell r="M630">
            <v>39818.666666666664</v>
          </cell>
          <cell r="N630" t="str">
            <v>Approve</v>
          </cell>
          <cell r="O630">
            <v>4000000</v>
          </cell>
          <cell r="Q630" t="str">
            <v>Yes</v>
          </cell>
          <cell r="R630">
            <v>39819</v>
          </cell>
          <cell r="T630" t="str">
            <v>Mr. Jack D. Moore</v>
          </cell>
          <cell r="U630" t="str">
            <v>270-885-0056</v>
          </cell>
          <cell r="V630" t="str">
            <v>Jeff Fritts 270-885-0056</v>
          </cell>
          <cell r="W630" t="str">
            <v>1813 E. 9th St., P.O. Box 951</v>
          </cell>
          <cell r="X630" t="str">
            <v>Hopkinsville</v>
          </cell>
          <cell r="Y630" t="str">
            <v>KY</v>
          </cell>
          <cell r="Z630" t="str">
            <v>42241</v>
          </cell>
          <cell r="AA630" t="str">
            <v>(270) 885-5087</v>
          </cell>
          <cell r="AE630" t="str">
            <v>Hughes Hubbard</v>
          </cell>
        </row>
        <row r="631">
          <cell r="A631">
            <v>583</v>
          </cell>
          <cell r="B631" t="str">
            <v>December 23, 2008</v>
          </cell>
          <cell r="C631" t="str">
            <v>FRB</v>
          </cell>
          <cell r="D631" t="str">
            <v>RSSD</v>
          </cell>
          <cell r="E631">
            <v>3649950</v>
          </cell>
          <cell r="F631" t="str">
            <v>Palomar Enterprises, LLC / Farmers and Merchants Bank of Long Beach</v>
          </cell>
          <cell r="G631" t="str">
            <v>Private</v>
          </cell>
          <cell r="H631">
            <v>65000000</v>
          </cell>
          <cell r="I631" t="str">
            <v>Approve</v>
          </cell>
          <cell r="L631" t="str">
            <v>January 9, 2009</v>
          </cell>
          <cell r="M631">
            <v>39822.520833333336</v>
          </cell>
          <cell r="N631" t="str">
            <v>Approve</v>
          </cell>
          <cell r="O631">
            <v>65000000</v>
          </cell>
          <cell r="Q631" t="str">
            <v>Yes</v>
          </cell>
          <cell r="R631">
            <v>39827</v>
          </cell>
          <cell r="T631" t="str">
            <v>Mr. W. Henry Walker</v>
          </cell>
          <cell r="U631" t="str">
            <v>562-499-4824</v>
          </cell>
          <cell r="V631" t="str">
            <v>John W. H. Hinrichs 562-499-4835</v>
          </cell>
          <cell r="W631" t="str">
            <v>302 Pine Avenue</v>
          </cell>
          <cell r="X631" t="str">
            <v>Long Beach</v>
          </cell>
          <cell r="Y631" t="str">
            <v>CA</v>
          </cell>
          <cell r="Z631" t="str">
            <v>90802</v>
          </cell>
          <cell r="AA631" t="str">
            <v>(562) 344-2325</v>
          </cell>
          <cell r="AE631" t="str">
            <v>Squire Sanders</v>
          </cell>
        </row>
        <row r="632">
          <cell r="A632">
            <v>584</v>
          </cell>
          <cell r="B632" t="str">
            <v>December 23, 2008</v>
          </cell>
          <cell r="C632" t="str">
            <v>FRB</v>
          </cell>
          <cell r="D632" t="str">
            <v>RSSD</v>
          </cell>
          <cell r="E632">
            <v>3217032</v>
          </cell>
          <cell r="F632" t="str">
            <v>Bank of the James Financial Group, Inc.</v>
          </cell>
          <cell r="G632" t="str">
            <v>OTC - Public</v>
          </cell>
          <cell r="H632">
            <v>7708000</v>
          </cell>
          <cell r="I632" t="str">
            <v>Approve</v>
          </cell>
          <cell r="L632" t="str">
            <v>January 5, 2009</v>
          </cell>
          <cell r="M632">
            <v>39818.666666666664</v>
          </cell>
          <cell r="N632" t="str">
            <v>Approve</v>
          </cell>
          <cell r="O632">
            <v>7708000</v>
          </cell>
          <cell r="Q632" t="str">
            <v>Yes</v>
          </cell>
          <cell r="R632">
            <v>39819</v>
          </cell>
          <cell r="T632" t="str">
            <v>Mr. Robert R. Chapman III</v>
          </cell>
          <cell r="U632" t="str">
            <v>434-455-7510</v>
          </cell>
          <cell r="V632" t="str">
            <v>J. Todd Scruggs</v>
          </cell>
          <cell r="W632" t="str">
            <v>828 Main St.</v>
          </cell>
          <cell r="X632" t="str">
            <v>Lynchburg</v>
          </cell>
          <cell r="Y632" t="str">
            <v>VA</v>
          </cell>
          <cell r="Z632" t="str">
            <v>24504</v>
          </cell>
          <cell r="AA632" t="str">
            <v>(434) 455-7575</v>
          </cell>
          <cell r="AE632" t="str">
            <v>Hughes Hubbard</v>
          </cell>
        </row>
        <row r="633">
          <cell r="A633">
            <v>585</v>
          </cell>
          <cell r="B633" t="str">
            <v>December 23, 2008</v>
          </cell>
          <cell r="C633" t="str">
            <v>FRB</v>
          </cell>
          <cell r="D633" t="str">
            <v>RSSD</v>
          </cell>
          <cell r="E633">
            <v>1054813</v>
          </cell>
          <cell r="F633" t="str">
            <v>Washington Investment Company / Colorado Community Bank</v>
          </cell>
          <cell r="G633" t="str">
            <v>Private</v>
          </cell>
          <cell r="H633">
            <v>11000000</v>
          </cell>
          <cell r="I633" t="str">
            <v>Approve</v>
          </cell>
          <cell r="L633" t="str">
            <v>January 5, 2009</v>
          </cell>
          <cell r="M633">
            <v>39818.666666666664</v>
          </cell>
          <cell r="N633" t="str">
            <v>Approve</v>
          </cell>
          <cell r="O633">
            <v>11000000</v>
          </cell>
          <cell r="Q633" t="str">
            <v>Yes</v>
          </cell>
          <cell r="R633">
            <v>39819</v>
          </cell>
          <cell r="T633" t="str">
            <v>Mr. Jerry Bryant</v>
          </cell>
          <cell r="U633" t="str">
            <v>970-396-0322</v>
          </cell>
          <cell r="V633" t="str">
            <v>Patrick Lynch 303-829-0125</v>
          </cell>
          <cell r="W633" t="str">
            <v>615 West 8th Ave.</v>
          </cell>
          <cell r="X633" t="str">
            <v>Yuma</v>
          </cell>
          <cell r="Y633" t="str">
            <v>CO</v>
          </cell>
          <cell r="Z633" t="str">
            <v>80759</v>
          </cell>
          <cell r="AA633" t="str">
            <v>(970) 339-3041</v>
          </cell>
          <cell r="AE633" t="str">
            <v>Squire Sanders</v>
          </cell>
        </row>
        <row r="634">
          <cell r="A634">
            <v>586</v>
          </cell>
          <cell r="B634" t="str">
            <v>December 23, 2008</v>
          </cell>
          <cell r="C634" t="str">
            <v>FDIC</v>
          </cell>
          <cell r="D634" t="str">
            <v>RSSD</v>
          </cell>
          <cell r="E634">
            <v>2736219</v>
          </cell>
          <cell r="F634" t="str">
            <v>Transportation Alliance Bank, Inc.</v>
          </cell>
          <cell r="G634" t="str">
            <v>Private</v>
          </cell>
          <cell r="H634">
            <v>16990000</v>
          </cell>
          <cell r="I634" t="str">
            <v>Withdrawn</v>
          </cell>
          <cell r="P634" t="str">
            <v>FDIC withdrew the application from Treasury processingby email on 12/30/08</v>
          </cell>
          <cell r="T634" t="str">
            <v>Mr. Boyd Hunter</v>
          </cell>
          <cell r="U634" t="str">
            <v>801-624-4802</v>
          </cell>
          <cell r="V634" t="str">
            <v>JJ Singh 801-624-1644</v>
          </cell>
          <cell r="W634" t="str">
            <v>4185 Harrison Blvd, Suite 200</v>
          </cell>
          <cell r="X634" t="str">
            <v>Ogden</v>
          </cell>
          <cell r="Y634" t="str">
            <v>UT</v>
          </cell>
          <cell r="Z634" t="str">
            <v>84403</v>
          </cell>
          <cell r="AA634" t="str">
            <v>(801) 624-1705</v>
          </cell>
          <cell r="AE634" t="str">
            <v>Hughes Hubbard</v>
          </cell>
        </row>
        <row r="636">
          <cell r="A636">
            <v>587</v>
          </cell>
          <cell r="B636" t="str">
            <v>December 24, 2008</v>
          </cell>
          <cell r="C636" t="str">
            <v>FDIC</v>
          </cell>
          <cell r="D636" t="str">
            <v>RSSD</v>
          </cell>
          <cell r="E636" t="str">
            <v>30810 (for Discover Bank)</v>
          </cell>
          <cell r="F636" t="str">
            <v>Discover Financial Services / Discover Bank</v>
          </cell>
          <cell r="G636" t="str">
            <v xml:space="preserve">Public </v>
          </cell>
          <cell r="H636">
            <v>1224558900</v>
          </cell>
          <cell r="I636" t="str">
            <v>Approve</v>
          </cell>
          <cell r="L636" t="str">
            <v>January 14, 2009</v>
          </cell>
          <cell r="M636">
            <v>39827.416666666664</v>
          </cell>
          <cell r="N636" t="str">
            <v>Approve</v>
          </cell>
          <cell r="O636">
            <v>1224588000</v>
          </cell>
          <cell r="Q636" t="str">
            <v>Yes</v>
          </cell>
          <cell r="T636" t="str">
            <v>Ms. Kelly McNamara Corley</v>
          </cell>
          <cell r="U636" t="str">
            <v>224-405-1009 (office), 847-274-5710 (cell)</v>
          </cell>
          <cell r="V636" t="str">
            <v>Christopher Greene 224-405-0330 (office), 224-420-0202 (cell)</v>
          </cell>
          <cell r="W636" t="str">
            <v>2500 Lake Cook Road</v>
          </cell>
          <cell r="X636" t="str">
            <v>Riverwoods</v>
          </cell>
          <cell r="Y636" t="str">
            <v>IL</v>
          </cell>
          <cell r="Z636" t="str">
            <v>60015</v>
          </cell>
          <cell r="AA636" t="str">
            <v>(224) 405-4584</v>
          </cell>
        </row>
        <row r="638">
          <cell r="A638">
            <v>588</v>
          </cell>
          <cell r="B638" t="str">
            <v>December 29, 2008</v>
          </cell>
          <cell r="C638" t="str">
            <v>FRB</v>
          </cell>
          <cell r="D638" t="str">
            <v>RSSD</v>
          </cell>
          <cell r="E638">
            <v>3207686</v>
          </cell>
          <cell r="F638" t="str">
            <v>Community Guaranty Corporation</v>
          </cell>
          <cell r="G638" t="str">
            <v>Private</v>
          </cell>
          <cell r="H638">
            <v>1000000</v>
          </cell>
          <cell r="I638" t="str">
            <v>Approve</v>
          </cell>
          <cell r="L638" t="str">
            <v>January 5, 2009</v>
          </cell>
          <cell r="M638">
            <v>39818.666666666664</v>
          </cell>
          <cell r="N638" t="str">
            <v>Approve - Conditional</v>
          </cell>
          <cell r="O638">
            <v>1000000</v>
          </cell>
          <cell r="P638" t="str">
            <v>Check on the date the application was filed</v>
          </cell>
          <cell r="Q638" t="str">
            <v>Yes</v>
          </cell>
          <cell r="R638">
            <v>39819</v>
          </cell>
          <cell r="T638" t="str">
            <v>Mr. Michael J. Long</v>
          </cell>
          <cell r="U638" t="str">
            <v>603-536-0001, ext 555</v>
          </cell>
          <cell r="V638" t="str">
            <v>Keith L. Philbrick 603-536-0001, ext 521</v>
          </cell>
          <cell r="W638" t="str">
            <v>28 South Main Street, P.O. Box 996</v>
          </cell>
          <cell r="X638" t="str">
            <v>Plymouth</v>
          </cell>
          <cell r="Y638" t="str">
            <v>NH</v>
          </cell>
          <cell r="Z638" t="str">
            <v>03264</v>
          </cell>
          <cell r="AA638" t="str">
            <v>(603) 536-2222</v>
          </cell>
          <cell r="AE638" t="str">
            <v>Hughes Hubbard</v>
          </cell>
        </row>
        <row r="639">
          <cell r="A639">
            <v>589</v>
          </cell>
          <cell r="B639" t="str">
            <v>December 29, 2008</v>
          </cell>
          <cell r="C639" t="str">
            <v>FRB</v>
          </cell>
          <cell r="D639" t="str">
            <v>RSSD</v>
          </cell>
          <cell r="E639">
            <v>1203899</v>
          </cell>
          <cell r="F639" t="str">
            <v>Central Bancshares, Inc.</v>
          </cell>
          <cell r="G639" t="str">
            <v>Private</v>
          </cell>
          <cell r="H639">
            <v>12300000</v>
          </cell>
          <cell r="I639" t="str">
            <v>Approve</v>
          </cell>
          <cell r="L639" t="str">
            <v>January 5, 2009</v>
          </cell>
          <cell r="M639">
            <v>39818.666666666664</v>
          </cell>
          <cell r="N639" t="str">
            <v>Approve</v>
          </cell>
          <cell r="O639">
            <v>12300000</v>
          </cell>
          <cell r="Q639" t="str">
            <v>Yes</v>
          </cell>
          <cell r="R639">
            <v>39819</v>
          </cell>
          <cell r="T639" t="str">
            <v>Mr. Dennis H. McDonald</v>
          </cell>
          <cell r="U639" t="str">
            <v>563-262-3137</v>
          </cell>
          <cell r="V639" t="str">
            <v>Roger W. Klein, 563-262-3133</v>
          </cell>
          <cell r="W639" t="str">
            <v>301 Iowa Ave., P.O. Box 146</v>
          </cell>
          <cell r="X639" t="str">
            <v>Muscatine</v>
          </cell>
          <cell r="Y639" t="str">
            <v>IA</v>
          </cell>
          <cell r="Z639" t="str">
            <v>52761</v>
          </cell>
          <cell r="AA639" t="str">
            <v>(563) 262-3141</v>
          </cell>
          <cell r="AE639" t="str">
            <v>Squire Sanders</v>
          </cell>
        </row>
        <row r="641">
          <cell r="A641">
            <v>590</v>
          </cell>
          <cell r="B641" t="str">
            <v>January 2, 2009</v>
          </cell>
          <cell r="C641" t="str">
            <v>FDIC</v>
          </cell>
          <cell r="D641" t="str">
            <v>RSSD</v>
          </cell>
          <cell r="E641">
            <v>1099319</v>
          </cell>
          <cell r="F641" t="str">
            <v>Dix Bancshares, Inc.</v>
          </cell>
          <cell r="G641" t="str">
            <v>Private</v>
          </cell>
          <cell r="H641">
            <v>600000</v>
          </cell>
          <cell r="I641" t="str">
            <v>Approve</v>
          </cell>
          <cell r="L641" t="str">
            <v>January  7, 2009</v>
          </cell>
          <cell r="M641">
            <v>39820.4375</v>
          </cell>
          <cell r="N641" t="str">
            <v>Approve</v>
          </cell>
          <cell r="O641">
            <v>600000</v>
          </cell>
          <cell r="Q641" t="str">
            <v>Yes</v>
          </cell>
          <cell r="R641">
            <v>39827</v>
          </cell>
          <cell r="T641" t="str">
            <v>Mr. David M. Davis</v>
          </cell>
          <cell r="U641" t="str">
            <v>618-266-7444</v>
          </cell>
          <cell r="V641" t="str">
            <v>James K. Davis 618-266-7444</v>
          </cell>
          <cell r="W641" t="str">
            <v>312 N Main Street</v>
          </cell>
          <cell r="X641" t="str">
            <v>Dix</v>
          </cell>
          <cell r="Y641" t="str">
            <v>IL</v>
          </cell>
          <cell r="Z641" t="str">
            <v>62830</v>
          </cell>
          <cell r="AA641" t="str">
            <v>(618) 266-7459</v>
          </cell>
          <cell r="AE641" t="str">
            <v>Hughes Hubbard</v>
          </cell>
        </row>
        <row r="642">
          <cell r="A642">
            <v>591</v>
          </cell>
          <cell r="B642" t="str">
            <v>January 2, 2009</v>
          </cell>
          <cell r="C642" t="str">
            <v>FDIC</v>
          </cell>
          <cell r="D642" t="str">
            <v>RSSD</v>
          </cell>
          <cell r="E642">
            <v>1469800</v>
          </cell>
          <cell r="F642" t="str">
            <v>Carrollton Bancorp</v>
          </cell>
          <cell r="G642" t="str">
            <v xml:space="preserve">Public </v>
          </cell>
          <cell r="H642">
            <v>9250000</v>
          </cell>
          <cell r="I642" t="str">
            <v>Approve</v>
          </cell>
          <cell r="L642" t="str">
            <v>January  7, 2009</v>
          </cell>
          <cell r="M642">
            <v>39820.4375</v>
          </cell>
          <cell r="N642" t="str">
            <v>Approve</v>
          </cell>
          <cell r="O642">
            <v>9201000</v>
          </cell>
          <cell r="Q642" t="str">
            <v>Yes</v>
          </cell>
          <cell r="R642">
            <v>39822</v>
          </cell>
          <cell r="T642" t="str">
            <v>Mr. Robert A. Altieri</v>
          </cell>
          <cell r="U642" t="str">
            <v>410-536-7392</v>
          </cell>
          <cell r="V642" t="str">
            <v>James M. Uveges 410-536-7308</v>
          </cell>
          <cell r="W642" t="str">
            <v>344 North Charles Street</v>
          </cell>
          <cell r="X642" t="str">
            <v>Baltimore</v>
          </cell>
          <cell r="Y642" t="str">
            <v>MD</v>
          </cell>
          <cell r="Z642" t="str">
            <v>21201</v>
          </cell>
          <cell r="AA642" t="str">
            <v>(410) 625-0355</v>
          </cell>
          <cell r="AE642" t="str">
            <v>Squire Sanders</v>
          </cell>
        </row>
        <row r="643">
          <cell r="A643">
            <v>592</v>
          </cell>
          <cell r="B643" t="str">
            <v>January 2, 2009</v>
          </cell>
          <cell r="C643" t="str">
            <v>FDIC</v>
          </cell>
          <cell r="D643" t="str">
            <v>RSSD</v>
          </cell>
          <cell r="E643">
            <v>1827923</v>
          </cell>
          <cell r="F643" t="str">
            <v>Bridge Community Bank ESOP</v>
          </cell>
          <cell r="H643">
            <v>1000000</v>
          </cell>
          <cell r="I643" t="str">
            <v>Approve</v>
          </cell>
          <cell r="L643" t="str">
            <v>January 14, 2009</v>
          </cell>
          <cell r="M643">
            <v>39827.416666666664</v>
          </cell>
          <cell r="N643" t="str">
            <v>Approve</v>
          </cell>
          <cell r="O643">
            <v>1000000</v>
          </cell>
          <cell r="Q643" t="str">
            <v>Yes</v>
          </cell>
          <cell r="R643">
            <v>39822</v>
          </cell>
          <cell r="T643" t="str">
            <v>R.A. Steen</v>
          </cell>
          <cell r="U643" t="str">
            <v>563-432-7291</v>
          </cell>
          <cell r="V643" t="str">
            <v>Jeffrey Meyer 563-432-7291</v>
          </cell>
          <cell r="W643" t="str">
            <v>302 Hwy 1 SE</v>
          </cell>
          <cell r="X643" t="str">
            <v>Mount Vernon</v>
          </cell>
          <cell r="Y643" t="str">
            <v>IA</v>
          </cell>
          <cell r="Z643" t="str">
            <v>52314</v>
          </cell>
          <cell r="AA643" t="str">
            <v>(563) 432-7294</v>
          </cell>
          <cell r="AE643" t="str">
            <v>Hughes Hubbard</v>
          </cell>
        </row>
        <row r="644">
          <cell r="A644">
            <v>593</v>
          </cell>
          <cell r="B644" t="str">
            <v>January 2, 2009</v>
          </cell>
          <cell r="C644" t="str">
            <v>FDIC</v>
          </cell>
          <cell r="D644" t="str">
            <v>RSSD</v>
          </cell>
          <cell r="E644">
            <v>1140659</v>
          </cell>
          <cell r="F644" t="str">
            <v>Community First Bancshares Inc./First State Bank</v>
          </cell>
          <cell r="G644" t="str">
            <v>Private</v>
          </cell>
          <cell r="H644">
            <v>32095500</v>
          </cell>
          <cell r="I644" t="str">
            <v>Approve</v>
          </cell>
          <cell r="L644" t="str">
            <v>January 16, 2009</v>
          </cell>
          <cell r="M644">
            <v>39829.541666666664</v>
          </cell>
          <cell r="N644" t="str">
            <v>Approve</v>
          </cell>
          <cell r="O644">
            <v>32080000</v>
          </cell>
          <cell r="R644">
            <v>39829</v>
          </cell>
          <cell r="T644" t="str">
            <v>Mr. Victor M. Castro</v>
          </cell>
          <cell r="U644" t="str">
            <v>731-886-8830</v>
          </cell>
          <cell r="V644" t="str">
            <v>John C. Clark 731-886-8851</v>
          </cell>
          <cell r="W644" t="str">
            <v>115 West Washington Ave.</v>
          </cell>
          <cell r="X644" t="str">
            <v>Union City</v>
          </cell>
          <cell r="Y644" t="str">
            <v>TN</v>
          </cell>
          <cell r="Z644" t="str">
            <v>38261</v>
          </cell>
          <cell r="AA644" t="str">
            <v>(731) 884-4334</v>
          </cell>
          <cell r="AE644" t="str">
            <v>Squire Sanders</v>
          </cell>
        </row>
        <row r="645">
          <cell r="A645">
            <v>594</v>
          </cell>
          <cell r="B645" t="str">
            <v>January 2, 2009</v>
          </cell>
          <cell r="C645" t="str">
            <v>FDIC</v>
          </cell>
          <cell r="D645" t="str">
            <v>RSSD</v>
          </cell>
          <cell r="E645">
            <v>3450521</v>
          </cell>
          <cell r="F645" t="str">
            <v>Evergreen Bancshares, Inc./American Bank of Missouri</v>
          </cell>
          <cell r="G645" t="str">
            <v>OTC - Private</v>
          </cell>
          <cell r="H645">
            <v>2942430</v>
          </cell>
          <cell r="I645" t="str">
            <v>Approve</v>
          </cell>
          <cell r="L645" t="str">
            <v>January  7, 2009</v>
          </cell>
          <cell r="M645">
            <v>39820.4375</v>
          </cell>
          <cell r="N645" t="str">
            <v>Approve</v>
          </cell>
          <cell r="O645">
            <v>2942000</v>
          </cell>
          <cell r="Q645" t="str">
            <v>Yes</v>
          </cell>
          <cell r="R645">
            <v>39822</v>
          </cell>
          <cell r="T645" t="str">
            <v>Mr. Timothy C. Nash</v>
          </cell>
          <cell r="U645" t="str">
            <v>636-745-2888</v>
          </cell>
          <cell r="V645" t="str">
            <v>Melissa C. Springmeyer 636-745-2888</v>
          </cell>
          <cell r="W645" t="str">
            <v>1701 Macklind Ave.</v>
          </cell>
          <cell r="X645" t="str">
            <v>St. Louis</v>
          </cell>
          <cell r="Y645" t="str">
            <v>MO</v>
          </cell>
          <cell r="Z645" t="str">
            <v>63110</v>
          </cell>
          <cell r="AA645" t="str">
            <v>(636) 745-2931</v>
          </cell>
          <cell r="AE645" t="str">
            <v>Hughes Hubbard</v>
          </cell>
        </row>
        <row r="646">
          <cell r="A646">
            <v>595</v>
          </cell>
          <cell r="B646" t="str">
            <v>January 2, 2009</v>
          </cell>
          <cell r="C646" t="str">
            <v>FDIC</v>
          </cell>
          <cell r="D646" t="str">
            <v>RSSD</v>
          </cell>
          <cell r="E646">
            <v>2787118</v>
          </cell>
          <cell r="F646" t="str">
            <v>Reliance Bancshares, Inc.</v>
          </cell>
          <cell r="H646">
            <v>40000000</v>
          </cell>
          <cell r="I646" t="str">
            <v>Approve</v>
          </cell>
          <cell r="L646" t="str">
            <v>January 15, 2009</v>
          </cell>
          <cell r="M646">
            <v>39828.541666666664</v>
          </cell>
          <cell r="N646" t="str">
            <v>Approve</v>
          </cell>
          <cell r="O646">
            <v>40000000</v>
          </cell>
          <cell r="Q646" t="str">
            <v>Yes</v>
          </cell>
          <cell r="R646">
            <v>39829</v>
          </cell>
          <cell r="T646" t="str">
            <v>Dale E. Oberkfell</v>
          </cell>
          <cell r="U646" t="str">
            <v>314-569-7202</v>
          </cell>
          <cell r="V646" t="str">
            <v>Jerry S. Von Rohr 314-569-7206</v>
          </cell>
          <cell r="W646" t="str">
            <v>10401 Clayton Road</v>
          </cell>
          <cell r="X646" t="str">
            <v>Frontenac</v>
          </cell>
          <cell r="Y646" t="str">
            <v>MO</v>
          </cell>
          <cell r="Z646" t="str">
            <v>63131-2909</v>
          </cell>
          <cell r="AA646" t="str">
            <v>(314) 569-7302</v>
          </cell>
          <cell r="AE646" t="str">
            <v>Squire Sanders</v>
          </cell>
        </row>
        <row r="647">
          <cell r="A647">
            <v>596</v>
          </cell>
          <cell r="B647" t="str">
            <v>January 2, 2009</v>
          </cell>
          <cell r="C647" t="str">
            <v>FDIC</v>
          </cell>
          <cell r="D647" t="str">
            <v>RSSD</v>
          </cell>
          <cell r="E647">
            <v>3266302</v>
          </cell>
          <cell r="F647" t="str">
            <v>First American International Bank</v>
          </cell>
          <cell r="G647" t="str">
            <v>OTC - Private</v>
          </cell>
          <cell r="H647">
            <v>17000000</v>
          </cell>
          <cell r="I647" t="str">
            <v>Approve</v>
          </cell>
          <cell r="T647" t="str">
            <v>Glenn J. Chang</v>
          </cell>
          <cell r="U647" t="str">
            <v>718-871-8338, ext 28</v>
          </cell>
          <cell r="V647" t="str">
            <v>Alfonso Lau 718-871-8338, ext 38</v>
          </cell>
          <cell r="W647" t="str">
            <v>5503 8th Avenue</v>
          </cell>
          <cell r="X647" t="str">
            <v>Brooklyn</v>
          </cell>
          <cell r="Y647" t="str">
            <v>NY</v>
          </cell>
          <cell r="Z647" t="str">
            <v>11220</v>
          </cell>
          <cell r="AA647" t="str">
            <v>(718) 686-0969</v>
          </cell>
          <cell r="AE647" t="str">
            <v>Hughes Hubbard</v>
          </cell>
        </row>
        <row r="648">
          <cell r="A648">
            <v>597</v>
          </cell>
          <cell r="B648" t="str">
            <v>January 2, 2009</v>
          </cell>
          <cell r="C648" t="str">
            <v>FDIC</v>
          </cell>
          <cell r="D648" t="str">
            <v>RSSD</v>
          </cell>
          <cell r="E648">
            <v>2966614</v>
          </cell>
          <cell r="F648" t="str">
            <v>Carolina Trust Bank</v>
          </cell>
          <cell r="G648" t="str">
            <v xml:space="preserve">Public </v>
          </cell>
          <cell r="H648">
            <v>4500000</v>
          </cell>
          <cell r="I648" t="str">
            <v>Approve</v>
          </cell>
          <cell r="L648" t="str">
            <v>January  7, 2009</v>
          </cell>
          <cell r="M648">
            <v>39820.4375</v>
          </cell>
          <cell r="N648" t="str">
            <v>Approve</v>
          </cell>
          <cell r="O648">
            <v>4500000</v>
          </cell>
          <cell r="P648" t="str">
            <v>1/7/09: primary contact asked for the fax to go to the secondary contact, as he will be out of the office for a while.</v>
          </cell>
          <cell r="Q648" t="str">
            <v>Yes</v>
          </cell>
          <cell r="R648">
            <v>39822</v>
          </cell>
          <cell r="T648" t="str">
            <v>Donald J. Boyer</v>
          </cell>
          <cell r="U648" t="str">
            <v>704-735-1258 - make attention to Michael Cline</v>
          </cell>
          <cell r="V648" t="str">
            <v>J. Michael Cline 704-735-5745</v>
          </cell>
          <cell r="W648" t="str">
            <v>901 E. Main St.</v>
          </cell>
          <cell r="X648" t="str">
            <v>Lincolnton</v>
          </cell>
          <cell r="Y648" t="str">
            <v>NC</v>
          </cell>
          <cell r="Z648" t="str">
            <v>28092</v>
          </cell>
          <cell r="AA648" t="str">
            <v>(704) 735-5423</v>
          </cell>
          <cell r="AE648" t="str">
            <v>Squire Sanders</v>
          </cell>
        </row>
        <row r="649">
          <cell r="A649">
            <v>598</v>
          </cell>
          <cell r="B649" t="str">
            <v>January 2, 2009</v>
          </cell>
          <cell r="C649" t="str">
            <v>FDIC</v>
          </cell>
          <cell r="D649" t="str">
            <v>RSSD</v>
          </cell>
          <cell r="E649">
            <v>3151837</v>
          </cell>
          <cell r="F649" t="str">
            <v>Connecticut River Community Bank</v>
          </cell>
          <cell r="G649" t="str">
            <v>Private</v>
          </cell>
          <cell r="H649">
            <v>0</v>
          </cell>
          <cell r="I649" t="str">
            <v>Approve</v>
          </cell>
          <cell r="L649" t="str">
            <v>January  7, 2009</v>
          </cell>
          <cell r="M649">
            <v>39820.4375</v>
          </cell>
          <cell r="N649" t="str">
            <v>Approve</v>
          </cell>
          <cell r="O649">
            <v>0</v>
          </cell>
          <cell r="P649" t="str">
            <v>1/7/09 - institution stated they sent a withdrawal letter to the FDIC on 12/3/08.  We are asking for a copy of that letter.</v>
          </cell>
          <cell r="Q649" t="str">
            <v>Yes</v>
          </cell>
          <cell r="T649" t="str">
            <v>William R. Attridge</v>
          </cell>
          <cell r="U649" t="str">
            <v>860-761-6910</v>
          </cell>
          <cell r="V649" t="str">
            <v>Linda R. Curtin 860-761-6911</v>
          </cell>
          <cell r="W649" t="str">
            <v>1190 Silas Deane Highway</v>
          </cell>
          <cell r="X649" t="str">
            <v>Wethersfield</v>
          </cell>
          <cell r="Y649" t="str">
            <v>CT</v>
          </cell>
          <cell r="Z649" t="str">
            <v>06109</v>
          </cell>
          <cell r="AA649" t="str">
            <v>(860) 513-1384</v>
          </cell>
          <cell r="AJ649">
            <v>39785</v>
          </cell>
        </row>
        <row r="650">
          <cell r="A650">
            <v>599</v>
          </cell>
          <cell r="B650" t="str">
            <v>January 2, 2009</v>
          </cell>
          <cell r="C650" t="str">
            <v>FDIC</v>
          </cell>
          <cell r="D650" t="str">
            <v>RSSD</v>
          </cell>
          <cell r="E650">
            <v>3205253</v>
          </cell>
          <cell r="F650" t="str">
            <v>Liberty Bell Bank</v>
          </cell>
          <cell r="G650" t="str">
            <v xml:space="preserve">Public </v>
          </cell>
          <cell r="H650">
            <v>3585990</v>
          </cell>
          <cell r="I650" t="str">
            <v>Approve</v>
          </cell>
          <cell r="T650" t="str">
            <v>Kevin L. Kutcher</v>
          </cell>
          <cell r="U650" t="str">
            <v>856-830-1122</v>
          </cell>
          <cell r="V650" t="str">
            <v>Dennis A. Costa 856-830-1134</v>
          </cell>
          <cell r="W650" t="str">
            <v>145 North Maple Avenue</v>
          </cell>
          <cell r="X650" t="str">
            <v>Marlton</v>
          </cell>
          <cell r="Y650" t="str">
            <v>NJ</v>
          </cell>
          <cell r="Z650" t="str">
            <v>08053</v>
          </cell>
          <cell r="AA650" t="str">
            <v>(856) 797-6794</v>
          </cell>
          <cell r="AE650" t="str">
            <v>Squire Sanders</v>
          </cell>
        </row>
        <row r="651">
          <cell r="A651">
            <v>600</v>
          </cell>
          <cell r="B651" t="str">
            <v>January 2, 2009</v>
          </cell>
          <cell r="C651" t="str">
            <v>FDIC</v>
          </cell>
          <cell r="D651" t="str">
            <v>RSSD</v>
          </cell>
          <cell r="E651">
            <v>3336607</v>
          </cell>
          <cell r="F651" t="str">
            <v>Monument Bank</v>
          </cell>
          <cell r="G651" t="str">
            <v>OTC - Private</v>
          </cell>
          <cell r="H651">
            <v>4734000</v>
          </cell>
          <cell r="I651" t="str">
            <v>Approve</v>
          </cell>
          <cell r="L651" t="str">
            <v>January 9, 2009</v>
          </cell>
          <cell r="M651">
            <v>39822.520833333336</v>
          </cell>
          <cell r="N651" t="str">
            <v>Approve</v>
          </cell>
          <cell r="O651">
            <v>4734000</v>
          </cell>
          <cell r="Q651" t="str">
            <v>Yes</v>
          </cell>
          <cell r="R651">
            <v>39827</v>
          </cell>
          <cell r="T651" t="str">
            <v>H.L. Ward</v>
          </cell>
          <cell r="U651" t="str">
            <v>301-841-9555</v>
          </cell>
          <cell r="V651" t="str">
            <v>Karen Grau 301-841-9595</v>
          </cell>
          <cell r="W651" t="str">
            <v>7401 Wisconsin Avenue, Ste. 300</v>
          </cell>
          <cell r="X651" t="str">
            <v>Bethesda</v>
          </cell>
          <cell r="Y651" t="str">
            <v>MD</v>
          </cell>
          <cell r="Z651" t="str">
            <v>20814</v>
          </cell>
          <cell r="AA651" t="str">
            <v>(301) 841-9601</v>
          </cell>
          <cell r="AE651" t="str">
            <v>Hughes Hubbard</v>
          </cell>
        </row>
        <row r="652">
          <cell r="A652">
            <v>601</v>
          </cell>
          <cell r="B652" t="str">
            <v>January 2, 2009</v>
          </cell>
          <cell r="C652" t="str">
            <v>FDIC</v>
          </cell>
          <cell r="D652" t="str">
            <v>RSSD</v>
          </cell>
          <cell r="E652">
            <v>3437456</v>
          </cell>
          <cell r="F652" t="str">
            <v>Metro City Bank</v>
          </cell>
          <cell r="G652" t="str">
            <v>OTC - Private</v>
          </cell>
          <cell r="H652">
            <v>7700000</v>
          </cell>
          <cell r="I652" t="str">
            <v>Approve</v>
          </cell>
          <cell r="L652" t="str">
            <v>January 8, 2009</v>
          </cell>
          <cell r="M652">
            <v>39821.541666666664</v>
          </cell>
          <cell r="N652" t="str">
            <v>Approve</v>
          </cell>
          <cell r="O652">
            <v>7700000</v>
          </cell>
          <cell r="Q652" t="str">
            <v>Yes</v>
          </cell>
          <cell r="R652">
            <v>39822</v>
          </cell>
          <cell r="T652" t="str">
            <v>Farid Tan</v>
          </cell>
          <cell r="U652" t="str">
            <v>770-455-4978</v>
          </cell>
          <cell r="V652" t="str">
            <v>John A. Evans 770-455-4972</v>
          </cell>
          <cell r="W652" t="str">
            <v>5441 Buford Highway, Suite 109</v>
          </cell>
          <cell r="X652" t="str">
            <v>Doraville</v>
          </cell>
          <cell r="Y652" t="str">
            <v>GA</v>
          </cell>
          <cell r="Z652" t="str">
            <v>30340</v>
          </cell>
          <cell r="AA652" t="str">
            <v>(770) 455-4988</v>
          </cell>
          <cell r="AE652" t="str">
            <v>Squire Sanders</v>
          </cell>
        </row>
        <row r="653">
          <cell r="A653">
            <v>602</v>
          </cell>
          <cell r="B653" t="str">
            <v>January 2, 2009</v>
          </cell>
          <cell r="C653" t="str">
            <v>FDIC</v>
          </cell>
          <cell r="D653" t="str">
            <v>RSSD</v>
          </cell>
          <cell r="E653">
            <v>1135114</v>
          </cell>
          <cell r="F653" t="str">
            <v>Citizens Bancorporation of New Ulm, Inc.</v>
          </cell>
          <cell r="G653" t="str">
            <v>Private</v>
          </cell>
          <cell r="H653">
            <v>0</v>
          </cell>
          <cell r="I653">
            <v>0</v>
          </cell>
          <cell r="L653" t="str">
            <v>January  7, 2009</v>
          </cell>
          <cell r="M653">
            <v>39820.4375</v>
          </cell>
          <cell r="N653" t="str">
            <v>Approve</v>
          </cell>
          <cell r="O653">
            <v>0</v>
          </cell>
          <cell r="P653" t="str">
            <v>1/7/08 - institution told us that they would withdraw.  A letter is forthcoming: 1/8/09 received official letter</v>
          </cell>
          <cell r="Q653" t="str">
            <v>Yes</v>
          </cell>
          <cell r="T653" t="str">
            <v>L.H. Geistfeld</v>
          </cell>
          <cell r="U653" t="str">
            <v>507-354-3165</v>
          </cell>
          <cell r="V653" t="str">
            <v>Bill Brennan 507-354-3165</v>
          </cell>
          <cell r="W653" t="str">
            <v>105 North Minnesota Street</v>
          </cell>
          <cell r="X653" t="str">
            <v>New Ulm</v>
          </cell>
          <cell r="Y653" t="str">
            <v>MN</v>
          </cell>
          <cell r="Z653" t="str">
            <v>56073</v>
          </cell>
          <cell r="AA653" t="str">
            <v>(507) 359-1313</v>
          </cell>
          <cell r="AJ653">
            <v>39454</v>
          </cell>
        </row>
        <row r="654">
          <cell r="A654">
            <v>603</v>
          </cell>
          <cell r="B654" t="str">
            <v>January 2, 2009</v>
          </cell>
          <cell r="C654" t="str">
            <v>FDIC</v>
          </cell>
          <cell r="D654" t="str">
            <v>RSSD</v>
          </cell>
          <cell r="E654">
            <v>205542</v>
          </cell>
          <cell r="F654" t="str">
            <v>Cherokee State Bank</v>
          </cell>
          <cell r="H654">
            <v>3000000</v>
          </cell>
          <cell r="I654" t="str">
            <v>Approve</v>
          </cell>
          <cell r="L654" t="str">
            <v>January 8, 2009</v>
          </cell>
          <cell r="M654">
            <v>39821.541666666664</v>
          </cell>
          <cell r="N654" t="str">
            <v>Approve</v>
          </cell>
          <cell r="O654">
            <v>3000000</v>
          </cell>
          <cell r="Q654" t="str">
            <v>Yes</v>
          </cell>
          <cell r="R654">
            <v>39822</v>
          </cell>
          <cell r="T654" t="str">
            <v>Michael D. Hunter</v>
          </cell>
          <cell r="U654" t="str">
            <v>712-225-3000, ext 40</v>
          </cell>
          <cell r="V654" t="str">
            <v>Craig W. Wiese 712-225-3000, ext 30</v>
          </cell>
          <cell r="W654" t="str">
            <v>212 West Willow Street</v>
          </cell>
          <cell r="X654" t="str">
            <v>Cherokee</v>
          </cell>
          <cell r="Y654" t="str">
            <v>IA</v>
          </cell>
          <cell r="Z654" t="str">
            <v>51012</v>
          </cell>
          <cell r="AA654" t="str">
            <v>(712) -225-3848</v>
          </cell>
          <cell r="AE654" t="str">
            <v>Squire Sanders</v>
          </cell>
        </row>
        <row r="655">
          <cell r="A655">
            <v>604</v>
          </cell>
          <cell r="B655" t="str">
            <v>January 2, 2009</v>
          </cell>
          <cell r="C655" t="str">
            <v>FDIC</v>
          </cell>
          <cell r="D655" t="str">
            <v>RSSD</v>
          </cell>
          <cell r="E655">
            <v>2871558</v>
          </cell>
          <cell r="F655" t="str">
            <v>American Community Bank</v>
          </cell>
          <cell r="G655" t="str">
            <v>OTC - Private</v>
          </cell>
          <cell r="H655">
            <v>3600000</v>
          </cell>
          <cell r="I655" t="str">
            <v>Approve</v>
          </cell>
          <cell r="L655" t="str">
            <v>January 8, 2009</v>
          </cell>
          <cell r="M655">
            <v>39821.541666666664</v>
          </cell>
          <cell r="N655" t="str">
            <v>Approve</v>
          </cell>
          <cell r="O655">
            <v>3600000</v>
          </cell>
          <cell r="Q655" t="str">
            <v>Yes</v>
          </cell>
          <cell r="R655">
            <v>39822</v>
          </cell>
          <cell r="T655" t="str">
            <v>John K. Holland</v>
          </cell>
          <cell r="U655" t="str">
            <v>516-609-0975</v>
          </cell>
          <cell r="V655" t="str">
            <v>Anthony M. Capobianco 516-609-0975</v>
          </cell>
          <cell r="W655" t="str">
            <v>300 Glen Street</v>
          </cell>
          <cell r="X655" t="str">
            <v>Glen Cove</v>
          </cell>
          <cell r="Y655" t="str">
            <v>NY</v>
          </cell>
          <cell r="Z655" t="str">
            <v>11542</v>
          </cell>
          <cell r="AA655" t="str">
            <v>(516) 609-0900</v>
          </cell>
          <cell r="AE655" t="str">
            <v>Hughes Hubbard</v>
          </cell>
        </row>
        <row r="656">
          <cell r="A656">
            <v>605</v>
          </cell>
          <cell r="B656" t="str">
            <v>January 2, 2009</v>
          </cell>
          <cell r="C656" t="str">
            <v>FDIC</v>
          </cell>
          <cell r="D656" t="str">
            <v>RSSD</v>
          </cell>
          <cell r="E656">
            <v>3108082</v>
          </cell>
          <cell r="F656" t="str">
            <v>Mission Bancorp</v>
          </cell>
          <cell r="G656" t="str">
            <v>Private</v>
          </cell>
          <cell r="H656">
            <v>4278570</v>
          </cell>
          <cell r="I656" t="str">
            <v>Approve</v>
          </cell>
          <cell r="L656" t="str">
            <v>January  7, 2009</v>
          </cell>
          <cell r="M656">
            <v>39820.4375</v>
          </cell>
          <cell r="N656" t="str">
            <v>Approve</v>
          </cell>
          <cell r="O656">
            <v>4278000</v>
          </cell>
          <cell r="Q656" t="str">
            <v>Yes</v>
          </cell>
          <cell r="R656">
            <v>39822</v>
          </cell>
          <cell r="T656" t="str">
            <v>Richard E. Fanucchi</v>
          </cell>
          <cell r="U656" t="str">
            <v>661-859-2510</v>
          </cell>
          <cell r="V656" t="str">
            <v>John Bianchi 661-859-2511</v>
          </cell>
          <cell r="W656" t="str">
            <v>1330 Truxtun Ave. / P.O. Box 317 (w/ ZIP Code 93302)</v>
          </cell>
          <cell r="X656" t="str">
            <v>Bakersfield</v>
          </cell>
          <cell r="Y656" t="str">
            <v>CA</v>
          </cell>
          <cell r="Z656" t="str">
            <v>93301</v>
          </cell>
          <cell r="AA656" t="str">
            <v>(661) 323-4821</v>
          </cell>
          <cell r="AE656" t="str">
            <v>Squire Sanders</v>
          </cell>
        </row>
        <row r="657">
          <cell r="A657">
            <v>606</v>
          </cell>
          <cell r="B657" t="str">
            <v>January 2, 2009</v>
          </cell>
          <cell r="C657" t="str">
            <v>FDIC</v>
          </cell>
          <cell r="D657" t="str">
            <v>RSSD</v>
          </cell>
          <cell r="E657">
            <v>3110366</v>
          </cell>
          <cell r="F657" t="str">
            <v>Nova Financial Holdings, Inc.</v>
          </cell>
          <cell r="G657" t="str">
            <v>OTC - Private</v>
          </cell>
          <cell r="H657">
            <v>13700000</v>
          </cell>
          <cell r="I657" t="str">
            <v>Approve</v>
          </cell>
          <cell r="T657" t="str">
            <v>Jeffrey T. Hanuscin</v>
          </cell>
          <cell r="U657" t="str">
            <v>215-893-1007</v>
          </cell>
          <cell r="V657" t="str">
            <v>Brian M. Hartline 610-993-4170</v>
          </cell>
          <cell r="W657" t="str">
            <v>1235 Westlakes Drive, Suite 420</v>
          </cell>
          <cell r="X657" t="str">
            <v>Berwyn</v>
          </cell>
          <cell r="Y657" t="str">
            <v>PA</v>
          </cell>
          <cell r="Z657" t="str">
            <v>19312</v>
          </cell>
          <cell r="AA657" t="str">
            <v>(215) 772-1243</v>
          </cell>
          <cell r="AE657" t="str">
            <v>Hughes Hubbard</v>
          </cell>
        </row>
        <row r="658">
          <cell r="A658">
            <v>607</v>
          </cell>
          <cell r="B658" t="str">
            <v>January 2, 2009</v>
          </cell>
          <cell r="C658" t="str">
            <v>FDIC</v>
          </cell>
          <cell r="D658" t="str">
            <v>RSSD</v>
          </cell>
          <cell r="E658">
            <v>2253529</v>
          </cell>
          <cell r="F658" t="str">
            <v>Heritage Oaks Bancorp</v>
          </cell>
          <cell r="G658" t="str">
            <v xml:space="preserve">Public </v>
          </cell>
          <cell r="H658">
            <v>21000000</v>
          </cell>
          <cell r="I658" t="str">
            <v>Approve</v>
          </cell>
          <cell r="L658" t="str">
            <v>January  7, 2009</v>
          </cell>
          <cell r="M658">
            <v>39820.4375</v>
          </cell>
          <cell r="N658" t="str">
            <v>Approve</v>
          </cell>
          <cell r="O658">
            <v>21000000</v>
          </cell>
          <cell r="Q658" t="str">
            <v>Yes</v>
          </cell>
          <cell r="R658">
            <v>39822</v>
          </cell>
          <cell r="T658" t="str">
            <v>Margaret A. Torres</v>
          </cell>
          <cell r="U658" t="str">
            <v>805-369-5107</v>
          </cell>
          <cell r="V658" t="str">
            <v>William Raver 805-369-5290</v>
          </cell>
          <cell r="W658" t="str">
            <v>545 12th Street</v>
          </cell>
          <cell r="X658" t="str">
            <v>Paso Robles</v>
          </cell>
          <cell r="Y658" t="str">
            <v>CA</v>
          </cell>
          <cell r="Z658" t="str">
            <v>93446</v>
          </cell>
          <cell r="AA658" t="str">
            <v>(805) 369-5062</v>
          </cell>
          <cell r="AE658" t="str">
            <v>Squire Sanders</v>
          </cell>
        </row>
        <row r="659">
          <cell r="A659">
            <v>608</v>
          </cell>
          <cell r="B659" t="str">
            <v>January 2, 2009</v>
          </cell>
          <cell r="C659" t="str">
            <v>FDIC</v>
          </cell>
          <cell r="D659" t="str">
            <v>RSSD</v>
          </cell>
          <cell r="E659">
            <v>2794778</v>
          </cell>
          <cell r="F659" t="str">
            <v>Southcoast Financial Corporation</v>
          </cell>
          <cell r="G659" t="str">
            <v xml:space="preserve">Public </v>
          </cell>
          <cell r="H659">
            <v>12269000</v>
          </cell>
          <cell r="I659" t="str">
            <v>Approve</v>
          </cell>
          <cell r="L659" t="str">
            <v>January  7, 2009</v>
          </cell>
          <cell r="M659">
            <v>39820.4375</v>
          </cell>
          <cell r="N659" t="str">
            <v>Approve</v>
          </cell>
          <cell r="O659">
            <v>11787000</v>
          </cell>
          <cell r="Q659" t="str">
            <v>Yes</v>
          </cell>
          <cell r="R659">
            <v>39822</v>
          </cell>
          <cell r="T659" t="str">
            <v>L. Wayne Pearson</v>
          </cell>
          <cell r="U659" t="str">
            <v>843-224-1464</v>
          </cell>
          <cell r="V659" t="str">
            <v>Clay Heslop 843-216-3019</v>
          </cell>
          <cell r="W659" t="str">
            <v>530 Johnnie Dodds Blvd.</v>
          </cell>
          <cell r="X659" t="str">
            <v>Mt. Pleasant</v>
          </cell>
          <cell r="Y659" t="str">
            <v>SC</v>
          </cell>
          <cell r="Z659" t="str">
            <v>29464</v>
          </cell>
          <cell r="AA659" t="str">
            <v>(843) 216-3060</v>
          </cell>
          <cell r="AE659" t="str">
            <v>Hughes Hubbard</v>
          </cell>
        </row>
        <row r="660">
          <cell r="A660">
            <v>609</v>
          </cell>
          <cell r="B660" t="str">
            <v>January 2, 2009</v>
          </cell>
          <cell r="C660" t="str">
            <v>FDIC</v>
          </cell>
          <cell r="D660" t="str">
            <v>RSSD</v>
          </cell>
          <cell r="E660">
            <v>1131901</v>
          </cell>
          <cell r="F660" t="str">
            <v>Emmetsburg Bank Shares, Inc. / Iowa Trust &amp; Savings Bank</v>
          </cell>
          <cell r="G660" t="str">
            <v>OTC - Private</v>
          </cell>
          <cell r="H660">
            <v>2700000</v>
          </cell>
          <cell r="I660" t="str">
            <v>Approve</v>
          </cell>
          <cell r="L660" t="str">
            <v>January  7, 2009</v>
          </cell>
          <cell r="M660">
            <v>39820.4375</v>
          </cell>
          <cell r="N660" t="str">
            <v>Approve</v>
          </cell>
          <cell r="O660">
            <v>2700000</v>
          </cell>
          <cell r="Q660" t="str">
            <v>Yes</v>
          </cell>
          <cell r="R660">
            <v>39822</v>
          </cell>
          <cell r="T660" t="str">
            <v>Kris M. Ausborn</v>
          </cell>
          <cell r="U660" t="str">
            <v>712-852-3451</v>
          </cell>
          <cell r="V660" t="str">
            <v>Colleen Heldt 712-852-3451</v>
          </cell>
          <cell r="W660" t="str">
            <v>2101 10th St., P.O. Box 159</v>
          </cell>
          <cell r="X660" t="str">
            <v>Emmetsburg</v>
          </cell>
          <cell r="Y660" t="str">
            <v>IA</v>
          </cell>
          <cell r="Z660" t="str">
            <v>50536-0159</v>
          </cell>
          <cell r="AA660" t="str">
            <v>(712) 852-8213</v>
          </cell>
          <cell r="AE660" t="str">
            <v>Squire Sanders</v>
          </cell>
        </row>
        <row r="661">
          <cell r="A661">
            <v>610</v>
          </cell>
          <cell r="B661" t="str">
            <v>January 2, 2009</v>
          </cell>
          <cell r="C661" t="str">
            <v>FDIC</v>
          </cell>
          <cell r="D661" t="str">
            <v>RSSD</v>
          </cell>
          <cell r="E661">
            <v>515054</v>
          </cell>
          <cell r="F661" t="str">
            <v>Tri-State Bank of Memphis</v>
          </cell>
          <cell r="G661" t="str">
            <v>OTC - Private</v>
          </cell>
          <cell r="H661">
            <v>2796690</v>
          </cell>
          <cell r="I661" t="str">
            <v>Approve</v>
          </cell>
          <cell r="L661" t="str">
            <v>January  7, 2009</v>
          </cell>
          <cell r="M661">
            <v>39820.4375</v>
          </cell>
          <cell r="N661" t="str">
            <v>Approve</v>
          </cell>
          <cell r="O661">
            <v>2796000</v>
          </cell>
          <cell r="Q661" t="str">
            <v>Yes</v>
          </cell>
          <cell r="R661">
            <v>39822</v>
          </cell>
          <cell r="T661" t="str">
            <v>Jesse H. Turner, Jr.</v>
          </cell>
          <cell r="U661" t="str">
            <v>901-525-0384</v>
          </cell>
          <cell r="V661" t="str">
            <v>William H. Bufford 901-525-0384</v>
          </cell>
          <cell r="W661" t="str">
            <v>180 South Main Street</v>
          </cell>
          <cell r="X661" t="str">
            <v>Memphis</v>
          </cell>
          <cell r="Y661" t="str">
            <v>TN</v>
          </cell>
          <cell r="Z661" t="str">
            <v>38103</v>
          </cell>
          <cell r="AA661" t="str">
            <v>(901) 526-8608</v>
          </cell>
          <cell r="AE661" t="str">
            <v>Hughes Hubbard</v>
          </cell>
        </row>
        <row r="662">
          <cell r="A662">
            <v>611</v>
          </cell>
          <cell r="B662" t="str">
            <v>January 2, 2009</v>
          </cell>
          <cell r="C662" t="str">
            <v>FDIC</v>
          </cell>
          <cell r="D662" t="str">
            <v>RSSD</v>
          </cell>
          <cell r="E662">
            <v>1086748</v>
          </cell>
          <cell r="F662" t="str">
            <v>Liberty Shares, Inc. / The Heritage Bank</v>
          </cell>
          <cell r="G662" t="str">
            <v>Private</v>
          </cell>
          <cell r="H662">
            <v>16747000</v>
          </cell>
          <cell r="I662" t="str">
            <v>Approve</v>
          </cell>
          <cell r="L662" t="str">
            <v>January  7, 2009</v>
          </cell>
          <cell r="M662">
            <v>39820.4375</v>
          </cell>
          <cell r="N662" t="str">
            <v>Approve</v>
          </cell>
          <cell r="O662">
            <v>16746000</v>
          </cell>
          <cell r="Q662" t="str">
            <v>Yes</v>
          </cell>
          <cell r="R662">
            <v>39822</v>
          </cell>
          <cell r="T662" t="str">
            <v>Melissa Deal</v>
          </cell>
          <cell r="U662" t="str">
            <v>912-408-6108</v>
          </cell>
          <cell r="V662" t="str">
            <v>Jason Floyd 912-408-6144</v>
          </cell>
          <cell r="W662" t="str">
            <v>P.O. Box 1009 / (300 South Main Street)</v>
          </cell>
          <cell r="X662" t="str">
            <v>Hinesville</v>
          </cell>
          <cell r="Y662" t="str">
            <v>GA</v>
          </cell>
          <cell r="Z662" t="str">
            <v>31310</v>
          </cell>
          <cell r="AA662" t="str">
            <v>(912) 369-9397</v>
          </cell>
          <cell r="AE662" t="str">
            <v>Squire Sanders</v>
          </cell>
        </row>
        <row r="664">
          <cell r="A664">
            <v>612</v>
          </cell>
          <cell r="B664" t="str">
            <v>January 6, 2009</v>
          </cell>
          <cell r="C664" t="str">
            <v>FDIC</v>
          </cell>
          <cell r="D664" t="str">
            <v>RSSD</v>
          </cell>
          <cell r="E664">
            <v>1891317</v>
          </cell>
          <cell r="F664" t="str">
            <v>Blue Ridge Bancshares, Inc.</v>
          </cell>
          <cell r="G664" t="str">
            <v>Private</v>
          </cell>
          <cell r="H664">
            <v>11957000</v>
          </cell>
          <cell r="I664" t="str">
            <v>Approve</v>
          </cell>
          <cell r="T664" t="str">
            <v>William C. Esry</v>
          </cell>
          <cell r="U664" t="str">
            <v>816-795-4040</v>
          </cell>
          <cell r="V664" t="str">
            <v>Mark Dudley 816-358-5000</v>
          </cell>
          <cell r="W664" t="str">
            <v>4200 Little Blue Parkway</v>
          </cell>
          <cell r="X664" t="str">
            <v>Independence</v>
          </cell>
          <cell r="Y664" t="str">
            <v>MO</v>
          </cell>
          <cell r="Z664" t="str">
            <v>64057</v>
          </cell>
          <cell r="AA664" t="str">
            <v>(816) 252-2376</v>
          </cell>
          <cell r="AE664" t="str">
            <v>Hughes Hubbard</v>
          </cell>
        </row>
        <row r="665">
          <cell r="A665">
            <v>613</v>
          </cell>
          <cell r="B665" t="str">
            <v>January 6, 2009</v>
          </cell>
          <cell r="C665" t="str">
            <v>FDIC</v>
          </cell>
          <cell r="D665" t="str">
            <v>RSSD</v>
          </cell>
          <cell r="E665">
            <v>1848825</v>
          </cell>
          <cell r="F665" t="str">
            <v>Carroll Financial Services, Inc.</v>
          </cell>
          <cell r="G665" t="str">
            <v>Private</v>
          </cell>
          <cell r="H665">
            <v>4000000</v>
          </cell>
          <cell r="I665" t="str">
            <v>Approve</v>
          </cell>
          <cell r="L665" t="str">
            <v>January 8, 2009</v>
          </cell>
          <cell r="M665">
            <v>39821.541666666664</v>
          </cell>
          <cell r="N665" t="str">
            <v>Approve</v>
          </cell>
          <cell r="O665">
            <v>4000000</v>
          </cell>
          <cell r="P665" t="str">
            <v>1/9/09:  CPP Staff explained to QFI that the investment amount would be equal to 3% of QFI 9/30 RWA rounded down to the nearest $1000, or $3,924,000</v>
          </cell>
          <cell r="Q665" t="str">
            <v>Yes</v>
          </cell>
          <cell r="R665">
            <v>39822</v>
          </cell>
          <cell r="T665" t="str">
            <v>Michael E. Cary</v>
          </cell>
          <cell r="U665" t="str">
            <v>731-209-1638</v>
          </cell>
          <cell r="V665" t="str">
            <v>Joyce M. Crocker 731-209-1621</v>
          </cell>
          <cell r="W665" t="str">
            <v>19510 West Main Street</v>
          </cell>
          <cell r="X665" t="str">
            <v>Huntingdon</v>
          </cell>
          <cell r="Y665" t="str">
            <v>TN</v>
          </cell>
          <cell r="Z665" t="str">
            <v>38344</v>
          </cell>
          <cell r="AA665" t="str">
            <v>(731) 986-4840</v>
          </cell>
          <cell r="AE665" t="str">
            <v>Squire Sanders</v>
          </cell>
        </row>
        <row r="666">
          <cell r="A666">
            <v>614</v>
          </cell>
          <cell r="B666" t="str">
            <v>January 6, 2009</v>
          </cell>
          <cell r="C666" t="str">
            <v>FDIC</v>
          </cell>
          <cell r="D666" t="str">
            <v>RSSD</v>
          </cell>
          <cell r="E666">
            <v>2775160</v>
          </cell>
          <cell r="F666" t="str">
            <v>Community First Bancshares</v>
          </cell>
          <cell r="G666" t="str">
            <v>Private</v>
          </cell>
          <cell r="H666">
            <v>3610000</v>
          </cell>
          <cell r="I666" t="str">
            <v>Approve</v>
          </cell>
          <cell r="L666" t="str">
            <v>January 8, 2009</v>
          </cell>
          <cell r="M666">
            <v>39821.541666666664</v>
          </cell>
          <cell r="N666" t="str">
            <v>Approve</v>
          </cell>
          <cell r="O666">
            <v>3610000</v>
          </cell>
          <cell r="Q666" t="str">
            <v>Yes</v>
          </cell>
          <cell r="R666">
            <v>39822</v>
          </cell>
          <cell r="T666" t="str">
            <v>Benny Menard</v>
          </cell>
          <cell r="U666" t="str">
            <v>337-365-6677</v>
          </cell>
          <cell r="V666" t="str">
            <v>Dodi Bouton 337-365-6677</v>
          </cell>
          <cell r="W666" t="str">
            <v>535 Jefferson Terrace Blvd.</v>
          </cell>
          <cell r="X666" t="str">
            <v>New Iberia</v>
          </cell>
          <cell r="Y666" t="str">
            <v>LA</v>
          </cell>
          <cell r="Z666" t="str">
            <v>70560</v>
          </cell>
          <cell r="AA666" t="str">
            <v>(337) 367-2632</v>
          </cell>
          <cell r="AE666" t="str">
            <v>Hughes Hubbard</v>
          </cell>
        </row>
        <row r="667">
          <cell r="A667">
            <v>615</v>
          </cell>
          <cell r="B667" t="str">
            <v>January 6, 2009</v>
          </cell>
          <cell r="C667" t="str">
            <v>FDIC</v>
          </cell>
          <cell r="D667" t="str">
            <v>RSSD</v>
          </cell>
          <cell r="E667">
            <v>1205576</v>
          </cell>
          <cell r="F667" t="str">
            <v>De Witt Bancorp, Inc.</v>
          </cell>
          <cell r="G667" t="str">
            <v>Private</v>
          </cell>
          <cell r="H667">
            <v>2608260</v>
          </cell>
          <cell r="I667" t="str">
            <v>Approve</v>
          </cell>
          <cell r="L667" t="str">
            <v>January 15, 2009</v>
          </cell>
          <cell r="M667">
            <v>39828.541666666664</v>
          </cell>
          <cell r="N667" t="str">
            <v>Hold</v>
          </cell>
          <cell r="T667" t="str">
            <v>Greg Gannon</v>
          </cell>
          <cell r="U667" t="str">
            <v>563-659-3211</v>
          </cell>
          <cell r="V667" t="str">
            <v>Lisa Burke Martin 563-659-3211</v>
          </cell>
          <cell r="W667" t="str">
            <v>815 6th Ave., P.O. Box 260</v>
          </cell>
          <cell r="X667" t="str">
            <v>Dewitt</v>
          </cell>
          <cell r="Y667" t="str">
            <v>IA</v>
          </cell>
          <cell r="Z667" t="str">
            <v>52742</v>
          </cell>
          <cell r="AA667" t="str">
            <v>(563) 659-8347</v>
          </cell>
          <cell r="AE667" t="str">
            <v>Squire Sanders</v>
          </cell>
        </row>
        <row r="668">
          <cell r="A668">
            <v>616</v>
          </cell>
          <cell r="B668" t="str">
            <v>January 6, 2009</v>
          </cell>
          <cell r="C668" t="str">
            <v>FDIC</v>
          </cell>
          <cell r="D668" t="str">
            <v>RSSD</v>
          </cell>
          <cell r="E668">
            <v>846356</v>
          </cell>
          <cell r="F668" t="str">
            <v>Eagle Bank and Trust Company of Missouri / Jefferson County Bancshares, Inc.</v>
          </cell>
          <cell r="G668" t="str">
            <v>Private</v>
          </cell>
          <cell r="H668">
            <v>16488000</v>
          </cell>
          <cell r="I668" t="str">
            <v>Approve</v>
          </cell>
          <cell r="L668" t="str">
            <v>January 8, 2009</v>
          </cell>
          <cell r="M668">
            <v>39821.541666666664</v>
          </cell>
          <cell r="N668" t="str">
            <v>Approve</v>
          </cell>
          <cell r="O668">
            <v>16488000</v>
          </cell>
          <cell r="Q668" t="str">
            <v>Yes</v>
          </cell>
          <cell r="R668">
            <v>39822</v>
          </cell>
          <cell r="T668" t="str">
            <v>Michael W. Walsh</v>
          </cell>
          <cell r="U668" t="str">
            <v>314-845-0278, ext 29</v>
          </cell>
          <cell r="V668" t="str">
            <v>Kenneth Bartz 636-461-3500, ext 3502</v>
          </cell>
          <cell r="W668" t="str">
            <v>903 Jeffco Executive Dr</v>
          </cell>
          <cell r="X668" t="str">
            <v>Imperial</v>
          </cell>
          <cell r="Y668" t="str">
            <v>MO</v>
          </cell>
          <cell r="Z668" t="str">
            <v>63052</v>
          </cell>
          <cell r="AA668" t="str">
            <v>(314) 845-1906</v>
          </cell>
          <cell r="AE668" t="str">
            <v>Hughes Hubbard</v>
          </cell>
        </row>
        <row r="669">
          <cell r="A669">
            <v>617</v>
          </cell>
          <cell r="B669" t="str">
            <v>January 6, 2009</v>
          </cell>
          <cell r="C669" t="str">
            <v>FDIC</v>
          </cell>
          <cell r="D669" t="str">
            <v>RSSD</v>
          </cell>
          <cell r="E669">
            <v>1067000</v>
          </cell>
          <cell r="F669" t="str">
            <v>FSC Bancshares, Inc.</v>
          </cell>
          <cell r="G669" t="str">
            <v>Private</v>
          </cell>
          <cell r="H669">
            <v>3000000</v>
          </cell>
          <cell r="I669" t="str">
            <v>Approve</v>
          </cell>
          <cell r="L669" t="str">
            <v>January 8, 2009</v>
          </cell>
          <cell r="M669">
            <v>39821.541666666664</v>
          </cell>
          <cell r="N669" t="str">
            <v>Approve</v>
          </cell>
          <cell r="O669">
            <v>3000000</v>
          </cell>
          <cell r="Q669" t="str">
            <v>Yes</v>
          </cell>
          <cell r="R669">
            <v>39822</v>
          </cell>
          <cell r="T669" t="str">
            <v>R. Michael Poland</v>
          </cell>
          <cell r="U669" t="str">
            <v>816-632-6641</v>
          </cell>
          <cell r="V669" t="str">
            <v>Tom Nance 816-632-6641</v>
          </cell>
          <cell r="W669" t="str">
            <v>124 E. 3rd Street</v>
          </cell>
          <cell r="X669" t="str">
            <v>Cameron</v>
          </cell>
          <cell r="Y669" t="str">
            <v>MO</v>
          </cell>
          <cell r="Z669" t="str">
            <v>64429</v>
          </cell>
          <cell r="AA669" t="str">
            <v>(816) 632-6617</v>
          </cell>
          <cell r="AE669" t="str">
            <v>Squire Sanders</v>
          </cell>
        </row>
        <row r="670">
          <cell r="A670">
            <v>618</v>
          </cell>
          <cell r="B670" t="str">
            <v>January 6, 2009</v>
          </cell>
          <cell r="C670" t="str">
            <v>FDIC</v>
          </cell>
          <cell r="D670" t="str">
            <v>RSSD</v>
          </cell>
          <cell r="E670">
            <v>2791553</v>
          </cell>
          <cell r="F670" t="str">
            <v>Iowa Community Bancorp, Inc.</v>
          </cell>
          <cell r="G670" t="str">
            <v>Private</v>
          </cell>
          <cell r="H670">
            <v>3200000</v>
          </cell>
          <cell r="I670" t="str">
            <v>Approve</v>
          </cell>
          <cell r="T670" t="str">
            <v>Karl W. Knock</v>
          </cell>
          <cell r="U670" t="str">
            <v>641-782-1000</v>
          </cell>
          <cell r="V670" t="str">
            <v>Adam Snodgrass 641-782-1000</v>
          </cell>
          <cell r="W670" t="str">
            <v>401 W. Adams</v>
          </cell>
          <cell r="X670" t="str">
            <v>Creston</v>
          </cell>
          <cell r="Y670" t="str">
            <v>IA</v>
          </cell>
          <cell r="Z670" t="str">
            <v>50801-0109</v>
          </cell>
          <cell r="AA670" t="str">
            <v>(641) 782-1084</v>
          </cell>
          <cell r="AE670" t="str">
            <v>Hughes Hubbard</v>
          </cell>
        </row>
        <row r="671">
          <cell r="A671">
            <v>619</v>
          </cell>
          <cell r="B671" t="str">
            <v>January 6, 2009</v>
          </cell>
          <cell r="C671" t="str">
            <v>FDIC</v>
          </cell>
          <cell r="D671" t="str">
            <v>RSSD</v>
          </cell>
          <cell r="E671">
            <v>1472220</v>
          </cell>
          <cell r="F671" t="str">
            <v>High Point Bank Corporation</v>
          </cell>
          <cell r="G671" t="str">
            <v>Private</v>
          </cell>
          <cell r="H671">
            <v>19747000</v>
          </cell>
          <cell r="I671" t="str">
            <v>Approve</v>
          </cell>
          <cell r="T671" t="str">
            <v>Charles L. Myers</v>
          </cell>
          <cell r="U671" t="str">
            <v>336-881-3204</v>
          </cell>
          <cell r="V671" t="str">
            <v>Thomas L. Eller 336-881-3440</v>
          </cell>
          <cell r="W671" t="str">
            <v>300 N. Main Street</v>
          </cell>
          <cell r="X671" t="str">
            <v>High Point</v>
          </cell>
          <cell r="Y671" t="str">
            <v>NC</v>
          </cell>
          <cell r="Z671" t="str">
            <v>27260</v>
          </cell>
          <cell r="AA671" t="str">
            <v>(336) 889-6554</v>
          </cell>
          <cell r="AE671" t="str">
            <v>Squire Sanders</v>
          </cell>
        </row>
        <row r="672">
          <cell r="A672">
            <v>620</v>
          </cell>
          <cell r="B672" t="str">
            <v>January 6, 2009</v>
          </cell>
          <cell r="C672" t="str">
            <v>FDIC</v>
          </cell>
          <cell r="D672" t="str">
            <v>RSSD</v>
          </cell>
          <cell r="E672">
            <v>2954415</v>
          </cell>
          <cell r="F672" t="str">
            <v>Regional Bankshares, Inc.</v>
          </cell>
          <cell r="G672" t="str">
            <v>Private</v>
          </cell>
          <cell r="H672">
            <v>2761000</v>
          </cell>
          <cell r="I672" t="str">
            <v>Approve</v>
          </cell>
          <cell r="L672" t="str">
            <v>January 8, 2009</v>
          </cell>
          <cell r="M672">
            <v>39821.541666666664</v>
          </cell>
          <cell r="N672" t="str">
            <v>Approve - Conditional</v>
          </cell>
          <cell r="O672">
            <v>2761000</v>
          </cell>
          <cell r="P672" t="str">
            <v>1/8/09: IIC noted a seeming disconnect between QFI applicant name and the name of its single bank operating company.  CPP staff determined that the names in the application are correct.</v>
          </cell>
          <cell r="Q672" t="str">
            <v>Yes</v>
          </cell>
          <cell r="R672">
            <v>39827</v>
          </cell>
          <cell r="T672" t="str">
            <v>Curtis A. Tyner</v>
          </cell>
          <cell r="U672" t="str">
            <v>843-857-4702</v>
          </cell>
          <cell r="V672" t="str">
            <v>Reggie Gainey 843-857-4755</v>
          </cell>
          <cell r="W672" t="str">
            <v>206 South Fifth Street</v>
          </cell>
          <cell r="X672" t="str">
            <v>Hartsville</v>
          </cell>
          <cell r="Y672" t="str">
            <v>SC</v>
          </cell>
          <cell r="Z672" t="str">
            <v>29550</v>
          </cell>
          <cell r="AA672" t="str">
            <v>(843) 383-0570</v>
          </cell>
          <cell r="AE672" t="str">
            <v>Hughes Hubbard</v>
          </cell>
        </row>
        <row r="673">
          <cell r="A673">
            <v>621</v>
          </cell>
          <cell r="B673" t="str">
            <v>January 6, 2009</v>
          </cell>
          <cell r="C673" t="str">
            <v>FDIC</v>
          </cell>
          <cell r="D673" t="str">
            <v>RSSD</v>
          </cell>
          <cell r="E673">
            <v>3165311</v>
          </cell>
          <cell r="F673" t="str">
            <v>Georgia Commerce Bancshares, Inc.</v>
          </cell>
          <cell r="G673" t="str">
            <v>OTC - Private</v>
          </cell>
          <cell r="H673">
            <v>8700000</v>
          </cell>
          <cell r="I673" t="str">
            <v>Approve</v>
          </cell>
          <cell r="L673" t="str">
            <v>January 8, 2009</v>
          </cell>
          <cell r="M673">
            <v>39821.541666666664</v>
          </cell>
          <cell r="N673" t="str">
            <v>Approve - Conditional</v>
          </cell>
          <cell r="O673">
            <v>8700000</v>
          </cell>
          <cell r="P673" t="str">
            <v>1/8/09: IC noted that the Classified Assets ratio jumped from 0% as of 6/30/2008 to [28%] as of  9/30/2008.  CPP staff is still looking into this behavior.</v>
          </cell>
          <cell r="T673" t="str">
            <v>Mark Tipton</v>
          </cell>
          <cell r="U673" t="str">
            <v>678-631-1240</v>
          </cell>
          <cell r="V673" t="str">
            <v>Rodney Hall 678-631-1240</v>
          </cell>
          <cell r="W673" t="str">
            <v>3625 Cumberland Boulevard, Building Two</v>
          </cell>
          <cell r="X673" t="str">
            <v>Atlanta</v>
          </cell>
          <cell r="Y673" t="str">
            <v>GA</v>
          </cell>
          <cell r="Z673" t="str">
            <v>30339</v>
          </cell>
          <cell r="AA673" t="str">
            <v>(678) 631-1266</v>
          </cell>
          <cell r="AE673" t="str">
            <v>Squire Sanders</v>
          </cell>
        </row>
        <row r="674">
          <cell r="A674">
            <v>622</v>
          </cell>
          <cell r="B674" t="str">
            <v>January 6, 2009</v>
          </cell>
          <cell r="C674" t="str">
            <v>FDIC</v>
          </cell>
          <cell r="D674" t="str">
            <v>RSSD</v>
          </cell>
          <cell r="E674">
            <v>1119347</v>
          </cell>
          <cell r="F674" t="str">
            <v>Jackson Financial Corporation / FNB Bank, Inc.</v>
          </cell>
          <cell r="G674" t="str">
            <v>Private</v>
          </cell>
          <cell r="H674">
            <v>3513780</v>
          </cell>
          <cell r="I674" t="str">
            <v>Approve</v>
          </cell>
          <cell r="L674" t="str">
            <v>January 8, 2009</v>
          </cell>
          <cell r="M674">
            <v>39821.541666666664</v>
          </cell>
          <cell r="N674" t="str">
            <v>Approve</v>
          </cell>
          <cell r="O674">
            <v>3513000</v>
          </cell>
          <cell r="Q674" t="str">
            <v>Yes</v>
          </cell>
          <cell r="R674">
            <v>39822</v>
          </cell>
          <cell r="T674" t="str">
            <v>Paul Scott</v>
          </cell>
          <cell r="U674" t="str">
            <v>270-251-6049</v>
          </cell>
          <cell r="V674" t="str">
            <v>Marty Nichols 270-251-6051</v>
          </cell>
          <cell r="W674" t="str">
            <v>101 E. Broadway, P.O.  Box 369</v>
          </cell>
          <cell r="X674" t="str">
            <v>Mayfield</v>
          </cell>
          <cell r="Y674" t="str">
            <v>KY</v>
          </cell>
          <cell r="Z674" t="str">
            <v>42066</v>
          </cell>
          <cell r="AA674" t="str">
            <v>(270) 251-6059</v>
          </cell>
          <cell r="AE674" t="str">
            <v>Hughes Hubbard</v>
          </cell>
        </row>
        <row r="675">
          <cell r="A675">
            <v>623</v>
          </cell>
          <cell r="B675" t="str">
            <v>January 6, 2009</v>
          </cell>
          <cell r="C675" t="str">
            <v>FDIC</v>
          </cell>
          <cell r="D675" t="str">
            <v>RSSD</v>
          </cell>
          <cell r="E675">
            <v>3070312</v>
          </cell>
          <cell r="F675" t="str">
            <v>First Reliance Bancshares, Inc.</v>
          </cell>
          <cell r="G675" t="str">
            <v>Private</v>
          </cell>
          <cell r="H675">
            <v>14908000</v>
          </cell>
          <cell r="I675" t="str">
            <v>Approve</v>
          </cell>
          <cell r="L675" t="str">
            <v>January 8, 2009</v>
          </cell>
          <cell r="M675">
            <v>39821.541666666664</v>
          </cell>
          <cell r="N675" t="str">
            <v>Approve</v>
          </cell>
          <cell r="O675">
            <v>14908000</v>
          </cell>
          <cell r="Q675" t="str">
            <v>Yes</v>
          </cell>
          <cell r="R675">
            <v>39822</v>
          </cell>
          <cell r="T675" t="str">
            <v>Jeffrey A. Paolucci</v>
          </cell>
          <cell r="U675" t="str">
            <v>843-674-3250</v>
          </cell>
          <cell r="V675" t="str">
            <v>Rick Saunders 843-674-3001</v>
          </cell>
          <cell r="W675" t="str">
            <v>2170 W. Palmetto Street</v>
          </cell>
          <cell r="X675" t="str">
            <v>Florence</v>
          </cell>
          <cell r="Y675" t="str">
            <v>SC</v>
          </cell>
          <cell r="Z675" t="str">
            <v>29501</v>
          </cell>
          <cell r="AA675" t="str">
            <v>(843) 674-3045</v>
          </cell>
          <cell r="AE675" t="str">
            <v>Squire Sanders</v>
          </cell>
        </row>
        <row r="676">
          <cell r="A676">
            <v>624</v>
          </cell>
          <cell r="B676" t="str">
            <v>January 6, 2009</v>
          </cell>
          <cell r="C676" t="str">
            <v>FDIC</v>
          </cell>
          <cell r="D676" t="str">
            <v>RSSD</v>
          </cell>
          <cell r="E676">
            <v>1075911</v>
          </cell>
          <cell r="F676" t="str">
            <v>First Citizens BanCorporation, Inc.</v>
          </cell>
          <cell r="G676" t="str">
            <v>Private</v>
          </cell>
          <cell r="H676">
            <v>50000000</v>
          </cell>
          <cell r="I676" t="str">
            <v>Approve</v>
          </cell>
          <cell r="L676" t="str">
            <v>January 15, 2009</v>
          </cell>
          <cell r="M676">
            <v>39828.541666666664</v>
          </cell>
          <cell r="N676" t="str">
            <v>Approve - Conditional</v>
          </cell>
          <cell r="O676">
            <v>50000000</v>
          </cell>
          <cell r="T676" t="str">
            <v>Lisa Mendenall</v>
          </cell>
          <cell r="U676" t="str">
            <v>803-931-1320</v>
          </cell>
          <cell r="V676" t="str">
            <v>Jerue Hallman 803-931-1947</v>
          </cell>
          <cell r="W676" t="str">
            <v>1320 Main Street</v>
          </cell>
          <cell r="X676" t="str">
            <v>Columbia</v>
          </cell>
          <cell r="Y676" t="str">
            <v>SC</v>
          </cell>
          <cell r="Z676" t="str">
            <v>29201</v>
          </cell>
          <cell r="AA676" t="str">
            <v>(803) 931-1148</v>
          </cell>
          <cell r="AE676" t="str">
            <v>Hughes Hubbard</v>
          </cell>
        </row>
        <row r="677">
          <cell r="A677">
            <v>625</v>
          </cell>
          <cell r="B677" t="str">
            <v>January 6, 2009</v>
          </cell>
          <cell r="C677" t="str">
            <v>FDIC</v>
          </cell>
          <cell r="D677" t="str">
            <v>RSSD</v>
          </cell>
          <cell r="E677">
            <v>3189634</v>
          </cell>
          <cell r="F677" t="str">
            <v>First Bank of Charleston, Inc.</v>
          </cell>
          <cell r="G677" t="str">
            <v>OTC - Private</v>
          </cell>
          <cell r="H677">
            <v>3345300</v>
          </cell>
          <cell r="I677" t="str">
            <v>Approve</v>
          </cell>
          <cell r="L677" t="str">
            <v>January 8, 2009</v>
          </cell>
          <cell r="M677">
            <v>39821.541666666664</v>
          </cell>
          <cell r="N677" t="str">
            <v>Approve</v>
          </cell>
          <cell r="O677">
            <v>3345000</v>
          </cell>
          <cell r="Q677" t="str">
            <v>Yes</v>
          </cell>
          <cell r="R677">
            <v>39822</v>
          </cell>
          <cell r="T677" t="str">
            <v>Percy Osborne</v>
          </cell>
          <cell r="U677" t="str">
            <v>304-340-3010</v>
          </cell>
          <cell r="V677" t="str">
            <v>Anthony Marks 304-340-3011</v>
          </cell>
          <cell r="W677" t="str">
            <v>201 Pennsylvania Avenue</v>
          </cell>
          <cell r="X677" t="str">
            <v>Charleston</v>
          </cell>
          <cell r="Y677" t="str">
            <v>WV</v>
          </cell>
          <cell r="Z677" t="str">
            <v>25302</v>
          </cell>
          <cell r="AA677" t="str">
            <v>(304) 340-3003</v>
          </cell>
          <cell r="AE677" t="str">
            <v>Squire Sanders</v>
          </cell>
        </row>
        <row r="678">
          <cell r="A678">
            <v>626</v>
          </cell>
          <cell r="B678" t="str">
            <v>January 6, 2009</v>
          </cell>
          <cell r="C678" t="str">
            <v>FDIC</v>
          </cell>
          <cell r="D678" t="str">
            <v>RSSD</v>
          </cell>
          <cell r="E678">
            <v>2917287</v>
          </cell>
          <cell r="F678" t="str">
            <v>First Security, Inc.</v>
          </cell>
          <cell r="G678" t="str">
            <v>Private</v>
          </cell>
          <cell r="H678">
            <v>3575000</v>
          </cell>
          <cell r="I678" t="str">
            <v>Approve</v>
          </cell>
          <cell r="L678" t="str">
            <v>January 8, 2009</v>
          </cell>
          <cell r="M678">
            <v>39821.541666666664</v>
          </cell>
          <cell r="N678" t="str">
            <v>Approve</v>
          </cell>
          <cell r="O678">
            <v>3575000</v>
          </cell>
          <cell r="Q678" t="str">
            <v>Yes</v>
          </cell>
          <cell r="R678">
            <v>39822</v>
          </cell>
          <cell r="T678" t="str">
            <v>M. Lynn Cooper</v>
          </cell>
          <cell r="U678" t="str">
            <v>270-663-4678</v>
          </cell>
          <cell r="V678" t="str">
            <v>John R. Edge 270-663-4670</v>
          </cell>
          <cell r="W678" t="str">
            <v>300 Frederica St.</v>
          </cell>
          <cell r="X678" t="str">
            <v>Owensboro</v>
          </cell>
          <cell r="Y678" t="str">
            <v>KY</v>
          </cell>
          <cell r="Z678" t="str">
            <v>42301-2301</v>
          </cell>
          <cell r="AA678" t="str">
            <v>(270) 663-0517</v>
          </cell>
          <cell r="AE678" t="str">
            <v>Hughes Hubbard</v>
          </cell>
        </row>
        <row r="679">
          <cell r="A679">
            <v>627</v>
          </cell>
          <cell r="B679" t="str">
            <v>January 6, 2009</v>
          </cell>
          <cell r="C679" t="str">
            <v>FDIC</v>
          </cell>
          <cell r="D679" t="str">
            <v>RSSD</v>
          </cell>
          <cell r="E679">
            <v>1076619</v>
          </cell>
          <cell r="F679" t="str">
            <v>F &amp; M Financial Corporation</v>
          </cell>
          <cell r="G679" t="str">
            <v>Private</v>
          </cell>
          <cell r="H679">
            <v>17000000</v>
          </cell>
          <cell r="I679" t="str">
            <v>Approve</v>
          </cell>
          <cell r="L679" t="str">
            <v>January 8, 2009</v>
          </cell>
          <cell r="M679">
            <v>39821.541666666664</v>
          </cell>
          <cell r="N679" t="str">
            <v>Approve</v>
          </cell>
          <cell r="O679">
            <v>17000000</v>
          </cell>
          <cell r="Q679" t="str">
            <v>Yes</v>
          </cell>
          <cell r="R679">
            <v>39822</v>
          </cell>
          <cell r="T679" t="str">
            <v>Paul Fisher</v>
          </cell>
          <cell r="U679" t="str">
            <v>704-279-7297</v>
          </cell>
          <cell r="V679" t="str">
            <v>Guy Hoskins 704-633-1772</v>
          </cell>
          <cell r="W679" t="str">
            <v>221 N. Main Street</v>
          </cell>
          <cell r="X679" t="str">
            <v>Salisbury</v>
          </cell>
          <cell r="Y679" t="str">
            <v>NC</v>
          </cell>
          <cell r="Z679" t="str">
            <v>28144</v>
          </cell>
          <cell r="AA679" t="str">
            <v>(704) 633-7049</v>
          </cell>
          <cell r="AE679" t="str">
            <v>Squire Sanders</v>
          </cell>
        </row>
        <row r="680">
          <cell r="A680">
            <v>628</v>
          </cell>
          <cell r="B680" t="str">
            <v>January 6, 2009</v>
          </cell>
          <cell r="C680" t="str">
            <v>FDIC</v>
          </cell>
          <cell r="D680" t="str">
            <v>RSSD</v>
          </cell>
          <cell r="E680">
            <v>1056732</v>
          </cell>
          <cell r="F680" t="str">
            <v>Ark Valley Bankshares, Inc. / The State Bank</v>
          </cell>
          <cell r="G680" t="str">
            <v>Private</v>
          </cell>
          <cell r="H680">
            <v>0</v>
          </cell>
          <cell r="I680" t="str">
            <v>Approve</v>
          </cell>
          <cell r="L680" t="str">
            <v>January 8, 2009</v>
          </cell>
          <cell r="M680">
            <v>39821.541666666664</v>
          </cell>
          <cell r="N680" t="str">
            <v>Approve</v>
          </cell>
          <cell r="O680">
            <v>0</v>
          </cell>
          <cell r="P680" t="str">
            <v>1/9/09 received oral notification of withdrawal--letter pending</v>
          </cell>
          <cell r="T680" t="str">
            <v>Lora Rose</v>
          </cell>
          <cell r="U680" t="str">
            <v>719-384-5901</v>
          </cell>
          <cell r="V680" t="str">
            <v>P.D. Kreps 719-384-5901</v>
          </cell>
          <cell r="W680" t="str">
            <v>124 Colorado Ave.</v>
          </cell>
          <cell r="X680" t="str">
            <v>La Junta</v>
          </cell>
          <cell r="Y680" t="str">
            <v>CO</v>
          </cell>
          <cell r="Z680" t="str">
            <v>81050</v>
          </cell>
          <cell r="AA680" t="str">
            <v>(719) 384-4550</v>
          </cell>
          <cell r="AE680" t="str">
            <v>Hughes Hubbard</v>
          </cell>
          <cell r="AJ680">
            <v>39822</v>
          </cell>
        </row>
        <row r="681">
          <cell r="A681">
            <v>629</v>
          </cell>
          <cell r="B681" t="str">
            <v>January 6, 2009</v>
          </cell>
          <cell r="C681" t="str">
            <v>FDIC</v>
          </cell>
          <cell r="D681" t="str">
            <v>RSSD</v>
          </cell>
          <cell r="E681">
            <v>1063945</v>
          </cell>
          <cell r="F681" t="str">
            <v>Haviland Bancshares, Inc.</v>
          </cell>
          <cell r="G681" t="str">
            <v>OTC - Private</v>
          </cell>
          <cell r="H681">
            <v>425000</v>
          </cell>
          <cell r="I681" t="str">
            <v>Approve</v>
          </cell>
          <cell r="L681" t="str">
            <v>January 8, 2009</v>
          </cell>
          <cell r="M681">
            <v>39821.541666666664</v>
          </cell>
          <cell r="N681" t="str">
            <v>Approve</v>
          </cell>
          <cell r="O681">
            <v>425000</v>
          </cell>
          <cell r="Q681" t="str">
            <v>Yes</v>
          </cell>
          <cell r="R681">
            <v>39822</v>
          </cell>
          <cell r="T681" t="str">
            <v>Stanley Robertson</v>
          </cell>
          <cell r="U681" t="str">
            <v>620-862-5222</v>
          </cell>
          <cell r="V681" t="str">
            <v>Trent Jacks 620-862-5222</v>
          </cell>
          <cell r="W681" t="str">
            <v>209 North Main St., P.O. Box 348</v>
          </cell>
          <cell r="X681" t="str">
            <v>Haviland</v>
          </cell>
          <cell r="Y681" t="str">
            <v>KS</v>
          </cell>
          <cell r="Z681" t="str">
            <v>67059</v>
          </cell>
          <cell r="AA681" t="str">
            <v>(620) 862-5282</v>
          </cell>
          <cell r="AE681" t="str">
            <v>Squire Sanders</v>
          </cell>
        </row>
        <row r="682">
          <cell r="A682">
            <v>630</v>
          </cell>
          <cell r="B682" t="str">
            <v>January 6, 2009</v>
          </cell>
          <cell r="C682" t="str">
            <v>FDIC</v>
          </cell>
          <cell r="D682" t="str">
            <v>RSSD</v>
          </cell>
          <cell r="E682">
            <v>3243282</v>
          </cell>
          <cell r="F682" t="str">
            <v>Summit Bank</v>
          </cell>
          <cell r="G682" t="str">
            <v>OTC - Private</v>
          </cell>
          <cell r="H682">
            <v>3000000</v>
          </cell>
          <cell r="I682" t="str">
            <v>Approve</v>
          </cell>
          <cell r="L682" t="str">
            <v>January 8, 2009</v>
          </cell>
          <cell r="M682">
            <v>39821.541666666664</v>
          </cell>
          <cell r="N682" t="str">
            <v>Approve</v>
          </cell>
          <cell r="O682">
            <v>3000000</v>
          </cell>
          <cell r="Q682" t="str">
            <v>Yes</v>
          </cell>
          <cell r="R682">
            <v>39822</v>
          </cell>
          <cell r="T682" t="str">
            <v>Scott Goldstein</v>
          </cell>
          <cell r="U682" t="str">
            <v>541-684-7505</v>
          </cell>
          <cell r="V682" t="str">
            <v>Ann Marie Mehlum 541-684-7503</v>
          </cell>
          <cell r="W682" t="str">
            <v>96 East Broadway</v>
          </cell>
          <cell r="X682" t="str">
            <v>Eugene</v>
          </cell>
          <cell r="Y682" t="str">
            <v>OR</v>
          </cell>
          <cell r="Z682" t="str">
            <v>97401</v>
          </cell>
          <cell r="AA682" t="str">
            <v>(541) 684-7555</v>
          </cell>
          <cell r="AE682" t="str">
            <v>Hughes Hubbard</v>
          </cell>
        </row>
        <row r="683">
          <cell r="A683">
            <v>631</v>
          </cell>
          <cell r="B683" t="str">
            <v>January 6, 2009</v>
          </cell>
          <cell r="C683" t="str">
            <v>FDIC</v>
          </cell>
          <cell r="D683" t="str">
            <v>RSSD</v>
          </cell>
          <cell r="E683">
            <v>1075694</v>
          </cell>
          <cell r="F683" t="str">
            <v>Southern BancShares (N.C.), Inc.</v>
          </cell>
          <cell r="G683" t="str">
            <v>Private</v>
          </cell>
          <cell r="H683">
            <v>23883000</v>
          </cell>
          <cell r="I683" t="str">
            <v>Approve</v>
          </cell>
          <cell r="L683" t="str">
            <v>January 8, 2009</v>
          </cell>
          <cell r="M683">
            <v>39821.541666666664</v>
          </cell>
          <cell r="N683" t="str">
            <v>Approve</v>
          </cell>
          <cell r="O683">
            <v>23883000</v>
          </cell>
          <cell r="Q683" t="str">
            <v>Yes</v>
          </cell>
          <cell r="R683">
            <v>39822</v>
          </cell>
          <cell r="T683" t="str">
            <v>David A. Bean</v>
          </cell>
          <cell r="U683" t="str">
            <v>919-658-7007</v>
          </cell>
          <cell r="V683" t="str">
            <v>John C. Pegram, Jr. 919-658-7028</v>
          </cell>
          <cell r="W683" t="str">
            <v>116 East Main Street</v>
          </cell>
          <cell r="X683" t="str">
            <v>Mount Olive</v>
          </cell>
          <cell r="Y683" t="str">
            <v>NC</v>
          </cell>
          <cell r="Z683" t="str">
            <v>28365</v>
          </cell>
          <cell r="AA683" t="str">
            <v>(919) 658-7087</v>
          </cell>
          <cell r="AE683" t="str">
            <v>Squire Sanders</v>
          </cell>
        </row>
        <row r="684">
          <cell r="A684">
            <v>632</v>
          </cell>
          <cell r="B684" t="str">
            <v>January 6, 2009</v>
          </cell>
          <cell r="C684" t="str">
            <v>FDIC</v>
          </cell>
          <cell r="D684" t="str">
            <v>RSSD</v>
          </cell>
          <cell r="E684">
            <v>1030947</v>
          </cell>
          <cell r="F684" t="str">
            <v>Peoples Bancorp</v>
          </cell>
          <cell r="H684">
            <v>18000000</v>
          </cell>
          <cell r="I684" t="str">
            <v>Approve</v>
          </cell>
          <cell r="L684" t="str">
            <v>January 9, 2009</v>
          </cell>
          <cell r="M684">
            <v>39822.520833333336</v>
          </cell>
          <cell r="N684" t="str">
            <v>Approve</v>
          </cell>
          <cell r="O684">
            <v>18000000</v>
          </cell>
          <cell r="Q684" t="str">
            <v>Yes</v>
          </cell>
          <cell r="R684">
            <v>39827</v>
          </cell>
          <cell r="T684" t="str">
            <v>Russell A. Lee</v>
          </cell>
          <cell r="U684" t="str">
            <v>360-715-4225</v>
          </cell>
          <cell r="V684" t="str">
            <v>Lisa Holleman 360-715-4226</v>
          </cell>
          <cell r="W684" t="str">
            <v>418 Grover Street</v>
          </cell>
          <cell r="X684" t="str">
            <v>Lynden</v>
          </cell>
          <cell r="Y684" t="str">
            <v>WA</v>
          </cell>
          <cell r="Z684" t="str">
            <v>98264</v>
          </cell>
          <cell r="AA684" t="str">
            <v>(360) 715-4221</v>
          </cell>
          <cell r="AE684" t="str">
            <v>Hughes Hubbard</v>
          </cell>
        </row>
        <row r="685">
          <cell r="A685">
            <v>633</v>
          </cell>
          <cell r="B685" t="str">
            <v>January 6, 2009</v>
          </cell>
          <cell r="C685" t="str">
            <v>FDIC</v>
          </cell>
          <cell r="D685" t="str">
            <v>RSSD</v>
          </cell>
          <cell r="E685">
            <v>2396592</v>
          </cell>
          <cell r="F685" t="str">
            <v>People's Bank of Seneca</v>
          </cell>
          <cell r="G685" t="str">
            <v>Private</v>
          </cell>
          <cell r="H685">
            <v>1154000</v>
          </cell>
          <cell r="I685" t="str">
            <v>Approve</v>
          </cell>
          <cell r="L685" t="str">
            <v>January 8, 2009</v>
          </cell>
          <cell r="M685">
            <v>39821.541666666664</v>
          </cell>
          <cell r="N685" t="str">
            <v>Approve</v>
          </cell>
          <cell r="O685">
            <v>1154000</v>
          </cell>
          <cell r="P685" t="str">
            <v>1/9/09: Bank still intends to fill application for new BHC in 1Q2009.  CPP Staff advised QFI to maintain contact with closing attorneys on this issue and AFI agreed to do so.</v>
          </cell>
          <cell r="Q685" t="str">
            <v>Yes</v>
          </cell>
          <cell r="R685">
            <v>39822</v>
          </cell>
          <cell r="T685" t="str">
            <v>Deron Burr</v>
          </cell>
          <cell r="U685" t="str">
            <v>417-776-2111</v>
          </cell>
          <cell r="V685" t="str">
            <v>John Klute 417-776-2111</v>
          </cell>
          <cell r="W685" t="str">
            <v>1615 Cherokee</v>
          </cell>
          <cell r="X685" t="str">
            <v>Seneca</v>
          </cell>
          <cell r="Y685" t="str">
            <v>MO</v>
          </cell>
          <cell r="Z685" t="str">
            <v>64865</v>
          </cell>
          <cell r="AA685" t="str">
            <v>(417) 776-2087</v>
          </cell>
          <cell r="AE685" t="str">
            <v>Squire Sanders</v>
          </cell>
        </row>
        <row r="686">
          <cell r="A686">
            <v>634</v>
          </cell>
          <cell r="B686" t="str">
            <v>January 6, 2009</v>
          </cell>
          <cell r="C686" t="str">
            <v>FDIC</v>
          </cell>
          <cell r="D686" t="str">
            <v>RSSD</v>
          </cell>
          <cell r="E686">
            <v>3211601</v>
          </cell>
          <cell r="F686" t="str">
            <v>MVB Financial Corp.</v>
          </cell>
          <cell r="G686" t="str">
            <v>OTC - Private</v>
          </cell>
          <cell r="H686">
            <v>5000000</v>
          </cell>
          <cell r="I686" t="str">
            <v>Approve</v>
          </cell>
          <cell r="T686" t="str">
            <v>James R. Martin</v>
          </cell>
          <cell r="U686" t="str">
            <v>304-367-8688</v>
          </cell>
          <cell r="V686" t="str">
            <v>Eric L. Tichenor 304-367-8686</v>
          </cell>
          <cell r="W686" t="str">
            <v>301 Virginia Avenue</v>
          </cell>
          <cell r="X686" t="str">
            <v>Fairmont</v>
          </cell>
          <cell r="Y686" t="str">
            <v>WV</v>
          </cell>
          <cell r="Z686" t="str">
            <v>26554</v>
          </cell>
          <cell r="AA686" t="str">
            <v>(304) 367-8600</v>
          </cell>
          <cell r="AE686" t="str">
            <v>Hughes Hubbard</v>
          </cell>
        </row>
        <row r="687">
          <cell r="A687">
            <v>635</v>
          </cell>
          <cell r="B687" t="str">
            <v>January 6, 2009</v>
          </cell>
          <cell r="C687" t="str">
            <v>FDIC</v>
          </cell>
          <cell r="D687" t="str">
            <v>RSSD</v>
          </cell>
          <cell r="E687">
            <v>1129971</v>
          </cell>
          <cell r="F687" t="str">
            <v>Merchants and Planters Bancshares, Inc.</v>
          </cell>
          <cell r="G687" t="str">
            <v>Private</v>
          </cell>
          <cell r="H687">
            <v>1900000</v>
          </cell>
          <cell r="I687" t="str">
            <v>Approve</v>
          </cell>
          <cell r="T687" t="str">
            <v>Chuck Newell</v>
          </cell>
          <cell r="U687" t="str">
            <v>901-233-6948</v>
          </cell>
          <cell r="V687" t="str">
            <v>Larry T. Tommy Sain 731-658-7788</v>
          </cell>
          <cell r="W687" t="str">
            <v>35 Kilgore Drive</v>
          </cell>
          <cell r="X687" t="str">
            <v>Toone</v>
          </cell>
          <cell r="Y687" t="str">
            <v>TN</v>
          </cell>
          <cell r="Z687" t="str">
            <v>38381</v>
          </cell>
          <cell r="AA687" t="str">
            <v>(731) 658-2454</v>
          </cell>
          <cell r="AE687" t="str">
            <v>Squire Sanders</v>
          </cell>
        </row>
        <row r="688">
          <cell r="A688">
            <v>636</v>
          </cell>
          <cell r="B688" t="str">
            <v>January 6, 2009</v>
          </cell>
          <cell r="C688" t="str">
            <v>FDIC</v>
          </cell>
          <cell r="D688" t="str">
            <v>RSSD</v>
          </cell>
          <cell r="E688">
            <v>3100349</v>
          </cell>
          <cell r="F688" t="str">
            <v>Legends Financial Holdings, Inc.</v>
          </cell>
          <cell r="G688" t="str">
            <v>Private</v>
          </cell>
          <cell r="H688">
            <v>5000000</v>
          </cell>
          <cell r="I688" t="str">
            <v>Approve</v>
          </cell>
          <cell r="L688" t="str">
            <v>January 8, 2009</v>
          </cell>
          <cell r="M688">
            <v>39821.541666666664</v>
          </cell>
          <cell r="N688" t="str">
            <v>Approve</v>
          </cell>
          <cell r="O688">
            <v>5000000</v>
          </cell>
          <cell r="P688" t="str">
            <v>1/9/09: IC noted that there was no statement that the applicant organization  is under the oversight of the State Tennessee banking authorities, FDIC and Federal Reserve.</v>
          </cell>
          <cell r="Q688" t="str">
            <v>Yes</v>
          </cell>
          <cell r="R688">
            <v>39822</v>
          </cell>
          <cell r="T688" t="str">
            <v>Thomas Bates, Jr.</v>
          </cell>
          <cell r="U688" t="str">
            <v>931-503-1234</v>
          </cell>
          <cell r="V688" t="str">
            <v>Lee Pedigo 931-503-1234</v>
          </cell>
          <cell r="W688" t="str">
            <v>310 N. First Street</v>
          </cell>
          <cell r="X688" t="str">
            <v>Clarksville</v>
          </cell>
          <cell r="Y688" t="str">
            <v>TN</v>
          </cell>
          <cell r="Z688" t="str">
            <v>37040</v>
          </cell>
          <cell r="AA688" t="str">
            <v>(931) 648-9299</v>
          </cell>
          <cell r="AE688" t="str">
            <v>Hughes Hubbard</v>
          </cell>
        </row>
        <row r="689">
          <cell r="A689">
            <v>637</v>
          </cell>
          <cell r="B689" t="str">
            <v>January 6, 2009</v>
          </cell>
          <cell r="C689" t="str">
            <v>FDIC</v>
          </cell>
          <cell r="D689" t="str">
            <v>RSSD</v>
          </cell>
          <cell r="E689">
            <v>2700984</v>
          </cell>
          <cell r="F689" t="str">
            <v>Wright Express Financial Services Corporation</v>
          </cell>
          <cell r="G689" t="str">
            <v xml:space="preserve">Public </v>
          </cell>
          <cell r="H689">
            <v>38500000</v>
          </cell>
          <cell r="I689" t="str">
            <v>Approve</v>
          </cell>
          <cell r="T689" t="str">
            <v>Kirk S. Weiler</v>
          </cell>
          <cell r="U689" t="str">
            <v>801-892-5363</v>
          </cell>
          <cell r="V689" t="str">
            <v>Darren Haas 801-892-5395</v>
          </cell>
          <cell r="W689" t="str">
            <v>3995 South 700 East, Suite 450</v>
          </cell>
          <cell r="X689" t="str">
            <v>Salt Lake City</v>
          </cell>
          <cell r="Y689" t="str">
            <v>UT</v>
          </cell>
          <cell r="Z689" t="str">
            <v>84107</v>
          </cell>
          <cell r="AA689" t="str">
            <v>(801) 892-5336</v>
          </cell>
          <cell r="AE689" t="str">
            <v>Squire Sanders</v>
          </cell>
        </row>
        <row r="690">
          <cell r="A690">
            <v>638</v>
          </cell>
          <cell r="B690" t="str">
            <v>January 6, 2009</v>
          </cell>
          <cell r="C690" t="str">
            <v>FDIC</v>
          </cell>
          <cell r="D690" t="str">
            <v>RSSD</v>
          </cell>
          <cell r="E690">
            <v>1491388</v>
          </cell>
          <cell r="F690" t="str">
            <v>Tompkins Bancorp, Inc.</v>
          </cell>
          <cell r="G690" t="str">
            <v>OTC - Private</v>
          </cell>
          <cell r="H690">
            <v>2400000</v>
          </cell>
          <cell r="I690" t="str">
            <v>Approve</v>
          </cell>
          <cell r="L690" t="str">
            <v>January 9, 2009</v>
          </cell>
          <cell r="M690">
            <v>39822.520833333336</v>
          </cell>
          <cell r="N690" t="str">
            <v>Approve</v>
          </cell>
          <cell r="O690">
            <v>2400000</v>
          </cell>
          <cell r="Q690" t="str">
            <v>Yes</v>
          </cell>
          <cell r="R690">
            <v>39827</v>
          </cell>
          <cell r="T690" t="str">
            <v>R. Keith Douglass</v>
          </cell>
          <cell r="U690" t="str">
            <v>309-465-3834</v>
          </cell>
          <cell r="V690" t="str">
            <v>Robert Frankhauser 309-465-3834</v>
          </cell>
          <cell r="W690" t="str">
            <v>102 S. Main St.</v>
          </cell>
          <cell r="X690" t="str">
            <v>Avon</v>
          </cell>
          <cell r="Y690" t="str">
            <v>IL</v>
          </cell>
          <cell r="Z690" t="str">
            <v>61415</v>
          </cell>
          <cell r="AA690" t="str">
            <v>(309) 465-3929</v>
          </cell>
          <cell r="AE690" t="str">
            <v>Hughes Hubbard</v>
          </cell>
        </row>
        <row r="691">
          <cell r="A691">
            <v>639</v>
          </cell>
          <cell r="B691" t="str">
            <v>January 6, 2009</v>
          </cell>
          <cell r="C691" t="str">
            <v>FDIC</v>
          </cell>
          <cell r="D691" t="str">
            <v>RSSD</v>
          </cell>
          <cell r="E691">
            <v>1357121</v>
          </cell>
          <cell r="F691" t="str">
            <v>Citizens Bancshares Corporation</v>
          </cell>
          <cell r="G691" t="str">
            <v>Private</v>
          </cell>
          <cell r="H691">
            <v>6703000</v>
          </cell>
          <cell r="I691" t="str">
            <v>Approve</v>
          </cell>
          <cell r="L691" t="str">
            <v>January 9, 2009</v>
          </cell>
          <cell r="M691">
            <v>39822.520833333336</v>
          </cell>
          <cell r="N691" t="str">
            <v>Approve</v>
          </cell>
          <cell r="O691">
            <v>6703000</v>
          </cell>
          <cell r="Q691" t="str">
            <v>Yes</v>
          </cell>
          <cell r="R691">
            <v>39827</v>
          </cell>
          <cell r="T691" t="str">
            <v>H. Blake Gibbons, Jr.</v>
          </cell>
          <cell r="U691" t="str">
            <v>843-396-4275</v>
          </cell>
          <cell r="V691" t="str">
            <v>R. Ashley Wheeler, Jr. 843-396-4275</v>
          </cell>
          <cell r="W691" t="str">
            <v>124 Main Street</v>
          </cell>
          <cell r="X691" t="str">
            <v>Olanta</v>
          </cell>
          <cell r="Y691" t="str">
            <v>SC</v>
          </cell>
          <cell r="Z691" t="str">
            <v>29114</v>
          </cell>
          <cell r="AA691" t="str">
            <v>(843) 396-9144</v>
          </cell>
          <cell r="AE691" t="str">
            <v>Squire Sanders</v>
          </cell>
        </row>
        <row r="692">
          <cell r="A692">
            <v>640</v>
          </cell>
          <cell r="B692" t="str">
            <v>January 6, 2009</v>
          </cell>
          <cell r="C692" t="str">
            <v>FDIC</v>
          </cell>
          <cell r="D692" t="str">
            <v>RSSD</v>
          </cell>
          <cell r="E692">
            <v>353724</v>
          </cell>
          <cell r="F692" t="str">
            <v>The Bank of Fincastle</v>
          </cell>
          <cell r="G692" t="str">
            <v>Private</v>
          </cell>
          <cell r="H692">
            <v>4497000</v>
          </cell>
          <cell r="I692" t="str">
            <v>Approve</v>
          </cell>
          <cell r="L692" t="str">
            <v>January 8, 2009</v>
          </cell>
          <cell r="M692">
            <v>39821.541666666664</v>
          </cell>
          <cell r="N692" t="str">
            <v>Approve</v>
          </cell>
          <cell r="O692">
            <v>4497000</v>
          </cell>
          <cell r="Q692" t="str">
            <v>Yes</v>
          </cell>
          <cell r="R692">
            <v>39822</v>
          </cell>
          <cell r="T692" t="str">
            <v>John F. Kilby</v>
          </cell>
          <cell r="U692" t="str">
            <v>540-473-2761</v>
          </cell>
          <cell r="V692" t="str">
            <v>Michael J. Jasper 540-473-2761</v>
          </cell>
          <cell r="W692" t="str">
            <v>17 South Roanoke Street</v>
          </cell>
          <cell r="X692" t="str">
            <v>Fincastle</v>
          </cell>
          <cell r="Y692" t="str">
            <v>VA</v>
          </cell>
          <cell r="Z692" t="str">
            <v>24090</v>
          </cell>
          <cell r="AA692" t="str">
            <v>(540) 473-7136</v>
          </cell>
          <cell r="AE692" t="str">
            <v>Hughes Hubbard</v>
          </cell>
        </row>
        <row r="693">
          <cell r="A693">
            <v>641</v>
          </cell>
          <cell r="B693" t="str">
            <v>January 6, 2009</v>
          </cell>
          <cell r="C693" t="str">
            <v>FDIC</v>
          </cell>
          <cell r="D693" t="str">
            <v>RSSD</v>
          </cell>
          <cell r="E693">
            <v>1058697</v>
          </cell>
          <cell r="F693" t="str">
            <v>Tri-County Company</v>
          </cell>
          <cell r="H693">
            <v>1350000</v>
          </cell>
          <cell r="I693" t="str">
            <v>Approve</v>
          </cell>
          <cell r="L693" t="str">
            <v>January 8, 2009</v>
          </cell>
          <cell r="M693">
            <v>39821.541666666664</v>
          </cell>
          <cell r="N693" t="str">
            <v>Approve</v>
          </cell>
          <cell r="O693">
            <v>1350000</v>
          </cell>
          <cell r="Q693" t="str">
            <v>Yes</v>
          </cell>
          <cell r="R693">
            <v>39822</v>
          </cell>
          <cell r="T693" t="str">
            <v>Jon D. Schmaderer</v>
          </cell>
          <cell r="U693" t="str">
            <v>402-924-3861</v>
          </cell>
          <cell r="V693" t="str">
            <v>Francis D. Kaup 402-924-3861</v>
          </cell>
          <cell r="W693" t="str">
            <v>106 N. Main St.</v>
          </cell>
          <cell r="X693" t="str">
            <v>Stuart</v>
          </cell>
          <cell r="Y693" t="str">
            <v>NE</v>
          </cell>
          <cell r="Z693" t="str">
            <v>68780</v>
          </cell>
          <cell r="AA693" t="str">
            <v>(402) 924-3502</v>
          </cell>
          <cell r="AE693" t="str">
            <v>Squire Sanders</v>
          </cell>
        </row>
        <row r="694">
          <cell r="A694">
            <v>642</v>
          </cell>
          <cell r="B694" t="str">
            <v>January 6, 2009</v>
          </cell>
          <cell r="C694" t="str">
            <v>FRB</v>
          </cell>
          <cell r="D694" t="str">
            <v>RSSD</v>
          </cell>
          <cell r="E694">
            <v>1076178</v>
          </cell>
          <cell r="F694" t="str">
            <v>Heritage Bankshares, Inc.</v>
          </cell>
          <cell r="G694" t="str">
            <v>OTC - Public</v>
          </cell>
          <cell r="H694">
            <v>5700000</v>
          </cell>
          <cell r="I694" t="str">
            <v>Approve</v>
          </cell>
          <cell r="T694" t="str">
            <v>John O. Guthrie</v>
          </cell>
          <cell r="U694" t="str">
            <v>757-648-1523</v>
          </cell>
          <cell r="V694" t="str">
            <v>Michael S. Ives 757-648-1601</v>
          </cell>
          <cell r="W694" t="str">
            <v>150 Granby Street, Suite 150</v>
          </cell>
          <cell r="X694" t="str">
            <v>Norfolk</v>
          </cell>
          <cell r="Y694" t="str">
            <v>VA</v>
          </cell>
          <cell r="Z694" t="str">
            <v>23510</v>
          </cell>
          <cell r="AA694" t="str">
            <v>(757) 648-1559</v>
          </cell>
          <cell r="AE694" t="str">
            <v>Hughes Hubbard</v>
          </cell>
        </row>
        <row r="695">
          <cell r="A695">
            <v>643</v>
          </cell>
          <cell r="B695" t="str">
            <v>January 6, 2009</v>
          </cell>
          <cell r="C695" t="str">
            <v>FRB</v>
          </cell>
          <cell r="D695" t="str">
            <v>RSSD</v>
          </cell>
          <cell r="E695">
            <v>684325</v>
          </cell>
          <cell r="F695" t="str">
            <v>The Bank of Currituck</v>
          </cell>
          <cell r="G695" t="str">
            <v>Private</v>
          </cell>
          <cell r="H695">
            <v>4021000</v>
          </cell>
          <cell r="I695" t="str">
            <v>Approve</v>
          </cell>
          <cell r="L695" t="str">
            <v>January 9, 2009</v>
          </cell>
          <cell r="M695">
            <v>39822.520833333336</v>
          </cell>
          <cell r="N695" t="str">
            <v>Approve</v>
          </cell>
          <cell r="O695">
            <v>4021000</v>
          </cell>
          <cell r="Q695" t="str">
            <v>Yes</v>
          </cell>
          <cell r="R695">
            <v>39827</v>
          </cell>
          <cell r="T695" t="str">
            <v>Matthew A.R. Converse</v>
          </cell>
          <cell r="U695" t="str">
            <v>252-435-6331</v>
          </cell>
          <cell r="V695" t="str">
            <v>Eric M. Hemmings 252-435-6331</v>
          </cell>
          <cell r="W695" t="str">
            <v>P.O. Box 6 / 250 Caratoke Highway</v>
          </cell>
          <cell r="X695" t="str">
            <v>Moyock</v>
          </cell>
          <cell r="Y695" t="str">
            <v>NC</v>
          </cell>
          <cell r="Z695" t="str">
            <v>27958</v>
          </cell>
          <cell r="AA695" t="str">
            <v>(252) 435-2894</v>
          </cell>
          <cell r="AE695" t="str">
            <v>Squire Sanders</v>
          </cell>
        </row>
        <row r="697">
          <cell r="A697">
            <v>644</v>
          </cell>
          <cell r="B697" t="str">
            <v>January 7, 2009</v>
          </cell>
          <cell r="C697" t="str">
            <v>OTS</v>
          </cell>
          <cell r="D697" t="str">
            <v>Holding Co Docket</v>
          </cell>
          <cell r="E697" t="str">
            <v>H3440</v>
          </cell>
          <cell r="F697" t="str">
            <v>Alaska Pacific Bancshares, Inc.</v>
          </cell>
          <cell r="G697" t="str">
            <v xml:space="preserve">Public </v>
          </cell>
          <cell r="H697">
            <v>4830000</v>
          </cell>
          <cell r="I697" t="str">
            <v>Council</v>
          </cell>
          <cell r="J697">
            <v>39820</v>
          </cell>
          <cell r="K697" t="str">
            <v>Approve</v>
          </cell>
          <cell r="L697" t="str">
            <v>January 9, 2009</v>
          </cell>
          <cell r="M697">
            <v>39822.520833333336</v>
          </cell>
          <cell r="N697" t="str">
            <v>Approve</v>
          </cell>
          <cell r="O697">
            <v>4781000</v>
          </cell>
          <cell r="Q697" t="str">
            <v>Yes</v>
          </cell>
          <cell r="R697">
            <v>39827</v>
          </cell>
          <cell r="T697" t="str">
            <v>Mr. Craig E. Dahl</v>
          </cell>
          <cell r="U697" t="str">
            <v>907-790-5101</v>
          </cell>
          <cell r="V697" t="str">
            <v>Julie M. Pierce 907-790-5135</v>
          </cell>
          <cell r="W697" t="str">
            <v>2094 Jordan Avenue</v>
          </cell>
          <cell r="X697" t="str">
            <v>Juneau</v>
          </cell>
          <cell r="Y697" t="str">
            <v>AK</v>
          </cell>
          <cell r="Z697" t="str">
            <v>99801</v>
          </cell>
          <cell r="AA697" t="str">
            <v>(907) 790-5101</v>
          </cell>
          <cell r="AE697" t="str">
            <v>Hughes Hubbard</v>
          </cell>
        </row>
        <row r="698">
          <cell r="A698">
            <v>645</v>
          </cell>
          <cell r="B698" t="str">
            <v>January 7, 2009</v>
          </cell>
          <cell r="C698" t="str">
            <v>FDIC</v>
          </cell>
          <cell r="D698" t="str">
            <v>RSSD</v>
          </cell>
          <cell r="E698">
            <v>3344536</v>
          </cell>
          <cell r="F698" t="str">
            <v>Independent Bank of Austin, SSB</v>
          </cell>
          <cell r="G698" t="str">
            <v>Private</v>
          </cell>
          <cell r="H698">
            <v>4000000</v>
          </cell>
          <cell r="I698" t="str">
            <v>Council</v>
          </cell>
          <cell r="J698">
            <v>39820</v>
          </cell>
          <cell r="K698" t="str">
            <v>Split Decision</v>
          </cell>
          <cell r="L698" t="str">
            <v>January 14, 2009</v>
          </cell>
          <cell r="M698">
            <v>39827.416666666664</v>
          </cell>
          <cell r="N698" t="str">
            <v>Remand</v>
          </cell>
          <cell r="T698" t="str">
            <v>Ms. Julie Buchanan</v>
          </cell>
          <cell r="U698" t="str">
            <v>512-261-3355</v>
          </cell>
          <cell r="V698" t="str">
            <v>Denny Buchanan 512-261-3355</v>
          </cell>
          <cell r="W698" t="str">
            <v>3209 RR 620 South</v>
          </cell>
          <cell r="X698" t="str">
            <v>Austin</v>
          </cell>
          <cell r="Y698" t="str">
            <v>TX</v>
          </cell>
          <cell r="Z698" t="str">
            <v>78738</v>
          </cell>
          <cell r="AA698" t="str">
            <v>(512) 617-1929</v>
          </cell>
          <cell r="AE698" t="str">
            <v>Squire Sanders</v>
          </cell>
        </row>
        <row r="700">
          <cell r="A700">
            <v>646</v>
          </cell>
          <cell r="B700" t="str">
            <v>January 8, 2009</v>
          </cell>
          <cell r="C700" t="str">
            <v>FDIC</v>
          </cell>
          <cell r="D700" t="str">
            <v>RSSD</v>
          </cell>
          <cell r="E700">
            <v>213538</v>
          </cell>
          <cell r="F700" t="str">
            <v>Bank of Abbeville &amp; Trust Company</v>
          </cell>
          <cell r="G700" t="str">
            <v>Private</v>
          </cell>
          <cell r="H700">
            <v>1841600</v>
          </cell>
          <cell r="I700" t="str">
            <v>Approve</v>
          </cell>
          <cell r="L700" t="str">
            <v>January 15, 2009</v>
          </cell>
          <cell r="M700">
            <v>39828.541666666664</v>
          </cell>
          <cell r="N700" t="str">
            <v>Approve</v>
          </cell>
          <cell r="O700">
            <v>1841000</v>
          </cell>
          <cell r="Q700" t="str">
            <v>TBD</v>
          </cell>
          <cell r="R700">
            <v>39829</v>
          </cell>
          <cell r="T700" t="str">
            <v>Michael P. Broussard</v>
          </cell>
          <cell r="U700" t="str">
            <v>337-893-0257</v>
          </cell>
          <cell r="V700" t="str">
            <v>Michael P. Broussard, Jr. 337-893-0257</v>
          </cell>
          <cell r="W700" t="str">
            <v>P.O. Box 340 / 123 Concord</v>
          </cell>
          <cell r="X700" t="str">
            <v>Abbeville</v>
          </cell>
          <cell r="Y700" t="str">
            <v>LA</v>
          </cell>
          <cell r="Z700" t="str">
            <v>70511</v>
          </cell>
          <cell r="AA700" t="str">
            <v>(337) 893-9920</v>
          </cell>
          <cell r="AE700" t="str">
            <v>Hughes Hubbard</v>
          </cell>
        </row>
        <row r="701">
          <cell r="A701">
            <v>647</v>
          </cell>
          <cell r="B701" t="str">
            <v>January 8, 2009</v>
          </cell>
          <cell r="C701" t="str">
            <v>FDIC</v>
          </cell>
          <cell r="D701" t="str">
            <v>RSSD</v>
          </cell>
          <cell r="E701">
            <v>3262788</v>
          </cell>
          <cell r="F701" t="str">
            <v>CedarStone Bank</v>
          </cell>
          <cell r="G701" t="str">
            <v xml:space="preserve">Public </v>
          </cell>
          <cell r="H701">
            <v>3564000</v>
          </cell>
          <cell r="I701" t="str">
            <v>Approve</v>
          </cell>
          <cell r="L701" t="str">
            <v>January 14, 2009</v>
          </cell>
          <cell r="M701">
            <v>39827.416666666664</v>
          </cell>
          <cell r="N701" t="str">
            <v>Approve</v>
          </cell>
          <cell r="O701">
            <v>3564000</v>
          </cell>
          <cell r="Q701" t="str">
            <v>Yes</v>
          </cell>
          <cell r="R701">
            <v>39829</v>
          </cell>
          <cell r="T701" t="str">
            <v>Robert L. McDonald</v>
          </cell>
          <cell r="U701" t="str">
            <v>615-443-1411</v>
          </cell>
          <cell r="V701" t="str">
            <v>Kenneth K. Mattox 615-547-5600</v>
          </cell>
          <cell r="W701" t="str">
            <v>900 W. Main Street</v>
          </cell>
          <cell r="X701" t="str">
            <v>Lebanon</v>
          </cell>
          <cell r="Y701" t="str">
            <v>TN</v>
          </cell>
          <cell r="Z701" t="str">
            <v>37087</v>
          </cell>
          <cell r="AA701" t="str">
            <v>(615) 443-7087</v>
          </cell>
          <cell r="AE701" t="str">
            <v>Squire Sanders</v>
          </cell>
        </row>
        <row r="702">
          <cell r="A702">
            <v>648</v>
          </cell>
          <cell r="B702" t="str">
            <v>January 8, 2009</v>
          </cell>
          <cell r="C702" t="str">
            <v>FDIC</v>
          </cell>
          <cell r="D702" t="str">
            <v>RSSD</v>
          </cell>
          <cell r="E702">
            <v>2178631</v>
          </cell>
          <cell r="F702" t="str">
            <v>Farmers and Merchants Bancshares, Inc.</v>
          </cell>
          <cell r="G702" t="str">
            <v>OTC - Public</v>
          </cell>
          <cell r="H702">
            <v>4727250</v>
          </cell>
          <cell r="I702" t="str">
            <v>Approve</v>
          </cell>
          <cell r="T702" t="str">
            <v>Charles E. Walsh</v>
          </cell>
          <cell r="U702" t="str">
            <v>319-754-2270</v>
          </cell>
          <cell r="V702" t="str">
            <v>Robert D. Maschmann 319-768-6136</v>
          </cell>
          <cell r="W702" t="str">
            <v>221 Jefferson St.</v>
          </cell>
          <cell r="X702" t="str">
            <v>Burlington</v>
          </cell>
          <cell r="Y702" t="str">
            <v>IA</v>
          </cell>
          <cell r="Z702" t="str">
            <v>52601</v>
          </cell>
          <cell r="AA702" t="str">
            <v>(319) 754-2253</v>
          </cell>
          <cell r="AE702" t="str">
            <v>Hughes Hubbard</v>
          </cell>
        </row>
        <row r="703">
          <cell r="A703">
            <v>649</v>
          </cell>
          <cell r="B703" t="str">
            <v>January 8, 2009</v>
          </cell>
          <cell r="C703" t="str">
            <v>FDIC</v>
          </cell>
          <cell r="D703" t="str">
            <v>RSSD</v>
          </cell>
          <cell r="E703">
            <v>3374878</v>
          </cell>
          <cell r="F703" t="str">
            <v>First Choice Bank</v>
          </cell>
          <cell r="G703" t="str">
            <v>OTC - Private</v>
          </cell>
          <cell r="H703">
            <v>2200000</v>
          </cell>
          <cell r="I703" t="str">
            <v>Approve</v>
          </cell>
          <cell r="L703" t="str">
            <v>January 15, 2009</v>
          </cell>
          <cell r="M703">
            <v>39828.541666666664</v>
          </cell>
          <cell r="N703" t="str">
            <v>Approve</v>
          </cell>
          <cell r="O703">
            <v>2200000</v>
          </cell>
          <cell r="Q703" t="str">
            <v>Yes</v>
          </cell>
          <cell r="R703">
            <v>39829</v>
          </cell>
          <cell r="T703" t="str">
            <v>Adriana M. Boeka</v>
          </cell>
          <cell r="U703" t="str">
            <v>562-345-9241</v>
          </cell>
          <cell r="V703" t="str">
            <v>Yvonne Chen 562-345-9244</v>
          </cell>
          <cell r="W703" t="str">
            <v>17414 Carmenita Road</v>
          </cell>
          <cell r="X703" t="str">
            <v>Cerritos</v>
          </cell>
          <cell r="Y703" t="str">
            <v>CA</v>
          </cell>
          <cell r="Z703" t="str">
            <v>90703</v>
          </cell>
          <cell r="AA703" t="str">
            <v>(562) 926-8640</v>
          </cell>
          <cell r="AE703" t="str">
            <v>Squire Sanders</v>
          </cell>
        </row>
        <row r="704">
          <cell r="A704">
            <v>650</v>
          </cell>
          <cell r="B704" t="str">
            <v>January 8, 2009</v>
          </cell>
          <cell r="C704" t="str">
            <v>FDIC</v>
          </cell>
          <cell r="D704" t="str">
            <v>RSSD</v>
          </cell>
          <cell r="E704">
            <v>1135806</v>
          </cell>
          <cell r="F704" t="str">
            <v>F &amp; M Bancshares, Inc.</v>
          </cell>
          <cell r="G704" t="str">
            <v>Private</v>
          </cell>
          <cell r="H704">
            <v>4611000</v>
          </cell>
          <cell r="I704" t="str">
            <v>Approve</v>
          </cell>
          <cell r="L704" t="str">
            <v>January 16, 2009</v>
          </cell>
          <cell r="M704">
            <v>39829.541666666664</v>
          </cell>
          <cell r="N704" t="str">
            <v>Approve</v>
          </cell>
          <cell r="O704">
            <v>4609000</v>
          </cell>
          <cell r="R704">
            <v>39829</v>
          </cell>
          <cell r="T704" t="str">
            <v>Mary Neil Price</v>
          </cell>
          <cell r="U704" t="str">
            <v>615-744-8480</v>
          </cell>
          <cell r="V704" t="str">
            <v>Barry Cary 731-669-3900</v>
          </cell>
          <cell r="W704" t="str">
            <v>5420 Broad Street South</v>
          </cell>
          <cell r="X704" t="str">
            <v>Trezevant</v>
          </cell>
          <cell r="Y704" t="str">
            <v>TN</v>
          </cell>
          <cell r="Z704" t="str">
            <v>38258</v>
          </cell>
          <cell r="AA704" t="str">
            <v>(615) 256-8197</v>
          </cell>
          <cell r="AE704" t="str">
            <v>Hughes Hubbard</v>
          </cell>
        </row>
        <row r="705">
          <cell r="A705">
            <v>651</v>
          </cell>
          <cell r="B705" t="str">
            <v>January 8, 2009</v>
          </cell>
          <cell r="C705" t="str">
            <v>FDIC</v>
          </cell>
          <cell r="D705" t="str">
            <v>RSSD</v>
          </cell>
          <cell r="E705">
            <v>3485541</v>
          </cell>
          <cell r="F705" t="str">
            <v>First NBC Bank Holding Company</v>
          </cell>
          <cell r="G705" t="str">
            <v>OTC - Private</v>
          </cell>
          <cell r="H705">
            <v>17836000</v>
          </cell>
          <cell r="I705" t="str">
            <v>Approve</v>
          </cell>
          <cell r="T705" t="str">
            <v>Marsha Crowle</v>
          </cell>
          <cell r="U705" t="str">
            <v>504-671-3840</v>
          </cell>
          <cell r="V705" t="str">
            <v>Mary Beth Verdigets 504-671-3868</v>
          </cell>
          <cell r="W705" t="str">
            <v>210 Baronne St.</v>
          </cell>
          <cell r="X705" t="str">
            <v>New Orleans</v>
          </cell>
          <cell r="Y705" t="str">
            <v>TX</v>
          </cell>
          <cell r="Z705" t="str">
            <v>70112</v>
          </cell>
          <cell r="AA705" t="str">
            <v>(504) 671-3482</v>
          </cell>
          <cell r="AE705" t="str">
            <v>Squire Sanders</v>
          </cell>
        </row>
        <row r="706">
          <cell r="A706">
            <v>652</v>
          </cell>
          <cell r="B706" t="str">
            <v>January 8, 2009</v>
          </cell>
          <cell r="C706" t="str">
            <v>FDIC</v>
          </cell>
          <cell r="D706" t="str">
            <v>RSSD</v>
          </cell>
          <cell r="E706">
            <v>103563</v>
          </cell>
          <cell r="F706" t="str">
            <v>First State Bank of Mobeetie</v>
          </cell>
          <cell r="G706" t="str">
            <v>Private</v>
          </cell>
          <cell r="H706">
            <v>734820</v>
          </cell>
          <cell r="I706" t="str">
            <v>Approve</v>
          </cell>
          <cell r="L706" t="str">
            <v>January 14, 2009</v>
          </cell>
          <cell r="M706">
            <v>39827.416666666664</v>
          </cell>
          <cell r="N706" t="str">
            <v>Approve</v>
          </cell>
          <cell r="O706">
            <v>731000</v>
          </cell>
          <cell r="Q706" t="str">
            <v>Yes</v>
          </cell>
          <cell r="R706">
            <v>39829</v>
          </cell>
          <cell r="T706" t="str">
            <v>Randy McCurley</v>
          </cell>
          <cell r="U706" t="str">
            <v>806-845-2311</v>
          </cell>
          <cell r="V706" t="str">
            <v>Stephanie Coulter 806-845-2311</v>
          </cell>
          <cell r="W706" t="str">
            <v>P.O. Box 8 / 1st &amp; Wheeler</v>
          </cell>
          <cell r="X706" t="str">
            <v>Mobeetie</v>
          </cell>
          <cell r="Y706" t="str">
            <v>TX</v>
          </cell>
          <cell r="Z706" t="str">
            <v>79061</v>
          </cell>
          <cell r="AA706" t="str">
            <v>(806) 845-1030</v>
          </cell>
          <cell r="AE706" t="str">
            <v>Hughes Hubbard</v>
          </cell>
        </row>
        <row r="707">
          <cell r="A707">
            <v>653</v>
          </cell>
          <cell r="B707" t="str">
            <v>January 8, 2009</v>
          </cell>
          <cell r="C707" t="str">
            <v>FDIC</v>
          </cell>
          <cell r="D707" t="str">
            <v>RSSD</v>
          </cell>
          <cell r="E707">
            <v>3162486</v>
          </cell>
          <cell r="F707" t="str">
            <v>Heritage Bancorp</v>
          </cell>
          <cell r="G707" t="str">
            <v>Private</v>
          </cell>
          <cell r="H707">
            <v>8600000</v>
          </cell>
          <cell r="I707" t="str">
            <v>Approve</v>
          </cell>
          <cell r="L707" t="str">
            <v>January 14, 2009</v>
          </cell>
          <cell r="M707">
            <v>39827.416666666664</v>
          </cell>
          <cell r="N707" t="str">
            <v>Approve</v>
          </cell>
          <cell r="O707">
            <v>8600000</v>
          </cell>
          <cell r="Q707" t="str">
            <v>Yes</v>
          </cell>
          <cell r="R707">
            <v>39829</v>
          </cell>
          <cell r="T707" t="str">
            <v>Stanley C. Wilmoth</v>
          </cell>
          <cell r="U707" t="str">
            <v>775-321-4110</v>
          </cell>
          <cell r="V707" t="str">
            <v>James R. Buster 775-321-4132</v>
          </cell>
          <cell r="W707" t="str">
            <v>1401 S. Virginia Street</v>
          </cell>
          <cell r="X707" t="str">
            <v>Reno</v>
          </cell>
          <cell r="Y707" t="str">
            <v>NV</v>
          </cell>
          <cell r="Z707" t="str">
            <v>89502</v>
          </cell>
          <cell r="AA707" t="str">
            <v>(775) 348-1022</v>
          </cell>
          <cell r="AE707" t="str">
            <v>Squire Sanders</v>
          </cell>
        </row>
        <row r="708">
          <cell r="A708">
            <v>654</v>
          </cell>
          <cell r="B708" t="str">
            <v>January 8, 2009</v>
          </cell>
          <cell r="C708" t="str">
            <v>FDIC</v>
          </cell>
          <cell r="D708" t="str">
            <v>RSSD</v>
          </cell>
          <cell r="E708">
            <v>3402342</v>
          </cell>
          <cell r="F708" t="str">
            <v>Gregg Bancshares, Inc. / Glasgow Savings Bank</v>
          </cell>
          <cell r="G708" t="str">
            <v>Private</v>
          </cell>
          <cell r="H708">
            <v>825000</v>
          </cell>
          <cell r="I708" t="str">
            <v>Approve</v>
          </cell>
          <cell r="T708" t="str">
            <v>Mark Uhler</v>
          </cell>
          <cell r="U708" t="str">
            <v>417-887-8422</v>
          </cell>
          <cell r="V708" t="str">
            <v>Marilyn Meyer 660-338-2236</v>
          </cell>
          <cell r="W708" t="str">
            <v>P.O. Box 1187</v>
          </cell>
          <cell r="X708" t="str">
            <v>Ozark</v>
          </cell>
          <cell r="Y708" t="str">
            <v>MO</v>
          </cell>
          <cell r="Z708" t="str">
            <v>65721</v>
          </cell>
          <cell r="AA708" t="str">
            <v>(417) 581-3034</v>
          </cell>
          <cell r="AE708" t="str">
            <v>Hughes Hubbard</v>
          </cell>
        </row>
        <row r="709">
          <cell r="A709">
            <v>655</v>
          </cell>
          <cell r="B709" t="str">
            <v>January 8, 2009</v>
          </cell>
          <cell r="C709" t="str">
            <v>FDIC</v>
          </cell>
          <cell r="D709" t="str">
            <v>RSSD</v>
          </cell>
          <cell r="E709">
            <v>3443774</v>
          </cell>
          <cell r="F709" t="str">
            <v>Ridgestone Financial Services, Inc. / Ridgestone Bank</v>
          </cell>
          <cell r="G709" t="str">
            <v>OTC - Private</v>
          </cell>
          <cell r="H709">
            <v>10900000</v>
          </cell>
          <cell r="I709" t="str">
            <v>Approve</v>
          </cell>
          <cell r="P709" t="str">
            <v>1/13/09: Changed the RSSD from 2339674 to 3443774 as requested by the FRB to reflect an RSSD change in the system</v>
          </cell>
          <cell r="T709" t="str">
            <v>Bruce Lammers</v>
          </cell>
          <cell r="U709" t="str">
            <v>262-789-1011</v>
          </cell>
          <cell r="V709" t="str">
            <v>Jon Grosshuesch 262-860-2097</v>
          </cell>
          <cell r="W709" t="str">
            <v>13925 W. North Avenue</v>
          </cell>
          <cell r="X709" t="str">
            <v>Brookfield</v>
          </cell>
          <cell r="Y709" t="str">
            <v>WI</v>
          </cell>
          <cell r="Z709" t="str">
            <v>53005</v>
          </cell>
          <cell r="AA709" t="str">
            <v>(262) 432-0549</v>
          </cell>
          <cell r="AE709" t="str">
            <v>Squire Sanders</v>
          </cell>
        </row>
        <row r="710">
          <cell r="A710">
            <v>656</v>
          </cell>
          <cell r="B710" t="str">
            <v>January 8, 2009</v>
          </cell>
          <cell r="C710" t="str">
            <v>FDIC</v>
          </cell>
          <cell r="D710" t="str">
            <v>RSSD</v>
          </cell>
          <cell r="E710">
            <v>2955300</v>
          </cell>
          <cell r="F710" t="str">
            <v>Hometown Bancshares, Inc.</v>
          </cell>
          <cell r="G710" t="str">
            <v>Private</v>
          </cell>
          <cell r="H710">
            <v>2500000</v>
          </cell>
          <cell r="I710" t="str">
            <v>Approve</v>
          </cell>
          <cell r="L710" t="str">
            <v>January 14, 2009</v>
          </cell>
          <cell r="M710">
            <v>39827.416666666664</v>
          </cell>
          <cell r="N710" t="str">
            <v>Approve</v>
          </cell>
          <cell r="O710">
            <v>2889000</v>
          </cell>
          <cell r="Q710" t="str">
            <v>Yes</v>
          </cell>
          <cell r="R710">
            <v>39829</v>
          </cell>
          <cell r="T710" t="str">
            <v>Timothy E. Barnes</v>
          </cell>
          <cell r="U710" t="str">
            <v>606-526-2717</v>
          </cell>
          <cell r="V710" t="str">
            <v>John David King 606-546-3047</v>
          </cell>
          <cell r="W710" t="str">
            <v>P.O. Box 1323 / 1030 Cumberland Falls Highway</v>
          </cell>
          <cell r="X710" t="str">
            <v>Corbin</v>
          </cell>
          <cell r="Y710" t="str">
            <v>KY</v>
          </cell>
          <cell r="Z710" t="str">
            <v>40702-1323</v>
          </cell>
          <cell r="AA710" t="str">
            <v>(606) 258-0218</v>
          </cell>
          <cell r="AE710" t="str">
            <v>Hughes Hubbard</v>
          </cell>
        </row>
        <row r="711">
          <cell r="A711">
            <v>657</v>
          </cell>
          <cell r="B711" t="str">
            <v>January 8, 2009</v>
          </cell>
          <cell r="C711" t="str">
            <v>FDIC</v>
          </cell>
          <cell r="D711" t="str">
            <v>RSSD</v>
          </cell>
          <cell r="E711">
            <v>1493672</v>
          </cell>
          <cell r="F711" t="str">
            <v>CSRA Bank Corp. / First State Bank</v>
          </cell>
          <cell r="G711" t="str">
            <v>OTC - Private</v>
          </cell>
          <cell r="H711">
            <v>2470000</v>
          </cell>
          <cell r="I711" t="str">
            <v>Approve</v>
          </cell>
          <cell r="T711" t="str">
            <v>Joseph E. Gore</v>
          </cell>
          <cell r="U711" t="str">
            <v>706-547-6502</v>
          </cell>
          <cell r="V711" t="str">
            <v>Richard E. (Skip) Horne 706-547-6502</v>
          </cell>
          <cell r="W711" t="str">
            <v>300 Broad Street, P.O. Box 555</v>
          </cell>
          <cell r="X711" t="str">
            <v>Wrens</v>
          </cell>
          <cell r="Y711" t="str">
            <v>GA</v>
          </cell>
          <cell r="Z711" t="str">
            <v>30833</v>
          </cell>
          <cell r="AA711" t="str">
            <v>(706) 547-0332</v>
          </cell>
          <cell r="AE711" t="str">
            <v>Squire Sanders</v>
          </cell>
        </row>
        <row r="712">
          <cell r="A712">
            <v>658</v>
          </cell>
          <cell r="B712" t="str">
            <v>January 8, 2009</v>
          </cell>
          <cell r="C712" t="str">
            <v>FDIC</v>
          </cell>
          <cell r="D712" t="str">
            <v>RSSD</v>
          </cell>
          <cell r="E712">
            <v>3193033</v>
          </cell>
          <cell r="F712" t="str">
            <v>Rio Financial Services, Inc.</v>
          </cell>
          <cell r="G712" t="str">
            <v>Private</v>
          </cell>
          <cell r="H712">
            <v>3370000</v>
          </cell>
          <cell r="I712" t="str">
            <v>Approve</v>
          </cell>
          <cell r="T712" t="str">
            <v>Ford Sasser</v>
          </cell>
          <cell r="U712" t="str">
            <v>956-631-7890</v>
          </cell>
          <cell r="V712" t="str">
            <v>Cathy Grossman 956-631-7890</v>
          </cell>
          <cell r="W712" t="str">
            <v>1655 N. 23rd St. / (P.O. Box 4169)</v>
          </cell>
          <cell r="X712" t="str">
            <v>McAllen</v>
          </cell>
          <cell r="Y712" t="str">
            <v>TX</v>
          </cell>
          <cell r="Z712" t="str">
            <v>78502</v>
          </cell>
          <cell r="AA712" t="str">
            <v>(956) 630-0862</v>
          </cell>
          <cell r="AE712" t="str">
            <v>Hughes Hubbard</v>
          </cell>
        </row>
        <row r="713">
          <cell r="A713">
            <v>659</v>
          </cell>
          <cell r="B713" t="str">
            <v>January 8, 2009</v>
          </cell>
          <cell r="C713" t="str">
            <v>FDIC</v>
          </cell>
          <cell r="D713" t="str">
            <v>RSSD</v>
          </cell>
          <cell r="E713">
            <v>3595020</v>
          </cell>
          <cell r="F713" t="str">
            <v>Midwest Regional Bancorp, Inc. / The Bank of Otterville</v>
          </cell>
          <cell r="G713" t="str">
            <v>Private</v>
          </cell>
          <cell r="H713">
            <v>700000</v>
          </cell>
          <cell r="I713" t="str">
            <v>Approve</v>
          </cell>
          <cell r="L713" t="str">
            <v>January 15, 2009</v>
          </cell>
          <cell r="M713">
            <v>39828.541666666664</v>
          </cell>
          <cell r="N713" t="str">
            <v>Approve - Conditional</v>
          </cell>
          <cell r="O713">
            <v>700000</v>
          </cell>
          <cell r="R713">
            <v>39829</v>
          </cell>
          <cell r="T713" t="str">
            <v>Michael F. Bender</v>
          </cell>
          <cell r="U713" t="str">
            <v>636-937-5372</v>
          </cell>
          <cell r="V713" t="str">
            <v>Kathy Fehlig 636-937-5351</v>
          </cell>
          <cell r="W713" t="str">
            <v>101 E. Main Street, Suite 2600</v>
          </cell>
          <cell r="X713" t="str">
            <v>Festus</v>
          </cell>
          <cell r="Y713" t="str">
            <v>MO</v>
          </cell>
          <cell r="Z713" t="str">
            <v>63028</v>
          </cell>
          <cell r="AA713" t="str">
            <v>(636) 937-5372</v>
          </cell>
          <cell r="AE713" t="str">
            <v>Squire Sanders</v>
          </cell>
        </row>
        <row r="714">
          <cell r="A714">
            <v>660</v>
          </cell>
          <cell r="B714" t="str">
            <v>January 8, 2009</v>
          </cell>
          <cell r="C714" t="str">
            <v>FDIC</v>
          </cell>
          <cell r="D714" t="str">
            <v>RSSD</v>
          </cell>
          <cell r="E714">
            <v>3306589</v>
          </cell>
          <cell r="F714" t="str">
            <v>White River Bancshares Company / Signature Bank of Arkansas</v>
          </cell>
          <cell r="G714" t="str">
            <v>OTC - Private</v>
          </cell>
          <cell r="H714">
            <v>16800000</v>
          </cell>
          <cell r="I714" t="str">
            <v>Approve</v>
          </cell>
          <cell r="T714" t="str">
            <v>Gary R. Head</v>
          </cell>
          <cell r="U714" t="str">
            <v>479-684-3701</v>
          </cell>
          <cell r="V714" t="str">
            <v>Marilyn Hendricks 479-684-3702</v>
          </cell>
          <cell r="W714" t="str">
            <v>3878 N. Crossover Road, Suite 20</v>
          </cell>
          <cell r="X714" t="str">
            <v>Fayetteville</v>
          </cell>
          <cell r="Y714" t="str">
            <v>AR</v>
          </cell>
          <cell r="Z714" t="str">
            <v>72703</v>
          </cell>
          <cell r="AA714" t="str">
            <v>(479) 684-3796</v>
          </cell>
          <cell r="AE714" t="str">
            <v>Hughes Hubbard</v>
          </cell>
        </row>
        <row r="715">
          <cell r="A715">
            <v>661</v>
          </cell>
          <cell r="B715" t="str">
            <v>January 8, 2009</v>
          </cell>
          <cell r="C715" t="str">
            <v>FDIC</v>
          </cell>
          <cell r="D715" t="str">
            <v>RSSD</v>
          </cell>
          <cell r="E715">
            <v>1132636</v>
          </cell>
          <cell r="F715" t="str">
            <v>First Colebrook Bancorp, Inc.</v>
          </cell>
          <cell r="G715" t="str">
            <v>Private</v>
          </cell>
          <cell r="H715">
            <v>4500000</v>
          </cell>
          <cell r="I715" t="str">
            <v>Approve</v>
          </cell>
          <cell r="L715" t="str">
            <v>January 14, 2009</v>
          </cell>
          <cell r="M715">
            <v>39827.416666666664</v>
          </cell>
          <cell r="N715" t="str">
            <v>Approve</v>
          </cell>
          <cell r="O715">
            <v>4500000</v>
          </cell>
          <cell r="Q715" t="str">
            <v>Yes</v>
          </cell>
          <cell r="R715">
            <v>39829</v>
          </cell>
          <cell r="T715" t="str">
            <v>James Tibbetts</v>
          </cell>
          <cell r="U715" t="str">
            <v>603-237-5551</v>
          </cell>
          <cell r="V715" t="str">
            <v>Peter H. Winship 603-228-1505</v>
          </cell>
          <cell r="W715" t="str">
            <v>132 Main Street</v>
          </cell>
          <cell r="X715" t="str">
            <v>Colebrook</v>
          </cell>
          <cell r="Y715" t="str">
            <v>NH</v>
          </cell>
          <cell r="Z715" t="str">
            <v>03576</v>
          </cell>
          <cell r="AA715" t="str">
            <v>(603) 237-8523</v>
          </cell>
          <cell r="AE715" t="str">
            <v>Squire Sanders</v>
          </cell>
        </row>
        <row r="716">
          <cell r="A716">
            <v>662</v>
          </cell>
          <cell r="B716" t="str">
            <v>January 8, 2009</v>
          </cell>
          <cell r="C716" t="str">
            <v>FDIC</v>
          </cell>
          <cell r="D716" t="str">
            <v>RSSD</v>
          </cell>
          <cell r="E716">
            <v>1065190</v>
          </cell>
          <cell r="F716" t="str">
            <v>Bern Bancshares, Inc.</v>
          </cell>
          <cell r="G716" t="str">
            <v>Private</v>
          </cell>
          <cell r="H716">
            <v>950000</v>
          </cell>
          <cell r="I716" t="str">
            <v>Approve</v>
          </cell>
          <cell r="L716" t="str">
            <v>January 14, 2009</v>
          </cell>
          <cell r="M716">
            <v>39827.416666666664</v>
          </cell>
          <cell r="N716" t="str">
            <v>Approve</v>
          </cell>
          <cell r="O716">
            <v>950000</v>
          </cell>
          <cell r="Q716" t="str">
            <v>Yes</v>
          </cell>
          <cell r="R716">
            <v>39829</v>
          </cell>
          <cell r="T716" t="str">
            <v>William J. Sheik</v>
          </cell>
          <cell r="U716" t="str">
            <v>785-336-6121</v>
          </cell>
          <cell r="V716" t="str">
            <v>Gary L. Sparling 785-336-6121</v>
          </cell>
          <cell r="W716" t="str">
            <v>402 Main Street / P.O. Box 123</v>
          </cell>
          <cell r="X716" t="str">
            <v>Bern</v>
          </cell>
          <cell r="Y716" t="str">
            <v>KS</v>
          </cell>
          <cell r="Z716" t="str">
            <v>66408</v>
          </cell>
          <cell r="AA716" t="str">
            <v>(785) 336-3634</v>
          </cell>
          <cell r="AE716" t="str">
            <v>Hughes Hubbard</v>
          </cell>
        </row>
        <row r="717">
          <cell r="A717">
            <v>663</v>
          </cell>
          <cell r="B717" t="str">
            <v>January 8, 2009</v>
          </cell>
          <cell r="C717" t="str">
            <v>FDIC</v>
          </cell>
          <cell r="D717" t="str">
            <v>RSSD</v>
          </cell>
          <cell r="E717">
            <v>3212046</v>
          </cell>
          <cell r="F717" t="str">
            <v>Covenant Financial Corporation</v>
          </cell>
          <cell r="G717" t="str">
            <v>Private</v>
          </cell>
          <cell r="H717">
            <v>5000000</v>
          </cell>
          <cell r="I717" t="str">
            <v>Approve</v>
          </cell>
          <cell r="T717" t="str">
            <v>Willis L. Frazer</v>
          </cell>
          <cell r="U717" t="str">
            <v>662-621-1869</v>
          </cell>
          <cell r="V717" t="str">
            <v>Deborah F. Wimberly 662-621-1869</v>
          </cell>
          <cell r="W717" t="str">
            <v>206 Sharkey Avenue / P.O. Box 550</v>
          </cell>
          <cell r="X717" t="str">
            <v>Clarksdale</v>
          </cell>
          <cell r="Y717" t="str">
            <v>MS</v>
          </cell>
          <cell r="Z717" t="str">
            <v>38614</v>
          </cell>
          <cell r="AA717" t="str">
            <v>(662) 621-1577</v>
          </cell>
          <cell r="AE717" t="str">
            <v>Squire Sanders</v>
          </cell>
        </row>
        <row r="718">
          <cell r="A718">
            <v>664</v>
          </cell>
          <cell r="B718" t="str">
            <v>January 8, 2009</v>
          </cell>
          <cell r="C718" t="str">
            <v>FDIC</v>
          </cell>
          <cell r="D718" t="str">
            <v>RSSD</v>
          </cell>
          <cell r="E718">
            <v>3161144</v>
          </cell>
          <cell r="F718" t="str">
            <v>United American Bank</v>
          </cell>
          <cell r="G718" t="str">
            <v>OTC - Private</v>
          </cell>
          <cell r="H718">
            <v>8700000</v>
          </cell>
          <cell r="I718" t="str">
            <v>Approve</v>
          </cell>
          <cell r="L718" t="str">
            <v>January 14, 2009</v>
          </cell>
          <cell r="M718">
            <v>39827.416666666664</v>
          </cell>
          <cell r="N718" t="str">
            <v>Approve</v>
          </cell>
          <cell r="O718">
            <v>8700000</v>
          </cell>
          <cell r="Q718" t="str">
            <v>Yes</v>
          </cell>
          <cell r="R718">
            <v>39829</v>
          </cell>
          <cell r="T718" t="str">
            <v>John Schrup</v>
          </cell>
          <cell r="U718" t="str">
            <v>650-579-1502</v>
          </cell>
          <cell r="V718" t="str">
            <v>Gerry Brown 650-579-1560</v>
          </cell>
          <cell r="W718" t="str">
            <v>101 South Ellsworth Avenue, Suite 110</v>
          </cell>
          <cell r="X718" t="str">
            <v>San Mateo</v>
          </cell>
          <cell r="Y718" t="str">
            <v>CA</v>
          </cell>
          <cell r="Z718" t="str">
            <v>94401</v>
          </cell>
          <cell r="AA718" t="str">
            <v>(650) 579-1503</v>
          </cell>
          <cell r="AE718" t="str">
            <v>Hughes Hubbard</v>
          </cell>
        </row>
        <row r="719">
          <cell r="A719">
            <v>665</v>
          </cell>
          <cell r="B719" t="str">
            <v>January 8, 2009</v>
          </cell>
          <cell r="C719" t="str">
            <v>FDIC</v>
          </cell>
          <cell r="D719" t="str">
            <v>RSSD</v>
          </cell>
          <cell r="E719">
            <v>3488579</v>
          </cell>
          <cell r="F719" t="str">
            <v>Central Bank</v>
          </cell>
          <cell r="G719" t="str">
            <v>Private</v>
          </cell>
          <cell r="H719">
            <v>0</v>
          </cell>
          <cell r="I719" t="str">
            <v>Approve</v>
          </cell>
          <cell r="P719" t="str">
            <v>1/12/09: Received letter stating institution is withdrawing from CPP</v>
          </cell>
          <cell r="T719" t="str">
            <v>John G. Foley</v>
          </cell>
          <cell r="U719" t="str">
            <v>501-221-6400</v>
          </cell>
          <cell r="V719" t="str">
            <v>David R. Estes 501-250-8401</v>
          </cell>
          <cell r="W719" t="str">
            <v>1506 Market Street, Suite C-180</v>
          </cell>
          <cell r="X719" t="str">
            <v>Little Rock</v>
          </cell>
          <cell r="Y719" t="str">
            <v>AR</v>
          </cell>
          <cell r="Z719" t="str">
            <v>72211</v>
          </cell>
          <cell r="AA719" t="str">
            <v>(501) 227-8932</v>
          </cell>
          <cell r="AJ719">
            <v>39825</v>
          </cell>
        </row>
        <row r="720">
          <cell r="A720">
            <v>666</v>
          </cell>
          <cell r="B720" t="str">
            <v>January 8, 2009</v>
          </cell>
          <cell r="C720" t="str">
            <v>FDIC</v>
          </cell>
          <cell r="D720" t="str">
            <v>RSSD</v>
          </cell>
          <cell r="E720">
            <v>3228681</v>
          </cell>
          <cell r="F720" t="str">
            <v>First Southwest Bancorporation, Inc.</v>
          </cell>
          <cell r="G720" t="str">
            <v>OTC - Private</v>
          </cell>
          <cell r="H720">
            <v>5500000</v>
          </cell>
          <cell r="I720" t="str">
            <v>Approve</v>
          </cell>
          <cell r="L720" t="str">
            <v>January 15, 2009</v>
          </cell>
          <cell r="M720">
            <v>39828.541666666664</v>
          </cell>
          <cell r="N720" t="str">
            <v>Approve</v>
          </cell>
          <cell r="O720">
            <v>5500000</v>
          </cell>
          <cell r="Q720" t="str">
            <v>Yes</v>
          </cell>
          <cell r="R720">
            <v>39829</v>
          </cell>
          <cell r="T720" t="str">
            <v>David E. Broyles</v>
          </cell>
          <cell r="U720" t="str">
            <v>719-587-4205</v>
          </cell>
          <cell r="V720" t="str">
            <v>Anne Jones 719-587-4207</v>
          </cell>
          <cell r="W720" t="str">
            <v>720 Main Street / P.O. Box 1139</v>
          </cell>
          <cell r="X720" t="str">
            <v>Alamosa</v>
          </cell>
          <cell r="Y720" t="str">
            <v>CO</v>
          </cell>
          <cell r="Z720" t="str">
            <v>81101</v>
          </cell>
          <cell r="AA720" t="str">
            <v>(719) 587-4242</v>
          </cell>
          <cell r="AE720" t="str">
            <v>Hughes Hubbard</v>
          </cell>
        </row>
        <row r="721">
          <cell r="A721">
            <v>667</v>
          </cell>
          <cell r="B721" t="str">
            <v>January 8, 2009</v>
          </cell>
          <cell r="C721" t="str">
            <v>FDIC</v>
          </cell>
          <cell r="D721" t="str">
            <v>RSSD</v>
          </cell>
          <cell r="E721">
            <v>3577370</v>
          </cell>
          <cell r="F721" t="str">
            <v>Community Holding Company of Florida, Inc.</v>
          </cell>
          <cell r="G721" t="str">
            <v>Private</v>
          </cell>
          <cell r="H721">
            <v>1050000</v>
          </cell>
          <cell r="I721" t="str">
            <v>Approve</v>
          </cell>
          <cell r="L721" t="str">
            <v>January 14, 2009</v>
          </cell>
          <cell r="M721">
            <v>39827.416666666664</v>
          </cell>
          <cell r="N721" t="str">
            <v>Approve</v>
          </cell>
          <cell r="O721">
            <v>1050000</v>
          </cell>
          <cell r="Q721" t="str">
            <v>Yes</v>
          </cell>
          <cell r="R721">
            <v>39829</v>
          </cell>
          <cell r="T721" t="str">
            <v>Charles W. Nicholson, Jr.</v>
          </cell>
          <cell r="U721" t="str">
            <v>850-650-4231</v>
          </cell>
          <cell r="V721" t="str">
            <v>Fred Leopold 850-650-4231</v>
          </cell>
          <cell r="W721" t="str">
            <v>12590 Emerald Coast Parkway</v>
          </cell>
          <cell r="X721" t="str">
            <v>Miramar Beach</v>
          </cell>
          <cell r="Y721" t="str">
            <v>FL</v>
          </cell>
          <cell r="Z721" t="str">
            <v>32550</v>
          </cell>
          <cell r="AA721" t="str">
            <v>(850) 650-9678</v>
          </cell>
          <cell r="AE721" t="str">
            <v>Squire Sanders</v>
          </cell>
        </row>
        <row r="722">
          <cell r="A722">
            <v>668</v>
          </cell>
          <cell r="B722" t="str">
            <v>January 8, 2009</v>
          </cell>
          <cell r="C722" t="str">
            <v>OTS</v>
          </cell>
          <cell r="D722" t="str">
            <v>RSSD</v>
          </cell>
          <cell r="E722">
            <v>3091924</v>
          </cell>
          <cell r="F722" t="str">
            <v>Prudential Financial, Inc.</v>
          </cell>
          <cell r="G722" t="str">
            <v xml:space="preserve">Public </v>
          </cell>
          <cell r="H722">
            <v>8000000000</v>
          </cell>
          <cell r="I722" t="str">
            <v>Approve</v>
          </cell>
          <cell r="T722" t="str">
            <v>Mark B. Grier</v>
          </cell>
          <cell r="U722" t="str">
            <v>973-802-3398</v>
          </cell>
          <cell r="V722" t="str">
            <v>Richard J. Carbone 973-802-7190</v>
          </cell>
          <cell r="W722" t="str">
            <v>751 Broad Street</v>
          </cell>
          <cell r="X722" t="str">
            <v>Newark</v>
          </cell>
          <cell r="Y722" t="str">
            <v>NJ</v>
          </cell>
          <cell r="Z722" t="str">
            <v>07102</v>
          </cell>
          <cell r="AA722" t="str">
            <v>(973) 802-3414</v>
          </cell>
        </row>
        <row r="723">
          <cell r="A723">
            <v>669</v>
          </cell>
          <cell r="B723" t="str">
            <v>January 8, 2009</v>
          </cell>
          <cell r="C723" t="str">
            <v>FRB</v>
          </cell>
          <cell r="D723" t="str">
            <v>RSSD</v>
          </cell>
          <cell r="E723">
            <v>2860431</v>
          </cell>
          <cell r="F723" t="str">
            <v>1st United Bancorp, Inc.</v>
          </cell>
          <cell r="G723" t="str">
            <v xml:space="preserve">Public </v>
          </cell>
          <cell r="H723">
            <v>10000000</v>
          </cell>
          <cell r="I723" t="str">
            <v>Approve</v>
          </cell>
          <cell r="T723" t="str">
            <v>Rudy E. Schupp</v>
          </cell>
          <cell r="U723" t="str">
            <v>561-616-3046</v>
          </cell>
          <cell r="V723" t="str">
            <v>John Marino 561-616-3063</v>
          </cell>
          <cell r="W723" t="str">
            <v>One North Federal Highway</v>
          </cell>
          <cell r="X723" t="str">
            <v>Boca Raton</v>
          </cell>
          <cell r="Y723" t="str">
            <v>FL</v>
          </cell>
          <cell r="Z723" t="str">
            <v>33432</v>
          </cell>
          <cell r="AA723" t="str">
            <v>(561) 616-3110</v>
          </cell>
          <cell r="AE723" t="str">
            <v>Squire Sanders</v>
          </cell>
        </row>
        <row r="725">
          <cell r="A725">
            <v>670</v>
          </cell>
          <cell r="B725" t="str">
            <v>January 9, 2009</v>
          </cell>
          <cell r="C725" t="str">
            <v>FRB</v>
          </cell>
          <cell r="D725" t="str">
            <v>RSSD</v>
          </cell>
          <cell r="E725">
            <v>1055315</v>
          </cell>
          <cell r="F725" t="str">
            <v>F&amp;M Bancorporation, Inc.</v>
          </cell>
          <cell r="G725" t="str">
            <v>OTC - Private</v>
          </cell>
          <cell r="H725">
            <v>35000000</v>
          </cell>
          <cell r="I725" t="str">
            <v>Approve</v>
          </cell>
          <cell r="L725" t="str">
            <v>January 16, 2009</v>
          </cell>
          <cell r="M725">
            <v>39829.541666666664</v>
          </cell>
          <cell r="N725" t="str">
            <v>Hold</v>
          </cell>
          <cell r="T725" t="str">
            <v>Anthony B. Davis</v>
          </cell>
          <cell r="U725" t="str">
            <v>918-748-4069</v>
          </cell>
          <cell r="V725" t="str">
            <v>Neal Tomlins 918-748-4166</v>
          </cell>
          <cell r="W725" t="str">
            <v>1330 South Harvard Ave.</v>
          </cell>
          <cell r="X725" t="str">
            <v>Tulsa</v>
          </cell>
          <cell r="Y725" t="str">
            <v>OK</v>
          </cell>
          <cell r="Z725" t="str">
            <v>74112</v>
          </cell>
          <cell r="AA725" t="str">
            <v>(918) 748-4007</v>
          </cell>
          <cell r="AE725" t="str">
            <v>Hughes Hubbard</v>
          </cell>
        </row>
        <row r="726">
          <cell r="A726">
            <v>671</v>
          </cell>
          <cell r="B726" t="str">
            <v>January 9, 2009</v>
          </cell>
          <cell r="C726" t="str">
            <v>FRB</v>
          </cell>
          <cell r="D726" t="str">
            <v>RSSD</v>
          </cell>
          <cell r="E726">
            <v>2467474</v>
          </cell>
          <cell r="F726" t="str">
            <v>Adirondack Bancorp, Inc.</v>
          </cell>
          <cell r="G726" t="str">
            <v>OTC - Private</v>
          </cell>
          <cell r="H726">
            <v>5300000</v>
          </cell>
          <cell r="I726" t="str">
            <v>Approve</v>
          </cell>
          <cell r="L726" t="str">
            <v>January 15, 2009</v>
          </cell>
          <cell r="M726">
            <v>39828.541666666664</v>
          </cell>
          <cell r="N726" t="str">
            <v>Approve</v>
          </cell>
          <cell r="O726">
            <v>5300000</v>
          </cell>
          <cell r="Q726" t="str">
            <v>Yes</v>
          </cell>
          <cell r="R726">
            <v>39829</v>
          </cell>
          <cell r="T726" t="str">
            <v>Gary W. Kavney</v>
          </cell>
          <cell r="U726" t="str">
            <v>315-798-4039, ext 228</v>
          </cell>
          <cell r="V726" t="str">
            <v>Robert H. Hillick 3151-798-4069, ext 272</v>
          </cell>
          <cell r="W726" t="str">
            <v>185 Genesee Street</v>
          </cell>
          <cell r="X726" t="str">
            <v>Utica</v>
          </cell>
          <cell r="Y726" t="str">
            <v>NY</v>
          </cell>
          <cell r="Z726" t="str">
            <v>13501</v>
          </cell>
          <cell r="AA726" t="str">
            <v>(315) 734-9581</v>
          </cell>
          <cell r="AE726" t="str">
            <v>Squire Sanders</v>
          </cell>
        </row>
        <row r="727">
          <cell r="A727">
            <v>672</v>
          </cell>
          <cell r="B727" t="str">
            <v>January 9, 2009</v>
          </cell>
          <cell r="C727" t="str">
            <v>FRB</v>
          </cell>
          <cell r="D727" t="str">
            <v>RSSD</v>
          </cell>
          <cell r="E727">
            <v>1132391</v>
          </cell>
          <cell r="F727" t="str">
            <v>Southwest Virginia Bankshares, Inc.</v>
          </cell>
          <cell r="G727" t="str">
            <v>Private</v>
          </cell>
          <cell r="H727">
            <v>6900000</v>
          </cell>
          <cell r="I727" t="str">
            <v>Approve</v>
          </cell>
          <cell r="L727" t="str">
            <v>January 14, 2009</v>
          </cell>
          <cell r="M727">
            <v>39827.416666666664</v>
          </cell>
          <cell r="N727" t="str">
            <v>Approve</v>
          </cell>
          <cell r="O727">
            <v>6900000</v>
          </cell>
          <cell r="Q727" t="str">
            <v>Yes</v>
          </cell>
          <cell r="R727">
            <v>39829</v>
          </cell>
          <cell r="T727" t="str">
            <v>Chris Snodgrass</v>
          </cell>
          <cell r="U727" t="str">
            <v>276-783-3116</v>
          </cell>
          <cell r="V727" t="str">
            <v>John "Ed" Stringer 276-783-3116</v>
          </cell>
          <cell r="W727" t="str">
            <v>102 W. Main St. / P.O. Box 1067</v>
          </cell>
          <cell r="X727" t="str">
            <v>Marion</v>
          </cell>
          <cell r="Y727" t="str">
            <v>VA</v>
          </cell>
          <cell r="Z727" t="str">
            <v>24354</v>
          </cell>
          <cell r="AA727" t="str">
            <v>(276) 782-9136</v>
          </cell>
          <cell r="AE727" t="str">
            <v>Hughes Hubbard</v>
          </cell>
        </row>
        <row r="728">
          <cell r="A728">
            <v>673</v>
          </cell>
          <cell r="B728" t="str">
            <v>January 9, 2009</v>
          </cell>
          <cell r="C728" t="str">
            <v>OTS</v>
          </cell>
          <cell r="D728" t="str">
            <v>RSSD</v>
          </cell>
          <cell r="E728">
            <v>3835100</v>
          </cell>
          <cell r="F728" t="str">
            <v>Crazy Woman Creek Bancorp, Inc.</v>
          </cell>
          <cell r="G728" t="str">
            <v>OTC - Public</v>
          </cell>
          <cell r="H728">
            <v>3100000</v>
          </cell>
          <cell r="I728" t="str">
            <v>Approve</v>
          </cell>
          <cell r="L728" t="str">
            <v>January 14, 2009</v>
          </cell>
          <cell r="M728">
            <v>39827.416666666664</v>
          </cell>
          <cell r="N728" t="str">
            <v>Approve</v>
          </cell>
          <cell r="O728">
            <v>3100000</v>
          </cell>
          <cell r="Q728" t="str">
            <v>Yes</v>
          </cell>
          <cell r="R728">
            <v>39829</v>
          </cell>
          <cell r="T728" t="str">
            <v>Gary J. Havens</v>
          </cell>
          <cell r="U728" t="str">
            <v>307-684-5591</v>
          </cell>
          <cell r="V728" t="str">
            <v>Carolyn Kaiser 307-684-5591</v>
          </cell>
          <cell r="W728" t="str">
            <v>P.O. Box 120, 106 Fort Street</v>
          </cell>
          <cell r="X728" t="str">
            <v>Buffalo</v>
          </cell>
          <cell r="Y728" t="str">
            <v>NY</v>
          </cell>
          <cell r="Z728" t="str">
            <v>82834</v>
          </cell>
          <cell r="AA728" t="str">
            <v>(307) 684-7854</v>
          </cell>
          <cell r="AE728" t="str">
            <v>Hughes Hubbard</v>
          </cell>
        </row>
        <row r="729">
          <cell r="A729">
            <v>674</v>
          </cell>
          <cell r="B729" t="str">
            <v>January 9, 2009</v>
          </cell>
          <cell r="C729" t="str">
            <v>OTS</v>
          </cell>
          <cell r="D729" t="str">
            <v>RSSD</v>
          </cell>
          <cell r="E729">
            <v>3832592</v>
          </cell>
          <cell r="F729" t="str">
            <v>Banckentucky, Inc.</v>
          </cell>
          <cell r="G729" t="str">
            <v>Private</v>
          </cell>
          <cell r="H729">
            <v>3000000</v>
          </cell>
          <cell r="I729" t="str">
            <v>Approve</v>
          </cell>
          <cell r="L729" t="str">
            <v>January 14, 2009</v>
          </cell>
          <cell r="M729">
            <v>39827.416666666664</v>
          </cell>
          <cell r="N729" t="str">
            <v>Approve</v>
          </cell>
          <cell r="O729">
            <v>3000000</v>
          </cell>
          <cell r="Q729" t="str">
            <v>Yes</v>
          </cell>
          <cell r="R729">
            <v>39829</v>
          </cell>
          <cell r="T729" t="str">
            <v>Ronnie Gibson</v>
          </cell>
          <cell r="U729" t="str">
            <v>270-753-5626</v>
          </cell>
          <cell r="V729" t="str">
            <v>Marla Geib 270-753-5626</v>
          </cell>
          <cell r="W729" t="str">
            <v>405 South 12th Street / P.O. Box 1300</v>
          </cell>
          <cell r="X729" t="str">
            <v>Murray</v>
          </cell>
          <cell r="Y729" t="str">
            <v>KY</v>
          </cell>
          <cell r="Z729" t="str">
            <v>42071</v>
          </cell>
          <cell r="AA729" t="str">
            <v>(270) 753-5686</v>
          </cell>
          <cell r="AE729" t="str">
            <v>Hughes Hubbard</v>
          </cell>
        </row>
        <row r="730">
          <cell r="A730">
            <v>675</v>
          </cell>
          <cell r="B730" t="str">
            <v>January 9, 2009</v>
          </cell>
          <cell r="C730" t="str">
            <v>OTS</v>
          </cell>
          <cell r="D730" t="str">
            <v>RSSD</v>
          </cell>
          <cell r="E730">
            <v>2506784</v>
          </cell>
          <cell r="F730" t="str">
            <v>ASB Financial Corporation</v>
          </cell>
          <cell r="G730" t="str">
            <v>Private</v>
          </cell>
          <cell r="H730">
            <v>2000000</v>
          </cell>
          <cell r="I730" t="str">
            <v>Approve</v>
          </cell>
          <cell r="L730" t="str">
            <v>January 15, 2009</v>
          </cell>
          <cell r="M730">
            <v>39828.541666666664</v>
          </cell>
          <cell r="N730" t="str">
            <v>Approve</v>
          </cell>
          <cell r="O730">
            <v>2000000</v>
          </cell>
          <cell r="Q730" t="str">
            <v>Yes</v>
          </cell>
          <cell r="R730">
            <v>39829</v>
          </cell>
          <cell r="T730" t="str">
            <v>Michael L. Gampp</v>
          </cell>
          <cell r="U730" t="str">
            <v>740-354-3177</v>
          </cell>
          <cell r="V730" t="str">
            <v>Robert M. Smith 740-354-3177</v>
          </cell>
          <cell r="W730" t="str">
            <v>503 Chillocothe Street / P.O. Box 1583</v>
          </cell>
          <cell r="X730" t="str">
            <v>Portsmouth</v>
          </cell>
          <cell r="Y730" t="str">
            <v>OH</v>
          </cell>
          <cell r="Z730" t="str">
            <v>45662</v>
          </cell>
          <cell r="AA730" t="str">
            <v>(740) 355-1142</v>
          </cell>
          <cell r="AE730" t="str">
            <v>Squire Sanders</v>
          </cell>
        </row>
        <row r="732">
          <cell r="A732">
            <v>676</v>
          </cell>
          <cell r="B732" t="str">
            <v>January 12, 2009</v>
          </cell>
          <cell r="C732" t="str">
            <v>OTS</v>
          </cell>
          <cell r="D732" t="str">
            <v>RSSD</v>
          </cell>
          <cell r="E732">
            <v>3836741</v>
          </cell>
          <cell r="F732" t="str">
            <v>CBHC Financialcorp, Inc.</v>
          </cell>
          <cell r="G732" t="str">
            <v>Private</v>
          </cell>
          <cell r="H732">
            <v>2330000</v>
          </cell>
          <cell r="I732" t="str">
            <v>Approve</v>
          </cell>
          <cell r="T732" t="str">
            <v>Scott T. Page</v>
          </cell>
          <cell r="U732" t="str">
            <v>609-965-7151</v>
          </cell>
          <cell r="V732" t="str">
            <v>Walter R. Fillmore 609-965-7151</v>
          </cell>
          <cell r="W732" t="str">
            <v>223 Buffalo Avenue</v>
          </cell>
          <cell r="X732" t="str">
            <v>Egg Harbor City</v>
          </cell>
          <cell r="Y732" t="str">
            <v>NJ</v>
          </cell>
          <cell r="Z732" t="str">
            <v>08215</v>
          </cell>
          <cell r="AA732" t="str">
            <v>(609) 965-0504</v>
          </cell>
          <cell r="AE732" t="str">
            <v>Hughes Hubbard</v>
          </cell>
        </row>
        <row r="733">
          <cell r="A733">
            <v>677</v>
          </cell>
          <cell r="B733" t="str">
            <v>January 12, 2009</v>
          </cell>
          <cell r="C733" t="str">
            <v>FRB</v>
          </cell>
          <cell r="D733" t="str">
            <v>RSSD</v>
          </cell>
          <cell r="E733">
            <v>2813503</v>
          </cell>
          <cell r="F733" t="str">
            <v>Peoples Bancorp, Inc.</v>
          </cell>
          <cell r="G733" t="str">
            <v>OTC - Public</v>
          </cell>
          <cell r="H733">
            <v>2636880</v>
          </cell>
          <cell r="I733" t="str">
            <v>Approve</v>
          </cell>
          <cell r="L733" t="str">
            <v>January 14, 2009</v>
          </cell>
          <cell r="M733">
            <v>39827.416666666664</v>
          </cell>
          <cell r="N733" t="str">
            <v>Approve</v>
          </cell>
          <cell r="O733">
            <v>2636000</v>
          </cell>
          <cell r="Q733" t="str">
            <v>Yes</v>
          </cell>
          <cell r="R733">
            <v>39829</v>
          </cell>
          <cell r="T733" t="str">
            <v>W. Franklin Appleby, Jr.</v>
          </cell>
          <cell r="U733" t="str">
            <v>847-368-0100</v>
          </cell>
          <cell r="V733" t="str">
            <v>Mary Ann Flynn 847-670-0303</v>
          </cell>
          <cell r="W733" t="str">
            <v>10 South Vail Avenue</v>
          </cell>
          <cell r="X733" t="str">
            <v>Arlington Heights</v>
          </cell>
          <cell r="Y733" t="str">
            <v>IL</v>
          </cell>
          <cell r="Z733" t="str">
            <v>60005</v>
          </cell>
          <cell r="AA733" t="str">
            <v>(847) 368-0911</v>
          </cell>
          <cell r="AE733" t="str">
            <v>Squire Sanders</v>
          </cell>
        </row>
        <row r="734">
          <cell r="A734">
            <v>678</v>
          </cell>
          <cell r="B734" t="str">
            <v>January 12, 2009</v>
          </cell>
          <cell r="C734" t="str">
            <v>FRB</v>
          </cell>
          <cell r="D734" t="str">
            <v>RSSD</v>
          </cell>
          <cell r="E734">
            <v>1978674</v>
          </cell>
          <cell r="F734" t="str">
            <v>Commercial Financial Corp.</v>
          </cell>
          <cell r="G734" t="str">
            <v>Private</v>
          </cell>
          <cell r="H734">
            <v>10700000</v>
          </cell>
          <cell r="I734" t="str">
            <v>Approve</v>
          </cell>
          <cell r="T734" t="str">
            <v>John C. Brown</v>
          </cell>
          <cell r="U734" t="str">
            <v>712-336-4100</v>
          </cell>
          <cell r="V734" t="str">
            <v>Timothy J. Brown 712-732-2190</v>
          </cell>
          <cell r="W734" t="str">
            <v>600 Lake Avenue</v>
          </cell>
          <cell r="X734" t="str">
            <v>Storm Lake</v>
          </cell>
          <cell r="Y734" t="str">
            <v>IA</v>
          </cell>
          <cell r="Z734" t="str">
            <v>50588</v>
          </cell>
          <cell r="AA734" t="str">
            <v>(712) 336-4104</v>
          </cell>
          <cell r="AE734" t="str">
            <v>Hughes Hubbard</v>
          </cell>
        </row>
        <row r="736">
          <cell r="A736">
            <v>679</v>
          </cell>
          <cell r="B736" t="str">
            <v>January 13, 2009</v>
          </cell>
          <cell r="C736" t="str">
            <v>FDIC</v>
          </cell>
          <cell r="D736" t="str">
            <v>RSSD</v>
          </cell>
          <cell r="E736">
            <v>3329702</v>
          </cell>
          <cell r="F736" t="str">
            <v>Bank of Georgetown</v>
          </cell>
          <cell r="G736" t="str">
            <v>Private</v>
          </cell>
          <cell r="H736">
            <v>6000000</v>
          </cell>
          <cell r="I736" t="str">
            <v>Approve</v>
          </cell>
          <cell r="L736" t="str">
            <v>January 15, 2009</v>
          </cell>
          <cell r="M736">
            <v>39828.541666666664</v>
          </cell>
          <cell r="N736" t="str">
            <v>Approve</v>
          </cell>
          <cell r="O736">
            <v>6000000</v>
          </cell>
          <cell r="Q736" t="str">
            <v>Yes</v>
          </cell>
          <cell r="R736">
            <v>39829</v>
          </cell>
          <cell r="T736" t="str">
            <v>Michael Fitzgerald</v>
          </cell>
          <cell r="U736" t="str">
            <v>202-355-1200</v>
          </cell>
          <cell r="V736" t="str">
            <v>Domingo Rodriguez 202-355-1206</v>
          </cell>
          <cell r="W736" t="str">
            <v>1054 31st Street, NW, Suite #18</v>
          </cell>
          <cell r="X736" t="str">
            <v>Washington</v>
          </cell>
          <cell r="Y736" t="str">
            <v>DC</v>
          </cell>
          <cell r="Z736" t="str">
            <v>20007</v>
          </cell>
          <cell r="AA736" t="str">
            <v>(202) 355-1201</v>
          </cell>
          <cell r="AE736" t="str">
            <v>Squire Sanders</v>
          </cell>
        </row>
        <row r="737">
          <cell r="A737">
            <v>680</v>
          </cell>
          <cell r="B737" t="str">
            <v>January 13, 2009</v>
          </cell>
          <cell r="C737" t="str">
            <v>FDIC</v>
          </cell>
          <cell r="D737" t="str">
            <v>RSSD</v>
          </cell>
          <cell r="E737">
            <v>1203451</v>
          </cell>
          <cell r="F737" t="str">
            <v>Carroll County Bancshares, Inc.</v>
          </cell>
          <cell r="G737" t="str">
            <v>Private</v>
          </cell>
          <cell r="H737">
            <v>11000000</v>
          </cell>
          <cell r="I737" t="str">
            <v>Approve</v>
          </cell>
          <cell r="L737" t="str">
            <v>January 15, 2009</v>
          </cell>
          <cell r="M737">
            <v>39828.541666666664</v>
          </cell>
          <cell r="N737" t="str">
            <v>Approve</v>
          </cell>
          <cell r="O737">
            <v>11000000</v>
          </cell>
          <cell r="Q737" t="str">
            <v>Yes</v>
          </cell>
          <cell r="R737">
            <v>39829</v>
          </cell>
          <cell r="T737" t="str">
            <v>Bernard A. Gronstal</v>
          </cell>
          <cell r="U737" t="str">
            <v>712-792-3567</v>
          </cell>
          <cell r="V737" t="str">
            <v>Jeffrey G. Scharfenkamp 712-792-3567</v>
          </cell>
          <cell r="W737" t="str">
            <v>126 W. 6th Street</v>
          </cell>
          <cell r="X737" t="str">
            <v>Carroll</v>
          </cell>
          <cell r="Y737" t="str">
            <v>IA</v>
          </cell>
          <cell r="Z737" t="str">
            <v>51401-0067</v>
          </cell>
          <cell r="AA737" t="str">
            <v>(712) 792-0487</v>
          </cell>
          <cell r="AE737" t="str">
            <v>Hughes Hubbard</v>
          </cell>
        </row>
        <row r="738">
          <cell r="A738">
            <v>681</v>
          </cell>
          <cell r="B738" t="str">
            <v>January 13, 2009</v>
          </cell>
          <cell r="C738" t="str">
            <v>FDIC</v>
          </cell>
          <cell r="D738" t="str">
            <v>RSSD</v>
          </cell>
          <cell r="E738">
            <v>3392292</v>
          </cell>
          <cell r="F738" t="str">
            <v>Community Business Bank</v>
          </cell>
          <cell r="G738" t="str">
            <v>OTC - Public</v>
          </cell>
          <cell r="H738">
            <v>4000000</v>
          </cell>
          <cell r="I738" t="str">
            <v>Approve</v>
          </cell>
          <cell r="L738" t="str">
            <v>January 15, 2009</v>
          </cell>
          <cell r="M738">
            <v>39828.541666666664</v>
          </cell>
          <cell r="N738" t="str">
            <v>Approve - Conditional</v>
          </cell>
          <cell r="O738">
            <v>4000000</v>
          </cell>
          <cell r="T738" t="str">
            <v>Mark Day</v>
          </cell>
          <cell r="U738" t="str">
            <v>916-830-3582</v>
          </cell>
          <cell r="V738" t="str">
            <v>Sherry Saville 916-830-3587</v>
          </cell>
          <cell r="W738" t="str">
            <v>1550 Harbor Blvd., Suite 200</v>
          </cell>
          <cell r="X738" t="str">
            <v>West Sacramento</v>
          </cell>
          <cell r="Y738" t="str">
            <v>CA</v>
          </cell>
          <cell r="Z738" t="str">
            <v>95641</v>
          </cell>
          <cell r="AA738" t="str">
            <v>(916) 376-8478</v>
          </cell>
          <cell r="AE738" t="str">
            <v>Squire Sanders</v>
          </cell>
        </row>
        <row r="739">
          <cell r="A739">
            <v>682</v>
          </cell>
          <cell r="B739" t="str">
            <v>January 13, 2009</v>
          </cell>
          <cell r="C739" t="str">
            <v>FDIC</v>
          </cell>
          <cell r="D739" t="str">
            <v>RSSD</v>
          </cell>
          <cell r="E739">
            <v>2242523</v>
          </cell>
          <cell r="F739" t="str">
            <v>D.L. Evans Bancorp</v>
          </cell>
          <cell r="G739" t="str">
            <v>Private</v>
          </cell>
          <cell r="H739">
            <v>20008000</v>
          </cell>
          <cell r="I739" t="str">
            <v>Approve</v>
          </cell>
          <cell r="L739" t="str">
            <v>January 15, 2009</v>
          </cell>
          <cell r="M739">
            <v>39828.541666666664</v>
          </cell>
          <cell r="N739" t="str">
            <v>Approve - Conditional</v>
          </cell>
          <cell r="O739">
            <v>20008000</v>
          </cell>
          <cell r="T739" t="str">
            <v>John V. Evans</v>
          </cell>
          <cell r="U739" t="str">
            <v>208-678-9186</v>
          </cell>
          <cell r="V739" t="str">
            <v>Brenda Sanford 208-678-9186</v>
          </cell>
          <cell r="W739" t="str">
            <v>397 North Overland Avenue</v>
          </cell>
          <cell r="X739" t="str">
            <v>Burley</v>
          </cell>
          <cell r="Y739" t="str">
            <v>ID</v>
          </cell>
          <cell r="Z739" t="str">
            <v>83318</v>
          </cell>
          <cell r="AA739" t="str">
            <v>(208) 678-9093</v>
          </cell>
          <cell r="AE739" t="str">
            <v>Hughes Hubbard</v>
          </cell>
        </row>
        <row r="740">
          <cell r="A740">
            <v>683</v>
          </cell>
          <cell r="B740" t="str">
            <v>January 13, 2009</v>
          </cell>
          <cell r="C740" t="str">
            <v>FDIC</v>
          </cell>
          <cell r="D740" t="str">
            <v>RSSD</v>
          </cell>
          <cell r="E740">
            <v>3684746</v>
          </cell>
          <cell r="F740" t="str">
            <v>Germantown Capital Corporation / First Capital Bank</v>
          </cell>
          <cell r="G740" t="str">
            <v>Private</v>
          </cell>
          <cell r="H740">
            <v>4967400</v>
          </cell>
          <cell r="I740" t="str">
            <v>Approve</v>
          </cell>
          <cell r="L740" t="str">
            <v>January 15, 2009</v>
          </cell>
          <cell r="M740">
            <v>39828.541666666664</v>
          </cell>
          <cell r="N740" t="str">
            <v>Approve - Conditional</v>
          </cell>
          <cell r="O740">
            <v>4967000</v>
          </cell>
          <cell r="T740" t="str">
            <v>Kent Davis</v>
          </cell>
          <cell r="U740" t="str">
            <v>901-752-6228</v>
          </cell>
          <cell r="V740" t="str">
            <v>Beth Reams 901-752-6226</v>
          </cell>
          <cell r="W740" t="str">
            <v>7575 Poplar Avenue</v>
          </cell>
          <cell r="X740" t="str">
            <v>Germantown</v>
          </cell>
          <cell r="Y740" t="str">
            <v>TN</v>
          </cell>
          <cell r="Z740" t="str">
            <v>38138</v>
          </cell>
          <cell r="AA740" t="str">
            <v>(901) 737-3554</v>
          </cell>
          <cell r="AE740" t="str">
            <v>Squire Sanders</v>
          </cell>
        </row>
        <row r="741">
          <cell r="A741">
            <v>684</v>
          </cell>
          <cell r="B741" t="str">
            <v>January 13, 2009</v>
          </cell>
          <cell r="C741" t="str">
            <v>FDIC</v>
          </cell>
          <cell r="D741" t="str">
            <v>RSSD</v>
          </cell>
          <cell r="E741">
            <v>3020184</v>
          </cell>
          <cell r="F741" t="str">
            <v>First Choice Bancorp</v>
          </cell>
          <cell r="G741" t="str">
            <v>OTC - Private</v>
          </cell>
          <cell r="H741">
            <v>4850000</v>
          </cell>
          <cell r="I741" t="str">
            <v>Approve</v>
          </cell>
          <cell r="T741" t="str">
            <v>James E. Valete</v>
          </cell>
          <cell r="U741" t="str">
            <v>630-845-7830</v>
          </cell>
          <cell r="V741" t="str">
            <v>John M. Bailey 630-845-7850</v>
          </cell>
          <cell r="W741" t="str">
            <v>1900 West State Street</v>
          </cell>
          <cell r="X741" t="str">
            <v>Geneva</v>
          </cell>
          <cell r="Y741" t="str">
            <v>IL</v>
          </cell>
          <cell r="Z741" t="str">
            <v>60134</v>
          </cell>
          <cell r="AA741" t="str">
            <v>(630) 232-2675</v>
          </cell>
          <cell r="AE741" t="str">
            <v>Hughes Hubbard</v>
          </cell>
        </row>
        <row r="742">
          <cell r="A742">
            <v>685</v>
          </cell>
          <cell r="B742" t="str">
            <v>January 13, 2009</v>
          </cell>
          <cell r="C742" t="str">
            <v>FDIC</v>
          </cell>
          <cell r="D742" t="str">
            <v>RSSD</v>
          </cell>
          <cell r="E742">
            <v>3582673</v>
          </cell>
          <cell r="F742" t="str">
            <v>First Choice Bank</v>
          </cell>
          <cell r="G742" t="str">
            <v>OTC - Private</v>
          </cell>
          <cell r="H742">
            <v>2123000</v>
          </cell>
          <cell r="I742" t="str">
            <v>Approve</v>
          </cell>
          <cell r="L742" t="str">
            <v>January 15, 2009</v>
          </cell>
          <cell r="M742">
            <v>39828.541666666664</v>
          </cell>
          <cell r="N742" t="str">
            <v>Approve</v>
          </cell>
          <cell r="O742">
            <v>2123000</v>
          </cell>
          <cell r="Q742" t="str">
            <v>Yes</v>
          </cell>
          <cell r="R742">
            <v>39829</v>
          </cell>
          <cell r="T742" t="str">
            <v>Randy Hanks</v>
          </cell>
          <cell r="U742" t="str">
            <v>609-503-4829</v>
          </cell>
          <cell r="V742" t="str">
            <v>Nick Frungillo 609-503-4826</v>
          </cell>
          <cell r="W742" t="str">
            <v>669 Whitehead Road</v>
          </cell>
          <cell r="X742" t="str">
            <v>Lawrenceville</v>
          </cell>
          <cell r="Y742" t="str">
            <v>NJ</v>
          </cell>
          <cell r="Z742" t="str">
            <v>08648</v>
          </cell>
          <cell r="AA742" t="str">
            <v>(609) 989-9017</v>
          </cell>
          <cell r="AE742" t="str">
            <v>Squire Sanders</v>
          </cell>
        </row>
        <row r="743">
          <cell r="A743">
            <v>686</v>
          </cell>
          <cell r="B743" t="str">
            <v>January 13, 2009</v>
          </cell>
          <cell r="C743" t="str">
            <v>FDIC</v>
          </cell>
          <cell r="D743" t="str">
            <v>RSSD</v>
          </cell>
          <cell r="E743">
            <v>3597042</v>
          </cell>
          <cell r="F743" t="str">
            <v>First Priority Financial Corp.</v>
          </cell>
          <cell r="G743" t="str">
            <v>OTC - Private</v>
          </cell>
          <cell r="H743">
            <v>4579000</v>
          </cell>
          <cell r="I743" t="str">
            <v>Approve</v>
          </cell>
          <cell r="T743" t="str">
            <v>Lawrence E. Donato</v>
          </cell>
          <cell r="U743" t="str">
            <v>484-527-4022</v>
          </cell>
          <cell r="V743" t="str">
            <v>Mark Myers 484-527-4041</v>
          </cell>
          <cell r="W743" t="str">
            <v>2 West Liberty Boulevard, Suite 104</v>
          </cell>
          <cell r="X743" t="str">
            <v>Malvern</v>
          </cell>
          <cell r="Y743" t="str">
            <v>PA</v>
          </cell>
          <cell r="Z743" t="str">
            <v>19355</v>
          </cell>
          <cell r="AA743" t="str">
            <v>(484) 527-4037</v>
          </cell>
          <cell r="AE743" t="str">
            <v>Hughes Hubbard</v>
          </cell>
        </row>
        <row r="744">
          <cell r="A744">
            <v>687</v>
          </cell>
          <cell r="B744" t="str">
            <v>January 13, 2009</v>
          </cell>
          <cell r="C744" t="str">
            <v>FDIC</v>
          </cell>
          <cell r="D744" t="str">
            <v>RSSD</v>
          </cell>
          <cell r="E744">
            <v>3349241</v>
          </cell>
          <cell r="F744" t="str">
            <v>First Resource Bank</v>
          </cell>
          <cell r="G744" t="str">
            <v xml:space="preserve">Public </v>
          </cell>
          <cell r="H744">
            <v>2600000</v>
          </cell>
          <cell r="I744" t="str">
            <v>Approve</v>
          </cell>
          <cell r="L744" t="str">
            <v>January 16, 2009</v>
          </cell>
          <cell r="M744">
            <v>39829.541666666664</v>
          </cell>
          <cell r="N744" t="str">
            <v>Approve</v>
          </cell>
          <cell r="O744">
            <v>2600000</v>
          </cell>
          <cell r="R744">
            <v>39829</v>
          </cell>
          <cell r="T744" t="str">
            <v>Lauren Ranalli</v>
          </cell>
          <cell r="U744" t="str">
            <v>610-561-6014</v>
          </cell>
          <cell r="V744" t="str">
            <v>Glenn Marshall 610-561-6013</v>
          </cell>
          <cell r="W744" t="str">
            <v>101 Marchwood Road</v>
          </cell>
          <cell r="X744" t="str">
            <v>Exton</v>
          </cell>
          <cell r="Y744" t="str">
            <v>PA</v>
          </cell>
          <cell r="Z744" t="str">
            <v>19341</v>
          </cell>
          <cell r="AA744" t="str">
            <v>(610) 561-6039</v>
          </cell>
          <cell r="AE744" t="str">
            <v>Squire Sanders</v>
          </cell>
        </row>
        <row r="745">
          <cell r="A745">
            <v>688</v>
          </cell>
          <cell r="B745" t="str">
            <v>January 13, 2009</v>
          </cell>
          <cell r="C745" t="str">
            <v>FDIC</v>
          </cell>
          <cell r="D745" t="str">
            <v>RSSD</v>
          </cell>
          <cell r="E745">
            <v>3386590</v>
          </cell>
          <cell r="F745" t="str">
            <v>Highlands State Bank</v>
          </cell>
          <cell r="G745" t="str">
            <v xml:space="preserve">Public </v>
          </cell>
          <cell r="H745">
            <v>2441000</v>
          </cell>
          <cell r="I745" t="str">
            <v>Approve</v>
          </cell>
          <cell r="T745" t="str">
            <v>George E. Irwin</v>
          </cell>
          <cell r="U745" t="str">
            <v>973-764-3200, ext 101</v>
          </cell>
          <cell r="V745" t="str">
            <v>Eileen D. Piersa 973-764-3200, ext 114</v>
          </cell>
          <cell r="W745" t="str">
            <v>310 Route 94</v>
          </cell>
          <cell r="X745" t="str">
            <v>Vernon</v>
          </cell>
          <cell r="Y745" t="str">
            <v>NJ</v>
          </cell>
          <cell r="Z745" t="str">
            <v>07462</v>
          </cell>
          <cell r="AA745" t="str">
            <v>(973) 764-3264</v>
          </cell>
          <cell r="AE745" t="str">
            <v>Hughes Hubbard</v>
          </cell>
        </row>
        <row r="746">
          <cell r="A746">
            <v>689</v>
          </cell>
          <cell r="B746" t="str">
            <v>January 13, 2009</v>
          </cell>
          <cell r="C746" t="str">
            <v>FDIC</v>
          </cell>
          <cell r="D746" t="str">
            <v>RSSD</v>
          </cell>
          <cell r="E746">
            <v>3517590</v>
          </cell>
          <cell r="F746" t="str">
            <v>Hyperion Bank</v>
          </cell>
          <cell r="G746" t="str">
            <v>Private</v>
          </cell>
          <cell r="H746">
            <v>1552000</v>
          </cell>
          <cell r="I746" t="str">
            <v>Approve</v>
          </cell>
          <cell r="L746" t="str">
            <v>January 15, 2009</v>
          </cell>
          <cell r="M746">
            <v>39828.541666666664</v>
          </cell>
          <cell r="N746" t="str">
            <v>Approve</v>
          </cell>
          <cell r="O746">
            <v>1552000</v>
          </cell>
          <cell r="Q746" t="str">
            <v>Yes</v>
          </cell>
          <cell r="R746">
            <v>39829</v>
          </cell>
          <cell r="T746" t="str">
            <v>Joseph M. Matisoff</v>
          </cell>
          <cell r="U746" t="str">
            <v>215-789-4202</v>
          </cell>
          <cell r="V746" t="str">
            <v>Wayne S. Hardenbrook 215-789-4189</v>
          </cell>
          <cell r="W746" t="str">
            <v>199 W. Girard Ave.</v>
          </cell>
          <cell r="X746" t="str">
            <v>Philadelphia</v>
          </cell>
          <cell r="Y746" t="str">
            <v>PA</v>
          </cell>
          <cell r="Z746" t="str">
            <v>19123</v>
          </cell>
          <cell r="AA746" t="str">
            <v>(215) 423-2529</v>
          </cell>
          <cell r="AE746" t="str">
            <v>Squire Sanders</v>
          </cell>
        </row>
        <row r="747">
          <cell r="A747">
            <v>690</v>
          </cell>
          <cell r="B747" t="str">
            <v>January 13, 2009</v>
          </cell>
          <cell r="C747" t="str">
            <v>FDIC</v>
          </cell>
          <cell r="D747" t="str">
            <v>RSSD</v>
          </cell>
          <cell r="E747">
            <v>1099506</v>
          </cell>
          <cell r="F747" t="str">
            <v>M &amp; F Financial Coporation / Merchants &amp; Farmers Bank</v>
          </cell>
          <cell r="G747" t="str">
            <v>Private</v>
          </cell>
          <cell r="H747">
            <v>1600000</v>
          </cell>
          <cell r="I747" t="str">
            <v>Approve</v>
          </cell>
          <cell r="L747" t="str">
            <v>January 16, 2009</v>
          </cell>
          <cell r="M747">
            <v>39829.541666666664</v>
          </cell>
          <cell r="N747" t="str">
            <v>Approve</v>
          </cell>
          <cell r="O747">
            <v>1600000</v>
          </cell>
          <cell r="R747">
            <v>39829</v>
          </cell>
          <cell r="T747" t="str">
            <v>Ashton Adcock</v>
          </cell>
          <cell r="U747" t="str">
            <v>870-382-4311</v>
          </cell>
          <cell r="V747" t="str">
            <v>J. Michael Jones 870-382-4311</v>
          </cell>
          <cell r="W747" t="str">
            <v>P.O. Box 187 / 500 Hwy 65 South</v>
          </cell>
          <cell r="X747" t="str">
            <v>Dumas</v>
          </cell>
          <cell r="Y747" t="str">
            <v>AR</v>
          </cell>
          <cell r="Z747" t="str">
            <v>71639</v>
          </cell>
          <cell r="AA747" t="str">
            <v>(870) 382-5901</v>
          </cell>
          <cell r="AE747" t="str">
            <v>Hughes Hubbard</v>
          </cell>
        </row>
        <row r="748">
          <cell r="A748">
            <v>691</v>
          </cell>
          <cell r="B748" t="str">
            <v>January 13, 2009</v>
          </cell>
          <cell r="C748" t="str">
            <v>FDIC</v>
          </cell>
          <cell r="D748" t="str">
            <v>RSSD</v>
          </cell>
          <cell r="E748">
            <v>3090338</v>
          </cell>
          <cell r="F748" t="str">
            <v>Pascack Community Bank</v>
          </cell>
          <cell r="G748" t="str">
            <v>OTC - Private</v>
          </cell>
          <cell r="H748">
            <v>3756000</v>
          </cell>
          <cell r="I748" t="str">
            <v>Approve</v>
          </cell>
          <cell r="L748" t="str">
            <v>January 15, 2009</v>
          </cell>
          <cell r="M748">
            <v>39828.541666666664</v>
          </cell>
          <cell r="N748" t="str">
            <v>Approve</v>
          </cell>
          <cell r="O748">
            <v>3756000</v>
          </cell>
          <cell r="Q748" t="str">
            <v>Yes</v>
          </cell>
          <cell r="R748">
            <v>39829</v>
          </cell>
          <cell r="T748" t="str">
            <v>George Niemczyk</v>
          </cell>
          <cell r="U748" t="str">
            <v>201-722-3968</v>
          </cell>
          <cell r="V748" t="str">
            <v>Robert Zawitkowski 201-722-3966</v>
          </cell>
          <cell r="W748" t="str">
            <v>21 Jefferson Avenue</v>
          </cell>
          <cell r="X748" t="str">
            <v>Westwood</v>
          </cell>
          <cell r="Y748" t="str">
            <v>NJ</v>
          </cell>
          <cell r="Z748" t="str">
            <v>07675</v>
          </cell>
          <cell r="AA748" t="str">
            <v>(201) 722-4795</v>
          </cell>
          <cell r="AE748" t="str">
            <v>Squire Sanders</v>
          </cell>
        </row>
        <row r="749">
          <cell r="A749">
            <v>692</v>
          </cell>
          <cell r="B749" t="str">
            <v>January 13, 2009</v>
          </cell>
          <cell r="C749" t="str">
            <v>FDIC</v>
          </cell>
          <cell r="D749" t="str">
            <v>RSSD</v>
          </cell>
          <cell r="E749">
            <v>3149021</v>
          </cell>
          <cell r="F749" t="str">
            <v>Bank Capital Corporation / The Biltmore Bank of Arizona</v>
          </cell>
          <cell r="G749" t="str">
            <v>OTC - Private</v>
          </cell>
          <cell r="H749">
            <v>7000000</v>
          </cell>
          <cell r="I749" t="str">
            <v>Approve</v>
          </cell>
          <cell r="T749" t="str">
            <v>Jeff Gaia</v>
          </cell>
          <cell r="U749" t="str">
            <v>602-741-4242 (cell), 602-992-5055 (bank)</v>
          </cell>
          <cell r="V749" t="str">
            <v>Paige Mulhollan 602-445-6556</v>
          </cell>
          <cell r="W749" t="str">
            <v>5055 North 32nd Street</v>
          </cell>
          <cell r="X749" t="str">
            <v>Phoenix</v>
          </cell>
          <cell r="Y749" t="str">
            <v>AZ</v>
          </cell>
          <cell r="Z749" t="str">
            <v>85226</v>
          </cell>
          <cell r="AA749" t="str">
            <v>(602) 992-5001</v>
          </cell>
          <cell r="AE749" t="str">
            <v>Hughes Hubbard</v>
          </cell>
        </row>
        <row r="750">
          <cell r="A750">
            <v>693</v>
          </cell>
          <cell r="B750" t="str">
            <v>January 13, 2009</v>
          </cell>
          <cell r="C750" t="str">
            <v>FDIC</v>
          </cell>
          <cell r="D750" t="str">
            <v>RSSD</v>
          </cell>
          <cell r="E750">
            <v>3807974</v>
          </cell>
          <cell r="F750" t="str">
            <v>BOH Holdings, Inc. / Bank of Houston</v>
          </cell>
          <cell r="G750" t="str">
            <v>Private</v>
          </cell>
          <cell r="H750">
            <v>10000000</v>
          </cell>
          <cell r="I750" t="str">
            <v>Approve</v>
          </cell>
          <cell r="T750" t="str">
            <v>John McWhorter</v>
          </cell>
          <cell r="U750" t="str">
            <v>713-600-6689</v>
          </cell>
          <cell r="V750" t="str">
            <v>James Stein 713-789-6100</v>
          </cell>
          <cell r="W750" t="str">
            <v>750 Bering Dr., Suite 100</v>
          </cell>
          <cell r="X750" t="str">
            <v>Houston</v>
          </cell>
          <cell r="Y750" t="str">
            <v>TX</v>
          </cell>
          <cell r="Z750" t="str">
            <v>77057</v>
          </cell>
          <cell r="AA750" t="str">
            <v>(713) 789-6300</v>
          </cell>
          <cell r="AE750" t="str">
            <v>Squire Sanders</v>
          </cell>
        </row>
        <row r="751">
          <cell r="A751">
            <v>694</v>
          </cell>
          <cell r="B751" t="str">
            <v>January 13, 2009</v>
          </cell>
          <cell r="C751" t="str">
            <v>FDIC</v>
          </cell>
          <cell r="D751" t="str">
            <v>RSSD</v>
          </cell>
          <cell r="E751">
            <v>1207785</v>
          </cell>
          <cell r="F751" t="str">
            <v>Treynor Bancshares, Inc. / Treynor State Bank</v>
          </cell>
          <cell r="G751" t="str">
            <v>Private</v>
          </cell>
          <cell r="H751">
            <v>1883000</v>
          </cell>
          <cell r="I751" t="str">
            <v>Approve</v>
          </cell>
          <cell r="T751" t="str">
            <v>Joshua M. Guttau</v>
          </cell>
          <cell r="U751" t="str">
            <v>712-487-0331</v>
          </cell>
          <cell r="V751" t="str">
            <v>Christy Baker 712-487-0325</v>
          </cell>
          <cell r="W751" t="str">
            <v>15 E. Main St., P.O. Box A</v>
          </cell>
          <cell r="X751" t="str">
            <v>Treynor</v>
          </cell>
          <cell r="Y751" t="str">
            <v>IA</v>
          </cell>
          <cell r="Z751" t="str">
            <v>51575</v>
          </cell>
          <cell r="AA751" t="str">
            <v>(712) 487-3475</v>
          </cell>
          <cell r="AE751" t="str">
            <v>Hughes Hubbard</v>
          </cell>
        </row>
        <row r="752">
          <cell r="A752">
            <v>695</v>
          </cell>
          <cell r="B752" t="str">
            <v>January 13, 2009</v>
          </cell>
          <cell r="C752" t="str">
            <v>FDIC</v>
          </cell>
          <cell r="D752" t="str">
            <v>RSSD</v>
          </cell>
          <cell r="E752">
            <v>3189906</v>
          </cell>
          <cell r="F752" t="str">
            <v>First Western Financial, Inc.</v>
          </cell>
          <cell r="G752" t="str">
            <v>Private</v>
          </cell>
          <cell r="H752">
            <v>8559000</v>
          </cell>
          <cell r="I752" t="str">
            <v>Approve</v>
          </cell>
          <cell r="T752" t="str">
            <v>Scott C. Wylie</v>
          </cell>
          <cell r="U752" t="str">
            <v>303-531-8101</v>
          </cell>
          <cell r="V752" t="str">
            <v>Ryan C. Trigg 303-531-8104</v>
          </cell>
          <cell r="W752" t="str">
            <v>1200 Seventeenth St., Suite 2650</v>
          </cell>
          <cell r="X752" t="str">
            <v>Denver</v>
          </cell>
          <cell r="Y752" t="str">
            <v>CO</v>
          </cell>
          <cell r="Z752" t="str">
            <v>80202</v>
          </cell>
          <cell r="AA752" t="str">
            <v>(303) 531-8141</v>
          </cell>
          <cell r="AE752" t="str">
            <v>Squire Sanders</v>
          </cell>
        </row>
        <row r="753">
          <cell r="A753">
            <v>696</v>
          </cell>
          <cell r="B753" t="str">
            <v>January 13, 2009</v>
          </cell>
          <cell r="C753" t="str">
            <v>FDIC</v>
          </cell>
          <cell r="D753" t="str">
            <v>RSSD</v>
          </cell>
          <cell r="E753">
            <v>3475074</v>
          </cell>
          <cell r="F753" t="str">
            <v>TriState Capital Holdings, Inc.</v>
          </cell>
          <cell r="G753" t="str">
            <v>Private</v>
          </cell>
          <cell r="H753">
            <v>26000000</v>
          </cell>
          <cell r="I753" t="str">
            <v>Approve</v>
          </cell>
          <cell r="T753" t="str">
            <v>James F. Getz</v>
          </cell>
          <cell r="U753" t="str">
            <v>412-304-0330</v>
          </cell>
          <cell r="V753" t="str">
            <v>Mark Sullivan 412-304-0336</v>
          </cell>
          <cell r="W753" t="str">
            <v>301 Grant Street, Suite 2700</v>
          </cell>
          <cell r="X753" t="str">
            <v>Pittsburgh</v>
          </cell>
          <cell r="Y753" t="str">
            <v>PA</v>
          </cell>
          <cell r="Z753" t="str">
            <v>15219</v>
          </cell>
          <cell r="AA753" t="str">
            <v>(412) 304-0331</v>
          </cell>
          <cell r="AE753" t="str">
            <v>Hughes Hubbard</v>
          </cell>
        </row>
        <row r="754">
          <cell r="A754">
            <v>697</v>
          </cell>
          <cell r="B754" t="str">
            <v>January 13, 2009</v>
          </cell>
          <cell r="C754" t="str">
            <v>FRB</v>
          </cell>
          <cell r="D754" t="str">
            <v>RSSD</v>
          </cell>
          <cell r="E754">
            <v>2747260</v>
          </cell>
          <cell r="F754" t="str">
            <v>Madison Financial Corporation</v>
          </cell>
          <cell r="G754" t="str">
            <v>Private</v>
          </cell>
          <cell r="H754">
            <v>3447000</v>
          </cell>
          <cell r="I754" t="str">
            <v>Approve</v>
          </cell>
          <cell r="T754" t="str">
            <v>William M. Walters</v>
          </cell>
          <cell r="U754" t="str">
            <v>859-626-8008</v>
          </cell>
          <cell r="V754" t="str">
            <v>Debra G. Neal 859-626-8008</v>
          </cell>
          <cell r="W754" t="str">
            <v>660 University Shopping Center</v>
          </cell>
          <cell r="X754" t="str">
            <v>Richmond</v>
          </cell>
          <cell r="Y754" t="str">
            <v>KY</v>
          </cell>
          <cell r="Z754" t="str">
            <v>40475</v>
          </cell>
          <cell r="AA754" t="str">
            <v>(859) 626-8004</v>
          </cell>
          <cell r="AE754" t="str">
            <v>Squire Sanders</v>
          </cell>
        </row>
        <row r="755">
          <cell r="A755">
            <v>698</v>
          </cell>
          <cell r="B755" t="str">
            <v>January 13, 2009</v>
          </cell>
          <cell r="C755" t="str">
            <v>FRB</v>
          </cell>
          <cell r="D755" t="str">
            <v>RSSD</v>
          </cell>
          <cell r="E755">
            <v>2592714</v>
          </cell>
          <cell r="F755" t="str">
            <v>Hometown Community Bancorp, Inc.</v>
          </cell>
          <cell r="H755">
            <v>39389000</v>
          </cell>
          <cell r="I755" t="str">
            <v>Approve</v>
          </cell>
          <cell r="T755" t="str">
            <v>Albert E. Jansen</v>
          </cell>
          <cell r="U755" t="str">
            <v>309-284-1306</v>
          </cell>
          <cell r="V755" t="str">
            <v>Roger K. Huette 309-284-1253</v>
          </cell>
          <cell r="W755" t="str">
            <v>P.O. Box 104 / 721 Jackson Street</v>
          </cell>
          <cell r="X755" t="str">
            <v>Morton</v>
          </cell>
          <cell r="Y755" t="str">
            <v>IL</v>
          </cell>
          <cell r="Z755" t="str">
            <v>61550</v>
          </cell>
          <cell r="AA755" t="str">
            <v>(309) 266-8242</v>
          </cell>
          <cell r="AE755" t="str">
            <v>Hughes Hubbard</v>
          </cell>
        </row>
        <row r="756">
          <cell r="A756">
            <v>699</v>
          </cell>
          <cell r="B756" t="str">
            <v>January 13, 2009</v>
          </cell>
          <cell r="C756" t="str">
            <v>FRB</v>
          </cell>
          <cell r="D756" t="str">
            <v>RSSD</v>
          </cell>
          <cell r="E756">
            <v>1076123</v>
          </cell>
          <cell r="F756" t="str">
            <v>First National Corporation</v>
          </cell>
          <cell r="G756" t="str">
            <v>OTC - Public</v>
          </cell>
          <cell r="H756">
            <v>13950000</v>
          </cell>
          <cell r="I756" t="str">
            <v>Approve</v>
          </cell>
          <cell r="T756" t="str">
            <v>Harry S. Smith</v>
          </cell>
          <cell r="U756" t="str">
            <v>540-465-9121</v>
          </cell>
          <cell r="V756" t="str">
            <v>M. Shane Bell 540-465-9121</v>
          </cell>
          <cell r="W756" t="str">
            <v>112 West King Street</v>
          </cell>
          <cell r="X756" t="str">
            <v>Strasburg</v>
          </cell>
          <cell r="Y756" t="str">
            <v>VA</v>
          </cell>
          <cell r="Z756" t="str">
            <v>22657</v>
          </cell>
          <cell r="AA756" t="str">
            <v>(540) 465-5946</v>
          </cell>
          <cell r="AE756" t="str">
            <v>Squire Sanders</v>
          </cell>
        </row>
        <row r="758">
          <cell r="A758">
            <v>700</v>
          </cell>
          <cell r="B758" t="str">
            <v>January 9, 2009</v>
          </cell>
          <cell r="C758" t="str">
            <v>OCC</v>
          </cell>
          <cell r="D758" t="str">
            <v>RSSD</v>
          </cell>
          <cell r="E758">
            <v>1056161</v>
          </cell>
          <cell r="F758" t="str">
            <v>Trinity Capital Corporation / Los Alamos National Bank</v>
          </cell>
          <cell r="G758" t="str">
            <v>OTC - Private</v>
          </cell>
          <cell r="H758">
            <v>34681000</v>
          </cell>
          <cell r="I758" t="str">
            <v>Approve</v>
          </cell>
          <cell r="T758" t="str">
            <v>Daniel R. Bartholomew</v>
          </cell>
          <cell r="U758" t="str">
            <v>505-662-1045</v>
          </cell>
          <cell r="V758" t="str">
            <v>Heather Boone 505-662-1092</v>
          </cell>
          <cell r="W758" t="str">
            <v>1200 Trinity Drive</v>
          </cell>
          <cell r="X758" t="str">
            <v>Los Alamos</v>
          </cell>
          <cell r="Y758" t="str">
            <v>NM</v>
          </cell>
          <cell r="Z758" t="str">
            <v>87544</v>
          </cell>
          <cell r="AA758" t="str">
            <v>(505) 661-2281</v>
          </cell>
        </row>
        <row r="759">
          <cell r="A759">
            <v>701</v>
          </cell>
          <cell r="B759" t="str">
            <v>January 9, 2009</v>
          </cell>
          <cell r="C759" t="str">
            <v>OCC</v>
          </cell>
          <cell r="D759" t="str">
            <v>RSSD</v>
          </cell>
          <cell r="E759">
            <v>2849799</v>
          </cell>
          <cell r="F759" t="str">
            <v>Southern First Bancshares, Inc.</v>
          </cell>
          <cell r="G759" t="str">
            <v xml:space="preserve">Public </v>
          </cell>
          <cell r="H759">
            <v>17299260</v>
          </cell>
          <cell r="I759" t="str">
            <v>Approve</v>
          </cell>
          <cell r="T759" t="str">
            <v>James M. Austin, III</v>
          </cell>
          <cell r="U759" t="str">
            <v>864-679-9070</v>
          </cell>
          <cell r="V759" t="str">
            <v>Julie Fairchild 864-679-9024</v>
          </cell>
          <cell r="W759" t="str">
            <v>P.O. Box 17465 / 100 Verdae Blvd., Suite 100</v>
          </cell>
          <cell r="X759" t="str">
            <v>Greenville</v>
          </cell>
          <cell r="Y759" t="str">
            <v>SC</v>
          </cell>
          <cell r="Z759" t="str">
            <v>29606</v>
          </cell>
          <cell r="AA759" t="str">
            <v>(864) 679-9470</v>
          </cell>
        </row>
        <row r="760">
          <cell r="A760">
            <v>702</v>
          </cell>
          <cell r="B760" t="str">
            <v>January 9, 2009</v>
          </cell>
          <cell r="C760" t="str">
            <v>OCC</v>
          </cell>
          <cell r="D760" t="str">
            <v>RSSD</v>
          </cell>
          <cell r="E760">
            <v>2589732</v>
          </cell>
          <cell r="F760" t="str">
            <v>Kinderhook Bank Corp. / The National Union Bank of Kinderhook</v>
          </cell>
          <cell r="G760" t="str">
            <v xml:space="preserve">Public </v>
          </cell>
          <cell r="H760">
            <v>3667980</v>
          </cell>
          <cell r="I760" t="str">
            <v>Approve</v>
          </cell>
          <cell r="T760" t="str">
            <v>Robert A. Sherwood</v>
          </cell>
          <cell r="U760" t="str">
            <v>518-758-7101</v>
          </cell>
          <cell r="V760" t="str">
            <v>John A. Balli 518-758-4011</v>
          </cell>
          <cell r="W760" t="str">
            <v>1 Hudson Street</v>
          </cell>
          <cell r="X760" t="str">
            <v>Kinderhook</v>
          </cell>
          <cell r="Y760" t="str">
            <v>NY</v>
          </cell>
          <cell r="Z760" t="str">
            <v>12106</v>
          </cell>
          <cell r="AA760" t="str">
            <v>(518) 758-6963</v>
          </cell>
        </row>
        <row r="761">
          <cell r="A761">
            <v>703</v>
          </cell>
          <cell r="B761" t="str">
            <v>January 9, 2009</v>
          </cell>
          <cell r="C761" t="str">
            <v>OCC</v>
          </cell>
          <cell r="D761" t="str">
            <v>RSSD</v>
          </cell>
          <cell r="E761">
            <v>1048803</v>
          </cell>
          <cell r="F761" t="str">
            <v>Hudson Valley Holding Corp.</v>
          </cell>
          <cell r="G761" t="str">
            <v>OTC - Public</v>
          </cell>
          <cell r="H761">
            <v>0</v>
          </cell>
          <cell r="I761" t="str">
            <v>Approve</v>
          </cell>
          <cell r="P761" t="str">
            <v>1/13/09: Alerted by OCC of their withdrawal from CPP</v>
          </cell>
          <cell r="T761" t="str">
            <v>James J. Landy</v>
          </cell>
          <cell r="U761" t="str">
            <v>914-771-3230</v>
          </cell>
          <cell r="V761" t="str">
            <v>Stephen R. Brown 914-771-3212</v>
          </cell>
          <cell r="W761" t="str">
            <v>21 Scarsdale Road</v>
          </cell>
          <cell r="X761" t="str">
            <v>Yonkers</v>
          </cell>
          <cell r="Y761" t="str">
            <v>NY</v>
          </cell>
          <cell r="Z761" t="str">
            <v>10707</v>
          </cell>
          <cell r="AA761" t="str">
            <v>(914) 961-4207</v>
          </cell>
          <cell r="AJ761">
            <v>39826</v>
          </cell>
        </row>
        <row r="762">
          <cell r="A762">
            <v>704</v>
          </cell>
          <cell r="B762" t="str">
            <v>January 9, 2009</v>
          </cell>
          <cell r="C762" t="str">
            <v>OCC</v>
          </cell>
          <cell r="D762" t="str">
            <v>RSSD</v>
          </cell>
          <cell r="E762">
            <v>1117192</v>
          </cell>
          <cell r="F762" t="str">
            <v>Harleysville National Corporation</v>
          </cell>
          <cell r="G762" t="str">
            <v xml:space="preserve">Public </v>
          </cell>
          <cell r="H762">
            <v>120000000</v>
          </cell>
          <cell r="I762" t="str">
            <v>Approve</v>
          </cell>
          <cell r="T762" t="str">
            <v>Stephen A. Murray</v>
          </cell>
          <cell r="U762" t="str">
            <v>215-513-2393</v>
          </cell>
          <cell r="V762" t="str">
            <v>George S. Rapp 215-513-2307</v>
          </cell>
          <cell r="W762" t="str">
            <v>483 Main Street</v>
          </cell>
          <cell r="X762" t="str">
            <v>Harleysville</v>
          </cell>
          <cell r="Y762" t="str">
            <v>PA</v>
          </cell>
          <cell r="Z762" t="str">
            <v>19438</v>
          </cell>
          <cell r="AA762" t="str">
            <v>(215) 256-0272</v>
          </cell>
        </row>
        <row r="763">
          <cell r="A763">
            <v>705</v>
          </cell>
          <cell r="B763" t="str">
            <v>January 9, 2009</v>
          </cell>
          <cell r="C763" t="str">
            <v>OCC</v>
          </cell>
          <cell r="D763" t="str">
            <v>RSSD</v>
          </cell>
          <cell r="E763">
            <v>1398692</v>
          </cell>
          <cell r="F763" t="str">
            <v>Greater Pacific Bancshares / Bank of Whittier, N.A.</v>
          </cell>
          <cell r="G763" t="str">
            <v>Private</v>
          </cell>
          <cell r="H763">
            <v>1056000</v>
          </cell>
          <cell r="I763" t="str">
            <v>Approve</v>
          </cell>
          <cell r="L763" t="str">
            <v>January 16, 2009</v>
          </cell>
          <cell r="M763">
            <v>39829.541666666664</v>
          </cell>
          <cell r="N763" t="str">
            <v>Approve</v>
          </cell>
          <cell r="O763">
            <v>1055000</v>
          </cell>
          <cell r="T763" t="str">
            <v>Dr. Yahia Abdul-Rahman</v>
          </cell>
          <cell r="U763" t="str">
            <v>562-945-7553, ext. 120</v>
          </cell>
          <cell r="V763" t="str">
            <v>Mike Abdelaaty 562-945-7553, ext. 123</v>
          </cell>
          <cell r="W763" t="str">
            <v>15141 E. Whittier Blvd.</v>
          </cell>
          <cell r="X763" t="str">
            <v>Whittier</v>
          </cell>
          <cell r="Y763" t="str">
            <v>CA</v>
          </cell>
          <cell r="Z763" t="str">
            <v>90603</v>
          </cell>
          <cell r="AA763" t="str">
            <v>(562) 945-5031</v>
          </cell>
        </row>
        <row r="764">
          <cell r="A764">
            <v>706</v>
          </cell>
          <cell r="B764" t="str">
            <v>January 9, 2009</v>
          </cell>
          <cell r="C764" t="str">
            <v>OCC</v>
          </cell>
          <cell r="D764" t="str">
            <v>RSSD</v>
          </cell>
          <cell r="E764">
            <v>1133473</v>
          </cell>
          <cell r="F764" t="str">
            <v>FNB United Corp. / Communityone Bank, National Association</v>
          </cell>
          <cell r="G764" t="str">
            <v xml:space="preserve">Public </v>
          </cell>
          <cell r="H764">
            <v>54300000</v>
          </cell>
          <cell r="I764" t="str">
            <v>Approve</v>
          </cell>
          <cell r="L764" t="str">
            <v>January 16, 2009</v>
          </cell>
          <cell r="M764">
            <v>39829.541666666664</v>
          </cell>
          <cell r="N764" t="str">
            <v>Approve</v>
          </cell>
          <cell r="O764">
            <v>54300000</v>
          </cell>
          <cell r="T764" t="str">
            <v>W. Carey Chapman, Jr.</v>
          </cell>
          <cell r="U764" t="str">
            <v>336-318-7872</v>
          </cell>
          <cell r="V764" t="str">
            <v>Mark A. Severson 336-626-8351</v>
          </cell>
          <cell r="W764" t="str">
            <v>101 Sunset Avenue / (P.O. Box 1328)</v>
          </cell>
          <cell r="X764" t="str">
            <v>Asheboro</v>
          </cell>
          <cell r="Y764" t="str">
            <v>NC</v>
          </cell>
          <cell r="Z764" t="str">
            <v>27203 (27204)</v>
          </cell>
          <cell r="AA764" t="str">
            <v>(336) 328-1623</v>
          </cell>
        </row>
        <row r="765">
          <cell r="A765">
            <v>707</v>
          </cell>
          <cell r="B765" t="str">
            <v>January 9, 2009</v>
          </cell>
          <cell r="C765" t="str">
            <v>OCC</v>
          </cell>
          <cell r="D765" t="str">
            <v>RSSD</v>
          </cell>
          <cell r="E765">
            <v>1118425</v>
          </cell>
          <cell r="F765" t="str">
            <v>First Chester County Corporation / First National Bank of Chester County</v>
          </cell>
          <cell r="G765" t="str">
            <v>OTC - Public</v>
          </cell>
          <cell r="H765">
            <v>25000000</v>
          </cell>
          <cell r="I765" t="str">
            <v>Approve</v>
          </cell>
          <cell r="L765" t="str">
            <v>January 16, 2009</v>
          </cell>
          <cell r="M765">
            <v>39829.541666666664</v>
          </cell>
          <cell r="N765" t="str">
            <v>Approve</v>
          </cell>
          <cell r="O765">
            <v>25000000</v>
          </cell>
          <cell r="T765" t="str">
            <v>John E. Balzarini</v>
          </cell>
          <cell r="U765" t="str">
            <v>484-881-4330</v>
          </cell>
          <cell r="V765" t="str">
            <v>John M. Davis 484-881-4332</v>
          </cell>
          <cell r="W765" t="str">
            <v>9 North High Street</v>
          </cell>
          <cell r="X765" t="str">
            <v>West Chester</v>
          </cell>
          <cell r="Y765" t="str">
            <v>PA</v>
          </cell>
          <cell r="Z765" t="str">
            <v>19380</v>
          </cell>
          <cell r="AA765" t="str">
            <v>(484) 881-4339</v>
          </cell>
        </row>
        <row r="766">
          <cell r="A766">
            <v>708</v>
          </cell>
          <cell r="B766" t="str">
            <v>January 9, 2009</v>
          </cell>
          <cell r="C766" t="str">
            <v>OCC</v>
          </cell>
          <cell r="D766" t="str">
            <v>RSSD</v>
          </cell>
          <cell r="E766">
            <v>1133503</v>
          </cell>
          <cell r="F766" t="str">
            <v>Canandaigua National Corporation</v>
          </cell>
          <cell r="G766" t="str">
            <v>OTC - Private</v>
          </cell>
          <cell r="H766">
            <v>20000000</v>
          </cell>
          <cell r="I766" t="str">
            <v>Approve</v>
          </cell>
          <cell r="L766" t="str">
            <v>January 16, 2009</v>
          </cell>
          <cell r="M766">
            <v>39829.541666666664</v>
          </cell>
          <cell r="N766" t="str">
            <v>Approve</v>
          </cell>
          <cell r="O766">
            <v>20000000</v>
          </cell>
          <cell r="T766" t="str">
            <v>Lawrence A. Heilbronner</v>
          </cell>
          <cell r="U766" t="str">
            <v>585-394-4260, ext 36044</v>
          </cell>
          <cell r="V766" t="str">
            <v>Steven H. Swartout 585-394-4260, ext 36107</v>
          </cell>
          <cell r="W766" t="str">
            <v>72 South Main Street</v>
          </cell>
          <cell r="X766" t="str">
            <v>Canandaigua</v>
          </cell>
          <cell r="Y766" t="str">
            <v>NY</v>
          </cell>
          <cell r="Z766" t="str">
            <v>14424</v>
          </cell>
          <cell r="AA766" t="str">
            <v>(585) 394-4001</v>
          </cell>
        </row>
        <row r="767">
          <cell r="A767">
            <v>709</v>
          </cell>
          <cell r="B767" t="str">
            <v>January 9, 2009</v>
          </cell>
          <cell r="C767" t="str">
            <v>OCC</v>
          </cell>
          <cell r="D767" t="str">
            <v>RSSD</v>
          </cell>
          <cell r="E767">
            <v>1048812</v>
          </cell>
          <cell r="F767" t="str">
            <v>Arrow Financial Corporation / Glens Falls National Bank and Trust Company</v>
          </cell>
          <cell r="G767" t="str">
            <v xml:space="preserve">Public </v>
          </cell>
          <cell r="H767">
            <v>20000000</v>
          </cell>
          <cell r="I767" t="str">
            <v>Approve</v>
          </cell>
          <cell r="L767" t="str">
            <v>January 16, 2009</v>
          </cell>
          <cell r="M767">
            <v>39829.541666666664</v>
          </cell>
          <cell r="N767" t="str">
            <v>Approve</v>
          </cell>
          <cell r="O767">
            <v>20000000</v>
          </cell>
          <cell r="T767" t="str">
            <v>Thomas L. Hoy</v>
          </cell>
          <cell r="U767" t="str">
            <v>518-745-1000, ext 284</v>
          </cell>
          <cell r="V767" t="str">
            <v>Terry R. Goodemote 518-745-1000, ext 512</v>
          </cell>
          <cell r="W767" t="str">
            <v>250 Glen Street</v>
          </cell>
          <cell r="X767" t="str">
            <v>Glens Falls</v>
          </cell>
          <cell r="Y767" t="str">
            <v>NY</v>
          </cell>
          <cell r="Z767" t="str">
            <v>12801</v>
          </cell>
          <cell r="AA767" t="str">
            <v>(518) 761-0805</v>
          </cell>
        </row>
        <row r="769">
          <cell r="A769">
            <v>710</v>
          </cell>
          <cell r="B769" t="str">
            <v>January 13, 2009</v>
          </cell>
          <cell r="C769" t="str">
            <v>FDIC</v>
          </cell>
          <cell r="D769" t="str">
            <v>RSSD</v>
          </cell>
          <cell r="E769">
            <v>3357938</v>
          </cell>
          <cell r="F769" t="str">
            <v>Kirksville Bancorp, Inc. / American Trust Bank</v>
          </cell>
          <cell r="G769" t="str">
            <v>Private</v>
          </cell>
          <cell r="H769">
            <v>470000</v>
          </cell>
          <cell r="I769" t="str">
            <v>Approve</v>
          </cell>
          <cell r="T769" t="str">
            <v>Samuel F. Berendzen</v>
          </cell>
          <cell r="U769" t="str">
            <v>660-665-7703</v>
          </cell>
          <cell r="V769" t="str">
            <v>Kenneth R. Garetson 660-665-7703</v>
          </cell>
          <cell r="W769" t="str">
            <v>2817 N. Baltimore</v>
          </cell>
          <cell r="X769" t="str">
            <v>Kirksville</v>
          </cell>
          <cell r="Y769" t="str">
            <v>MO</v>
          </cell>
          <cell r="Z769" t="str">
            <v>63501</v>
          </cell>
          <cell r="AA769" t="str">
            <v>(660) 665-7714</v>
          </cell>
        </row>
        <row r="770">
          <cell r="A770">
            <v>711</v>
          </cell>
          <cell r="B770" t="str">
            <v>January 13, 2009</v>
          </cell>
          <cell r="C770" t="str">
            <v>FDIC</v>
          </cell>
          <cell r="D770" t="str">
            <v>RSSD</v>
          </cell>
          <cell r="E770">
            <v>1083185</v>
          </cell>
          <cell r="F770" t="str">
            <v>Andrew Johnson Bancshares, Inc.</v>
          </cell>
          <cell r="G770" t="str">
            <v>Private</v>
          </cell>
          <cell r="H770">
            <v>5000000</v>
          </cell>
          <cell r="I770" t="str">
            <v>Approve</v>
          </cell>
          <cell r="T770" t="str">
            <v>William Mokowitz</v>
          </cell>
          <cell r="U770" t="str">
            <v>423-783-1082</v>
          </cell>
          <cell r="V770" t="str">
            <v>James W. Hickerson 423-783-1001</v>
          </cell>
          <cell r="W770" t="str">
            <v>124 N. Main St.</v>
          </cell>
          <cell r="X770" t="str">
            <v>Greeneville</v>
          </cell>
          <cell r="Y770" t="str">
            <v>TN</v>
          </cell>
          <cell r="Z770" t="str">
            <v>37745</v>
          </cell>
          <cell r="AA770" t="str">
            <v>(423) 787-2128</v>
          </cell>
        </row>
        <row r="771">
          <cell r="A771">
            <v>712</v>
          </cell>
          <cell r="B771" t="str">
            <v>January 13, 2009</v>
          </cell>
          <cell r="C771" t="str">
            <v>FDIC</v>
          </cell>
          <cell r="D771" t="str">
            <v>RSSD</v>
          </cell>
          <cell r="E771">
            <v>3104570</v>
          </cell>
          <cell r="F771" t="str">
            <v>The BANKshares, Inc. / BankFIRST</v>
          </cell>
          <cell r="G771" t="str">
            <v>Private</v>
          </cell>
          <cell r="H771">
            <v>12320000</v>
          </cell>
          <cell r="I771" t="str">
            <v>Approve</v>
          </cell>
          <cell r="T771" t="str">
            <v>Mark Merlo</v>
          </cell>
          <cell r="U771" t="str">
            <v>858-759-6045</v>
          </cell>
          <cell r="V771" t="str">
            <v>Donald J. McGowan 407-599-7788, ext. 177</v>
          </cell>
          <cell r="W771" t="str">
            <v>1031 West Morse Blvd., Suite 323</v>
          </cell>
          <cell r="X771" t="str">
            <v>Winter Park</v>
          </cell>
          <cell r="Y771" t="str">
            <v>FL</v>
          </cell>
          <cell r="Z771" t="str">
            <v>32789</v>
          </cell>
          <cell r="AA771" t="str">
            <v>(858) 756-8301</v>
          </cell>
        </row>
        <row r="772">
          <cell r="A772">
            <v>713</v>
          </cell>
          <cell r="B772" t="str">
            <v>January 13, 2009</v>
          </cell>
          <cell r="C772" t="str">
            <v>FDIC</v>
          </cell>
          <cell r="D772" t="str">
            <v>RSSD</v>
          </cell>
          <cell r="E772">
            <v>2684338</v>
          </cell>
          <cell r="F772" t="str">
            <v>Clover Community Bankshares, Inc.</v>
          </cell>
          <cell r="G772" t="str">
            <v>Private</v>
          </cell>
          <cell r="H772">
            <v>3000000</v>
          </cell>
          <cell r="I772" t="str">
            <v>Approve</v>
          </cell>
          <cell r="T772" t="str">
            <v>Jerry L. Glenn</v>
          </cell>
          <cell r="U772" t="str">
            <v>803-22-8612</v>
          </cell>
          <cell r="V772" t="str">
            <v>Gwen M. Thompson 803-222-2879</v>
          </cell>
          <cell r="W772" t="str">
            <v>P.O. Box 69 / 124 North Main Street</v>
          </cell>
          <cell r="X772" t="str">
            <v>Clover</v>
          </cell>
          <cell r="Y772" t="str">
            <v>SC</v>
          </cell>
          <cell r="Z772" t="str">
            <v>29710</v>
          </cell>
          <cell r="AA772" t="str">
            <v>(803) 222-3129</v>
          </cell>
        </row>
        <row r="773">
          <cell r="A773">
            <v>714</v>
          </cell>
          <cell r="B773" t="str">
            <v>January 13, 2009</v>
          </cell>
          <cell r="C773" t="str">
            <v>FDIC</v>
          </cell>
          <cell r="D773" t="str">
            <v>RSSD</v>
          </cell>
          <cell r="E773">
            <v>2593083</v>
          </cell>
          <cell r="F773" t="str">
            <v>Community First Bancorporation</v>
          </cell>
          <cell r="G773" t="str">
            <v>OTC - Public</v>
          </cell>
          <cell r="H773">
            <v>8856000</v>
          </cell>
          <cell r="I773" t="str">
            <v>Approve</v>
          </cell>
          <cell r="T773" t="str">
            <v>Frederick D. Shepherd, Jr.</v>
          </cell>
          <cell r="U773" t="str">
            <v>864-886-7192</v>
          </cell>
          <cell r="V773" t="str">
            <v>Ben Hiott 864-886-7194</v>
          </cell>
          <cell r="W773" t="str">
            <v>3685 Blue Ridge Blvd</v>
          </cell>
          <cell r="X773" t="str">
            <v>Walhalla</v>
          </cell>
          <cell r="Y773" t="str">
            <v>SC</v>
          </cell>
          <cell r="Z773" t="str">
            <v>29691</v>
          </cell>
          <cell r="AA773" t="str">
            <v>(864) 886-0934</v>
          </cell>
        </row>
        <row r="774">
          <cell r="A774">
            <v>715</v>
          </cell>
          <cell r="B774" t="str">
            <v>January 13, 2009</v>
          </cell>
          <cell r="C774" t="str">
            <v>FDIC</v>
          </cell>
          <cell r="D774" t="str">
            <v>RSSD</v>
          </cell>
          <cell r="E774">
            <v>1061165</v>
          </cell>
          <cell r="F774" t="str">
            <v>Green City Bancshares, Inc. / Farmers Bank of Green City</v>
          </cell>
          <cell r="G774" t="str">
            <v>Private</v>
          </cell>
          <cell r="H774">
            <v>651930</v>
          </cell>
          <cell r="I774" t="str">
            <v>Approve</v>
          </cell>
          <cell r="T774" t="str">
            <v>Lena M. Grotenhuis</v>
          </cell>
          <cell r="U774" t="str">
            <v>660-874-4131</v>
          </cell>
          <cell r="V774" t="str">
            <v>Richard Lincoln 660-874-4131</v>
          </cell>
          <cell r="W774" t="str">
            <v>P.O. Box 7 / 1 South Lincoln Street</v>
          </cell>
          <cell r="X774" t="str">
            <v>Green City</v>
          </cell>
          <cell r="Y774" t="str">
            <v>MO</v>
          </cell>
          <cell r="Z774" t="str">
            <v>63545</v>
          </cell>
          <cell r="AA774" t="str">
            <v>(660) 874-4912</v>
          </cell>
        </row>
        <row r="775">
          <cell r="A775">
            <v>716</v>
          </cell>
          <cell r="B775" t="str">
            <v>January 13, 2009</v>
          </cell>
          <cell r="C775" t="str">
            <v>FDIC</v>
          </cell>
          <cell r="D775" t="str">
            <v>RSSD</v>
          </cell>
          <cell r="E775">
            <v>1138263</v>
          </cell>
          <cell r="F775" t="str">
            <v>Gideon Bancshares Company / First Commercial Bank</v>
          </cell>
          <cell r="G775" t="str">
            <v>Private</v>
          </cell>
          <cell r="H775">
            <v>4900000</v>
          </cell>
          <cell r="I775" t="str">
            <v>Approve</v>
          </cell>
          <cell r="T775" t="str">
            <v>Rickey Stubbs</v>
          </cell>
          <cell r="U775" t="str">
            <v>573-624-5941</v>
          </cell>
          <cell r="V775" t="str">
            <v>Michael B. Hobbs 573-887-3541</v>
          </cell>
          <cell r="W775" t="str">
            <v>304 N. Walnut</v>
          </cell>
          <cell r="X775" t="str">
            <v>Dexter</v>
          </cell>
          <cell r="Y775" t="str">
            <v>MO</v>
          </cell>
          <cell r="Z775" t="str">
            <v>63841</v>
          </cell>
          <cell r="AA775" t="str">
            <v>(573) 624-6113</v>
          </cell>
        </row>
        <row r="776">
          <cell r="A776">
            <v>717</v>
          </cell>
          <cell r="B776" t="str">
            <v>January 13, 2009</v>
          </cell>
          <cell r="C776" t="str">
            <v>FDIC</v>
          </cell>
          <cell r="D776" t="str">
            <v>RSSD</v>
          </cell>
          <cell r="E776">
            <v>2641694</v>
          </cell>
          <cell r="F776" t="str">
            <v>First Community Bancshares, Inc.</v>
          </cell>
          <cell r="G776" t="str">
            <v>Private</v>
          </cell>
          <cell r="H776">
            <v>6000000</v>
          </cell>
          <cell r="I776" t="str">
            <v>Approve</v>
          </cell>
          <cell r="T776" t="str">
            <v>Jason Taylor</v>
          </cell>
          <cell r="U776" t="str">
            <v>870-612-3400, ext. 239</v>
          </cell>
          <cell r="V776" t="str">
            <v>Boris Dover 870-612-3400, ext. 205</v>
          </cell>
          <cell r="W776" t="str">
            <v>1325 Harrison Street</v>
          </cell>
          <cell r="X776" t="str">
            <v>Batesville</v>
          </cell>
          <cell r="Y776" t="str">
            <v>AR</v>
          </cell>
          <cell r="Z776" t="str">
            <v>72501</v>
          </cell>
          <cell r="AA776" t="str">
            <v>(870) 612-3412</v>
          </cell>
        </row>
        <row r="777">
          <cell r="A777">
            <v>718</v>
          </cell>
          <cell r="B777" t="str">
            <v>January 13, 2009</v>
          </cell>
          <cell r="C777" t="str">
            <v>FDIC</v>
          </cell>
          <cell r="D777" t="str">
            <v>RSSD</v>
          </cell>
          <cell r="E777">
            <v>3411773</v>
          </cell>
          <cell r="F777" t="str">
            <v>First FarmBank</v>
          </cell>
          <cell r="G777" t="str">
            <v>Private</v>
          </cell>
          <cell r="H777">
            <v>800000</v>
          </cell>
          <cell r="I777" t="str">
            <v>Approve</v>
          </cell>
          <cell r="T777" t="str">
            <v>Dan Allen</v>
          </cell>
          <cell r="U777" t="str">
            <v>970-346-7900</v>
          </cell>
          <cell r="V777" t="str">
            <v>Rich Thurley 970-346-7900</v>
          </cell>
          <cell r="W777" t="str">
            <v>127 22nd Street</v>
          </cell>
          <cell r="X777" t="str">
            <v>Greeley</v>
          </cell>
          <cell r="Y777" t="str">
            <v>CO</v>
          </cell>
          <cell r="Z777" t="str">
            <v>80631</v>
          </cell>
          <cell r="AA777" t="str">
            <v>(970) 304-0458</v>
          </cell>
        </row>
        <row r="778">
          <cell r="A778">
            <v>719</v>
          </cell>
          <cell r="B778" t="str">
            <v>January 13, 2009</v>
          </cell>
          <cell r="C778" t="str">
            <v>FDIC</v>
          </cell>
          <cell r="D778" t="str">
            <v>RSSD</v>
          </cell>
          <cell r="E778">
            <v>1119440</v>
          </cell>
          <cell r="F778" t="str">
            <v>Community Bancorp of McLean County, Kentucky, Inc. / First Security Bank of Kentucky</v>
          </cell>
          <cell r="G778" t="str">
            <v>Private</v>
          </cell>
          <cell r="H778">
            <v>825000</v>
          </cell>
          <cell r="I778" t="str">
            <v>Approve</v>
          </cell>
          <cell r="T778" t="str">
            <v>Sherry R. (Robin) Stratton</v>
          </cell>
          <cell r="U778" t="str">
            <v>270-273-9001</v>
          </cell>
          <cell r="V778" t="str">
            <v>Dennis W. Kirtley 270-486-3292</v>
          </cell>
          <cell r="W778" t="str">
            <v>205 West Main Street</v>
          </cell>
          <cell r="X778" t="str">
            <v>Island</v>
          </cell>
          <cell r="Y778" t="str">
            <v>KY</v>
          </cell>
          <cell r="Z778" t="str">
            <v>42350-0248</v>
          </cell>
          <cell r="AA778" t="str">
            <v>(270) 273-9714</v>
          </cell>
        </row>
        <row r="779">
          <cell r="A779">
            <v>720</v>
          </cell>
          <cell r="B779" t="str">
            <v>January 13, 2009</v>
          </cell>
          <cell r="C779" t="str">
            <v>FDIC</v>
          </cell>
          <cell r="D779" t="str">
            <v>RSSD</v>
          </cell>
          <cell r="E779">
            <v>1057252</v>
          </cell>
          <cell r="F779" t="str">
            <v>First Gothenburg Bancshares, Inc. / First State Bank</v>
          </cell>
          <cell r="G779" t="str">
            <v>Private</v>
          </cell>
          <cell r="H779">
            <v>7570530</v>
          </cell>
          <cell r="I779" t="str">
            <v>Approve</v>
          </cell>
          <cell r="T779" t="str">
            <v>Karl Randecker</v>
          </cell>
          <cell r="U779" t="str">
            <v>308-537-3684</v>
          </cell>
          <cell r="V779" t="str">
            <v>Randy Waskowiak 308-537-3684</v>
          </cell>
          <cell r="W779" t="str">
            <v>914 Lake Avenue, Box 79</v>
          </cell>
          <cell r="X779" t="str">
            <v>Gothenburg</v>
          </cell>
          <cell r="Y779" t="str">
            <v>NE</v>
          </cell>
          <cell r="Z779" t="str">
            <v>69138</v>
          </cell>
          <cell r="AA779" t="str">
            <v>(308) 537-2292</v>
          </cell>
        </row>
        <row r="780">
          <cell r="A780">
            <v>721</v>
          </cell>
          <cell r="B780" t="str">
            <v>January 13, 2009</v>
          </cell>
          <cell r="C780" t="str">
            <v>FDIC</v>
          </cell>
          <cell r="D780" t="str">
            <v>RSSD</v>
          </cell>
          <cell r="E780">
            <v>1099225</v>
          </cell>
          <cell r="F780" t="str">
            <v>Farmers &amp; Merchants Bancshares, Inc. / FMB Bank</v>
          </cell>
          <cell r="G780" t="str">
            <v>Private</v>
          </cell>
          <cell r="H780">
            <v>820000</v>
          </cell>
          <cell r="I780" t="str">
            <v>Approve</v>
          </cell>
          <cell r="T780" t="str">
            <v>Corwin S. Ruge, Jr.</v>
          </cell>
          <cell r="U780" t="str">
            <v>636-745-3339</v>
          </cell>
          <cell r="V780" t="str">
            <v>Kristin R. Beckmeyer 636-745-3339</v>
          </cell>
          <cell r="W780" t="str">
            <v>1000 Veterans Memorial Pkwy, P.O. Box 428</v>
          </cell>
          <cell r="X780" t="str">
            <v>Wright City</v>
          </cell>
          <cell r="Y780" t="str">
            <v>MO</v>
          </cell>
          <cell r="Z780" t="str">
            <v>63390</v>
          </cell>
          <cell r="AA780" t="str">
            <v>(636) 745-8240</v>
          </cell>
        </row>
        <row r="781">
          <cell r="A781">
            <v>722</v>
          </cell>
          <cell r="B781" t="str">
            <v>January 13, 2009</v>
          </cell>
          <cell r="C781" t="str">
            <v>FDIC</v>
          </cell>
          <cell r="D781" t="str">
            <v>RSSD</v>
          </cell>
          <cell r="E781">
            <v>3384363</v>
          </cell>
          <cell r="F781" t="str">
            <v>Fortune Financial Corporation / FortuneBank</v>
          </cell>
          <cell r="G781" t="str">
            <v>Private</v>
          </cell>
          <cell r="H781">
            <v>3100000</v>
          </cell>
          <cell r="I781" t="str">
            <v>Approve</v>
          </cell>
          <cell r="T781" t="str">
            <v>Daniel Jones</v>
          </cell>
          <cell r="U781" t="str">
            <v>636-494-9003</v>
          </cell>
          <cell r="V781" t="str">
            <v>Elvira Brandt 636-494-9003</v>
          </cell>
          <cell r="W781" t="str">
            <v>3494 Jeffco. Blvd.</v>
          </cell>
          <cell r="X781" t="str">
            <v>Arnold</v>
          </cell>
          <cell r="Y781" t="str">
            <v>MO</v>
          </cell>
          <cell r="Z781" t="str">
            <v>63010</v>
          </cell>
          <cell r="AA781" t="str">
            <v>(636) 461-3250</v>
          </cell>
        </row>
        <row r="782">
          <cell r="A782">
            <v>723</v>
          </cell>
          <cell r="B782" t="str">
            <v>January 13, 2009</v>
          </cell>
          <cell r="C782" t="str">
            <v>FDIC</v>
          </cell>
          <cell r="D782" t="str">
            <v>RSSD</v>
          </cell>
          <cell r="E782">
            <v>3066977</v>
          </cell>
          <cell r="F782" t="str">
            <v>HFB Financial Corp. / Home Federal Bank Corporation</v>
          </cell>
          <cell r="G782" t="str">
            <v>Private</v>
          </cell>
          <cell r="H782">
            <v>6655410</v>
          </cell>
          <cell r="I782" t="str">
            <v>Approve</v>
          </cell>
          <cell r="T782" t="str">
            <v>Kenneth Jones</v>
          </cell>
          <cell r="U782" t="str">
            <v>606-242-1020</v>
          </cell>
          <cell r="V782" t="str">
            <v>David Cook 606-242-1016</v>
          </cell>
          <cell r="W782" t="str">
            <v>1602 Cumberland Ave.</v>
          </cell>
          <cell r="X782" t="str">
            <v>Middlesboro</v>
          </cell>
          <cell r="Y782" t="str">
            <v>KY</v>
          </cell>
          <cell r="Z782" t="str">
            <v>40965</v>
          </cell>
          <cell r="AA782" t="str">
            <v>(606) 242-1010</v>
          </cell>
        </row>
        <row r="783">
          <cell r="A783">
            <v>724</v>
          </cell>
          <cell r="B783" t="str">
            <v>January 13, 2009</v>
          </cell>
          <cell r="C783" t="str">
            <v>FDIC</v>
          </cell>
          <cell r="D783" t="str">
            <v>RSSD</v>
          </cell>
          <cell r="E783">
            <v>1118854</v>
          </cell>
          <cell r="F783" t="str">
            <v>Independence Bancshares, Inc. / Independence Bank of Kentucky</v>
          </cell>
          <cell r="G783" t="str">
            <v>Private</v>
          </cell>
          <cell r="H783">
            <v>6000000</v>
          </cell>
          <cell r="I783" t="str">
            <v>Approve</v>
          </cell>
          <cell r="T783" t="str">
            <v>Gary R. White</v>
          </cell>
          <cell r="U783" t="str">
            <v>270-686-1776</v>
          </cell>
          <cell r="V783" t="str">
            <v>Eve B. Holder 270-686-1776</v>
          </cell>
          <cell r="W783" t="str">
            <v>2425 Frederica St., P.O. Box 988</v>
          </cell>
          <cell r="X783" t="str">
            <v>Owensboro</v>
          </cell>
          <cell r="Y783" t="str">
            <v>KY</v>
          </cell>
          <cell r="Z783" t="str">
            <v>42302</v>
          </cell>
          <cell r="AA783" t="str">
            <v>(270) 684-6976</v>
          </cell>
        </row>
        <row r="784">
          <cell r="A784">
            <v>725</v>
          </cell>
          <cell r="B784" t="str">
            <v>January 13, 2009</v>
          </cell>
          <cell r="C784" t="str">
            <v>FDIC</v>
          </cell>
          <cell r="D784" t="str">
            <v>RSSD</v>
          </cell>
          <cell r="E784">
            <v>1203862</v>
          </cell>
          <cell r="F784" t="str">
            <v>Green Circle Investments, Inc. / Peoples Trust &amp; Savings Bank</v>
          </cell>
          <cell r="G784" t="str">
            <v>Private</v>
          </cell>
          <cell r="H784">
            <v>5600000</v>
          </cell>
          <cell r="I784" t="str">
            <v>Approve</v>
          </cell>
          <cell r="T784" t="str">
            <v>Barry L. Smith</v>
          </cell>
          <cell r="U784" t="str">
            <v>515-327-7721</v>
          </cell>
          <cell r="V784" t="str">
            <v>Robert J. Latham 319-365-6488</v>
          </cell>
          <cell r="W784" t="str">
            <v>12701 University Avenue</v>
          </cell>
          <cell r="X784" t="str">
            <v>Clive</v>
          </cell>
          <cell r="Y784" t="str">
            <v>IA</v>
          </cell>
          <cell r="Z784" t="str">
            <v>50325</v>
          </cell>
          <cell r="AA784" t="str">
            <v>(515) 327-7721</v>
          </cell>
        </row>
        <row r="785">
          <cell r="A785">
            <v>726</v>
          </cell>
          <cell r="B785" t="str">
            <v>January 13, 2009</v>
          </cell>
          <cell r="C785" t="str">
            <v>FDIC</v>
          </cell>
          <cell r="D785" t="str">
            <v>RSSD</v>
          </cell>
          <cell r="E785">
            <v>2361880</v>
          </cell>
          <cell r="F785" t="str">
            <v>Private Bancorporation, Inc. / Private Bank Minnesota</v>
          </cell>
          <cell r="G785" t="str">
            <v>Private</v>
          </cell>
          <cell r="H785">
            <v>4960000</v>
          </cell>
          <cell r="I785" t="str">
            <v>Approve</v>
          </cell>
          <cell r="T785" t="str">
            <v>Donald M. Davies</v>
          </cell>
          <cell r="U785" t="str">
            <v>612-305-4223</v>
          </cell>
          <cell r="V785" t="str">
            <v>David L. Waldo 612-305-4222</v>
          </cell>
          <cell r="W785" t="str">
            <v>222 South Ninth Street, Suite 3800</v>
          </cell>
          <cell r="X785" t="str">
            <v>Minneapolis</v>
          </cell>
          <cell r="Y785" t="str">
            <v>MN</v>
          </cell>
          <cell r="Z785" t="str">
            <v>55402</v>
          </cell>
          <cell r="AA785" t="str">
            <v>(612) 436-3580</v>
          </cell>
        </row>
        <row r="786">
          <cell r="A786">
            <v>727</v>
          </cell>
          <cell r="B786" t="str">
            <v>January 13, 2009</v>
          </cell>
          <cell r="C786" t="str">
            <v>FDIC</v>
          </cell>
          <cell r="D786" t="str">
            <v>RSSD</v>
          </cell>
          <cell r="E786">
            <v>3632000</v>
          </cell>
          <cell r="F786" t="str">
            <v>Regent Capital Corporation, Inc. / Regent Bank</v>
          </cell>
          <cell r="G786" t="str">
            <v>Private</v>
          </cell>
          <cell r="H786">
            <v>2306000</v>
          </cell>
          <cell r="I786" t="str">
            <v>Approve</v>
          </cell>
          <cell r="T786" t="str">
            <v>Dow R. Hughes</v>
          </cell>
          <cell r="U786" t="str">
            <v>918-273-1227, ext. 114</v>
          </cell>
          <cell r="V786" t="str">
            <v>Randall W. Wimmer 918-273-1227, ext. 136</v>
          </cell>
          <cell r="W786" t="str">
            <v>105 N. Maple</v>
          </cell>
          <cell r="X786" t="str">
            <v>Nowata</v>
          </cell>
          <cell r="Y786" t="str">
            <v>OK</v>
          </cell>
          <cell r="Z786" t="str">
            <v>74048</v>
          </cell>
          <cell r="AA786" t="str">
            <v>(918) 273-0807</v>
          </cell>
        </row>
        <row r="787">
          <cell r="A787">
            <v>728</v>
          </cell>
          <cell r="B787" t="str">
            <v>January 13, 2009</v>
          </cell>
          <cell r="C787" t="str">
            <v>FDIC</v>
          </cell>
          <cell r="D787" t="str">
            <v>RSSD</v>
          </cell>
          <cell r="E787">
            <v>3665772</v>
          </cell>
          <cell r="F787" t="str">
            <v>Select Bancorp, Inc.</v>
          </cell>
          <cell r="G787" t="str">
            <v>Private</v>
          </cell>
          <cell r="H787">
            <v>2947000</v>
          </cell>
          <cell r="I787" t="str">
            <v>Approve</v>
          </cell>
          <cell r="T787" t="str">
            <v>Mark A. Holmes</v>
          </cell>
          <cell r="U787" t="str">
            <v>252-353-5730</v>
          </cell>
          <cell r="V787" t="str">
            <v>Robert H. Rhodes II 252-353-5730</v>
          </cell>
          <cell r="W787" t="str">
            <v>3600 Charles Boulevard</v>
          </cell>
          <cell r="X787" t="str">
            <v>Greenville</v>
          </cell>
          <cell r="Y787" t="str">
            <v>NC</v>
          </cell>
          <cell r="Z787" t="str">
            <v>27858</v>
          </cell>
          <cell r="AA787" t="str">
            <v>(252) 353-8417</v>
          </cell>
        </row>
        <row r="788">
          <cell r="A788">
            <v>729</v>
          </cell>
          <cell r="B788" t="str">
            <v>January 13, 2009</v>
          </cell>
          <cell r="C788" t="str">
            <v>FDIC</v>
          </cell>
          <cell r="D788" t="str">
            <v>RSSD</v>
          </cell>
          <cell r="E788">
            <v>2892236</v>
          </cell>
          <cell r="F788" t="str">
            <v>Weststar Financial Services Corporation / The Bank of Asheville</v>
          </cell>
          <cell r="G788" t="str">
            <v>OTC - Public</v>
          </cell>
          <cell r="H788">
            <v>5082000</v>
          </cell>
          <cell r="I788" t="str">
            <v>Approve</v>
          </cell>
          <cell r="T788" t="str">
            <v>G. Gordon Greenwood</v>
          </cell>
          <cell r="U788" t="str">
            <v>828-232-2902</v>
          </cell>
          <cell r="V788" t="str">
            <v>Randall C. Hall 828-232-2904</v>
          </cell>
          <cell r="W788" t="str">
            <v>79 Woodfin Place</v>
          </cell>
          <cell r="X788" t="str">
            <v>Asheville</v>
          </cell>
          <cell r="Y788" t="str">
            <v>NC</v>
          </cell>
          <cell r="Z788" t="str">
            <v>28801</v>
          </cell>
          <cell r="AA788" t="str">
            <v>(828) 350-3902</v>
          </cell>
        </row>
        <row r="789">
          <cell r="A789">
            <v>730</v>
          </cell>
          <cell r="B789" t="str">
            <v>January 13, 2009</v>
          </cell>
          <cell r="C789" t="str">
            <v>FDIC</v>
          </cell>
          <cell r="D789" t="str">
            <v>RSSD</v>
          </cell>
          <cell r="E789">
            <v>1140967</v>
          </cell>
          <cell r="F789" t="str">
            <v>Eden Financial Corp. / The Eden State Bank</v>
          </cell>
          <cell r="G789" t="str">
            <v>Private</v>
          </cell>
          <cell r="H789">
            <v>1000000</v>
          </cell>
          <cell r="I789" t="str">
            <v>Approve</v>
          </cell>
          <cell r="T789" t="str">
            <v>Tom Burress</v>
          </cell>
          <cell r="U789" t="str">
            <v>325-655-0133</v>
          </cell>
          <cell r="V789" t="str">
            <v>Peter G. Weinstock 214-468-3395</v>
          </cell>
          <cell r="W789" t="str">
            <v>40 West Twohig Avenue, Suite 412</v>
          </cell>
          <cell r="X789" t="str">
            <v>San Angelo</v>
          </cell>
          <cell r="Y789" t="str">
            <v>TX</v>
          </cell>
          <cell r="Z789" t="str">
            <v>76903</v>
          </cell>
          <cell r="AA789" t="str">
            <v>(325) 658-5918</v>
          </cell>
        </row>
        <row r="790">
          <cell r="A790">
            <v>731</v>
          </cell>
          <cell r="B790" t="str">
            <v>January 13, 2009</v>
          </cell>
          <cell r="C790" t="str">
            <v>FDIC</v>
          </cell>
          <cell r="D790" t="str">
            <v>RSSD</v>
          </cell>
          <cell r="E790">
            <v>1247129</v>
          </cell>
          <cell r="F790" t="str">
            <v>North Star Holding Company / Unison Bank</v>
          </cell>
          <cell r="G790" t="str">
            <v>OTC - Private</v>
          </cell>
          <cell r="H790">
            <v>3879480</v>
          </cell>
          <cell r="I790" t="str">
            <v>Approve</v>
          </cell>
          <cell r="T790" t="str">
            <v>Harvey Huber</v>
          </cell>
          <cell r="U790" t="str">
            <v>701-952-5688</v>
          </cell>
          <cell r="V790" t="str">
            <v>Jan Odin 701-952-5687</v>
          </cell>
          <cell r="W790" t="str">
            <v>401 1st Ave. S., Box 2056</v>
          </cell>
          <cell r="X790" t="str">
            <v>Jamestown</v>
          </cell>
          <cell r="Y790" t="str">
            <v>ND</v>
          </cell>
          <cell r="Z790" t="str">
            <v>58402-2056</v>
          </cell>
          <cell r="AA790" t="str">
            <v>(701) 253-5757</v>
          </cell>
        </row>
        <row r="791">
          <cell r="A791">
            <v>732</v>
          </cell>
          <cell r="B791" t="str">
            <v>January 13, 2009</v>
          </cell>
          <cell r="C791" t="str">
            <v>FDIC</v>
          </cell>
          <cell r="D791" t="str">
            <v>RSSD</v>
          </cell>
          <cell r="E791">
            <v>3468665</v>
          </cell>
          <cell r="F791" t="str">
            <v>Vision Bank - Texas</v>
          </cell>
          <cell r="G791" t="str">
            <v>Private</v>
          </cell>
          <cell r="H791">
            <v>1500000</v>
          </cell>
          <cell r="I791" t="str">
            <v>Approve</v>
          </cell>
          <cell r="T791" t="str">
            <v>Gary Mulhollen</v>
          </cell>
          <cell r="U791" t="str">
            <v>972-470-1550</v>
          </cell>
          <cell r="V791" t="str">
            <v>Linda Larr 972-470-1535</v>
          </cell>
          <cell r="W791" t="str">
            <v>401 West George Bush Freeway, Suite 101</v>
          </cell>
          <cell r="X791" t="str">
            <v>Richardson</v>
          </cell>
          <cell r="Y791" t="str">
            <v>TX</v>
          </cell>
          <cell r="Z791" t="str">
            <v>75080</v>
          </cell>
          <cell r="AA791" t="str">
            <v>(972) 437-9363</v>
          </cell>
        </row>
        <row r="792">
          <cell r="A792">
            <v>733</v>
          </cell>
          <cell r="B792" t="str">
            <v>January 13, 2009</v>
          </cell>
          <cell r="C792" t="str">
            <v>FDIC</v>
          </cell>
          <cell r="D792" t="str">
            <v>RSSD</v>
          </cell>
          <cell r="E792">
            <v>3017326</v>
          </cell>
          <cell r="F792" t="str">
            <v>Ameriana Bancorp</v>
          </cell>
          <cell r="G792" t="str">
            <v xml:space="preserve">Public </v>
          </cell>
          <cell r="H792">
            <v>9791000</v>
          </cell>
          <cell r="I792" t="str">
            <v>Approve</v>
          </cell>
          <cell r="T792" t="str">
            <v>Jerome J. Gassen</v>
          </cell>
          <cell r="U792" t="str">
            <v>765-521-7502</v>
          </cell>
          <cell r="V792" t="str">
            <v>John J. Letter 765-521-7505</v>
          </cell>
          <cell r="W792" t="str">
            <v>2118 Bundy Avenue</v>
          </cell>
          <cell r="X792" t="str">
            <v>New Castle</v>
          </cell>
          <cell r="Y792" t="str">
            <v>IN</v>
          </cell>
          <cell r="Z792" t="str">
            <v>47362</v>
          </cell>
          <cell r="AA792" t="str">
            <v>(765) 529-2232</v>
          </cell>
        </row>
        <row r="793">
          <cell r="A793">
            <v>734</v>
          </cell>
          <cell r="B793" t="str">
            <v>January 13, 2009</v>
          </cell>
          <cell r="C793" t="str">
            <v>FDIC</v>
          </cell>
          <cell r="D793" t="str">
            <v>RSSD</v>
          </cell>
          <cell r="E793">
            <v>711472</v>
          </cell>
          <cell r="F793" t="str">
            <v>Bank of Guam</v>
          </cell>
          <cell r="G793" t="str">
            <v>Private</v>
          </cell>
          <cell r="H793">
            <v>15000000</v>
          </cell>
          <cell r="I793" t="str">
            <v>Approve</v>
          </cell>
          <cell r="T793" t="str">
            <v>William D. Leon Guerrero</v>
          </cell>
          <cell r="U793" t="str">
            <v>671-472-5273</v>
          </cell>
          <cell r="V793" t="str">
            <v>Francisco M. Atalig 671-472-5268</v>
          </cell>
          <cell r="W793" t="str">
            <v>111 Chalan Santo Papa</v>
          </cell>
          <cell r="X793" t="str">
            <v>Hagatna</v>
          </cell>
          <cell r="Y793" t="str">
            <v>GUAM</v>
          </cell>
          <cell r="Z793" t="str">
            <v>96910</v>
          </cell>
          <cell r="AA793" t="str">
            <v>(671) 477-8687</v>
          </cell>
        </row>
        <row r="794">
          <cell r="A794">
            <v>735</v>
          </cell>
          <cell r="B794" t="str">
            <v>January 13, 2009</v>
          </cell>
          <cell r="C794" t="str">
            <v>FDIC</v>
          </cell>
          <cell r="D794" t="str">
            <v>RSSD</v>
          </cell>
          <cell r="E794">
            <v>3428258</v>
          </cell>
          <cell r="F794" t="str">
            <v>Darien Rowayton Bank</v>
          </cell>
          <cell r="G794" t="str">
            <v>Private</v>
          </cell>
          <cell r="H794">
            <v>1624000</v>
          </cell>
          <cell r="I794" t="str">
            <v>Approve</v>
          </cell>
          <cell r="T794" t="str">
            <v>John M. Bowes</v>
          </cell>
          <cell r="U794" t="str">
            <v>203-669-4110</v>
          </cell>
          <cell r="V794" t="str">
            <v>Robert K. Kettenmann 203-669-4107</v>
          </cell>
          <cell r="W794" t="str">
            <v>1001 Post Road</v>
          </cell>
          <cell r="X794" t="str">
            <v>Darien</v>
          </cell>
          <cell r="Y794" t="str">
            <v>CT</v>
          </cell>
          <cell r="Z794" t="str">
            <v>06820</v>
          </cell>
          <cell r="AA794" t="str">
            <v>(203) 662-0337</v>
          </cell>
        </row>
        <row r="795">
          <cell r="A795">
            <v>736</v>
          </cell>
          <cell r="B795" t="str">
            <v>January 13, 2009</v>
          </cell>
          <cell r="C795" t="str">
            <v>FDIC</v>
          </cell>
          <cell r="D795" t="str">
            <v>RSSD</v>
          </cell>
          <cell r="E795">
            <v>1247428</v>
          </cell>
          <cell r="F795" t="str">
            <v>First Business Financial Services, Inc.</v>
          </cell>
          <cell r="G795" t="str">
            <v xml:space="preserve">Public </v>
          </cell>
          <cell r="H795">
            <v>27000000</v>
          </cell>
          <cell r="I795" t="str">
            <v>Approve</v>
          </cell>
          <cell r="T795" t="str">
            <v>James F. Ropella</v>
          </cell>
          <cell r="U795" t="str">
            <v>608-232-5970</v>
          </cell>
          <cell r="V795" t="str">
            <v>Barbara M. Conley 608-232-5902</v>
          </cell>
          <cell r="W795" t="str">
            <v>401 Charmany Drive</v>
          </cell>
          <cell r="X795" t="str">
            <v>Madison</v>
          </cell>
          <cell r="Y795" t="str">
            <v>WI</v>
          </cell>
          <cell r="Z795" t="str">
            <v>53719</v>
          </cell>
          <cell r="AA795" t="str">
            <v>(608) 232-5975</v>
          </cell>
        </row>
        <row r="796">
          <cell r="A796">
            <v>737</v>
          </cell>
          <cell r="B796" t="str">
            <v>January 13, 2009</v>
          </cell>
          <cell r="C796" t="str">
            <v>FDIC</v>
          </cell>
          <cell r="D796" t="str">
            <v>RSSD</v>
          </cell>
          <cell r="E796">
            <v>2161165</v>
          </cell>
          <cell r="F796" t="str">
            <v>First Star Bancorp</v>
          </cell>
          <cell r="G796" t="str">
            <v xml:space="preserve">Public </v>
          </cell>
          <cell r="H796">
            <v>10500000</v>
          </cell>
          <cell r="I796" t="str">
            <v>Approve</v>
          </cell>
          <cell r="T796" t="str">
            <v>Joseph Svetik</v>
          </cell>
          <cell r="U796" t="str">
            <v>484-821-1227</v>
          </cell>
          <cell r="V796" t="str">
            <v>Charles Siegfried 610-798-0231</v>
          </cell>
          <cell r="W796" t="str">
            <v>418 West Broad Street</v>
          </cell>
          <cell r="X796" t="str">
            <v>Bethlehem</v>
          </cell>
          <cell r="Y796" t="str">
            <v>PA</v>
          </cell>
          <cell r="Z796" t="str">
            <v>18018</v>
          </cell>
          <cell r="AA796" t="str">
            <v>(610) 691-5658</v>
          </cell>
        </row>
        <row r="797">
          <cell r="A797">
            <v>738</v>
          </cell>
          <cell r="B797" t="str">
            <v>January 13, 2009</v>
          </cell>
          <cell r="C797" t="str">
            <v>FDIC</v>
          </cell>
          <cell r="D797" t="str">
            <v>RSSD</v>
          </cell>
          <cell r="E797">
            <v>1098620</v>
          </cell>
          <cell r="F797" t="str">
            <v>German American Bancorp, Inc.</v>
          </cell>
          <cell r="G797" t="str">
            <v xml:space="preserve">Public </v>
          </cell>
          <cell r="H797">
            <v>25000000</v>
          </cell>
          <cell r="I797" t="str">
            <v>Approve</v>
          </cell>
          <cell r="T797" t="str">
            <v>Mark A. Schroeder</v>
          </cell>
          <cell r="U797" t="str">
            <v>812-482-1314</v>
          </cell>
          <cell r="V797" t="str">
            <v>Bradley M. Rust 812-482-1314</v>
          </cell>
          <cell r="W797" t="str">
            <v>711 Main Street</v>
          </cell>
          <cell r="X797" t="str">
            <v>Jasper</v>
          </cell>
          <cell r="Y797" t="str">
            <v>IN</v>
          </cell>
          <cell r="Z797" t="str">
            <v>47546</v>
          </cell>
          <cell r="AA797" t="str">
            <v>(812) 482-0745</v>
          </cell>
        </row>
        <row r="798">
          <cell r="A798">
            <v>739</v>
          </cell>
          <cell r="B798" t="str">
            <v>January 13, 2009</v>
          </cell>
          <cell r="C798" t="str">
            <v>FDIC</v>
          </cell>
          <cell r="D798" t="str">
            <v>RSSD</v>
          </cell>
          <cell r="E798">
            <v>2088329</v>
          </cell>
          <cell r="F798" t="str">
            <v>Northwest Bancorporation, Inc. / Inland Northwest Bank</v>
          </cell>
          <cell r="G798" t="str">
            <v xml:space="preserve">Public </v>
          </cell>
          <cell r="H798">
            <v>10500000</v>
          </cell>
          <cell r="I798" t="str">
            <v>Approve</v>
          </cell>
          <cell r="T798" t="str">
            <v>Randall L. Fewel</v>
          </cell>
          <cell r="U798" t="str">
            <v>509-462-3600</v>
          </cell>
          <cell r="V798" t="str">
            <v>Christopher C. Jurey 509-462-3601</v>
          </cell>
          <cell r="W798" t="str">
            <v>421 W. Riverside Avenue</v>
          </cell>
          <cell r="X798" t="str">
            <v>Spokane</v>
          </cell>
          <cell r="Y798" t="str">
            <v>WA</v>
          </cell>
          <cell r="Z798" t="str">
            <v>99201</v>
          </cell>
          <cell r="AA798" t="str">
            <v>(509) 742-6669</v>
          </cell>
        </row>
        <row r="799">
          <cell r="A799">
            <v>740</v>
          </cell>
          <cell r="B799" t="str">
            <v>January 13, 2009</v>
          </cell>
          <cell r="C799" t="str">
            <v>FDIC</v>
          </cell>
          <cell r="D799" t="str">
            <v>RSSD</v>
          </cell>
          <cell r="E799">
            <v>1139185</v>
          </cell>
          <cell r="F799" t="str">
            <v>Mid-Wisconsin Financial Services, Inc.</v>
          </cell>
          <cell r="G799" t="str">
            <v>OTC - Public</v>
          </cell>
          <cell r="H799">
            <v>10900000</v>
          </cell>
          <cell r="I799" t="str">
            <v>Approve</v>
          </cell>
          <cell r="T799" t="str">
            <v>James F. Warsaw</v>
          </cell>
          <cell r="U799" t="str">
            <v>715-748-8372</v>
          </cell>
          <cell r="V799" t="str">
            <v>Rhonda R. Kelley 715-748-8355</v>
          </cell>
          <cell r="W799" t="str">
            <v>132 W. State St.</v>
          </cell>
          <cell r="X799" t="str">
            <v>Medford</v>
          </cell>
          <cell r="Y799" t="str">
            <v>WI</v>
          </cell>
          <cell r="Z799" t="str">
            <v>54451</v>
          </cell>
          <cell r="AA799" t="str">
            <v>(715) 748-8338</v>
          </cell>
        </row>
        <row r="800">
          <cell r="A800">
            <v>741</v>
          </cell>
          <cell r="B800" t="str">
            <v>January 13, 2009</v>
          </cell>
          <cell r="C800" t="str">
            <v>FDIC</v>
          </cell>
          <cell r="D800" t="str">
            <v>RSSD</v>
          </cell>
          <cell r="E800">
            <v>2496193</v>
          </cell>
          <cell r="F800" t="str">
            <v>The Southern Banc Company, Inc.</v>
          </cell>
          <cell r="G800" t="str">
            <v>Private</v>
          </cell>
          <cell r="H800">
            <v>1337000</v>
          </cell>
          <cell r="I800" t="str">
            <v>Approve</v>
          </cell>
          <cell r="T800" t="str">
            <v>Gates Little</v>
          </cell>
          <cell r="U800" t="str">
            <v>256-543-3860</v>
          </cell>
          <cell r="V800" t="str">
            <v>Teresa Elkins 256-543-3860</v>
          </cell>
          <cell r="W800" t="str">
            <v>221 South 6th Street</v>
          </cell>
          <cell r="X800" t="str">
            <v>Gadsden</v>
          </cell>
          <cell r="Y800" t="str">
            <v>AL</v>
          </cell>
          <cell r="Z800" t="str">
            <v>35901</v>
          </cell>
          <cell r="AA800" t="str">
            <v>(256) 543-3864</v>
          </cell>
        </row>
        <row r="802">
          <cell r="A802">
            <v>742</v>
          </cell>
          <cell r="B802" t="str">
            <v>January 14, 2009</v>
          </cell>
          <cell r="C802" t="str">
            <v>FDIC</v>
          </cell>
          <cell r="D802" t="str">
            <v>RSSD</v>
          </cell>
          <cell r="E802">
            <v>1066209</v>
          </cell>
          <cell r="F802" t="str">
            <v>Lauritzen Corporation / Washington County Bank</v>
          </cell>
          <cell r="G802" t="str">
            <v>Private</v>
          </cell>
          <cell r="H802">
            <v>19000000</v>
          </cell>
          <cell r="I802" t="str">
            <v>Approve</v>
          </cell>
          <cell r="T802" t="str">
            <v>Timothy D. Hart</v>
          </cell>
          <cell r="U802" t="str">
            <v>402-633-3908</v>
          </cell>
          <cell r="V802" t="str">
            <v>Nicholas W. Baxter 402-633-1839</v>
          </cell>
          <cell r="W802" t="str">
            <v>1620 Dodge Street; Mail Stop 3390</v>
          </cell>
          <cell r="X802" t="str">
            <v>Omaha</v>
          </cell>
          <cell r="Y802" t="str">
            <v>NE</v>
          </cell>
          <cell r="Z802" t="str">
            <v>68197-3390</v>
          </cell>
          <cell r="AA802" t="str">
            <v>(402) 633-1983</v>
          </cell>
        </row>
        <row r="803">
          <cell r="A803">
            <v>743</v>
          </cell>
          <cell r="B803" t="str">
            <v>January 14, 2009</v>
          </cell>
          <cell r="C803" t="str">
            <v>OCC</v>
          </cell>
          <cell r="D803" t="str">
            <v>RSSD</v>
          </cell>
          <cell r="E803">
            <v>1122310</v>
          </cell>
          <cell r="F803" t="str">
            <v>The Bridger Company</v>
          </cell>
          <cell r="G803" t="str">
            <v>Private</v>
          </cell>
          <cell r="H803">
            <v>4500000</v>
          </cell>
          <cell r="I803" t="str">
            <v>Approve</v>
          </cell>
          <cell r="T803" t="str">
            <v>Leon Langemeier</v>
          </cell>
          <cell r="U803" t="str">
            <v>406-662-3388</v>
          </cell>
          <cell r="V803" t="str">
            <v>Bart Langemeier 406-446-3208</v>
          </cell>
          <cell r="W803" t="str">
            <v>P.O. Box 447 / 101 S. Main St.</v>
          </cell>
          <cell r="X803" t="str">
            <v>Bridger</v>
          </cell>
          <cell r="Y803" t="str">
            <v>MT</v>
          </cell>
          <cell r="Z803" t="str">
            <v>59014</v>
          </cell>
          <cell r="AA803" t="str">
            <v>(406) 662-3580</v>
          </cell>
        </row>
        <row r="804">
          <cell r="A804">
            <v>744</v>
          </cell>
          <cell r="B804" t="str">
            <v>January 14, 2009</v>
          </cell>
          <cell r="C804" t="str">
            <v>OCC</v>
          </cell>
          <cell r="D804" t="str">
            <v>RSSD</v>
          </cell>
          <cell r="E804">
            <v>1020902</v>
          </cell>
          <cell r="F804" t="str">
            <v>First National of Nebraska, Inc. / First National Bank of Omaha</v>
          </cell>
          <cell r="G804" t="str">
            <v>Private</v>
          </cell>
          <cell r="H804">
            <v>449707000</v>
          </cell>
          <cell r="I804" t="str">
            <v>Approve</v>
          </cell>
          <cell r="T804" t="str">
            <v>Timothy D. Hart</v>
          </cell>
          <cell r="U804" t="str">
            <v>402-633-3908</v>
          </cell>
          <cell r="V804" t="str">
            <v>Nicholas W. Baxter 402-633-1839</v>
          </cell>
          <cell r="W804" t="str">
            <v>1620 Dodge Street; Mail Stop 3395</v>
          </cell>
          <cell r="X804" t="str">
            <v>Omaha</v>
          </cell>
          <cell r="Y804" t="str">
            <v>NE</v>
          </cell>
          <cell r="Z804" t="str">
            <v>68197-3395</v>
          </cell>
          <cell r="AA804" t="str">
            <v>(402) 633-1983</v>
          </cell>
        </row>
        <row r="805">
          <cell r="A805">
            <v>745</v>
          </cell>
          <cell r="B805" t="str">
            <v>January 14, 2009</v>
          </cell>
          <cell r="C805" t="str">
            <v>OCC</v>
          </cell>
          <cell r="D805" t="str">
            <v>RSSD</v>
          </cell>
          <cell r="E805">
            <v>1208559</v>
          </cell>
          <cell r="F805" t="str">
            <v>First Merchants Corporation</v>
          </cell>
          <cell r="G805" t="str">
            <v xml:space="preserve">Public </v>
          </cell>
          <cell r="H805">
            <v>116432000</v>
          </cell>
          <cell r="I805" t="str">
            <v>Approve</v>
          </cell>
          <cell r="T805" t="str">
            <v>Michael C. Rechin</v>
          </cell>
          <cell r="U805" t="str">
            <v>765-213-3488</v>
          </cell>
          <cell r="V805" t="str">
            <v>Mark K. Hardwick 765-751-1857</v>
          </cell>
          <cell r="W805" t="str">
            <v>200 East Jackson Street</v>
          </cell>
          <cell r="X805" t="str">
            <v>Muncie</v>
          </cell>
          <cell r="Y805" t="str">
            <v>IN</v>
          </cell>
          <cell r="Z805" t="str">
            <v>47305-2814</v>
          </cell>
          <cell r="AA805" t="str">
            <v>(765) 747-1495</v>
          </cell>
        </row>
        <row r="806">
          <cell r="A806">
            <v>746</v>
          </cell>
          <cell r="B806" t="str">
            <v>January 14, 2009</v>
          </cell>
          <cell r="C806" t="str">
            <v>OCC</v>
          </cell>
          <cell r="D806" t="str">
            <v>RSSD</v>
          </cell>
          <cell r="E806">
            <v>1895007</v>
          </cell>
          <cell r="F806" t="str">
            <v>A.N.B. Holding Company, Ltd. / The American National Bank of Texas</v>
          </cell>
          <cell r="G806" t="str">
            <v>Private</v>
          </cell>
          <cell r="H806">
            <v>20000000</v>
          </cell>
          <cell r="I806" t="str">
            <v>Approve</v>
          </cell>
          <cell r="T806" t="str">
            <v>Robert R. Messer</v>
          </cell>
          <cell r="U806" t="str">
            <v>214-863-6530</v>
          </cell>
          <cell r="V806" t="str">
            <v>Robert A. Hulsey 214-863-6529</v>
          </cell>
          <cell r="W806" t="str">
            <v>P.O. Box 40 / (102 W. Moore Ave.)</v>
          </cell>
          <cell r="X806" t="str">
            <v>Terrell</v>
          </cell>
          <cell r="Y806" t="str">
            <v>TX</v>
          </cell>
          <cell r="Z806" t="str">
            <v>75160</v>
          </cell>
          <cell r="AA806" t="str">
            <v>(214) 863-6141</v>
          </cell>
        </row>
        <row r="807">
          <cell r="A807">
            <v>747</v>
          </cell>
          <cell r="B807" t="str">
            <v>January 14, 2009</v>
          </cell>
          <cell r="C807" t="str">
            <v>FDIC</v>
          </cell>
          <cell r="D807" t="str">
            <v>RSSD</v>
          </cell>
          <cell r="E807">
            <v>1210589</v>
          </cell>
          <cell r="F807" t="str">
            <v>Northern States Financial Corporation / Norstates Bank</v>
          </cell>
          <cell r="G807" t="str">
            <v xml:space="preserve">Public </v>
          </cell>
          <cell r="H807">
            <v>17211000</v>
          </cell>
          <cell r="I807" t="str">
            <v>Council</v>
          </cell>
          <cell r="J807">
            <v>39827</v>
          </cell>
          <cell r="K807" t="str">
            <v>Approve</v>
          </cell>
          <cell r="L807" t="str">
            <v>January 16, 2009</v>
          </cell>
          <cell r="M807">
            <v>39829.541666666664</v>
          </cell>
          <cell r="N807" t="str">
            <v>Approve</v>
          </cell>
          <cell r="O807">
            <v>17211000</v>
          </cell>
          <cell r="T807" t="str">
            <v>Scott M. Yelvington</v>
          </cell>
          <cell r="U807" t="str">
            <v>847-244-6000</v>
          </cell>
          <cell r="V807" t="str">
            <v>Thomas M. Nemeth 847-244-6000</v>
          </cell>
          <cell r="W807" t="str">
            <v>1601 N. Lewis Avenue</v>
          </cell>
          <cell r="X807" t="str">
            <v>Waukegan</v>
          </cell>
          <cell r="Y807" t="str">
            <v>IL</v>
          </cell>
          <cell r="Z807" t="str">
            <v>60085</v>
          </cell>
          <cell r="AA807" t="str">
            <v>(847) 244-7853</v>
          </cell>
        </row>
        <row r="808">
          <cell r="A808">
            <v>748</v>
          </cell>
          <cell r="B808" t="str">
            <v>January 14, 2009</v>
          </cell>
          <cell r="C808" t="str">
            <v>FRB</v>
          </cell>
          <cell r="D808" t="str">
            <v>RSSD</v>
          </cell>
          <cell r="E808">
            <v>2702250</v>
          </cell>
          <cell r="F808" t="str">
            <v>First Region Bancshares, Inc.</v>
          </cell>
          <cell r="G808" t="str">
            <v>Private</v>
          </cell>
          <cell r="H808">
            <v>3000000</v>
          </cell>
          <cell r="I808" t="str">
            <v>Council</v>
          </cell>
          <cell r="J808">
            <v>39827</v>
          </cell>
          <cell r="K808" t="str">
            <v>Approve</v>
          </cell>
          <cell r="L808" t="str">
            <v>January 16, 2009</v>
          </cell>
          <cell r="M808">
            <v>39829.541666666664</v>
          </cell>
          <cell r="N808" t="str">
            <v>Hold</v>
          </cell>
          <cell r="T808" t="str">
            <v>J. Robert Buchanan</v>
          </cell>
          <cell r="U808" t="str">
            <v>276-963-0836</v>
          </cell>
          <cell r="V808" t="str">
            <v>George W. McCall 276-963-0836</v>
          </cell>
          <cell r="W808" t="str">
            <v>315 Railroad Avenue</v>
          </cell>
          <cell r="X808" t="str">
            <v>Richlands</v>
          </cell>
          <cell r="Y808" t="str">
            <v>VA</v>
          </cell>
          <cell r="Z808" t="str">
            <v>24641</v>
          </cell>
          <cell r="AA808" t="str">
            <v>(276) 963-0029</v>
          </cell>
        </row>
        <row r="809">
          <cell r="A809">
            <v>749</v>
          </cell>
          <cell r="B809" t="str">
            <v>January 14, 2009</v>
          </cell>
          <cell r="C809" t="str">
            <v>FRB</v>
          </cell>
          <cell r="D809" t="str">
            <v>RSSD</v>
          </cell>
          <cell r="E809">
            <v>3105568</v>
          </cell>
          <cell r="F809" t="str">
            <v>ESB Bancorp, Inc.</v>
          </cell>
          <cell r="G809" t="str">
            <v>Private</v>
          </cell>
          <cell r="H809">
            <v>1050000</v>
          </cell>
          <cell r="I809" t="str">
            <v>Council</v>
          </cell>
          <cell r="J809">
            <v>39827</v>
          </cell>
          <cell r="K809" t="str">
            <v>Approve</v>
          </cell>
          <cell r="L809" t="str">
            <v>January 16, 2009</v>
          </cell>
          <cell r="M809">
            <v>39829.541666666664</v>
          </cell>
          <cell r="N809" t="str">
            <v>Approve</v>
          </cell>
          <cell r="O809">
            <v>1050000</v>
          </cell>
          <cell r="T809" t="str">
            <v>Curtis Ritterling</v>
          </cell>
          <cell r="U809" t="str">
            <v>812-983-2541</v>
          </cell>
          <cell r="V809" t="str">
            <v>Sandra Parker 812-983-2541</v>
          </cell>
          <cell r="W809" t="str">
            <v>55 Main Street</v>
          </cell>
          <cell r="X809" t="str">
            <v>Elberfield</v>
          </cell>
          <cell r="Y809" t="str">
            <v>IN</v>
          </cell>
          <cell r="Z809" t="str">
            <v>47613</v>
          </cell>
          <cell r="AA809" t="str">
            <v>(812) 983-2579</v>
          </cell>
        </row>
        <row r="810">
          <cell r="A810">
            <v>750</v>
          </cell>
          <cell r="B810" t="str">
            <v>January 14, 2009</v>
          </cell>
          <cell r="C810" t="str">
            <v>FRB</v>
          </cell>
          <cell r="D810" t="str">
            <v>RSSD</v>
          </cell>
          <cell r="E810">
            <v>1143904</v>
          </cell>
          <cell r="F810" t="str">
            <v>Market Bancorporation, Inc. / New Market Bank</v>
          </cell>
          <cell r="G810" t="str">
            <v>Private</v>
          </cell>
          <cell r="H810">
            <v>2100000</v>
          </cell>
          <cell r="I810" t="str">
            <v>Council</v>
          </cell>
          <cell r="J810">
            <v>39827</v>
          </cell>
          <cell r="K810" t="str">
            <v>Approve</v>
          </cell>
          <cell r="L810" t="str">
            <v>January 16, 2009</v>
          </cell>
          <cell r="M810">
            <v>39829.541666666664</v>
          </cell>
          <cell r="N810" t="str">
            <v>Approve</v>
          </cell>
          <cell r="O810">
            <v>2100000</v>
          </cell>
          <cell r="T810" t="str">
            <v>Robert Vogel</v>
          </cell>
          <cell r="U810" t="str">
            <v>952-223-2301</v>
          </cell>
          <cell r="V810" t="str">
            <v>Anita Drentlaw 952-223-2330</v>
          </cell>
          <cell r="W810" t="str">
            <v>461 Main Street, P.O. Box 69</v>
          </cell>
          <cell r="X810" t="str">
            <v>New Market</v>
          </cell>
          <cell r="Y810" t="str">
            <v>MN</v>
          </cell>
          <cell r="Z810" t="str">
            <v>55054</v>
          </cell>
          <cell r="AA810" t="str">
            <v>(952) 469-1704</v>
          </cell>
        </row>
        <row r="811">
          <cell r="A811">
            <v>751</v>
          </cell>
          <cell r="B811" t="str">
            <v>January 14, 2009</v>
          </cell>
          <cell r="C811" t="str">
            <v>FDIC</v>
          </cell>
          <cell r="D811" t="str">
            <v>RSSD</v>
          </cell>
          <cell r="E811">
            <v>1096587</v>
          </cell>
          <cell r="F811" t="str">
            <v>St. Johns Bancshares, Inc.</v>
          </cell>
          <cell r="G811" t="str">
            <v>Private</v>
          </cell>
          <cell r="H811">
            <v>8100000</v>
          </cell>
          <cell r="I811" t="str">
            <v>Council</v>
          </cell>
          <cell r="J811">
            <v>39827</v>
          </cell>
          <cell r="K811" t="str">
            <v>Approve</v>
          </cell>
          <cell r="L811" t="str">
            <v>January 16, 2009</v>
          </cell>
          <cell r="M811">
            <v>39829.541666666664</v>
          </cell>
          <cell r="N811" t="str">
            <v>Approve</v>
          </cell>
          <cell r="O811">
            <v>8100000</v>
          </cell>
          <cell r="T811" t="str">
            <v>Brad Muhlke</v>
          </cell>
          <cell r="U811" t="str">
            <v>314-428-1059, ext. 3494</v>
          </cell>
          <cell r="V811" t="str">
            <v>Gail Eagle 314-428-1059, ext. 3503</v>
          </cell>
          <cell r="W811" t="str">
            <v>8924 St. Charles Rock Road</v>
          </cell>
          <cell r="X811" t="str">
            <v>St. Louis</v>
          </cell>
          <cell r="Y811" t="str">
            <v>MO</v>
          </cell>
          <cell r="Z811" t="str">
            <v>63114</v>
          </cell>
          <cell r="AA811" t="str">
            <v>(314) 423-7589</v>
          </cell>
        </row>
        <row r="812">
          <cell r="A812">
            <v>752</v>
          </cell>
          <cell r="B812" t="str">
            <v>January 14, 2009</v>
          </cell>
          <cell r="C812" t="str">
            <v>FDIC</v>
          </cell>
          <cell r="D812" t="str">
            <v>RSSD</v>
          </cell>
          <cell r="E812">
            <v>1066919</v>
          </cell>
          <cell r="F812" t="str">
            <v>Wheeler County Bancshares, Inc. / Ericson State Bank</v>
          </cell>
          <cell r="G812" t="str">
            <v>Private</v>
          </cell>
          <cell r="H812">
            <v>1082000</v>
          </cell>
          <cell r="I812" t="str">
            <v>Council</v>
          </cell>
          <cell r="J812">
            <v>39827</v>
          </cell>
          <cell r="K812" t="str">
            <v>Approve</v>
          </cell>
          <cell r="L812" t="str">
            <v>January 16, 2009</v>
          </cell>
          <cell r="M812">
            <v>39829.541666666664</v>
          </cell>
          <cell r="N812" t="str">
            <v>Remand</v>
          </cell>
          <cell r="P812" t="str">
            <v>Remand for more information</v>
          </cell>
          <cell r="T812" t="str">
            <v>Jack Poulsen</v>
          </cell>
          <cell r="U812" t="str">
            <v>308-653-5441</v>
          </cell>
          <cell r="V812" t="str">
            <v>Deb Poulsen 308-653-5441</v>
          </cell>
          <cell r="W812" t="str">
            <v>427 Central Avenue</v>
          </cell>
          <cell r="X812" t="str">
            <v>Ericson</v>
          </cell>
          <cell r="Y812" t="str">
            <v>NE</v>
          </cell>
          <cell r="Z812" t="str">
            <v>68637</v>
          </cell>
          <cell r="AA812" t="str">
            <v>(308) 653-5450</v>
          </cell>
        </row>
        <row r="813">
          <cell r="A813">
            <v>753</v>
          </cell>
          <cell r="B813" t="str">
            <v>January 14, 2009</v>
          </cell>
          <cell r="C813" t="str">
            <v>FDIC</v>
          </cell>
          <cell r="D813" t="str">
            <v>RSSD</v>
          </cell>
          <cell r="E813">
            <v>3304361</v>
          </cell>
          <cell r="F813" t="str">
            <v>Pathway Bancorp</v>
          </cell>
          <cell r="G813" t="str">
            <v>Private</v>
          </cell>
          <cell r="H813">
            <v>3727000</v>
          </cell>
          <cell r="I813" t="str">
            <v>Council</v>
          </cell>
          <cell r="J813">
            <v>39827</v>
          </cell>
          <cell r="K813" t="str">
            <v>Approve</v>
          </cell>
          <cell r="T813" t="str">
            <v>Thomas A. Emerton</v>
          </cell>
          <cell r="U813" t="str">
            <v>308-485-4232</v>
          </cell>
          <cell r="V813" t="str">
            <v>Richard L. Heckman 308-485-4232</v>
          </cell>
          <cell r="W813" t="str">
            <v>P.O. Box 428 / (304 South High Street)</v>
          </cell>
          <cell r="X813" t="str">
            <v>Cairo</v>
          </cell>
          <cell r="Y813" t="str">
            <v>NE</v>
          </cell>
          <cell r="Z813" t="str">
            <v>68824</v>
          </cell>
          <cell r="AA813" t="str">
            <v>(308) 485-4235</v>
          </cell>
        </row>
        <row r="814">
          <cell r="A814">
            <v>754</v>
          </cell>
          <cell r="B814" t="str">
            <v>January 14, 2009</v>
          </cell>
          <cell r="C814" t="str">
            <v>FDIC</v>
          </cell>
          <cell r="D814" t="str">
            <v>RSSD</v>
          </cell>
          <cell r="E814">
            <v>1084016</v>
          </cell>
          <cell r="F814" t="str">
            <v>Magnolia State Bank</v>
          </cell>
          <cell r="G814" t="str">
            <v>Private</v>
          </cell>
          <cell r="H814">
            <v>3786810</v>
          </cell>
          <cell r="I814" t="str">
            <v>Approve</v>
          </cell>
          <cell r="T814" t="str">
            <v>Thomas E. Brown</v>
          </cell>
          <cell r="U814" t="str">
            <v>601-764-2265</v>
          </cell>
          <cell r="V814" t="str">
            <v>Martha E. Lee 601-764-3177</v>
          </cell>
          <cell r="W814" t="str">
            <v>15 East 6th Avenue; PO Box 508</v>
          </cell>
          <cell r="X814" t="str">
            <v>Bay Springs</v>
          </cell>
          <cell r="Y814" t="str">
            <v>MS</v>
          </cell>
          <cell r="Z814" t="str">
            <v>39422</v>
          </cell>
          <cell r="AA814" t="str">
            <v>(601) 764-6411</v>
          </cell>
        </row>
        <row r="815">
          <cell r="A815">
            <v>755</v>
          </cell>
          <cell r="B815" t="str">
            <v>January 14, 2009</v>
          </cell>
          <cell r="C815" t="str">
            <v>FDIC</v>
          </cell>
          <cell r="D815" t="str">
            <v>RSSD</v>
          </cell>
          <cell r="E815">
            <v>1250035</v>
          </cell>
          <cell r="F815" t="str">
            <v>Central Bancorp, Inc. / United Central Bank</v>
          </cell>
          <cell r="G815" t="str">
            <v>Private</v>
          </cell>
          <cell r="H815">
            <v>22500000</v>
          </cell>
          <cell r="I815" t="str">
            <v>Approve</v>
          </cell>
          <cell r="T815" t="str">
            <v>R. Luke Lively</v>
          </cell>
          <cell r="U815" t="str">
            <v>972-509-7337</v>
          </cell>
          <cell r="V815" t="str">
            <v>M. Keith Ward 972-485-7201</v>
          </cell>
          <cell r="W815" t="str">
            <v>4555 West Walnut Street</v>
          </cell>
          <cell r="X815" t="str">
            <v>Garland</v>
          </cell>
          <cell r="Y815" t="str">
            <v>TX</v>
          </cell>
          <cell r="Z815" t="str">
            <v>75042</v>
          </cell>
          <cell r="AA815" t="str">
            <v>(972) 516-3680</v>
          </cell>
        </row>
        <row r="816">
          <cell r="A816">
            <v>756</v>
          </cell>
          <cell r="B816" t="str">
            <v>January 14, 2009</v>
          </cell>
          <cell r="C816" t="str">
            <v>FDIC</v>
          </cell>
          <cell r="D816" t="str">
            <v>RSSD</v>
          </cell>
          <cell r="E816">
            <v>3451603</v>
          </cell>
          <cell r="F816" t="str">
            <v>Hometown Bancorp of Alabama, Inc.</v>
          </cell>
          <cell r="G816" t="str">
            <v>Private</v>
          </cell>
          <cell r="H816">
            <v>3250000</v>
          </cell>
          <cell r="I816" t="str">
            <v>Approve</v>
          </cell>
          <cell r="T816" t="str">
            <v>Danny J. Kelly</v>
          </cell>
          <cell r="U816" t="str">
            <v>205-625-4434</v>
          </cell>
          <cell r="V816" t="str">
            <v>Patti Young 205-625-4434</v>
          </cell>
          <cell r="W816" t="str">
            <v>2002 2nd Avenue East</v>
          </cell>
          <cell r="X816" t="str">
            <v>Oneonta</v>
          </cell>
          <cell r="Y816" t="str">
            <v>AL</v>
          </cell>
          <cell r="Z816" t="str">
            <v>35121</v>
          </cell>
          <cell r="AA816" t="str">
            <v>(205) 625-3633</v>
          </cell>
        </row>
        <row r="817">
          <cell r="A817">
            <v>757</v>
          </cell>
          <cell r="B817" t="str">
            <v>January 14, 2009</v>
          </cell>
          <cell r="C817" t="str">
            <v>FDIC</v>
          </cell>
          <cell r="D817" t="str">
            <v>RSSD</v>
          </cell>
          <cell r="E817">
            <v>2925723</v>
          </cell>
          <cell r="F817" t="str">
            <v>Rumson-Fair Haven Bank and Trust Company</v>
          </cell>
          <cell r="G817" t="str">
            <v xml:space="preserve">Public </v>
          </cell>
          <cell r="H817">
            <v>3570000</v>
          </cell>
          <cell r="I817" t="str">
            <v>Approve</v>
          </cell>
          <cell r="T817" t="str">
            <v>Dennis J. Flanagan</v>
          </cell>
          <cell r="U817" t="str">
            <v>732-933-4445</v>
          </cell>
          <cell r="V817" t="str">
            <v>Robert E. Davis, Jr. 732-933-4445</v>
          </cell>
          <cell r="W817" t="str">
            <v>20 Bingham Avenue</v>
          </cell>
          <cell r="X817" t="str">
            <v>Rumson</v>
          </cell>
          <cell r="Y817" t="str">
            <v>NJ</v>
          </cell>
          <cell r="Z817" t="str">
            <v>07760</v>
          </cell>
          <cell r="AA817" t="str">
            <v>(732) 345-1842</v>
          </cell>
        </row>
        <row r="818">
          <cell r="A818">
            <v>758</v>
          </cell>
          <cell r="B818" t="str">
            <v>January 14, 2009</v>
          </cell>
          <cell r="C818" t="str">
            <v>FDIC</v>
          </cell>
          <cell r="D818" t="str">
            <v>RSSD</v>
          </cell>
          <cell r="E818">
            <v>3165106</v>
          </cell>
          <cell r="F818" t="str">
            <v>Mechanics Banc Holding Company</v>
          </cell>
          <cell r="G818" t="str">
            <v>Private</v>
          </cell>
          <cell r="H818">
            <v>4021830</v>
          </cell>
          <cell r="I818" t="str">
            <v>Approve</v>
          </cell>
          <cell r="T818" t="str">
            <v>Cam Tyler</v>
          </cell>
          <cell r="U818" t="str">
            <v>662-473-2261</v>
          </cell>
          <cell r="V818" t="str">
            <v>Nell Jobe 662-473-2261</v>
          </cell>
          <cell r="W818" t="str">
            <v xml:space="preserve">P.O. Box 707 </v>
          </cell>
          <cell r="X818" t="str">
            <v>Water Valley</v>
          </cell>
          <cell r="Y818" t="str">
            <v>MS</v>
          </cell>
          <cell r="Z818" t="str">
            <v>38965</v>
          </cell>
          <cell r="AA818" t="str">
            <v>(662) 473-4948</v>
          </cell>
        </row>
        <row r="819">
          <cell r="A819">
            <v>759</v>
          </cell>
          <cell r="B819" t="str">
            <v>January 14, 2009</v>
          </cell>
          <cell r="C819" t="str">
            <v>FDIC</v>
          </cell>
          <cell r="D819" t="str">
            <v>RSSD</v>
          </cell>
          <cell r="E819">
            <v>3228908</v>
          </cell>
          <cell r="F819" t="str">
            <v>Medallion Bank</v>
          </cell>
          <cell r="G819" t="str">
            <v>Private</v>
          </cell>
          <cell r="H819">
            <v>11800000</v>
          </cell>
          <cell r="I819" t="str">
            <v>Approve</v>
          </cell>
          <cell r="T819" t="str">
            <v>John Taggart</v>
          </cell>
          <cell r="U819" t="str">
            <v>801-284-7060</v>
          </cell>
          <cell r="V819" t="str">
            <v>Jeffrey Yin 212-328-3615</v>
          </cell>
          <cell r="W819" t="str">
            <v>1100 East 6600 South, Suite 510</v>
          </cell>
          <cell r="X819" t="str">
            <v>Salt Lake City</v>
          </cell>
          <cell r="Y819" t="str">
            <v>UT</v>
          </cell>
          <cell r="Z819" t="str">
            <v>84121</v>
          </cell>
          <cell r="AA819" t="str">
            <v>(801) 284-7077</v>
          </cell>
        </row>
        <row r="820">
          <cell r="A820">
            <v>760</v>
          </cell>
          <cell r="B820" t="str">
            <v>January 14, 2009</v>
          </cell>
          <cell r="C820" t="str">
            <v>FDIC</v>
          </cell>
          <cell r="D820" t="str">
            <v>RSSD</v>
          </cell>
          <cell r="E820">
            <v>2352226</v>
          </cell>
          <cell r="F820" t="str">
            <v>Liberty Bancshares, Inc.</v>
          </cell>
          <cell r="G820" t="str">
            <v>Private</v>
          </cell>
          <cell r="H820">
            <v>21000000</v>
          </cell>
          <cell r="I820" t="str">
            <v>Approve</v>
          </cell>
          <cell r="T820" t="str">
            <v>Gary E. Metzger</v>
          </cell>
          <cell r="U820" t="str">
            <v>417-875-5210</v>
          </cell>
          <cell r="V820" t="str">
            <v>Michael S. Hill 417-875-5252</v>
          </cell>
          <cell r="W820" t="str">
            <v>4625 South National Avenue</v>
          </cell>
          <cell r="X820" t="str">
            <v>Springfield</v>
          </cell>
          <cell r="Y820" t="str">
            <v>MO</v>
          </cell>
          <cell r="Z820" t="str">
            <v>65810</v>
          </cell>
          <cell r="AA820" t="str">
            <v>(417) 616-8410</v>
          </cell>
        </row>
        <row r="821">
          <cell r="A821">
            <v>761</v>
          </cell>
          <cell r="B821" t="str">
            <v>January 14, 2009</v>
          </cell>
          <cell r="C821" t="str">
            <v>FDIC</v>
          </cell>
          <cell r="D821" t="str">
            <v>RSSD</v>
          </cell>
          <cell r="E821">
            <v>3121193</v>
          </cell>
          <cell r="F821" t="str">
            <v>Independent Holdings, Inc.</v>
          </cell>
          <cell r="G821" t="str">
            <v>Private</v>
          </cell>
          <cell r="H821">
            <v>19113000</v>
          </cell>
          <cell r="I821" t="str">
            <v>Approve</v>
          </cell>
          <cell r="T821" t="str">
            <v>Hugh M. Stephens, Jr.</v>
          </cell>
          <cell r="U821" t="str">
            <v>901-844-0477</v>
          </cell>
          <cell r="V821" t="str">
            <v>Charles B. Dudley 901-844-0330</v>
          </cell>
          <cell r="W821" t="str">
            <v>5050 Poplar Avenue, Suite 2200</v>
          </cell>
          <cell r="X821" t="str">
            <v>Memphis</v>
          </cell>
          <cell r="Y821" t="str">
            <v>TN</v>
          </cell>
          <cell r="Z821" t="str">
            <v>38111</v>
          </cell>
          <cell r="AA821" t="str">
            <v>(901) 844-0310</v>
          </cell>
        </row>
        <row r="822">
          <cell r="A822">
            <v>762</v>
          </cell>
          <cell r="B822" t="str">
            <v>January 14, 2009</v>
          </cell>
          <cell r="C822" t="str">
            <v>FDIC</v>
          </cell>
          <cell r="D822" t="str">
            <v>RSSD</v>
          </cell>
          <cell r="E822">
            <v>1083158</v>
          </cell>
          <cell r="F822" t="str">
            <v>Great Guaranty Bancshares, Inc.</v>
          </cell>
          <cell r="G822" t="str">
            <v>Private</v>
          </cell>
          <cell r="H822">
            <v>2185000</v>
          </cell>
          <cell r="I822" t="str">
            <v>Approve</v>
          </cell>
          <cell r="T822" t="str">
            <v>J. Wade O'Neal, III</v>
          </cell>
          <cell r="U822" t="str">
            <v>225-638-8621</v>
          </cell>
          <cell r="V822" t="str">
            <v>Pam Patin 225-638-8621</v>
          </cell>
          <cell r="W822" t="str">
            <v>P.O. Box 10 / (175 New Roads Street)</v>
          </cell>
          <cell r="X822" t="str">
            <v>New Roads</v>
          </cell>
          <cell r="Y822" t="str">
            <v>LA</v>
          </cell>
          <cell r="Z822" t="str">
            <v>70760</v>
          </cell>
          <cell r="AA822" t="str">
            <v>(225) 638-5636</v>
          </cell>
        </row>
        <row r="823">
          <cell r="A823">
            <v>763</v>
          </cell>
          <cell r="B823" t="str">
            <v>January 14, 2009</v>
          </cell>
          <cell r="C823" t="str">
            <v>FDIC</v>
          </cell>
          <cell r="D823" t="str">
            <v>RSSD</v>
          </cell>
          <cell r="E823">
            <v>1248573</v>
          </cell>
          <cell r="F823" t="str">
            <v>Security State Bancshares / Focus Bank</v>
          </cell>
          <cell r="G823" t="str">
            <v>Private</v>
          </cell>
          <cell r="H823">
            <v>12500000</v>
          </cell>
          <cell r="I823" t="str">
            <v>Approve</v>
          </cell>
          <cell r="T823" t="str">
            <v>Jeffrey D. Barker</v>
          </cell>
          <cell r="U823" t="str">
            <v>573-683-3712</v>
          </cell>
          <cell r="V823" t="str">
            <v>Donald L. Burnett 573-683-3712</v>
          </cell>
          <cell r="W823" t="str">
            <v>101 S. Main</v>
          </cell>
          <cell r="X823" t="str">
            <v>Charleston</v>
          </cell>
          <cell r="Y823" t="str">
            <v>MO</v>
          </cell>
          <cell r="Z823" t="str">
            <v>63834</v>
          </cell>
          <cell r="AA823" t="str">
            <v>(573) 683-4624</v>
          </cell>
        </row>
        <row r="824">
          <cell r="A824">
            <v>764</v>
          </cell>
          <cell r="B824" t="str">
            <v>January 14, 2009</v>
          </cell>
          <cell r="C824" t="str">
            <v>FDIC</v>
          </cell>
          <cell r="D824" t="str">
            <v>RSSD</v>
          </cell>
          <cell r="E824">
            <v>3236640</v>
          </cell>
          <cell r="F824" t="str">
            <v>CBB Bancorp / Century Bank of Georgia</v>
          </cell>
          <cell r="G824" t="str">
            <v>Private</v>
          </cell>
          <cell r="H824">
            <v>2664290</v>
          </cell>
          <cell r="I824" t="str">
            <v>Approve</v>
          </cell>
          <cell r="T824" t="str">
            <v>Richard E. Drews</v>
          </cell>
          <cell r="U824" t="str">
            <v>678-721-2014</v>
          </cell>
          <cell r="V824" t="str">
            <v>Rhonda C. Massengill 678-721-2023</v>
          </cell>
          <cell r="W824" t="str">
            <v>P.O. Box 580 / (215 East main Street)</v>
          </cell>
          <cell r="X824" t="str">
            <v>Cartersville</v>
          </cell>
          <cell r="Y824" t="str">
            <v>GA</v>
          </cell>
          <cell r="Z824" t="str">
            <v>30120</v>
          </cell>
          <cell r="AA824" t="str">
            <v>(678) 721-7370</v>
          </cell>
        </row>
        <row r="825">
          <cell r="A825">
            <v>765</v>
          </cell>
          <cell r="B825" t="str">
            <v>January 14, 2009</v>
          </cell>
          <cell r="C825" t="str">
            <v>FDIC</v>
          </cell>
          <cell r="D825" t="str">
            <v>RSSD</v>
          </cell>
          <cell r="E825">
            <v>2158156</v>
          </cell>
          <cell r="F825" t="str">
            <v>Central Bancshares / Central Bank and Trust Co.</v>
          </cell>
          <cell r="G825" t="str">
            <v>Private</v>
          </cell>
          <cell r="H825">
            <v>40000000</v>
          </cell>
          <cell r="I825" t="str">
            <v>Approve</v>
          </cell>
          <cell r="T825" t="str">
            <v>Luther Deaton</v>
          </cell>
          <cell r="U825" t="str">
            <v>859-253-6184</v>
          </cell>
          <cell r="V825" t="str">
            <v>Patricia Rice 859-253-6009</v>
          </cell>
          <cell r="W825" t="str">
            <v>300 West Vine Street</v>
          </cell>
          <cell r="X825" t="str">
            <v>Lexington</v>
          </cell>
          <cell r="Y825" t="str">
            <v>KY</v>
          </cell>
          <cell r="Z825" t="str">
            <v>40507</v>
          </cell>
          <cell r="AA825" t="str">
            <v>(859) 253-6193</v>
          </cell>
        </row>
        <row r="826">
          <cell r="A826">
            <v>766</v>
          </cell>
          <cell r="B826" t="str">
            <v>January 14, 2009</v>
          </cell>
          <cell r="C826" t="str">
            <v>FDIC</v>
          </cell>
          <cell r="D826" t="str">
            <v>RSSD</v>
          </cell>
          <cell r="E826">
            <v>3043008</v>
          </cell>
          <cell r="F826" t="str">
            <v>AmeriBank Holding Company, Inc. / American Bank of Oklahoma</v>
          </cell>
          <cell r="G826" t="str">
            <v>Private</v>
          </cell>
          <cell r="H826">
            <v>2739960</v>
          </cell>
          <cell r="I826" t="str">
            <v>Approve</v>
          </cell>
          <cell r="T826" t="str">
            <v>Joe Landon</v>
          </cell>
          <cell r="U826" t="str">
            <v>918-371-7300</v>
          </cell>
          <cell r="V826" t="str">
            <v>Teresa Parker 918-371-7300</v>
          </cell>
          <cell r="W826" t="str">
            <v>200 East Main Street / PO Box 66</v>
          </cell>
          <cell r="X826" t="str">
            <v>Collinsville</v>
          </cell>
          <cell r="Y826" t="str">
            <v>OK</v>
          </cell>
          <cell r="Z826" t="str">
            <v>74021</v>
          </cell>
          <cell r="AA826" t="str">
            <v>(918) 371-7040</v>
          </cell>
        </row>
        <row r="827">
          <cell r="A827">
            <v>767</v>
          </cell>
          <cell r="B827" t="str">
            <v>January 14, 2009</v>
          </cell>
          <cell r="C827" t="str">
            <v>FDIC</v>
          </cell>
          <cell r="D827" t="str">
            <v>RSSD</v>
          </cell>
          <cell r="E827">
            <v>1097306</v>
          </cell>
          <cell r="F827" t="str">
            <v>BancPlus Corporation</v>
          </cell>
          <cell r="G827" t="str">
            <v>Private</v>
          </cell>
          <cell r="H827">
            <v>48000000</v>
          </cell>
          <cell r="I827" t="str">
            <v>Approve</v>
          </cell>
          <cell r="T827" t="str">
            <v>William A. Ray</v>
          </cell>
          <cell r="U827" t="str">
            <v>601-898-8310</v>
          </cell>
          <cell r="V827" t="str">
            <v>Eloise S. Partridge 601-898-4981</v>
          </cell>
          <cell r="W827" t="str">
            <v>400 Concourse, Suite 200</v>
          </cell>
          <cell r="X827" t="str">
            <v>Ridgeland</v>
          </cell>
          <cell r="Y827" t="str">
            <v>MS</v>
          </cell>
          <cell r="Z827" t="str">
            <v>39157</v>
          </cell>
          <cell r="AA827" t="str">
            <v>(601) 898-0330</v>
          </cell>
        </row>
        <row r="828">
          <cell r="A828">
            <v>768</v>
          </cell>
          <cell r="B828" t="str">
            <v>January 14, 2009</v>
          </cell>
          <cell r="C828" t="str">
            <v>FDIC</v>
          </cell>
          <cell r="D828" t="str">
            <v>RSSD</v>
          </cell>
          <cell r="E828">
            <v>1097445</v>
          </cell>
          <cell r="F828" t="str">
            <v>BancStar, Inc.</v>
          </cell>
          <cell r="G828" t="str">
            <v>Private</v>
          </cell>
          <cell r="H828">
            <v>9000000</v>
          </cell>
          <cell r="I828" t="str">
            <v>Approve</v>
          </cell>
          <cell r="T828" t="str">
            <v>Thomas H. Keiser</v>
          </cell>
          <cell r="U828" t="str">
            <v>636-931-5800, ext. 4003</v>
          </cell>
          <cell r="V828" t="str">
            <v>Joseph C. Stewart, III 636-931-5800, ext. 4007</v>
          </cell>
          <cell r="W828" t="str">
            <v>1450 Parkway West, Suite 200</v>
          </cell>
          <cell r="X828" t="str">
            <v>Festus</v>
          </cell>
          <cell r="Y828" t="str">
            <v>MO</v>
          </cell>
          <cell r="Z828" t="str">
            <v>63028</v>
          </cell>
          <cell r="AA828" t="str">
            <v>(636) 931-6570</v>
          </cell>
        </row>
        <row r="830">
          <cell r="A830">
            <v>769</v>
          </cell>
          <cell r="B830" t="str">
            <v>January 15, 2009</v>
          </cell>
          <cell r="C830" t="str">
            <v>OTS</v>
          </cell>
          <cell r="D830" t="str">
            <v>RSSD</v>
          </cell>
          <cell r="E830">
            <v>2390013</v>
          </cell>
          <cell r="F830" t="str">
            <v>Meta Financial Group, Inc.</v>
          </cell>
          <cell r="G830" t="str">
            <v xml:space="preserve">Public </v>
          </cell>
          <cell r="H830">
            <v>17000000</v>
          </cell>
          <cell r="I830" t="str">
            <v>Approve</v>
          </cell>
          <cell r="T830" t="str">
            <v>David W. Leedom</v>
          </cell>
          <cell r="U830" t="str">
            <v>605-782-0764</v>
          </cell>
          <cell r="V830" t="str">
            <v>J. Tyler Haahr 605-977-0211</v>
          </cell>
          <cell r="W830" t="str">
            <v>121 East Fifth Street</v>
          </cell>
          <cell r="X830" t="str">
            <v>Storm Lake</v>
          </cell>
          <cell r="Y830" t="str">
            <v>IA</v>
          </cell>
          <cell r="Z830" t="str">
            <v>50588</v>
          </cell>
          <cell r="AA830" t="str">
            <v>(605) 338-0596</v>
          </cell>
        </row>
        <row r="831">
          <cell r="A831">
            <v>770</v>
          </cell>
          <cell r="B831" t="str">
            <v>January 15, 2009</v>
          </cell>
          <cell r="C831" t="str">
            <v>OTS</v>
          </cell>
          <cell r="D831" t="str">
            <v>RSSD</v>
          </cell>
          <cell r="E831">
            <v>2877532</v>
          </cell>
          <cell r="F831" t="str">
            <v>The Allstate Corporation</v>
          </cell>
          <cell r="G831" t="str">
            <v xml:space="preserve">Public </v>
          </cell>
          <cell r="H831">
            <v>3265378000</v>
          </cell>
          <cell r="I831" t="str">
            <v>Approve</v>
          </cell>
          <cell r="T831" t="str">
            <v>Steve Verney</v>
          </cell>
          <cell r="U831" t="str">
            <v>847-402-3313</v>
          </cell>
          <cell r="V831" t="str">
            <v>Mary McGinn 847-402-6146</v>
          </cell>
          <cell r="W831" t="str">
            <v>2775 Sanders Road, F-9</v>
          </cell>
          <cell r="X831" t="str">
            <v>Northbrook</v>
          </cell>
          <cell r="Y831" t="str">
            <v>IL</v>
          </cell>
          <cell r="Z831" t="str">
            <v>60062</v>
          </cell>
          <cell r="AA831" t="str">
            <v>(847) 402-0588</v>
          </cell>
        </row>
        <row r="832">
          <cell r="A832">
            <v>771</v>
          </cell>
          <cell r="B832" t="str">
            <v>January 15, 2009</v>
          </cell>
          <cell r="C832" t="str">
            <v>OTS</v>
          </cell>
          <cell r="D832" t="str">
            <v>RSSD</v>
          </cell>
          <cell r="E832">
            <v>2433312</v>
          </cell>
          <cell r="F832" t="str">
            <v>Ameriprise Financial, Inc.</v>
          </cell>
          <cell r="G832" t="str">
            <v xml:space="preserve">Public </v>
          </cell>
          <cell r="H832">
            <v>2426850000</v>
          </cell>
          <cell r="I832" t="str">
            <v>Approve</v>
          </cell>
          <cell r="T832" t="str">
            <v>David H. Weiser</v>
          </cell>
          <cell r="U832" t="str">
            <v>612-671-1788</v>
          </cell>
          <cell r="V832" t="str">
            <v>John Junek 612-671-3651</v>
          </cell>
          <cell r="W832" t="str">
            <v>1099 Ameriprise Financial Center</v>
          </cell>
          <cell r="X832" t="str">
            <v>Minneapolis</v>
          </cell>
          <cell r="Y832" t="str">
            <v>MN</v>
          </cell>
          <cell r="Z832" t="str">
            <v>55474</v>
          </cell>
          <cell r="AA832" t="str">
            <v>(612) 678-0081</v>
          </cell>
        </row>
        <row r="833">
          <cell r="A833">
            <v>772</v>
          </cell>
          <cell r="B833" t="str">
            <v>January 15, 2009</v>
          </cell>
          <cell r="C833" t="str">
            <v>OTS</v>
          </cell>
          <cell r="D833" t="str">
            <v>RSSD</v>
          </cell>
          <cell r="E833">
            <v>264772</v>
          </cell>
          <cell r="F833" t="str">
            <v>First Trade Union Bank</v>
          </cell>
          <cell r="G833" t="str">
            <v>Private</v>
          </cell>
          <cell r="H833">
            <v>11000000</v>
          </cell>
          <cell r="I833" t="str">
            <v>Approve</v>
          </cell>
          <cell r="T833" t="str">
            <v>Mike Butler</v>
          </cell>
          <cell r="U833" t="str">
            <v>617-728-7336</v>
          </cell>
          <cell r="V833" t="str">
            <v>Greg Dee 617-728-7323</v>
          </cell>
          <cell r="W833" t="str">
            <v>One Harbor Street, Suite 201</v>
          </cell>
          <cell r="X833" t="str">
            <v>Boston</v>
          </cell>
          <cell r="Y833" t="str">
            <v>MA</v>
          </cell>
          <cell r="Z833" t="str">
            <v>02210</v>
          </cell>
          <cell r="AA833" t="str">
            <v>(617) 330-5104</v>
          </cell>
        </row>
        <row r="834">
          <cell r="A834">
            <v>773</v>
          </cell>
          <cell r="B834" t="str">
            <v>January 15, 2009</v>
          </cell>
          <cell r="C834" t="str">
            <v>OTS</v>
          </cell>
          <cell r="D834" t="str">
            <v>RSSD</v>
          </cell>
          <cell r="E834">
            <v>3853449</v>
          </cell>
          <cell r="F834" t="str">
            <v>Principal Financial Group, Inc.</v>
          </cell>
          <cell r="G834" t="str">
            <v xml:space="preserve">Public </v>
          </cell>
          <cell r="H834">
            <v>2000000000</v>
          </cell>
          <cell r="I834" t="str">
            <v>Approve</v>
          </cell>
          <cell r="T834" t="str">
            <v>Terry Lillis</v>
          </cell>
          <cell r="U834" t="str">
            <v>515-247-4885</v>
          </cell>
          <cell r="V834" t="str">
            <v>Ellen Lamale 515-247-6337</v>
          </cell>
          <cell r="W834" t="str">
            <v>711 High Street</v>
          </cell>
          <cell r="X834" t="str">
            <v>Des Moines</v>
          </cell>
          <cell r="Y834" t="str">
            <v>IA</v>
          </cell>
          <cell r="Z834" t="str">
            <v>50392</v>
          </cell>
          <cell r="AA834" t="str">
            <v>(515) 248-8617</v>
          </cell>
        </row>
        <row r="835">
          <cell r="A835">
            <v>774</v>
          </cell>
          <cell r="B835" t="str">
            <v>January 15, 2009</v>
          </cell>
          <cell r="C835" t="str">
            <v>OTS</v>
          </cell>
          <cell r="D835" t="str">
            <v>RSSD</v>
          </cell>
          <cell r="E835">
            <v>538473</v>
          </cell>
          <cell r="F835" t="str">
            <v>Presidential Holdings, Inc.</v>
          </cell>
          <cell r="G835" t="str">
            <v>Private</v>
          </cell>
          <cell r="H835">
            <v>12572000</v>
          </cell>
          <cell r="I835" t="str">
            <v>Approve</v>
          </cell>
          <cell r="T835" t="str">
            <v>A. Bruce Cleveland</v>
          </cell>
          <cell r="U835" t="str">
            <v>301-718-3090</v>
          </cell>
          <cell r="V835" t="str">
            <v>David L. Erickson 301-652-1616. ext. 2262</v>
          </cell>
          <cell r="W835" t="str">
            <v>4600 East-West Highway, 4th Floor</v>
          </cell>
          <cell r="X835" t="str">
            <v>Bethesda</v>
          </cell>
          <cell r="Y835" t="str">
            <v>MD</v>
          </cell>
          <cell r="Z835" t="str">
            <v>20814</v>
          </cell>
          <cell r="AA835" t="str">
            <v>(301) 951-3513</v>
          </cell>
        </row>
        <row r="836">
          <cell r="A836">
            <v>775</v>
          </cell>
          <cell r="B836" t="str">
            <v>January 15, 2009</v>
          </cell>
          <cell r="C836" t="str">
            <v>OTS</v>
          </cell>
          <cell r="D836" t="str">
            <v>RSSD</v>
          </cell>
          <cell r="E836">
            <v>2472722</v>
          </cell>
          <cell r="F836" t="str">
            <v>The Phoenix Companies, Inc.</v>
          </cell>
          <cell r="G836" t="str">
            <v xml:space="preserve">Public </v>
          </cell>
          <cell r="H836">
            <v>494500000</v>
          </cell>
          <cell r="I836" t="str">
            <v>Approve</v>
          </cell>
          <cell r="T836" t="str">
            <v>Tracy L. Rich</v>
          </cell>
          <cell r="U836" t="str">
            <v>860-403-5566</v>
          </cell>
          <cell r="V836" t="str">
            <v>Peter Hoffman 860-403-5897</v>
          </cell>
          <cell r="W836" t="str">
            <v>One American Row</v>
          </cell>
          <cell r="X836" t="str">
            <v>Hartford</v>
          </cell>
          <cell r="Y836" t="str">
            <v>CT</v>
          </cell>
          <cell r="Z836" t="str">
            <v>06115</v>
          </cell>
          <cell r="AA836" t="str">
            <v>(860) 403-7899</v>
          </cell>
        </row>
        <row r="838">
          <cell r="A838">
            <v>776</v>
          </cell>
          <cell r="B838" t="str">
            <v>January 16, 2009</v>
          </cell>
          <cell r="C838" t="str">
            <v>FDIC</v>
          </cell>
          <cell r="D838" t="str">
            <v>RSSD</v>
          </cell>
          <cell r="E838">
            <v>1471960</v>
          </cell>
          <cell r="F838" t="str">
            <v>Brotherhood Bancshares, Inc.</v>
          </cell>
          <cell r="G838" t="str">
            <v>Private</v>
          </cell>
          <cell r="H838">
            <v>11000000</v>
          </cell>
          <cell r="I838" t="str">
            <v>Approve</v>
          </cell>
          <cell r="T838" t="str">
            <v>Brian Rorie</v>
          </cell>
          <cell r="U838" t="str">
            <v>913-288-3248</v>
          </cell>
          <cell r="V838" t="str">
            <v>Bob McCall 913-631-5372</v>
          </cell>
          <cell r="W838" t="str">
            <v>756 Minnesota Avenue</v>
          </cell>
          <cell r="X838" t="str">
            <v>Kansas City</v>
          </cell>
          <cell r="Y838" t="str">
            <v>KS</v>
          </cell>
          <cell r="Z838" t="str">
            <v>66101</v>
          </cell>
          <cell r="AA838" t="str">
            <v>(913) 321-5247</v>
          </cell>
        </row>
        <row r="839">
          <cell r="A839">
            <v>777</v>
          </cell>
          <cell r="B839" t="str">
            <v>January 16, 2009</v>
          </cell>
          <cell r="C839" t="str">
            <v>FDIC</v>
          </cell>
          <cell r="D839" t="str">
            <v>RSSD</v>
          </cell>
          <cell r="E839">
            <v>3189063</v>
          </cell>
          <cell r="F839" t="str">
            <v>Commercial Bank of California</v>
          </cell>
          <cell r="G839" t="str">
            <v>Private</v>
          </cell>
          <cell r="H839">
            <v>6000000</v>
          </cell>
          <cell r="I839" t="str">
            <v>Approve</v>
          </cell>
          <cell r="T839" t="str">
            <v>Paul Adkins</v>
          </cell>
          <cell r="U839" t="str">
            <v>714-431-7018</v>
          </cell>
          <cell r="V839" t="str">
            <v>Carl Patsko 714-431-7017</v>
          </cell>
          <cell r="W839" t="str">
            <v>695 Town Center Drive, Suite 100</v>
          </cell>
          <cell r="X839" t="str">
            <v>Costa Mesa</v>
          </cell>
          <cell r="Y839" t="str">
            <v>CA</v>
          </cell>
          <cell r="Z839" t="str">
            <v>92626</v>
          </cell>
          <cell r="AA839" t="str">
            <v>(714) 825-0982</v>
          </cell>
        </row>
        <row r="840">
          <cell r="A840">
            <v>778</v>
          </cell>
          <cell r="B840" t="str">
            <v>January 16, 2009</v>
          </cell>
          <cell r="C840" t="str">
            <v>FDIC</v>
          </cell>
          <cell r="D840" t="str">
            <v>RSSD</v>
          </cell>
          <cell r="E840">
            <v>1138450</v>
          </cell>
          <cell r="F840" t="str">
            <v>F&amp;M Financial Corporation</v>
          </cell>
          <cell r="G840" t="str">
            <v>Private</v>
          </cell>
          <cell r="H840">
            <v>17243000</v>
          </cell>
          <cell r="I840" t="str">
            <v>Approve</v>
          </cell>
          <cell r="T840" t="str">
            <v>DeWayne Olive</v>
          </cell>
          <cell r="U840" t="str">
            <v>931-553-4660</v>
          </cell>
          <cell r="V840" t="str">
            <v>William S. Stuard 931-553-2015</v>
          </cell>
          <cell r="W840" t="str">
            <v>50 Franklin Street</v>
          </cell>
          <cell r="X840" t="str">
            <v>Clarksville</v>
          </cell>
          <cell r="Y840" t="str">
            <v>TN</v>
          </cell>
          <cell r="Z840" t="str">
            <v>37040</v>
          </cell>
          <cell r="AA840" t="str">
            <v>(931) 645-7153</v>
          </cell>
        </row>
        <row r="841">
          <cell r="A841">
            <v>779</v>
          </cell>
          <cell r="B841" t="str">
            <v>January 16, 2009</v>
          </cell>
          <cell r="C841" t="str">
            <v>FDIC</v>
          </cell>
          <cell r="D841" t="str">
            <v>RSSD</v>
          </cell>
          <cell r="E841">
            <v>2777061</v>
          </cell>
          <cell r="F841" t="str">
            <v>First Louisiana Bancshares, Inc.</v>
          </cell>
          <cell r="G841" t="str">
            <v>Private</v>
          </cell>
          <cell r="H841">
            <v>3400000</v>
          </cell>
          <cell r="I841" t="str">
            <v>Approve</v>
          </cell>
          <cell r="T841" t="str">
            <v>Ron C. Boudreaux</v>
          </cell>
          <cell r="U841" t="str">
            <v>318-798-5700</v>
          </cell>
          <cell r="V841" t="str">
            <v>Rhonda R. Hensley</v>
          </cell>
          <cell r="W841" t="str">
            <v>P.O. Box 52079 / (1350 E. 70th Street)</v>
          </cell>
          <cell r="X841" t="str">
            <v>Shreveport</v>
          </cell>
          <cell r="Y841" t="str">
            <v>LA</v>
          </cell>
          <cell r="Z841" t="str">
            <v>71135 / (71105)</v>
          </cell>
          <cell r="AA841" t="str">
            <v>(318) 629-1440</v>
          </cell>
        </row>
        <row r="842">
          <cell r="A842">
            <v>780</v>
          </cell>
          <cell r="B842" t="str">
            <v>January 16, 2009</v>
          </cell>
          <cell r="C842" t="str">
            <v>FDIC</v>
          </cell>
          <cell r="D842" t="str">
            <v>RSSD</v>
          </cell>
          <cell r="E842">
            <v>2638014</v>
          </cell>
          <cell r="F842" t="str">
            <v>Highlands Independent Bancshares, Inc.</v>
          </cell>
          <cell r="G842" t="str">
            <v>Private</v>
          </cell>
          <cell r="H842">
            <v>6750000</v>
          </cell>
          <cell r="I842" t="str">
            <v>Approve</v>
          </cell>
          <cell r="T842" t="str">
            <v>R. Todd Foster</v>
          </cell>
          <cell r="U842" t="str">
            <v>863-385-8700</v>
          </cell>
          <cell r="V842" t="str">
            <v>Shannon Sapp</v>
          </cell>
          <cell r="W842" t="str">
            <v>2600 U.S. Highway 27 North</v>
          </cell>
          <cell r="X842" t="str">
            <v>Sebring</v>
          </cell>
          <cell r="Y842" t="str">
            <v>FL</v>
          </cell>
          <cell r="Z842" t="str">
            <v>33870</v>
          </cell>
          <cell r="AA842" t="str">
            <v>(863) 385-6190</v>
          </cell>
        </row>
        <row r="843">
          <cell r="A843">
            <v>781</v>
          </cell>
          <cell r="B843" t="str">
            <v>January 16, 2009</v>
          </cell>
          <cell r="C843" t="str">
            <v>FDIC</v>
          </cell>
          <cell r="D843" t="str">
            <v>RSSD</v>
          </cell>
          <cell r="E843">
            <v>3458040</v>
          </cell>
          <cell r="F843" t="str">
            <v>Pinnacle Bank Holding Company</v>
          </cell>
          <cell r="G843" t="str">
            <v>Private</v>
          </cell>
          <cell r="H843">
            <v>4389000</v>
          </cell>
          <cell r="I843" t="str">
            <v>Approve</v>
          </cell>
          <cell r="T843" t="str">
            <v>David L. Bridgeman</v>
          </cell>
          <cell r="U843" t="str">
            <v>386-774-2001 ext. 117</v>
          </cell>
          <cell r="V843" t="str">
            <v>John W. Hurlbutt 386-774-2001 ext. 150</v>
          </cell>
          <cell r="W843" t="str">
            <v>1113 Saxon Blvd.</v>
          </cell>
          <cell r="X843" t="str">
            <v>Orange City</v>
          </cell>
          <cell r="Y843" t="str">
            <v>FL</v>
          </cell>
          <cell r="Z843" t="str">
            <v>32763</v>
          </cell>
          <cell r="AA843" t="str">
            <v>(386) 774-2010</v>
          </cell>
        </row>
        <row r="844">
          <cell r="A844">
            <v>782</v>
          </cell>
          <cell r="B844" t="str">
            <v>January 16, 2009</v>
          </cell>
          <cell r="C844" t="str">
            <v>FDIC</v>
          </cell>
          <cell r="D844" t="str">
            <v>RSSD</v>
          </cell>
          <cell r="E844">
            <v>3146150</v>
          </cell>
          <cell r="F844" t="str">
            <v>U.S. Century Bank</v>
          </cell>
          <cell r="G844" t="str">
            <v>Private</v>
          </cell>
          <cell r="H844">
            <v>48721000</v>
          </cell>
          <cell r="I844" t="str">
            <v>Approve</v>
          </cell>
          <cell r="T844" t="str">
            <v>Samuel A. Milne</v>
          </cell>
          <cell r="U844" t="str">
            <v>305-715-5333</v>
          </cell>
          <cell r="V844" t="str">
            <v>David McCombie 305-715-5233</v>
          </cell>
          <cell r="W844" t="str">
            <v>2301 N.W. 87th Avenue</v>
          </cell>
          <cell r="X844" t="str">
            <v>Miami</v>
          </cell>
          <cell r="Y844" t="str">
            <v>FL</v>
          </cell>
          <cell r="Z844" t="str">
            <v>33172</v>
          </cell>
          <cell r="AA844" t="str">
            <v>(305) 594-3411</v>
          </cell>
        </row>
        <row r="845">
          <cell r="A845">
            <v>783</v>
          </cell>
          <cell r="B845" t="str">
            <v>January 16, 2009</v>
          </cell>
          <cell r="C845" t="str">
            <v>FDIC</v>
          </cell>
          <cell r="D845" t="str">
            <v>RSSD</v>
          </cell>
          <cell r="E845">
            <v>3029196</v>
          </cell>
          <cell r="F845" t="str">
            <v>Peoples Home Holding, Inc. / Home Bank of Arkansas</v>
          </cell>
          <cell r="G845" t="str">
            <v>Private</v>
          </cell>
          <cell r="H845">
            <v>1980780</v>
          </cell>
          <cell r="I845" t="str">
            <v>Approve</v>
          </cell>
          <cell r="T845" t="str">
            <v>Bill Hannah</v>
          </cell>
          <cell r="U845" t="str">
            <v>501-320-2265</v>
          </cell>
          <cell r="V845" t="str">
            <v>John Stacks 501-320-2265</v>
          </cell>
          <cell r="W845" t="str">
            <v>61 A South Broadview</v>
          </cell>
          <cell r="X845" t="str">
            <v>Greenbrier</v>
          </cell>
          <cell r="Y845" t="str">
            <v>AR</v>
          </cell>
          <cell r="Z845" t="str">
            <v>72058</v>
          </cell>
          <cell r="AA845" t="str">
            <v>(501) 320-2261</v>
          </cell>
        </row>
        <row r="846">
          <cell r="A846">
            <v>784</v>
          </cell>
          <cell r="B846" t="str">
            <v>January 16, 2009</v>
          </cell>
          <cell r="C846" t="str">
            <v>FDIC</v>
          </cell>
          <cell r="D846" t="str">
            <v>RSSD</v>
          </cell>
          <cell r="E846">
            <v>1832048</v>
          </cell>
          <cell r="F846" t="str">
            <v>Central Community Corporation / First State Bank of Central Texas</v>
          </cell>
          <cell r="G846" t="str">
            <v>Private</v>
          </cell>
          <cell r="H846">
            <v>22000000</v>
          </cell>
          <cell r="I846" t="str">
            <v>Approve</v>
          </cell>
          <cell r="T846" t="str">
            <v>Donald R. Grobowsky</v>
          </cell>
          <cell r="U846" t="str">
            <v>254-771-5550</v>
          </cell>
          <cell r="V846" t="str">
            <v>Randy Dozeman 254-771-5862</v>
          </cell>
          <cell r="W846" t="str">
            <v>5550 SW H.K. Dodgen Loop</v>
          </cell>
          <cell r="X846" t="str">
            <v xml:space="preserve">Temple </v>
          </cell>
          <cell r="Y846" t="str">
            <v>TX</v>
          </cell>
          <cell r="Z846" t="str">
            <v>76504</v>
          </cell>
          <cell r="AA846" t="str">
            <v>(254) 773-1661</v>
          </cell>
        </row>
        <row r="847">
          <cell r="A847">
            <v>785</v>
          </cell>
          <cell r="B847" t="str">
            <v>January 16, 2009</v>
          </cell>
          <cell r="C847" t="str">
            <v>FDIC</v>
          </cell>
          <cell r="D847" t="str">
            <v>RSSD</v>
          </cell>
          <cell r="E847">
            <v>1109263</v>
          </cell>
          <cell r="F847" t="str">
            <v>PSB Financial Corporation</v>
          </cell>
          <cell r="G847" t="str">
            <v>Private</v>
          </cell>
          <cell r="H847">
            <v>9400000</v>
          </cell>
          <cell r="I847" t="str">
            <v>Approve</v>
          </cell>
          <cell r="T847" t="str">
            <v>Clay Abington</v>
          </cell>
          <cell r="U847" t="str">
            <v>318-256-4355</v>
          </cell>
          <cell r="V847" t="str">
            <v>John J. Blake, III 318-256-0001</v>
          </cell>
          <cell r="W847" t="str">
            <v>P.O. Box 294 / (880 San Antonio Avenue)</v>
          </cell>
          <cell r="X847" t="str">
            <v>Many</v>
          </cell>
          <cell r="Y847" t="str">
            <v>LA</v>
          </cell>
          <cell r="Z847" t="str">
            <v>71449</v>
          </cell>
          <cell r="AA847" t="str">
            <v>(318) 256-9590</v>
          </cell>
        </row>
        <row r="848">
          <cell r="A848">
            <v>786</v>
          </cell>
          <cell r="B848" t="str">
            <v>January 16, 2009</v>
          </cell>
          <cell r="C848" t="str">
            <v>FDIC</v>
          </cell>
          <cell r="D848" t="str">
            <v>RSSD</v>
          </cell>
          <cell r="E848">
            <v>1247419</v>
          </cell>
          <cell r="F848" t="str">
            <v>Allegheny Valley Bancorp., Inc.</v>
          </cell>
          <cell r="G848" t="str">
            <v xml:space="preserve">Public </v>
          </cell>
          <cell r="H848">
            <v>4935000</v>
          </cell>
          <cell r="I848" t="str">
            <v>Approve</v>
          </cell>
          <cell r="T848" t="str">
            <v>Andrew W. Hasley</v>
          </cell>
          <cell r="U848" t="str">
            <v>412-781-0318 ext. 302</v>
          </cell>
          <cell r="V848" t="str">
            <v>Jason W. Ross 412-781-0318 ext. 314</v>
          </cell>
          <cell r="W848" t="str">
            <v>5137 Butler Street</v>
          </cell>
          <cell r="X848" t="str">
            <v>Pittsburgh</v>
          </cell>
          <cell r="Y848" t="str">
            <v>PA</v>
          </cell>
          <cell r="Z848" t="str">
            <v>15201</v>
          </cell>
          <cell r="AA848" t="str">
            <v>(412) 781-2024</v>
          </cell>
        </row>
        <row r="849">
          <cell r="A849">
            <v>787</v>
          </cell>
          <cell r="B849" t="str">
            <v>January 16, 2009</v>
          </cell>
          <cell r="C849" t="str">
            <v>FDIC</v>
          </cell>
          <cell r="D849" t="str">
            <v>RSSD</v>
          </cell>
          <cell r="E849">
            <v>2493697</v>
          </cell>
          <cell r="F849" t="str">
            <v>American Bank of Commerce</v>
          </cell>
          <cell r="G849" t="str">
            <v>Private</v>
          </cell>
          <cell r="H849">
            <v>1200000</v>
          </cell>
          <cell r="I849" t="str">
            <v>Approve</v>
          </cell>
          <cell r="T849" t="str">
            <v>Leonel E. Castillo</v>
          </cell>
          <cell r="U849" t="str">
            <v>801-342-5325</v>
          </cell>
          <cell r="V849" t="str">
            <v>Andrew Howard 801-342-5312</v>
          </cell>
          <cell r="W849" t="str">
            <v>3670 North University Avenue</v>
          </cell>
          <cell r="X849" t="str">
            <v>Provo</v>
          </cell>
          <cell r="Y849" t="str">
            <v>UT</v>
          </cell>
          <cell r="Z849" t="str">
            <v>84604</v>
          </cell>
          <cell r="AA849" t="str">
            <v>(801) 221-7676</v>
          </cell>
        </row>
        <row r="850">
          <cell r="A850">
            <v>788</v>
          </cell>
          <cell r="B850" t="str">
            <v>January 16, 2009</v>
          </cell>
          <cell r="C850" t="str">
            <v>FDIC</v>
          </cell>
          <cell r="D850" t="str">
            <v>RSSD</v>
          </cell>
          <cell r="E850">
            <v>51253</v>
          </cell>
          <cell r="F850" t="str">
            <v>Bank of Camden</v>
          </cell>
          <cell r="G850" t="str">
            <v>Private</v>
          </cell>
          <cell r="H850">
            <v>2500000</v>
          </cell>
          <cell r="I850" t="str">
            <v>Approve</v>
          </cell>
          <cell r="T850" t="str">
            <v>Matthew E. Daniels</v>
          </cell>
          <cell r="U850" t="str">
            <v>731-584-8236</v>
          </cell>
          <cell r="V850" t="str">
            <v>P. Stanley Medlin 731-584-8236</v>
          </cell>
          <cell r="W850" t="str">
            <v>102 East Main Street</v>
          </cell>
          <cell r="X850" t="str">
            <v>Camden</v>
          </cell>
          <cell r="Y850" t="str">
            <v>TN</v>
          </cell>
          <cell r="Z850" t="str">
            <v>38320</v>
          </cell>
          <cell r="AA850" t="str">
            <v>(731) 584-8250</v>
          </cell>
        </row>
        <row r="851">
          <cell r="A851">
            <v>789</v>
          </cell>
          <cell r="B851" t="str">
            <v>January 16, 2009</v>
          </cell>
          <cell r="C851" t="str">
            <v>FDIC</v>
          </cell>
          <cell r="D851" t="str">
            <v>RSSD</v>
          </cell>
          <cell r="E851">
            <v>1491913</v>
          </cell>
          <cell r="F851" t="str">
            <v>Blackhawk Bancorp, Inc.</v>
          </cell>
          <cell r="G851" t="str">
            <v>Private</v>
          </cell>
          <cell r="H851">
            <v>10000000</v>
          </cell>
          <cell r="I851" t="str">
            <v>Approve</v>
          </cell>
          <cell r="T851" t="str">
            <v>Todd James</v>
          </cell>
          <cell r="U851" t="str">
            <v>608-299-3476</v>
          </cell>
          <cell r="V851" t="str">
            <v>Richard Bastian 608-299-3400</v>
          </cell>
          <cell r="W851" t="str">
            <v>400 Broad Street</v>
          </cell>
          <cell r="X851" t="str">
            <v>Beloit</v>
          </cell>
          <cell r="Y851" t="str">
            <v>WI</v>
          </cell>
          <cell r="Z851" t="str">
            <v>53511</v>
          </cell>
          <cell r="AA851" t="str">
            <v>(608) 363-6186</v>
          </cell>
        </row>
        <row r="852">
          <cell r="A852">
            <v>790</v>
          </cell>
          <cell r="B852" t="str">
            <v>January 16, 2009</v>
          </cell>
          <cell r="C852" t="str">
            <v>FDIC</v>
          </cell>
          <cell r="D852" t="str">
            <v>RSSD</v>
          </cell>
          <cell r="E852">
            <v>3287503</v>
          </cell>
          <cell r="F852" t="str">
            <v>Bucks County Bank</v>
          </cell>
          <cell r="G852" t="str">
            <v>Private</v>
          </cell>
          <cell r="H852">
            <v>4182600</v>
          </cell>
          <cell r="I852" t="str">
            <v>Approve</v>
          </cell>
          <cell r="T852" t="str">
            <v>John D. Harding</v>
          </cell>
          <cell r="U852" t="str">
            <v>215-589-6201</v>
          </cell>
          <cell r="V852" t="str">
            <v>Albert S. Randa 215-589-6203</v>
          </cell>
          <cell r="W852" t="str">
            <v>200 S. Main Street</v>
          </cell>
          <cell r="X852" t="str">
            <v>Doylestown</v>
          </cell>
          <cell r="Y852" t="str">
            <v>PA</v>
          </cell>
          <cell r="Z852" t="str">
            <v>18901</v>
          </cell>
          <cell r="AA852" t="str">
            <v>(215) 589-6238</v>
          </cell>
        </row>
        <row r="853">
          <cell r="A853">
            <v>791</v>
          </cell>
          <cell r="B853" t="str">
            <v>January 16, 2009</v>
          </cell>
          <cell r="C853" t="str">
            <v>FDIC</v>
          </cell>
          <cell r="D853" t="str">
            <v>RSSD</v>
          </cell>
          <cell r="E853">
            <v>3271799</v>
          </cell>
          <cell r="F853" t="str">
            <v>Meridian Bank</v>
          </cell>
          <cell r="G853" t="str">
            <v>Private</v>
          </cell>
          <cell r="H853">
            <v>6200000</v>
          </cell>
          <cell r="I853" t="str">
            <v>Approve</v>
          </cell>
          <cell r="T853" t="str">
            <v>Christopher J. Annas</v>
          </cell>
          <cell r="U853" t="str">
            <v>484-568-5001</v>
          </cell>
          <cell r="V853" t="str">
            <v>Denise Lindsay 484-568-5004</v>
          </cell>
          <cell r="W853" t="str">
            <v>92 Lancaster Avenue</v>
          </cell>
          <cell r="X853" t="str">
            <v>Devon</v>
          </cell>
          <cell r="Y853" t="str">
            <v>PA</v>
          </cell>
          <cell r="Z853" t="str">
            <v>19333</v>
          </cell>
          <cell r="AA853" t="str">
            <v>(484) 582-0650</v>
          </cell>
        </row>
        <row r="854">
          <cell r="A854">
            <v>792</v>
          </cell>
          <cell r="B854" t="str">
            <v>January 16, 2009</v>
          </cell>
          <cell r="C854" t="str">
            <v>FDIC</v>
          </cell>
          <cell r="D854" t="str">
            <v>RSSD</v>
          </cell>
          <cell r="E854">
            <v>3487509</v>
          </cell>
          <cell r="F854" t="str">
            <v>Colonial American Bank</v>
          </cell>
          <cell r="G854" t="str">
            <v>Private</v>
          </cell>
          <cell r="H854">
            <v>582000</v>
          </cell>
          <cell r="I854" t="str">
            <v>Approve</v>
          </cell>
          <cell r="T854" t="str">
            <v>Daniel J. Machon, Jr.</v>
          </cell>
          <cell r="U854" t="str">
            <v>610-941-1266</v>
          </cell>
          <cell r="V854" t="str">
            <v>Joseph A. Splendido 610-941-1266</v>
          </cell>
          <cell r="W854" t="str">
            <v>300 Conshohocken State Rd. #160</v>
          </cell>
          <cell r="X854" t="str">
            <v>West Conshohocken</v>
          </cell>
          <cell r="Y854" t="str">
            <v>PA</v>
          </cell>
          <cell r="Z854" t="str">
            <v>19428</v>
          </cell>
          <cell r="AA854" t="str">
            <v>(610) 941-4655</v>
          </cell>
        </row>
        <row r="855">
          <cell r="A855">
            <v>793</v>
          </cell>
          <cell r="B855" t="str">
            <v>January 16, 2009</v>
          </cell>
          <cell r="C855" t="str">
            <v>FDIC</v>
          </cell>
          <cell r="D855" t="str">
            <v>RSSD</v>
          </cell>
          <cell r="E855">
            <v>3131400</v>
          </cell>
          <cell r="F855" t="str">
            <v>Commerce Bank of Arizona</v>
          </cell>
          <cell r="G855" t="str">
            <v>Private</v>
          </cell>
          <cell r="H855">
            <v>2000000</v>
          </cell>
          <cell r="I855" t="str">
            <v>Approve</v>
          </cell>
          <cell r="T855" t="str">
            <v>Michael Burke</v>
          </cell>
          <cell r="U855" t="str">
            <v>520-327-0513</v>
          </cell>
          <cell r="V855" t="str">
            <v>Alan Wahl 520-382-5571</v>
          </cell>
          <cell r="W855" t="str">
            <v>3805 E Broadway Blvd</v>
          </cell>
          <cell r="X855" t="str">
            <v>Tucson</v>
          </cell>
          <cell r="Y855" t="str">
            <v>AZ</v>
          </cell>
          <cell r="Z855" t="str">
            <v>85716</v>
          </cell>
          <cell r="AA855" t="str">
            <v>(520) 327-0513</v>
          </cell>
        </row>
        <row r="856">
          <cell r="A856">
            <v>794</v>
          </cell>
          <cell r="B856" t="str">
            <v>January 16, 2009</v>
          </cell>
          <cell r="C856" t="str">
            <v>FDIC</v>
          </cell>
          <cell r="D856" t="str">
            <v>RSSD</v>
          </cell>
          <cell r="E856">
            <v>2971261</v>
          </cell>
          <cell r="F856" t="str">
            <v>First BancTrust Corporation</v>
          </cell>
          <cell r="G856" t="str">
            <v xml:space="preserve">Public </v>
          </cell>
          <cell r="H856">
            <v>7350000</v>
          </cell>
          <cell r="I856" t="str">
            <v>Approve</v>
          </cell>
          <cell r="T856" t="str">
            <v>Terry J. Howard</v>
          </cell>
          <cell r="U856" t="str">
            <v>217-465-0260</v>
          </cell>
          <cell r="V856" t="str">
            <v>Jack R. Franklin 217-465-0265</v>
          </cell>
          <cell r="W856" t="str">
            <v>101 S. Central Avenue, P.O. Box 880</v>
          </cell>
          <cell r="X856" t="str">
            <v>Paris</v>
          </cell>
          <cell r="Y856" t="str">
            <v>IL</v>
          </cell>
          <cell r="Z856" t="str">
            <v>61944-0880</v>
          </cell>
          <cell r="AA856" t="str">
            <v>(217) 465-0285</v>
          </cell>
        </row>
        <row r="857">
          <cell r="A857">
            <v>795</v>
          </cell>
          <cell r="B857" t="str">
            <v>January 16, 2009</v>
          </cell>
          <cell r="C857" t="str">
            <v>FDIC</v>
          </cell>
          <cell r="D857" t="str">
            <v>RSSD</v>
          </cell>
          <cell r="E857">
            <v>2575249</v>
          </cell>
          <cell r="F857" t="str">
            <v>Midwest Bancorporation, Inc.</v>
          </cell>
          <cell r="G857" t="str">
            <v>Private</v>
          </cell>
          <cell r="H857">
            <v>7281000</v>
          </cell>
          <cell r="I857" t="str">
            <v>Approve</v>
          </cell>
          <cell r="T857" t="str">
            <v>Dennis Smelser</v>
          </cell>
          <cell r="U857" t="str">
            <v>573-686-1466</v>
          </cell>
          <cell r="V857" t="str">
            <v>Jerry Dorton 573-686-1466</v>
          </cell>
          <cell r="W857" t="str">
            <v>4482 Highway PP</v>
          </cell>
          <cell r="X857" t="str">
            <v>Poplar Bluff</v>
          </cell>
          <cell r="Y857" t="str">
            <v>MO</v>
          </cell>
          <cell r="Z857" t="str">
            <v>63901</v>
          </cell>
          <cell r="AA857" t="str">
            <v>(573) 776-1299</v>
          </cell>
        </row>
        <row r="858">
          <cell r="A858">
            <v>796</v>
          </cell>
          <cell r="B858" t="str">
            <v>January 16, 2009</v>
          </cell>
          <cell r="C858" t="str">
            <v>FDIC</v>
          </cell>
          <cell r="D858" t="str">
            <v>RSSD</v>
          </cell>
          <cell r="E858">
            <v>1491463</v>
          </cell>
          <cell r="F858" t="str">
            <v>FMS Bancorp, Inc.</v>
          </cell>
          <cell r="G858" t="str">
            <v>Private</v>
          </cell>
          <cell r="H858">
            <v>5400000</v>
          </cell>
          <cell r="I858" t="str">
            <v>Approve</v>
          </cell>
          <cell r="T858" t="str">
            <v>Kacey Bess</v>
          </cell>
          <cell r="U858" t="str">
            <v>573-785-6800</v>
          </cell>
          <cell r="V858" t="str">
            <v>Larry Potter 573-785-6800</v>
          </cell>
          <cell r="W858" t="str">
            <v>P.O. Box 430</v>
          </cell>
          <cell r="X858" t="str">
            <v>Poplar Bluff</v>
          </cell>
          <cell r="Y858" t="str">
            <v>MO</v>
          </cell>
          <cell r="Z858" t="str">
            <v>63902</v>
          </cell>
          <cell r="AA858" t="str">
            <v>(573) 785-0509</v>
          </cell>
        </row>
        <row r="859">
          <cell r="A859">
            <v>797</v>
          </cell>
          <cell r="B859" t="str">
            <v>January 16, 2009</v>
          </cell>
          <cell r="C859" t="str">
            <v>FDIC</v>
          </cell>
          <cell r="D859" t="str">
            <v>RSSD</v>
          </cell>
          <cell r="E859">
            <v>3735152</v>
          </cell>
          <cell r="F859" t="str">
            <v>First State Bancorporation, Inc.</v>
          </cell>
          <cell r="G859" t="str">
            <v>Private</v>
          </cell>
          <cell r="H859">
            <v>4250000</v>
          </cell>
          <cell r="I859" t="str">
            <v>Approve</v>
          </cell>
          <cell r="T859" t="str">
            <v>Lee H. Garlach</v>
          </cell>
          <cell r="U859" t="str">
            <v>217-659-7776</v>
          </cell>
          <cell r="V859" t="str">
            <v>Dean A. Heinzmann</v>
          </cell>
          <cell r="W859" t="str">
            <v>15719 13th Street</v>
          </cell>
          <cell r="X859" t="str">
            <v xml:space="preserve">Milan </v>
          </cell>
          <cell r="Y859" t="str">
            <v>IL</v>
          </cell>
          <cell r="Z859" t="str">
            <v>61264</v>
          </cell>
          <cell r="AA859" t="str">
            <v>(217) 659-7772</v>
          </cell>
        </row>
        <row r="860">
          <cell r="A860">
            <v>798</v>
          </cell>
          <cell r="B860" t="str">
            <v>January 16, 2009</v>
          </cell>
          <cell r="C860" t="str">
            <v>FDIC</v>
          </cell>
          <cell r="D860" t="str">
            <v>RSSD</v>
          </cell>
          <cell r="E860">
            <v>1416550</v>
          </cell>
          <cell r="F860" t="str">
            <v>First State Bancshares, Inc.</v>
          </cell>
          <cell r="G860" t="str">
            <v>Private</v>
          </cell>
          <cell r="H860">
            <v>4400000</v>
          </cell>
          <cell r="I860" t="str">
            <v>Approve</v>
          </cell>
          <cell r="T860" t="str">
            <v>David P. Strautz</v>
          </cell>
          <cell r="U860" t="str">
            <v>636-940-5551</v>
          </cell>
          <cell r="V860" t="str">
            <v>Luanne Cundiff 636-940-5521</v>
          </cell>
          <cell r="W860" t="str">
            <v>206 North Fifth Street</v>
          </cell>
          <cell r="X860" t="str">
            <v>St. Charles</v>
          </cell>
          <cell r="Y860" t="str">
            <v>MO</v>
          </cell>
          <cell r="Z860" t="str">
            <v>63301</v>
          </cell>
          <cell r="AA860" t="str">
            <v>(636) 940-5566</v>
          </cell>
        </row>
        <row r="861">
          <cell r="A861">
            <v>799</v>
          </cell>
          <cell r="B861" t="str">
            <v>January 16, 2009</v>
          </cell>
          <cell r="C861" t="str">
            <v>FDIC</v>
          </cell>
          <cell r="D861" t="str">
            <v>RSSD</v>
          </cell>
          <cell r="E861">
            <v>3460267</v>
          </cell>
          <cell r="F861" t="str">
            <v>Graystone Financial Corp.</v>
          </cell>
          <cell r="G861" t="str">
            <v>Private</v>
          </cell>
          <cell r="H861">
            <v>17357250</v>
          </cell>
          <cell r="I861" t="str">
            <v>Approve</v>
          </cell>
          <cell r="T861" t="str">
            <v>Mark Merrill</v>
          </cell>
          <cell r="U861" t="str">
            <v>717-238-4618</v>
          </cell>
          <cell r="V861" t="str">
            <v>John D. Finley 717-724-4603</v>
          </cell>
          <cell r="W861" t="str">
            <v>112 Market St.</v>
          </cell>
          <cell r="X861" t="str">
            <v>Harrisburg</v>
          </cell>
          <cell r="Y861" t="str">
            <v>PA</v>
          </cell>
          <cell r="Z861" t="str">
            <v>17101</v>
          </cell>
          <cell r="AA861" t="str">
            <v>(717) 238-3859</v>
          </cell>
        </row>
        <row r="862">
          <cell r="A862">
            <v>800</v>
          </cell>
          <cell r="B862" t="str">
            <v>January 16, 2009</v>
          </cell>
          <cell r="C862" t="str">
            <v>FDIC</v>
          </cell>
          <cell r="D862" t="str">
            <v>RSSD</v>
          </cell>
          <cell r="E862">
            <v>1209761</v>
          </cell>
          <cell r="F862" t="str">
            <v>Illini Corporation</v>
          </cell>
          <cell r="G862" t="str">
            <v>Private</v>
          </cell>
          <cell r="H862">
            <v>5500000</v>
          </cell>
          <cell r="I862" t="str">
            <v>Approve</v>
          </cell>
          <cell r="T862" t="str">
            <v>Gaylon E. Martin</v>
          </cell>
          <cell r="U862" t="str">
            <v>217-787-5111, ext. 149</v>
          </cell>
          <cell r="V862" t="str">
            <v>Dennis Guthrie 217-787-5111, ext. 214</v>
          </cell>
          <cell r="W862" t="str">
            <v>3200 W. Iles Ave., P.O. Box 13257</v>
          </cell>
          <cell r="X862" t="str">
            <v xml:space="preserve">Springfield </v>
          </cell>
          <cell r="Y862" t="str">
            <v>IL</v>
          </cell>
          <cell r="Z862" t="str">
            <v>62791-3257</v>
          </cell>
          <cell r="AA862" t="str">
            <v>(217) 547-9651</v>
          </cell>
        </row>
        <row r="863">
          <cell r="A863">
            <v>801</v>
          </cell>
          <cell r="B863" t="str">
            <v>January 16, 2009</v>
          </cell>
          <cell r="C863" t="str">
            <v>FDIC</v>
          </cell>
          <cell r="D863" t="str">
            <v>RSSD</v>
          </cell>
          <cell r="E863">
            <v>536527</v>
          </cell>
          <cell r="F863" t="str">
            <v>Industrial Bank</v>
          </cell>
          <cell r="G863" t="str">
            <v>Private</v>
          </cell>
          <cell r="H863">
            <v>6632000</v>
          </cell>
          <cell r="I863" t="str">
            <v>Approve</v>
          </cell>
          <cell r="T863" t="str">
            <v>Thomas E. McLaurin, Jr</v>
          </cell>
          <cell r="U863" t="str">
            <v>202-722-2000, ext. 3034</v>
          </cell>
          <cell r="V863" t="str">
            <v>Thomas Wilson, Jr. 202-722-2000, ext. 3018</v>
          </cell>
          <cell r="W863" t="str">
            <v>4812 Georgia Ave, NW.</v>
          </cell>
          <cell r="X863" t="str">
            <v>Washington</v>
          </cell>
          <cell r="Y863" t="str">
            <v>DC</v>
          </cell>
          <cell r="Z863" t="str">
            <v>20011</v>
          </cell>
          <cell r="AA863" t="str">
            <v>(202) 722-7521</v>
          </cell>
        </row>
        <row r="864">
          <cell r="A864">
            <v>802</v>
          </cell>
          <cell r="B864" t="str">
            <v>January 16, 2009</v>
          </cell>
          <cell r="C864" t="str">
            <v>FDIC</v>
          </cell>
          <cell r="D864" t="str">
            <v>RSSD</v>
          </cell>
          <cell r="E864">
            <v>2784890</v>
          </cell>
          <cell r="F864" t="str">
            <v>Kentucky National Bancorp, Inc.</v>
          </cell>
          <cell r="G864" t="str">
            <v>Private</v>
          </cell>
          <cell r="H864">
            <v>2700000</v>
          </cell>
          <cell r="I864" t="str">
            <v>Approve</v>
          </cell>
          <cell r="T864" t="str">
            <v>Ronald J. Pence</v>
          </cell>
          <cell r="U864" t="str">
            <v>270-737-6000</v>
          </cell>
          <cell r="V864" t="str">
            <v>Paula Skaggs 270-737-6000</v>
          </cell>
          <cell r="W864" t="str">
            <v>1000 N. Dixie</v>
          </cell>
          <cell r="X864" t="str">
            <v>Elizabethtown</v>
          </cell>
          <cell r="Y864" t="str">
            <v>KY</v>
          </cell>
          <cell r="Z864" t="str">
            <v>42701</v>
          </cell>
          <cell r="AA864" t="str">
            <v>(270) 769-3512</v>
          </cell>
        </row>
        <row r="865">
          <cell r="A865">
            <v>803</v>
          </cell>
          <cell r="B865" t="str">
            <v>January 16, 2009</v>
          </cell>
          <cell r="C865" t="str">
            <v>FDIC</v>
          </cell>
          <cell r="D865" t="str">
            <v>RSSD</v>
          </cell>
          <cell r="E865">
            <v>1123933</v>
          </cell>
          <cell r="F865" t="str">
            <v>Mackinac Financial Corporation</v>
          </cell>
          <cell r="G865" t="str">
            <v xml:space="preserve">Public </v>
          </cell>
          <cell r="H865">
            <v>11000000</v>
          </cell>
          <cell r="I865" t="str">
            <v>Approve</v>
          </cell>
          <cell r="T865" t="str">
            <v>Ernie R. Krueger</v>
          </cell>
          <cell r="U865" t="str">
            <v>906-341-7158</v>
          </cell>
          <cell r="V865" t="str">
            <v>Kelly W. George 906-341-7140</v>
          </cell>
          <cell r="W865" t="str">
            <v>130 South Cedar Street, PO Box 369</v>
          </cell>
          <cell r="X865" t="str">
            <v>Manistique</v>
          </cell>
          <cell r="Y865" t="str">
            <v>MI</v>
          </cell>
          <cell r="Z865" t="str">
            <v>49854</v>
          </cell>
          <cell r="AA865" t="str">
            <v>(906) 341-7879</v>
          </cell>
        </row>
        <row r="866">
          <cell r="A866">
            <v>804</v>
          </cell>
          <cell r="B866" t="str">
            <v>January 16, 2009</v>
          </cell>
          <cell r="C866" t="str">
            <v>FDIC</v>
          </cell>
          <cell r="D866" t="str">
            <v>RSSD</v>
          </cell>
          <cell r="E866">
            <v>3130216</v>
          </cell>
          <cell r="F866" t="str">
            <v>Northwest Commercial Bank</v>
          </cell>
          <cell r="G866" t="str">
            <v>Private</v>
          </cell>
          <cell r="H866">
            <v>1992000</v>
          </cell>
          <cell r="I866" t="str">
            <v>Approve</v>
          </cell>
          <cell r="T866" t="str">
            <v>Kurt F. Graff</v>
          </cell>
          <cell r="U866" t="str">
            <v>253-596-5020</v>
          </cell>
          <cell r="V866" t="str">
            <v>George G. McNelly 253-596-5026</v>
          </cell>
          <cell r="W866" t="str">
            <v>5726 - 100th Street SW</v>
          </cell>
          <cell r="X866" t="str">
            <v>Lakewood</v>
          </cell>
          <cell r="Y866" t="str">
            <v>WA</v>
          </cell>
          <cell r="Z866" t="str">
            <v>98499</v>
          </cell>
          <cell r="AA866" t="str">
            <v>(253) 581-7797</v>
          </cell>
        </row>
        <row r="867">
          <cell r="A867">
            <v>805</v>
          </cell>
          <cell r="B867" t="str">
            <v>January 16, 2009</v>
          </cell>
          <cell r="C867" t="str">
            <v>FDIC</v>
          </cell>
          <cell r="D867" t="str">
            <v>RSSD</v>
          </cell>
          <cell r="E867">
            <v>3733411</v>
          </cell>
          <cell r="F867" t="str">
            <v>NUVO Bank &amp; Trust Company</v>
          </cell>
          <cell r="G867" t="str">
            <v>Private</v>
          </cell>
          <cell r="H867">
            <v>369900</v>
          </cell>
          <cell r="I867" t="str">
            <v>Approve</v>
          </cell>
          <cell r="T867" t="str">
            <v>Eric D. Boecher</v>
          </cell>
          <cell r="U867" t="str">
            <v>413-787-2704</v>
          </cell>
          <cell r="V867" t="str">
            <v>James E. Gardner 413-787-2701</v>
          </cell>
          <cell r="W867" t="str">
            <v>Tower Square; 1500 Main Street; PO Box 15209</v>
          </cell>
          <cell r="X867" t="str">
            <v xml:space="preserve">Springfield </v>
          </cell>
          <cell r="Y867" t="str">
            <v>MA</v>
          </cell>
          <cell r="Z867" t="str">
            <v>01115-5209</v>
          </cell>
          <cell r="AA867" t="str">
            <v>(413) 787-2774</v>
          </cell>
        </row>
        <row r="868">
          <cell r="A868">
            <v>806</v>
          </cell>
          <cell r="B868" t="str">
            <v>January 16, 2009</v>
          </cell>
          <cell r="C868" t="str">
            <v>FDIC</v>
          </cell>
          <cell r="D868" t="str">
            <v>RSSD</v>
          </cell>
          <cell r="E868">
            <v>3277979</v>
          </cell>
          <cell r="F868" t="str">
            <v>Penn Liberty Financial Corp.</v>
          </cell>
          <cell r="G868" t="str">
            <v>Private</v>
          </cell>
          <cell r="H868">
            <v>8944000</v>
          </cell>
          <cell r="I868" t="str">
            <v>Approve</v>
          </cell>
          <cell r="T868" t="str">
            <v>Patrick J. Ward</v>
          </cell>
          <cell r="U868" t="str">
            <v>610-535-4510</v>
          </cell>
          <cell r="V868" t="str">
            <v>Ted Aicher 610-535-4530</v>
          </cell>
          <cell r="W868" t="str">
            <v>353 W. Lancaster Avenue, Suite 300</v>
          </cell>
          <cell r="X868" t="str">
            <v>Wayne</v>
          </cell>
          <cell r="Y868" t="str">
            <v>PA</v>
          </cell>
          <cell r="Z868" t="str">
            <v>19087</v>
          </cell>
          <cell r="AA868" t="str">
            <v>(610) 254-0814</v>
          </cell>
        </row>
        <row r="869">
          <cell r="A869">
            <v>807</v>
          </cell>
          <cell r="B869" t="str">
            <v>January 16, 2009</v>
          </cell>
          <cell r="C869" t="str">
            <v>FDIC</v>
          </cell>
          <cell r="D869" t="str">
            <v>RSSD</v>
          </cell>
          <cell r="E869">
            <v>148238</v>
          </cell>
          <cell r="F869" t="str">
            <v>PB Bancshares, Inc. / Peoples Bank</v>
          </cell>
          <cell r="G869" t="str">
            <v>Private</v>
          </cell>
          <cell r="H869">
            <v>3038000</v>
          </cell>
          <cell r="I869" t="str">
            <v>Approve</v>
          </cell>
          <cell r="T869" t="str">
            <v>J. Autry Gobbell</v>
          </cell>
          <cell r="U869" t="str">
            <v>931-676-3311</v>
          </cell>
          <cell r="V869" t="str">
            <v>Pat Holder 931-676-3311</v>
          </cell>
          <cell r="W869" t="str">
            <v>129 Main Street</v>
          </cell>
          <cell r="X869" t="str">
            <v>Clifton</v>
          </cell>
          <cell r="Y869" t="str">
            <v>TN</v>
          </cell>
          <cell r="Z869" t="str">
            <v>38425</v>
          </cell>
          <cell r="AA869" t="str">
            <v>(931) 676-5110</v>
          </cell>
        </row>
        <row r="870">
          <cell r="A870">
            <v>808</v>
          </cell>
          <cell r="B870" t="str">
            <v>January 16, 2009</v>
          </cell>
          <cell r="C870" t="str">
            <v>FDIC</v>
          </cell>
          <cell r="D870" t="str">
            <v>RSSD</v>
          </cell>
          <cell r="E870">
            <v>3049514</v>
          </cell>
          <cell r="F870" t="str">
            <v>Premier Service Bank</v>
          </cell>
          <cell r="G870" t="str">
            <v xml:space="preserve">Public </v>
          </cell>
          <cell r="H870">
            <v>4000000</v>
          </cell>
          <cell r="I870" t="str">
            <v>Approve</v>
          </cell>
          <cell r="T870" t="str">
            <v>Keyy L. Pendergast</v>
          </cell>
          <cell r="U870" t="str">
            <v>951-274-2400, ext. 223</v>
          </cell>
          <cell r="V870" t="str">
            <v>Jessica W. Lee 951-274-2400, ext. 234</v>
          </cell>
          <cell r="W870" t="str">
            <v>3637 Arlington Avenue, Suite B</v>
          </cell>
          <cell r="X870" t="str">
            <v>Riverside</v>
          </cell>
          <cell r="Y870" t="str">
            <v>CA</v>
          </cell>
          <cell r="Z870" t="str">
            <v>92506</v>
          </cell>
          <cell r="AA870" t="str">
            <v>(951) 274-2412</v>
          </cell>
        </row>
        <row r="871">
          <cell r="A871">
            <v>809</v>
          </cell>
          <cell r="B871" t="str">
            <v>January 16, 2009</v>
          </cell>
          <cell r="C871" t="str">
            <v>FDIC</v>
          </cell>
          <cell r="D871" t="str">
            <v>RSSD</v>
          </cell>
        </row>
        <row r="872">
          <cell r="A872">
            <v>810</v>
          </cell>
          <cell r="B872" t="str">
            <v>January 16, 2009</v>
          </cell>
          <cell r="C872" t="str">
            <v>FDIC</v>
          </cell>
          <cell r="D872" t="str">
            <v>RSSD</v>
          </cell>
        </row>
        <row r="873">
          <cell r="A873">
            <v>811</v>
          </cell>
          <cell r="B873" t="str">
            <v>January 16, 2009</v>
          </cell>
          <cell r="C873" t="str">
            <v>FDIC</v>
          </cell>
          <cell r="D873" t="str">
            <v>RSSD</v>
          </cell>
        </row>
        <row r="874">
          <cell r="A874">
            <v>812</v>
          </cell>
          <cell r="B874" t="str">
            <v>January 16, 2009</v>
          </cell>
          <cell r="C874" t="str">
            <v>FDIC</v>
          </cell>
          <cell r="D874" t="str">
            <v>RSSD</v>
          </cell>
        </row>
        <row r="875">
          <cell r="A875">
            <v>813</v>
          </cell>
          <cell r="B875" t="str">
            <v>January 16, 2009</v>
          </cell>
          <cell r="C875" t="str">
            <v>FDIC</v>
          </cell>
          <cell r="D875" t="str">
            <v>RSSD</v>
          </cell>
        </row>
        <row r="876">
          <cell r="A876">
            <v>814</v>
          </cell>
          <cell r="B876" t="str">
            <v>January 16, 2009</v>
          </cell>
          <cell r="C876" t="str">
            <v>FDIC</v>
          </cell>
          <cell r="D876" t="str">
            <v>RSSD</v>
          </cell>
        </row>
        <row r="877">
          <cell r="A877">
            <v>815</v>
          </cell>
          <cell r="B877" t="str">
            <v>January 16, 2009</v>
          </cell>
          <cell r="C877" t="str">
            <v>FDIC</v>
          </cell>
          <cell r="D877" t="str">
            <v>RSSD</v>
          </cell>
        </row>
        <row r="878">
          <cell r="A878">
            <v>816</v>
          </cell>
          <cell r="B878" t="str">
            <v>January 16, 2009</v>
          </cell>
          <cell r="C878" t="str">
            <v>FDIC</v>
          </cell>
          <cell r="D878" t="str">
            <v>RSSD</v>
          </cell>
        </row>
        <row r="879">
          <cell r="A879">
            <v>817</v>
          </cell>
          <cell r="B879" t="str">
            <v>January 16, 2009</v>
          </cell>
          <cell r="C879" t="str">
            <v>FDIC</v>
          </cell>
          <cell r="D879" t="str">
            <v>RSSD</v>
          </cell>
        </row>
        <row r="880">
          <cell r="A880">
            <v>818</v>
          </cell>
          <cell r="B880" t="str">
            <v>January 16, 2009</v>
          </cell>
          <cell r="C880" t="str">
            <v>FDIC</v>
          </cell>
          <cell r="D880" t="str">
            <v>RSSD</v>
          </cell>
        </row>
      </sheetData>
      <sheetData sheetId="2" refreshError="1"/>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O2288"/>
  <sheetViews>
    <sheetView tabSelected="1" zoomScale="55" zoomScaleNormal="55" zoomScaleSheetLayoutView="10" zoomScalePageLayoutView="25" workbookViewId="0">
      <selection sqref="A1:M1"/>
    </sheetView>
  </sheetViews>
  <sheetFormatPr defaultColWidth="9.109375" defaultRowHeight="13.8"/>
  <cols>
    <col min="1" max="1" width="21.33203125" style="144" bestFit="1" customWidth="1"/>
    <col min="2" max="2" width="53.5546875" style="253" customWidth="1"/>
    <col min="3" max="3" width="18.33203125" style="253" bestFit="1" customWidth="1"/>
    <col min="4" max="4" width="6.33203125" style="144" bestFit="1" customWidth="1"/>
    <col min="5" max="5" width="13.109375" style="144" bestFit="1" customWidth="1"/>
    <col min="6" max="6" width="51.44140625" style="254" bestFit="1" customWidth="1"/>
    <col min="7" max="7" width="98.6640625" style="253" bestFit="1" customWidth="1"/>
    <col min="8" max="8" width="14.44140625" style="180" bestFit="1" customWidth="1"/>
    <col min="9" max="9" width="11.33203125" style="144" customWidth="1"/>
    <col min="10" max="10" width="16.44140625" style="144" customWidth="1"/>
    <col min="11" max="11" width="56.6640625" style="253" bestFit="1" customWidth="1"/>
    <col min="12" max="12" width="22.44140625" style="253" bestFit="1" customWidth="1"/>
    <col min="13" max="13" width="45.5546875" style="253" customWidth="1"/>
    <col min="14" max="14" width="24.109375" style="253" customWidth="1"/>
    <col min="15" max="15" width="10" style="253" bestFit="1" customWidth="1"/>
    <col min="16" max="16384" width="9.109375" style="253"/>
  </cols>
  <sheetData>
    <row r="1" spans="1:13">
      <c r="A1" s="282" t="s">
        <v>469</v>
      </c>
      <c r="B1" s="282"/>
      <c r="C1" s="282"/>
      <c r="D1" s="282"/>
      <c r="E1" s="282"/>
      <c r="F1" s="282"/>
      <c r="G1" s="282"/>
      <c r="H1" s="282"/>
      <c r="I1" s="282"/>
      <c r="J1" s="282"/>
      <c r="K1" s="282"/>
      <c r="L1" s="282"/>
      <c r="M1" s="282"/>
    </row>
    <row r="2" spans="1:13">
      <c r="A2" s="282" t="s">
        <v>470</v>
      </c>
      <c r="B2" s="282"/>
      <c r="C2" s="282"/>
      <c r="D2" s="282"/>
      <c r="E2" s="282"/>
      <c r="F2" s="282"/>
      <c r="G2" s="282"/>
      <c r="H2" s="282"/>
      <c r="I2" s="282"/>
      <c r="J2" s="282"/>
      <c r="K2" s="282"/>
      <c r="L2" s="282"/>
      <c r="M2" s="282"/>
    </row>
    <row r="4" spans="1:13" s="181" customFormat="1">
      <c r="A4" s="279" t="s">
        <v>0</v>
      </c>
      <c r="B4" s="279"/>
      <c r="C4" s="279"/>
      <c r="D4" s="279"/>
      <c r="E4" s="279"/>
      <c r="F4" s="279"/>
      <c r="G4" s="279"/>
      <c r="H4" s="279"/>
      <c r="I4" s="279"/>
      <c r="J4" s="279"/>
      <c r="K4" s="279"/>
      <c r="L4" s="279"/>
      <c r="M4" s="279"/>
    </row>
    <row r="5" spans="1:13" s="181" customFormat="1">
      <c r="A5" s="256"/>
      <c r="B5" s="256"/>
      <c r="C5" s="256"/>
      <c r="D5" s="256"/>
      <c r="E5" s="256"/>
      <c r="F5" s="256"/>
      <c r="G5" s="256"/>
      <c r="H5" s="256"/>
      <c r="I5" s="256"/>
      <c r="J5" s="256"/>
      <c r="K5" s="256"/>
      <c r="L5" s="256"/>
      <c r="M5" s="256"/>
    </row>
    <row r="6" spans="1:13" s="181" customFormat="1">
      <c r="A6" s="279" t="s">
        <v>471</v>
      </c>
      <c r="B6" s="279"/>
      <c r="C6" s="279"/>
      <c r="D6" s="279"/>
      <c r="E6" s="279"/>
      <c r="F6" s="279"/>
      <c r="G6" s="279"/>
      <c r="H6" s="279"/>
      <c r="I6" s="279"/>
      <c r="J6" s="279"/>
      <c r="K6" s="279"/>
      <c r="L6" s="279"/>
      <c r="M6" s="279"/>
    </row>
    <row r="7" spans="1:13" s="181" customFormat="1">
      <c r="A7" s="206"/>
      <c r="B7" s="206"/>
      <c r="C7" s="206"/>
      <c r="D7" s="206"/>
      <c r="E7" s="206"/>
      <c r="F7" s="206"/>
      <c r="G7" s="206"/>
      <c r="H7" s="206"/>
      <c r="I7" s="206"/>
      <c r="J7" s="206"/>
      <c r="K7" s="206"/>
      <c r="L7" s="206"/>
      <c r="M7" s="206"/>
    </row>
    <row r="8" spans="1:13" s="181" customFormat="1">
      <c r="A8" s="280" t="s">
        <v>550</v>
      </c>
      <c r="B8" s="280"/>
      <c r="C8" s="280"/>
      <c r="D8" s="280"/>
      <c r="E8" s="280"/>
      <c r="F8" s="280"/>
      <c r="G8" s="280"/>
      <c r="H8" s="280"/>
      <c r="I8" s="280"/>
      <c r="J8" s="280"/>
      <c r="K8" s="280"/>
      <c r="L8" s="280"/>
      <c r="M8" s="280"/>
    </row>
    <row r="9" spans="1:13" s="181" customFormat="1">
      <c r="A9" s="256"/>
      <c r="B9" s="256"/>
      <c r="C9" s="256"/>
      <c r="D9" s="256"/>
      <c r="E9" s="256"/>
      <c r="F9" s="256"/>
      <c r="G9" s="256"/>
      <c r="H9" s="256"/>
      <c r="I9" s="256"/>
      <c r="J9" s="256"/>
      <c r="K9" s="256"/>
      <c r="L9" s="256"/>
      <c r="M9" s="256"/>
    </row>
    <row r="10" spans="1:13" s="181" customFormat="1">
      <c r="A10" s="127"/>
      <c r="B10" s="127"/>
      <c r="C10" s="127"/>
      <c r="D10" s="127"/>
      <c r="E10" s="127"/>
      <c r="F10" s="127"/>
      <c r="G10" s="127"/>
      <c r="H10" s="127"/>
      <c r="I10" s="127"/>
      <c r="J10" s="127"/>
      <c r="K10" s="127"/>
      <c r="L10" s="127"/>
      <c r="M10" s="127"/>
    </row>
    <row r="11" spans="1:13">
      <c r="A11" s="283" t="s">
        <v>525</v>
      </c>
      <c r="B11" s="283"/>
      <c r="C11" s="283"/>
      <c r="D11" s="283"/>
      <c r="E11" s="283"/>
      <c r="F11" s="283"/>
      <c r="G11" s="283"/>
      <c r="H11" s="283"/>
      <c r="I11" s="283"/>
      <c r="J11" s="283"/>
      <c r="K11" s="283"/>
      <c r="L11" s="283"/>
      <c r="M11" s="283"/>
    </row>
    <row r="12" spans="1:13" ht="14.4" thickBot="1">
      <c r="A12" s="284"/>
      <c r="B12" s="284"/>
      <c r="C12" s="284"/>
      <c r="D12" s="284"/>
      <c r="E12" s="284"/>
      <c r="F12" s="284"/>
      <c r="G12" s="284"/>
      <c r="H12" s="284"/>
      <c r="I12" s="284"/>
      <c r="J12" s="284"/>
      <c r="K12" s="284"/>
      <c r="L12" s="284"/>
      <c r="M12" s="284"/>
    </row>
    <row r="13" spans="1:13" ht="12.75" customHeight="1">
      <c r="A13" s="285" t="s">
        <v>2</v>
      </c>
      <c r="B13" s="69" t="s">
        <v>174</v>
      </c>
      <c r="C13" s="69"/>
      <c r="D13" s="70"/>
      <c r="E13" s="287" t="s">
        <v>6</v>
      </c>
      <c r="F13" s="287" t="s">
        <v>143</v>
      </c>
      <c r="G13" s="287" t="s">
        <v>29</v>
      </c>
      <c r="H13" s="287" t="s">
        <v>7</v>
      </c>
      <c r="I13" s="290" t="s">
        <v>309</v>
      </c>
      <c r="J13" s="292" t="s">
        <v>46</v>
      </c>
      <c r="K13" s="292"/>
      <c r="L13" s="292"/>
      <c r="M13" s="293"/>
    </row>
    <row r="14" spans="1:13" s="255" customFormat="1" ht="28.2" thickBot="1">
      <c r="A14" s="286"/>
      <c r="B14" s="71" t="s">
        <v>3</v>
      </c>
      <c r="C14" s="72" t="s">
        <v>4</v>
      </c>
      <c r="D14" s="72" t="s">
        <v>5</v>
      </c>
      <c r="E14" s="288"/>
      <c r="F14" s="288"/>
      <c r="G14" s="289"/>
      <c r="H14" s="288"/>
      <c r="I14" s="291"/>
      <c r="J14" s="200" t="s">
        <v>49</v>
      </c>
      <c r="K14" s="257" t="s">
        <v>47</v>
      </c>
      <c r="L14" s="257" t="s">
        <v>58</v>
      </c>
      <c r="M14" s="204" t="s">
        <v>48</v>
      </c>
    </row>
    <row r="15" spans="1:13" ht="28.5" customHeight="1">
      <c r="A15" s="73">
        <v>39916</v>
      </c>
      <c r="B15" s="74" t="s">
        <v>146</v>
      </c>
      <c r="C15" s="74" t="s">
        <v>127</v>
      </c>
      <c r="D15" s="75" t="s">
        <v>128</v>
      </c>
      <c r="E15" s="75" t="s">
        <v>12</v>
      </c>
      <c r="F15" s="76" t="s">
        <v>147</v>
      </c>
      <c r="G15" s="77">
        <v>376000000</v>
      </c>
      <c r="H15" s="75" t="s">
        <v>70</v>
      </c>
      <c r="I15" s="210"/>
      <c r="J15" s="167">
        <v>39976</v>
      </c>
      <c r="K15" s="78">
        <v>284590000</v>
      </c>
      <c r="L15" s="79">
        <f>G15+K15</f>
        <v>660590000</v>
      </c>
      <c r="M15" s="153" t="s">
        <v>50</v>
      </c>
    </row>
    <row r="16" spans="1:13" ht="28.5" customHeight="1">
      <c r="A16" s="80"/>
      <c r="B16" s="129">
        <v>10310</v>
      </c>
      <c r="C16" s="81"/>
      <c r="D16" s="82"/>
      <c r="E16" s="82"/>
      <c r="F16" s="83"/>
      <c r="G16" s="84"/>
      <c r="H16" s="82"/>
      <c r="I16" s="205"/>
      <c r="J16" s="168">
        <v>40086</v>
      </c>
      <c r="K16" s="85">
        <v>121910000</v>
      </c>
      <c r="L16" s="86">
        <f>L15+K16</f>
        <v>782500000</v>
      </c>
      <c r="M16" s="158" t="s">
        <v>215</v>
      </c>
    </row>
    <row r="17" spans="1:13" ht="28.5" customHeight="1">
      <c r="A17" s="80"/>
      <c r="B17" s="129">
        <v>10310</v>
      </c>
      <c r="C17" s="81"/>
      <c r="D17" s="82"/>
      <c r="E17" s="82"/>
      <c r="F17" s="83"/>
      <c r="G17" s="84"/>
      <c r="H17" s="82"/>
      <c r="I17" s="205"/>
      <c r="J17" s="169">
        <v>40177</v>
      </c>
      <c r="K17" s="87">
        <v>131340000</v>
      </c>
      <c r="L17" s="88">
        <f>L16+K17</f>
        <v>913840000</v>
      </c>
      <c r="M17" s="154" t="s">
        <v>293</v>
      </c>
    </row>
    <row r="18" spans="1:13" ht="28.5" customHeight="1">
      <c r="A18" s="80"/>
      <c r="B18" s="129">
        <v>10310</v>
      </c>
      <c r="C18" s="81"/>
      <c r="D18" s="82"/>
      <c r="E18" s="82"/>
      <c r="F18" s="83"/>
      <c r="G18" s="84"/>
      <c r="H18" s="82"/>
      <c r="I18" s="205"/>
      <c r="J18" s="169">
        <v>40263</v>
      </c>
      <c r="K18" s="87">
        <v>-355530000</v>
      </c>
      <c r="L18" s="88">
        <f>L17+K18</f>
        <v>558310000</v>
      </c>
      <c r="M18" s="154" t="s">
        <v>50</v>
      </c>
    </row>
    <row r="19" spans="1:13" ht="28.5" customHeight="1">
      <c r="A19" s="80"/>
      <c r="B19" s="129">
        <v>10310</v>
      </c>
      <c r="C19" s="81"/>
      <c r="D19" s="82"/>
      <c r="E19" s="82"/>
      <c r="F19" s="83"/>
      <c r="G19" s="84"/>
      <c r="H19" s="82"/>
      <c r="I19" s="205"/>
      <c r="J19" s="169">
        <v>40373</v>
      </c>
      <c r="K19" s="87">
        <v>128690000</v>
      </c>
      <c r="L19" s="88">
        <f>L18+K19</f>
        <v>687000000</v>
      </c>
      <c r="M19" s="154" t="s">
        <v>50</v>
      </c>
    </row>
    <row r="20" spans="1:13" s="258" customFormat="1" ht="28.5" customHeight="1">
      <c r="A20" s="80"/>
      <c r="B20" s="129">
        <v>10310</v>
      </c>
      <c r="C20" s="81"/>
      <c r="D20" s="82"/>
      <c r="E20" s="82"/>
      <c r="F20" s="83"/>
      <c r="G20" s="84"/>
      <c r="H20" s="82"/>
      <c r="I20" s="205"/>
      <c r="J20" s="169">
        <v>40451</v>
      </c>
      <c r="K20" s="87">
        <v>4000000</v>
      </c>
      <c r="L20" s="88">
        <f t="shared" ref="L20" si="0">L19+K20</f>
        <v>691000000</v>
      </c>
      <c r="M20" s="154" t="s">
        <v>450</v>
      </c>
    </row>
    <row r="21" spans="1:13" s="258" customFormat="1" ht="28.5" customHeight="1">
      <c r="A21" s="80"/>
      <c r="B21" s="129">
        <v>10310</v>
      </c>
      <c r="C21" s="81"/>
      <c r="D21" s="82"/>
      <c r="E21" s="82"/>
      <c r="F21" s="83"/>
      <c r="G21" s="84"/>
      <c r="H21" s="82"/>
      <c r="I21" s="205"/>
      <c r="J21" s="169">
        <v>40451</v>
      </c>
      <c r="K21" s="89">
        <v>59807784</v>
      </c>
      <c r="L21" s="88">
        <f t="shared" ref="L21:L25" si="1">L20+K21</f>
        <v>750807784</v>
      </c>
      <c r="M21" s="154" t="s">
        <v>50</v>
      </c>
    </row>
    <row r="22" spans="1:13" s="258" customFormat="1" ht="28.5" customHeight="1">
      <c r="A22" s="80"/>
      <c r="B22" s="129">
        <v>10310</v>
      </c>
      <c r="C22" s="81"/>
      <c r="D22" s="82"/>
      <c r="E22" s="82"/>
      <c r="F22" s="83"/>
      <c r="G22" s="84"/>
      <c r="H22" s="82"/>
      <c r="I22" s="205"/>
      <c r="J22" s="169">
        <v>40498</v>
      </c>
      <c r="K22" s="89">
        <v>-700000</v>
      </c>
      <c r="L22" s="88">
        <f t="shared" si="1"/>
        <v>750107784</v>
      </c>
      <c r="M22" s="154" t="s">
        <v>353</v>
      </c>
    </row>
    <row r="23" spans="1:13" s="258" customFormat="1" ht="28.5" customHeight="1">
      <c r="A23" s="80"/>
      <c r="B23" s="129">
        <v>10310</v>
      </c>
      <c r="C23" s="81"/>
      <c r="D23" s="82"/>
      <c r="E23" s="82"/>
      <c r="F23" s="83"/>
      <c r="G23" s="84"/>
      <c r="H23" s="82"/>
      <c r="I23" s="205"/>
      <c r="J23" s="169">
        <v>40527</v>
      </c>
      <c r="K23" s="89">
        <v>64400000</v>
      </c>
      <c r="L23" s="88">
        <f t="shared" si="1"/>
        <v>814507784</v>
      </c>
      <c r="M23" s="154" t="s">
        <v>50</v>
      </c>
    </row>
    <row r="24" spans="1:13" s="258" customFormat="1" ht="28.5" customHeight="1">
      <c r="A24" s="80"/>
      <c r="B24" s="129">
        <v>10310</v>
      </c>
      <c r="C24" s="81"/>
      <c r="D24" s="82"/>
      <c r="E24" s="82"/>
      <c r="F24" s="83"/>
      <c r="G24" s="84"/>
      <c r="H24" s="82"/>
      <c r="I24" s="211"/>
      <c r="J24" s="169">
        <v>40549</v>
      </c>
      <c r="K24" s="89">
        <v>-639</v>
      </c>
      <c r="L24" s="88">
        <f t="shared" si="1"/>
        <v>814507145</v>
      </c>
      <c r="M24" s="154" t="s">
        <v>50</v>
      </c>
    </row>
    <row r="25" spans="1:13" s="258" customFormat="1" ht="28.5" customHeight="1">
      <c r="A25" s="80"/>
      <c r="B25" s="129">
        <v>10310</v>
      </c>
      <c r="C25" s="81"/>
      <c r="D25" s="82"/>
      <c r="E25" s="82"/>
      <c r="F25" s="83"/>
      <c r="G25" s="84"/>
      <c r="H25" s="82"/>
      <c r="I25" s="205"/>
      <c r="J25" s="169">
        <v>40556</v>
      </c>
      <c r="K25" s="89">
        <v>-2300000</v>
      </c>
      <c r="L25" s="88">
        <f t="shared" si="1"/>
        <v>812207145</v>
      </c>
      <c r="M25" s="154" t="s">
        <v>353</v>
      </c>
    </row>
    <row r="26" spans="1:13" s="258" customFormat="1" ht="28.5" customHeight="1">
      <c r="A26" s="80"/>
      <c r="B26" s="129">
        <v>10310</v>
      </c>
      <c r="C26" s="81"/>
      <c r="D26" s="82"/>
      <c r="E26" s="82"/>
      <c r="F26" s="83"/>
      <c r="G26" s="84"/>
      <c r="H26" s="82"/>
      <c r="I26" s="205"/>
      <c r="J26" s="169">
        <v>40590</v>
      </c>
      <c r="K26" s="89">
        <v>100000</v>
      </c>
      <c r="L26" s="88">
        <f t="shared" ref="L26:L34" si="2">L25+K26</f>
        <v>812307145</v>
      </c>
      <c r="M26" s="154" t="s">
        <v>353</v>
      </c>
    </row>
    <row r="27" spans="1:13" s="258" customFormat="1" ht="28.5" customHeight="1">
      <c r="A27" s="80"/>
      <c r="B27" s="129">
        <v>10310</v>
      </c>
      <c r="C27" s="81"/>
      <c r="D27" s="82"/>
      <c r="E27" s="82"/>
      <c r="F27" s="83"/>
      <c r="G27" s="84"/>
      <c r="H27" s="82"/>
      <c r="I27" s="205"/>
      <c r="J27" s="169">
        <v>40618</v>
      </c>
      <c r="K27" s="89">
        <v>3600000</v>
      </c>
      <c r="L27" s="88">
        <f t="shared" si="2"/>
        <v>815907145</v>
      </c>
      <c r="M27" s="154" t="s">
        <v>353</v>
      </c>
    </row>
    <row r="28" spans="1:13" s="258" customFormat="1" ht="28.5" customHeight="1">
      <c r="A28" s="80"/>
      <c r="B28" s="129">
        <v>10310</v>
      </c>
      <c r="C28" s="81"/>
      <c r="D28" s="82"/>
      <c r="E28" s="82"/>
      <c r="F28" s="83"/>
      <c r="G28" s="84"/>
      <c r="H28" s="82"/>
      <c r="I28" s="205"/>
      <c r="J28" s="169">
        <v>40632</v>
      </c>
      <c r="K28" s="89">
        <v>-735</v>
      </c>
      <c r="L28" s="88">
        <f t="shared" si="2"/>
        <v>815906410</v>
      </c>
      <c r="M28" s="154" t="s">
        <v>492</v>
      </c>
    </row>
    <row r="29" spans="1:13" s="258" customFormat="1" ht="28.5" customHeight="1">
      <c r="A29" s="80"/>
      <c r="B29" s="129">
        <v>10310</v>
      </c>
      <c r="C29" s="81"/>
      <c r="D29" s="82"/>
      <c r="E29" s="82"/>
      <c r="F29" s="83"/>
      <c r="G29" s="84"/>
      <c r="H29" s="82"/>
      <c r="I29" s="205"/>
      <c r="J29" s="169">
        <v>40646</v>
      </c>
      <c r="K29" s="89">
        <v>-100000</v>
      </c>
      <c r="L29" s="88">
        <f t="shared" si="2"/>
        <v>815806410</v>
      </c>
      <c r="M29" s="154" t="s">
        <v>353</v>
      </c>
    </row>
    <row r="30" spans="1:13" s="258" customFormat="1" ht="28.5" customHeight="1">
      <c r="A30" s="80"/>
      <c r="B30" s="129">
        <v>10310</v>
      </c>
      <c r="C30" s="81"/>
      <c r="D30" s="82"/>
      <c r="E30" s="82"/>
      <c r="F30" s="83"/>
      <c r="G30" s="84"/>
      <c r="H30" s="82"/>
      <c r="I30" s="205"/>
      <c r="J30" s="169">
        <v>40676</v>
      </c>
      <c r="K30" s="89">
        <v>400000</v>
      </c>
      <c r="L30" s="88">
        <f t="shared" si="2"/>
        <v>816206410</v>
      </c>
      <c r="M30" s="154" t="s">
        <v>353</v>
      </c>
    </row>
    <row r="31" spans="1:13" s="258" customFormat="1" ht="28.5" customHeight="1">
      <c r="A31" s="80"/>
      <c r="B31" s="129">
        <v>10310</v>
      </c>
      <c r="C31" s="81"/>
      <c r="D31" s="82"/>
      <c r="E31" s="82"/>
      <c r="F31" s="83"/>
      <c r="G31" s="84"/>
      <c r="H31" s="82"/>
      <c r="I31" s="205"/>
      <c r="J31" s="169">
        <v>40710</v>
      </c>
      <c r="K31" s="89">
        <v>-100000</v>
      </c>
      <c r="L31" s="88">
        <f t="shared" si="2"/>
        <v>816106410</v>
      </c>
      <c r="M31" s="154" t="s">
        <v>353</v>
      </c>
    </row>
    <row r="32" spans="1:13" s="258" customFormat="1" ht="28.5" customHeight="1">
      <c r="A32" s="80"/>
      <c r="B32" s="129">
        <v>10310</v>
      </c>
      <c r="C32" s="81"/>
      <c r="D32" s="82"/>
      <c r="E32" s="82"/>
      <c r="F32" s="83"/>
      <c r="G32" s="84"/>
      <c r="H32" s="82"/>
      <c r="I32" s="205"/>
      <c r="J32" s="169">
        <v>40723</v>
      </c>
      <c r="K32" s="89">
        <v>-6805</v>
      </c>
      <c r="L32" s="88">
        <f t="shared" si="2"/>
        <v>816099605</v>
      </c>
      <c r="M32" s="154" t="s">
        <v>492</v>
      </c>
    </row>
    <row r="33" spans="1:15" s="258" customFormat="1" ht="28.5" customHeight="1">
      <c r="A33" s="80"/>
      <c r="B33" s="129">
        <v>10310</v>
      </c>
      <c r="C33" s="81"/>
      <c r="D33" s="82"/>
      <c r="E33" s="82"/>
      <c r="F33" s="83"/>
      <c r="G33" s="84"/>
      <c r="H33" s="82"/>
      <c r="I33" s="205"/>
      <c r="J33" s="169">
        <v>40771</v>
      </c>
      <c r="K33" s="89">
        <v>-100000</v>
      </c>
      <c r="L33" s="88">
        <f t="shared" si="2"/>
        <v>815999605</v>
      </c>
      <c r="M33" s="154" t="s">
        <v>353</v>
      </c>
    </row>
    <row r="34" spans="1:15" s="258" customFormat="1" ht="28.5" customHeight="1">
      <c r="A34" s="80"/>
      <c r="B34" s="129">
        <v>10310</v>
      </c>
      <c r="C34" s="81"/>
      <c r="D34" s="82"/>
      <c r="E34" s="82"/>
      <c r="F34" s="83"/>
      <c r="G34" s="84"/>
      <c r="H34" s="82"/>
      <c r="I34" s="211"/>
      <c r="J34" s="169">
        <v>40801</v>
      </c>
      <c r="K34" s="89">
        <v>-200000</v>
      </c>
      <c r="L34" s="88">
        <f t="shared" si="2"/>
        <v>815799605</v>
      </c>
      <c r="M34" s="154" t="s">
        <v>353</v>
      </c>
    </row>
    <row r="35" spans="1:15" s="258" customFormat="1" ht="28.5" customHeight="1">
      <c r="A35" s="80"/>
      <c r="B35" s="129">
        <v>10310</v>
      </c>
      <c r="C35" s="81"/>
      <c r="D35" s="82"/>
      <c r="E35" s="82"/>
      <c r="F35" s="83"/>
      <c r="G35" s="84"/>
      <c r="H35" s="82"/>
      <c r="I35" s="211"/>
      <c r="J35" s="169">
        <v>40830</v>
      </c>
      <c r="K35" s="89">
        <v>-100000</v>
      </c>
      <c r="L35" s="88">
        <f t="shared" ref="L35" si="3">L34+K35</f>
        <v>815699605</v>
      </c>
      <c r="M35" s="154" t="s">
        <v>353</v>
      </c>
    </row>
    <row r="36" spans="1:15" s="258" customFormat="1" ht="28.5" customHeight="1">
      <c r="A36" s="80"/>
      <c r="B36" s="129">
        <v>10310</v>
      </c>
      <c r="C36" s="81"/>
      <c r="D36" s="82"/>
      <c r="E36" s="82"/>
      <c r="F36" s="83"/>
      <c r="G36" s="84"/>
      <c r="H36" s="82"/>
      <c r="I36" s="211"/>
      <c r="J36" s="169">
        <v>40863</v>
      </c>
      <c r="K36" s="89">
        <v>-100000</v>
      </c>
      <c r="L36" s="88">
        <f t="shared" ref="L36:L43" si="4">L35+K36</f>
        <v>815599605</v>
      </c>
      <c r="M36" s="154" t="s">
        <v>353</v>
      </c>
    </row>
    <row r="37" spans="1:15" s="258" customFormat="1" ht="28.5" customHeight="1">
      <c r="A37" s="80"/>
      <c r="B37" s="129">
        <v>10310</v>
      </c>
      <c r="C37" s="81"/>
      <c r="D37" s="82"/>
      <c r="E37" s="82"/>
      <c r="F37" s="83"/>
      <c r="G37" s="84"/>
      <c r="H37" s="82"/>
      <c r="I37" s="211"/>
      <c r="J37" s="169">
        <v>40921</v>
      </c>
      <c r="K37" s="89">
        <v>200000</v>
      </c>
      <c r="L37" s="88">
        <f t="shared" si="4"/>
        <v>815799605</v>
      </c>
      <c r="M37" s="154" t="s">
        <v>353</v>
      </c>
    </row>
    <row r="38" spans="1:15" s="258" customFormat="1" ht="28.5" customHeight="1">
      <c r="A38" s="80"/>
      <c r="B38" s="129">
        <v>10310</v>
      </c>
      <c r="C38" s="81"/>
      <c r="D38" s="82"/>
      <c r="E38" s="82"/>
      <c r="F38" s="83"/>
      <c r="G38" s="84"/>
      <c r="H38" s="82"/>
      <c r="I38" s="211"/>
      <c r="J38" s="169">
        <v>40983</v>
      </c>
      <c r="K38" s="89">
        <v>24800000</v>
      </c>
      <c r="L38" s="88">
        <f t="shared" si="4"/>
        <v>840599605</v>
      </c>
      <c r="M38" s="154" t="s">
        <v>353</v>
      </c>
    </row>
    <row r="39" spans="1:15" s="258" customFormat="1" ht="28.5" customHeight="1">
      <c r="A39" s="80"/>
      <c r="B39" s="129">
        <v>10310</v>
      </c>
      <c r="C39" s="81"/>
      <c r="D39" s="82"/>
      <c r="E39" s="82"/>
      <c r="F39" s="83"/>
      <c r="G39" s="84"/>
      <c r="H39" s="82"/>
      <c r="I39" s="211"/>
      <c r="J39" s="169">
        <v>41015</v>
      </c>
      <c r="K39" s="89">
        <v>1900000</v>
      </c>
      <c r="L39" s="88">
        <f t="shared" si="4"/>
        <v>842499605</v>
      </c>
      <c r="M39" s="154" t="s">
        <v>353</v>
      </c>
    </row>
    <row r="40" spans="1:15" s="258" customFormat="1" ht="28.5" customHeight="1">
      <c r="A40" s="80"/>
      <c r="B40" s="129">
        <v>10310</v>
      </c>
      <c r="C40" s="81"/>
      <c r="D40" s="82"/>
      <c r="E40" s="82"/>
      <c r="F40" s="83"/>
      <c r="G40" s="84"/>
      <c r="H40" s="82"/>
      <c r="I40" s="211"/>
      <c r="J40" s="169">
        <v>41045</v>
      </c>
      <c r="K40" s="89">
        <v>80000</v>
      </c>
      <c r="L40" s="88">
        <f t="shared" si="4"/>
        <v>842579605</v>
      </c>
      <c r="M40" s="154" t="s">
        <v>353</v>
      </c>
    </row>
    <row r="41" spans="1:15" s="258" customFormat="1" ht="28.5" customHeight="1">
      <c r="A41" s="80"/>
      <c r="B41" s="129">
        <v>10310</v>
      </c>
      <c r="C41" s="81"/>
      <c r="D41" s="82"/>
      <c r="E41" s="82"/>
      <c r="F41" s="83"/>
      <c r="G41" s="84"/>
      <c r="H41" s="82"/>
      <c r="I41" s="211"/>
      <c r="J41" s="169">
        <v>41074</v>
      </c>
      <c r="K41" s="89">
        <v>8710000</v>
      </c>
      <c r="L41" s="88">
        <f t="shared" si="4"/>
        <v>851289605</v>
      </c>
      <c r="M41" s="154" t="s">
        <v>353</v>
      </c>
    </row>
    <row r="42" spans="1:15" s="258" customFormat="1" ht="28.5" customHeight="1">
      <c r="A42" s="80"/>
      <c r="B42" s="129">
        <v>10310</v>
      </c>
      <c r="C42" s="81"/>
      <c r="D42" s="82"/>
      <c r="E42" s="82"/>
      <c r="F42" s="83"/>
      <c r="G42" s="84"/>
      <c r="H42" s="82"/>
      <c r="I42" s="211"/>
      <c r="J42" s="169">
        <v>41088</v>
      </c>
      <c r="K42" s="89">
        <v>-5176</v>
      </c>
      <c r="L42" s="88">
        <f t="shared" si="4"/>
        <v>851284429</v>
      </c>
      <c r="M42" s="154" t="s">
        <v>492</v>
      </c>
    </row>
    <row r="43" spans="1:15" s="258" customFormat="1" ht="28.5" customHeight="1">
      <c r="A43" s="80"/>
      <c r="B43" s="129">
        <v>10310</v>
      </c>
      <c r="C43" s="81"/>
      <c r="D43" s="82"/>
      <c r="E43" s="82"/>
      <c r="F43" s="83"/>
      <c r="G43" s="84"/>
      <c r="H43" s="82"/>
      <c r="I43" s="211"/>
      <c r="J43" s="169">
        <v>41106</v>
      </c>
      <c r="K43" s="89">
        <v>2430000</v>
      </c>
      <c r="L43" s="88">
        <f t="shared" si="4"/>
        <v>853714429</v>
      </c>
      <c r="M43" s="154" t="s">
        <v>353</v>
      </c>
    </row>
    <row r="44" spans="1:15" s="258" customFormat="1" ht="28.5" customHeight="1">
      <c r="A44" s="80"/>
      <c r="B44" s="129">
        <v>10310</v>
      </c>
      <c r="C44" s="81"/>
      <c r="D44" s="82"/>
      <c r="E44" s="82"/>
      <c r="F44" s="83"/>
      <c r="G44" s="84"/>
      <c r="H44" s="82"/>
      <c r="I44" s="211"/>
      <c r="J44" s="169">
        <v>41137</v>
      </c>
      <c r="K44" s="89">
        <v>2310000</v>
      </c>
      <c r="L44" s="88">
        <f t="shared" ref="L44:L50" si="5">L43+K44</f>
        <v>856024429</v>
      </c>
      <c r="M44" s="154" t="s">
        <v>353</v>
      </c>
    </row>
    <row r="45" spans="1:15" s="258" customFormat="1" ht="28.5" customHeight="1">
      <c r="A45" s="80"/>
      <c r="B45" s="129">
        <v>10310</v>
      </c>
      <c r="C45" s="81"/>
      <c r="D45" s="82"/>
      <c r="E45" s="82"/>
      <c r="F45" s="83"/>
      <c r="G45" s="84"/>
      <c r="H45" s="82"/>
      <c r="I45" s="211"/>
      <c r="J45" s="169">
        <v>41179</v>
      </c>
      <c r="K45" s="89">
        <v>-13961</v>
      </c>
      <c r="L45" s="88">
        <f t="shared" si="5"/>
        <v>856010468</v>
      </c>
      <c r="M45" s="154" t="s">
        <v>492</v>
      </c>
      <c r="O45" s="145"/>
    </row>
    <row r="46" spans="1:15" s="258" customFormat="1" ht="28.5" customHeight="1">
      <c r="A46" s="80"/>
      <c r="B46" s="129">
        <v>10310</v>
      </c>
      <c r="C46" s="81"/>
      <c r="D46" s="82"/>
      <c r="E46" s="82"/>
      <c r="F46" s="83"/>
      <c r="G46" s="84"/>
      <c r="H46" s="82"/>
      <c r="I46" s="211"/>
      <c r="J46" s="169">
        <v>41198</v>
      </c>
      <c r="K46" s="89">
        <v>126940000</v>
      </c>
      <c r="L46" s="88">
        <f t="shared" si="5"/>
        <v>982950468</v>
      </c>
      <c r="M46" s="154" t="s">
        <v>353</v>
      </c>
      <c r="O46" s="145"/>
    </row>
    <row r="47" spans="1:15" s="258" customFormat="1" ht="28.5" customHeight="1">
      <c r="A47" s="80"/>
      <c r="B47" s="129">
        <v>10310</v>
      </c>
      <c r="C47" s="81"/>
      <c r="D47" s="82"/>
      <c r="E47" s="82"/>
      <c r="F47" s="83"/>
      <c r="G47" s="84"/>
      <c r="H47" s="82"/>
      <c r="I47" s="211"/>
      <c r="J47" s="169">
        <v>41228</v>
      </c>
      <c r="K47" s="89">
        <v>9990000</v>
      </c>
      <c r="L47" s="88">
        <f t="shared" si="5"/>
        <v>992940468</v>
      </c>
      <c r="M47" s="154" t="s">
        <v>353</v>
      </c>
      <c r="O47" s="145"/>
    </row>
    <row r="48" spans="1:15" s="258" customFormat="1" ht="28.5" customHeight="1">
      <c r="A48" s="80"/>
      <c r="B48" s="129">
        <v>10310</v>
      </c>
      <c r="C48" s="81"/>
      <c r="D48" s="82"/>
      <c r="E48" s="82"/>
      <c r="F48" s="83"/>
      <c r="G48" s="84"/>
      <c r="H48" s="82"/>
      <c r="I48" s="211"/>
      <c r="J48" s="169">
        <v>41257</v>
      </c>
      <c r="K48" s="89">
        <v>10650000</v>
      </c>
      <c r="L48" s="88">
        <f t="shared" si="5"/>
        <v>1003590468</v>
      </c>
      <c r="M48" s="154" t="s">
        <v>353</v>
      </c>
      <c r="O48" s="145"/>
    </row>
    <row r="49" spans="1:15" s="258" customFormat="1" ht="28.5" customHeight="1">
      <c r="A49" s="80"/>
      <c r="B49" s="129">
        <v>10310</v>
      </c>
      <c r="C49" s="81"/>
      <c r="D49" s="82"/>
      <c r="E49" s="82"/>
      <c r="F49" s="83"/>
      <c r="G49" s="84"/>
      <c r="H49" s="82"/>
      <c r="I49" s="211"/>
      <c r="J49" s="169">
        <v>41270</v>
      </c>
      <c r="K49" s="89">
        <v>-2663</v>
      </c>
      <c r="L49" s="88">
        <f t="shared" si="5"/>
        <v>1003587805</v>
      </c>
      <c r="M49" s="154" t="s">
        <v>492</v>
      </c>
      <c r="O49" s="145"/>
    </row>
    <row r="50" spans="1:15" s="258" customFormat="1" ht="28.5" customHeight="1">
      <c r="A50" s="80"/>
      <c r="B50" s="129">
        <v>10310</v>
      </c>
      <c r="C50" s="81"/>
      <c r="D50" s="82"/>
      <c r="E50" s="82"/>
      <c r="F50" s="83"/>
      <c r="G50" s="84"/>
      <c r="H50" s="82"/>
      <c r="I50" s="211"/>
      <c r="J50" s="169">
        <v>41290</v>
      </c>
      <c r="K50" s="89">
        <v>18650000</v>
      </c>
      <c r="L50" s="88">
        <f t="shared" si="5"/>
        <v>1022237805</v>
      </c>
      <c r="M50" s="154" t="s">
        <v>353</v>
      </c>
      <c r="O50" s="145"/>
    </row>
    <row r="51" spans="1:15" s="258" customFormat="1" ht="28.5" customHeight="1">
      <c r="A51" s="90">
        <v>39916</v>
      </c>
      <c r="B51" s="91" t="s">
        <v>542</v>
      </c>
      <c r="C51" s="91" t="s">
        <v>148</v>
      </c>
      <c r="D51" s="92" t="s">
        <v>105</v>
      </c>
      <c r="E51" s="92" t="s">
        <v>12</v>
      </c>
      <c r="F51" s="93" t="s">
        <v>147</v>
      </c>
      <c r="G51" s="94">
        <v>2071000000</v>
      </c>
      <c r="H51" s="92" t="s">
        <v>70</v>
      </c>
      <c r="I51" s="213"/>
      <c r="J51" s="169">
        <v>39976</v>
      </c>
      <c r="K51" s="87">
        <v>-991580000</v>
      </c>
      <c r="L51" s="88">
        <f>G51+K51</f>
        <v>1079420000</v>
      </c>
      <c r="M51" s="154" t="s">
        <v>50</v>
      </c>
    </row>
    <row r="52" spans="1:15" s="258" customFormat="1" ht="28.5" customHeight="1">
      <c r="A52" s="80"/>
      <c r="B52" s="129">
        <v>10722</v>
      </c>
      <c r="C52" s="81"/>
      <c r="D52" s="82"/>
      <c r="E52" s="82"/>
      <c r="F52" s="83"/>
      <c r="G52" s="84"/>
      <c r="H52" s="82"/>
      <c r="I52" s="205"/>
      <c r="J52" s="169">
        <v>40086</v>
      </c>
      <c r="K52" s="87">
        <v>1010180000</v>
      </c>
      <c r="L52" s="88">
        <f t="shared" ref="L52:L59" si="6">L51+K52</f>
        <v>2089600000</v>
      </c>
      <c r="M52" s="158" t="s">
        <v>215</v>
      </c>
    </row>
    <row r="53" spans="1:15" s="258" customFormat="1" ht="28.5" customHeight="1">
      <c r="A53" s="80"/>
      <c r="B53" s="129">
        <v>10722</v>
      </c>
      <c r="C53" s="81"/>
      <c r="D53" s="82"/>
      <c r="E53" s="82"/>
      <c r="F53" s="83"/>
      <c r="G53" s="84"/>
      <c r="H53" s="82"/>
      <c r="I53" s="205"/>
      <c r="J53" s="169">
        <v>40177</v>
      </c>
      <c r="K53" s="87">
        <v>-105410000</v>
      </c>
      <c r="L53" s="88">
        <f t="shared" si="6"/>
        <v>1984190000</v>
      </c>
      <c r="M53" s="154" t="s">
        <v>293</v>
      </c>
    </row>
    <row r="54" spans="1:15" s="258" customFormat="1" ht="28.5" customHeight="1">
      <c r="A54" s="80"/>
      <c r="B54" s="129">
        <v>10722</v>
      </c>
      <c r="C54" s="81"/>
      <c r="D54" s="82"/>
      <c r="E54" s="82"/>
      <c r="F54" s="83"/>
      <c r="G54" s="84"/>
      <c r="H54" s="82"/>
      <c r="I54" s="205"/>
      <c r="J54" s="169">
        <v>40263</v>
      </c>
      <c r="K54" s="87">
        <v>-199300000</v>
      </c>
      <c r="L54" s="88">
        <f t="shared" si="6"/>
        <v>1784890000</v>
      </c>
      <c r="M54" s="154" t="s">
        <v>310</v>
      </c>
    </row>
    <row r="55" spans="1:15" s="258" customFormat="1" ht="28.5" customHeight="1">
      <c r="A55" s="80"/>
      <c r="B55" s="129">
        <v>10722</v>
      </c>
      <c r="C55" s="81"/>
      <c r="D55" s="82"/>
      <c r="E55" s="82"/>
      <c r="F55" s="83"/>
      <c r="G55" s="84"/>
      <c r="H55" s="82"/>
      <c r="I55" s="205"/>
      <c r="J55" s="169">
        <v>40287</v>
      </c>
      <c r="K55" s="87">
        <v>-230000</v>
      </c>
      <c r="L55" s="88">
        <f t="shared" si="6"/>
        <v>1784660000</v>
      </c>
      <c r="M55" s="154" t="s">
        <v>314</v>
      </c>
    </row>
    <row r="56" spans="1:15" s="258" customFormat="1" ht="28.5" customHeight="1">
      <c r="A56" s="80"/>
      <c r="B56" s="129">
        <v>10722</v>
      </c>
      <c r="C56" s="81"/>
      <c r="D56" s="82"/>
      <c r="E56" s="82"/>
      <c r="F56" s="83"/>
      <c r="G56" s="84"/>
      <c r="H56" s="82"/>
      <c r="I56" s="205"/>
      <c r="J56" s="169">
        <v>40312</v>
      </c>
      <c r="K56" s="87">
        <v>-3000000</v>
      </c>
      <c r="L56" s="88">
        <f t="shared" si="6"/>
        <v>1781660000</v>
      </c>
      <c r="M56" s="154" t="s">
        <v>320</v>
      </c>
    </row>
    <row r="57" spans="1:15" s="258" customFormat="1" ht="28.5" customHeight="1">
      <c r="A57" s="80"/>
      <c r="B57" s="129">
        <v>10722</v>
      </c>
      <c r="C57" s="81"/>
      <c r="D57" s="82"/>
      <c r="E57" s="82"/>
      <c r="F57" s="83"/>
      <c r="G57" s="84"/>
      <c r="H57" s="82"/>
      <c r="I57" s="205"/>
      <c r="J57" s="169">
        <v>40345</v>
      </c>
      <c r="K57" s="87">
        <v>-12280000</v>
      </c>
      <c r="L57" s="88">
        <f t="shared" si="6"/>
        <v>1769380000</v>
      </c>
      <c r="M57" s="154" t="s">
        <v>325</v>
      </c>
    </row>
    <row r="58" spans="1:15" s="258" customFormat="1" ht="28.5" customHeight="1">
      <c r="A58" s="80"/>
      <c r="B58" s="129">
        <v>10722</v>
      </c>
      <c r="C58" s="81"/>
      <c r="D58" s="82"/>
      <c r="E58" s="82"/>
      <c r="F58" s="83"/>
      <c r="G58" s="84"/>
      <c r="H58" s="82"/>
      <c r="I58" s="205"/>
      <c r="J58" s="169">
        <v>40373</v>
      </c>
      <c r="K58" s="87">
        <v>-757680000</v>
      </c>
      <c r="L58" s="88">
        <f t="shared" si="6"/>
        <v>1011700000</v>
      </c>
      <c r="M58" s="154" t="s">
        <v>50</v>
      </c>
    </row>
    <row r="59" spans="1:15" s="258" customFormat="1" ht="28.5" customHeight="1">
      <c r="A59" s="80"/>
      <c r="B59" s="129">
        <v>10722</v>
      </c>
      <c r="C59" s="81"/>
      <c r="D59" s="82"/>
      <c r="E59" s="82"/>
      <c r="F59" s="83"/>
      <c r="G59" s="84"/>
      <c r="H59" s="82"/>
      <c r="I59" s="205"/>
      <c r="J59" s="169">
        <v>40375</v>
      </c>
      <c r="K59" s="87">
        <v>-7110000</v>
      </c>
      <c r="L59" s="88">
        <f t="shared" si="6"/>
        <v>1004590000</v>
      </c>
      <c r="M59" s="154" t="s">
        <v>325</v>
      </c>
    </row>
    <row r="60" spans="1:15" s="258" customFormat="1" ht="28.5" customHeight="1">
      <c r="A60" s="80"/>
      <c r="B60" s="129">
        <v>10722</v>
      </c>
      <c r="C60" s="81"/>
      <c r="D60" s="82"/>
      <c r="E60" s="82"/>
      <c r="F60" s="83"/>
      <c r="G60" s="84"/>
      <c r="H60" s="82"/>
      <c r="I60" s="205"/>
      <c r="J60" s="169">
        <v>40403</v>
      </c>
      <c r="K60" s="89">
        <v>-6300000</v>
      </c>
      <c r="L60" s="88">
        <f>L59+K60</f>
        <v>998290000</v>
      </c>
      <c r="M60" s="154" t="s">
        <v>325</v>
      </c>
    </row>
    <row r="61" spans="1:15" s="258" customFormat="1" ht="28.5" customHeight="1">
      <c r="A61" s="80"/>
      <c r="B61" s="129">
        <v>10722</v>
      </c>
      <c r="C61" s="81"/>
      <c r="D61" s="82"/>
      <c r="E61" s="82"/>
      <c r="F61" s="83"/>
      <c r="G61" s="84"/>
      <c r="H61" s="82"/>
      <c r="I61" s="205"/>
      <c r="J61" s="169">
        <v>40436</v>
      </c>
      <c r="K61" s="89">
        <v>-8300000</v>
      </c>
      <c r="L61" s="88">
        <f>L60+K61</f>
        <v>989990000</v>
      </c>
      <c r="M61" s="154" t="s">
        <v>325</v>
      </c>
    </row>
    <row r="62" spans="1:15" s="258" customFormat="1" ht="28.5" customHeight="1">
      <c r="A62" s="80"/>
      <c r="B62" s="129">
        <v>10722</v>
      </c>
      <c r="C62" s="81"/>
      <c r="D62" s="82"/>
      <c r="E62" s="82"/>
      <c r="F62" s="83"/>
      <c r="G62" s="84"/>
      <c r="H62" s="82"/>
      <c r="I62" s="205"/>
      <c r="J62" s="169">
        <v>40451</v>
      </c>
      <c r="K62" s="87">
        <v>32400000</v>
      </c>
      <c r="L62" s="88">
        <f t="shared" ref="L62" si="7">L61+K62</f>
        <v>1022390000</v>
      </c>
      <c r="M62" s="154" t="s">
        <v>450</v>
      </c>
    </row>
    <row r="63" spans="1:15" s="258" customFormat="1" ht="28.5" customHeight="1">
      <c r="A63" s="80"/>
      <c r="B63" s="129">
        <v>10722</v>
      </c>
      <c r="C63" s="81"/>
      <c r="D63" s="82"/>
      <c r="E63" s="82"/>
      <c r="F63" s="83"/>
      <c r="G63" s="84"/>
      <c r="H63" s="82"/>
      <c r="I63" s="205"/>
      <c r="J63" s="169">
        <v>40451</v>
      </c>
      <c r="K63" s="89">
        <v>101287484</v>
      </c>
      <c r="L63" s="88">
        <f>L62+K63</f>
        <v>1123677484</v>
      </c>
      <c r="M63" s="154" t="s">
        <v>50</v>
      </c>
    </row>
    <row r="64" spans="1:15" s="258" customFormat="1" ht="28.5" customHeight="1">
      <c r="A64" s="80"/>
      <c r="B64" s="129">
        <v>10722</v>
      </c>
      <c r="C64" s="81"/>
      <c r="D64" s="82"/>
      <c r="E64" s="82"/>
      <c r="F64" s="83"/>
      <c r="G64" s="84"/>
      <c r="H64" s="82"/>
      <c r="I64" s="205"/>
      <c r="J64" s="169">
        <v>40466</v>
      </c>
      <c r="K64" s="87">
        <v>-1400000</v>
      </c>
      <c r="L64" s="88">
        <f t="shared" ref="L64" si="8">L63+K64</f>
        <v>1122277484</v>
      </c>
      <c r="M64" s="154" t="s">
        <v>353</v>
      </c>
    </row>
    <row r="65" spans="1:13" s="258" customFormat="1" ht="28.5" customHeight="1">
      <c r="A65" s="80"/>
      <c r="B65" s="129">
        <v>10722</v>
      </c>
      <c r="C65" s="81"/>
      <c r="D65" s="82"/>
      <c r="E65" s="82"/>
      <c r="F65" s="83"/>
      <c r="G65" s="84"/>
      <c r="H65" s="82"/>
      <c r="I65" s="205"/>
      <c r="J65" s="169">
        <v>40498</v>
      </c>
      <c r="K65" s="89">
        <v>-3200000</v>
      </c>
      <c r="L65" s="88">
        <f t="shared" ref="L65:L78" si="9">L64+K65</f>
        <v>1119077484</v>
      </c>
      <c r="M65" s="154" t="s">
        <v>353</v>
      </c>
    </row>
    <row r="66" spans="1:13" s="258" customFormat="1" ht="28.5" customHeight="1">
      <c r="A66" s="80"/>
      <c r="B66" s="129">
        <v>10722</v>
      </c>
      <c r="C66" s="81"/>
      <c r="D66" s="82"/>
      <c r="E66" s="82"/>
      <c r="F66" s="83"/>
      <c r="G66" s="84"/>
      <c r="H66" s="82"/>
      <c r="I66" s="211"/>
      <c r="J66" s="169">
        <v>40549</v>
      </c>
      <c r="K66" s="89">
        <v>-981</v>
      </c>
      <c r="L66" s="88">
        <f t="shared" si="9"/>
        <v>1119076503</v>
      </c>
      <c r="M66" s="154" t="s">
        <v>50</v>
      </c>
    </row>
    <row r="67" spans="1:13" s="258" customFormat="1" ht="28.5" customHeight="1">
      <c r="A67" s="80"/>
      <c r="B67" s="129">
        <v>10722</v>
      </c>
      <c r="C67" s="81"/>
      <c r="D67" s="82"/>
      <c r="E67" s="82"/>
      <c r="F67" s="83"/>
      <c r="G67" s="84"/>
      <c r="H67" s="82"/>
      <c r="I67" s="205"/>
      <c r="J67" s="169">
        <v>40556</v>
      </c>
      <c r="K67" s="89">
        <v>-10500000</v>
      </c>
      <c r="L67" s="88">
        <f t="shared" si="9"/>
        <v>1108576503</v>
      </c>
      <c r="M67" s="154" t="s">
        <v>353</v>
      </c>
    </row>
    <row r="68" spans="1:13" s="258" customFormat="1" ht="28.5" customHeight="1">
      <c r="A68" s="80"/>
      <c r="B68" s="129">
        <v>10722</v>
      </c>
      <c r="C68" s="81"/>
      <c r="D68" s="82"/>
      <c r="E68" s="82"/>
      <c r="F68" s="83"/>
      <c r="G68" s="84"/>
      <c r="H68" s="82"/>
      <c r="I68" s="205"/>
      <c r="J68" s="169">
        <v>40590</v>
      </c>
      <c r="K68" s="89">
        <v>-4600000</v>
      </c>
      <c r="L68" s="88">
        <f t="shared" si="9"/>
        <v>1103976503</v>
      </c>
      <c r="M68" s="154" t="s">
        <v>353</v>
      </c>
    </row>
    <row r="69" spans="1:13" s="258" customFormat="1" ht="28.5" customHeight="1">
      <c r="A69" s="80"/>
      <c r="B69" s="129">
        <v>10722</v>
      </c>
      <c r="C69" s="81"/>
      <c r="D69" s="82"/>
      <c r="E69" s="82"/>
      <c r="F69" s="83"/>
      <c r="G69" s="84"/>
      <c r="H69" s="82"/>
      <c r="I69" s="205"/>
      <c r="J69" s="169">
        <v>40618</v>
      </c>
      <c r="K69" s="89">
        <v>-30500000</v>
      </c>
      <c r="L69" s="88">
        <f t="shared" si="9"/>
        <v>1073476503</v>
      </c>
      <c r="M69" s="154" t="s">
        <v>353</v>
      </c>
    </row>
    <row r="70" spans="1:13" s="258" customFormat="1" ht="28.5" customHeight="1">
      <c r="A70" s="80"/>
      <c r="B70" s="129">
        <v>10722</v>
      </c>
      <c r="C70" s="81"/>
      <c r="D70" s="82"/>
      <c r="E70" s="82"/>
      <c r="F70" s="83"/>
      <c r="G70" s="84"/>
      <c r="H70" s="82"/>
      <c r="I70" s="205"/>
      <c r="J70" s="169">
        <v>40632</v>
      </c>
      <c r="K70" s="89">
        <v>-1031</v>
      </c>
      <c r="L70" s="88">
        <f t="shared" si="9"/>
        <v>1073475472</v>
      </c>
      <c r="M70" s="154" t="s">
        <v>492</v>
      </c>
    </row>
    <row r="71" spans="1:13" s="258" customFormat="1" ht="28.5" customHeight="1">
      <c r="A71" s="80"/>
      <c r="B71" s="129">
        <v>10722</v>
      </c>
      <c r="C71" s="81"/>
      <c r="D71" s="82"/>
      <c r="E71" s="82"/>
      <c r="F71" s="83"/>
      <c r="G71" s="84"/>
      <c r="H71" s="82"/>
      <c r="I71" s="205"/>
      <c r="J71" s="169">
        <v>40646</v>
      </c>
      <c r="K71" s="89">
        <v>100000</v>
      </c>
      <c r="L71" s="88">
        <f t="shared" si="9"/>
        <v>1073575472</v>
      </c>
      <c r="M71" s="154" t="s">
        <v>353</v>
      </c>
    </row>
    <row r="72" spans="1:13" s="258" customFormat="1" ht="28.5" customHeight="1">
      <c r="A72" s="80"/>
      <c r="B72" s="129">
        <v>10722</v>
      </c>
      <c r="C72" s="81"/>
      <c r="D72" s="82"/>
      <c r="E72" s="82"/>
      <c r="F72" s="83"/>
      <c r="G72" s="84"/>
      <c r="H72" s="82"/>
      <c r="I72" s="205"/>
      <c r="J72" s="169">
        <v>40676</v>
      </c>
      <c r="K72" s="89">
        <v>-7200000</v>
      </c>
      <c r="L72" s="88">
        <f t="shared" si="9"/>
        <v>1066375472</v>
      </c>
      <c r="M72" s="154" t="s">
        <v>353</v>
      </c>
    </row>
    <row r="73" spans="1:13" s="258" customFormat="1" ht="28.5" customHeight="1">
      <c r="A73" s="80"/>
      <c r="B73" s="129">
        <v>10722</v>
      </c>
      <c r="C73" s="81"/>
      <c r="D73" s="82"/>
      <c r="E73" s="82"/>
      <c r="F73" s="83"/>
      <c r="G73" s="84"/>
      <c r="H73" s="82"/>
      <c r="I73" s="205"/>
      <c r="J73" s="169">
        <v>40710</v>
      </c>
      <c r="K73" s="89">
        <v>-400000</v>
      </c>
      <c r="L73" s="88">
        <f t="shared" si="9"/>
        <v>1065975472</v>
      </c>
      <c r="M73" s="154" t="s">
        <v>353</v>
      </c>
    </row>
    <row r="74" spans="1:13" s="258" customFormat="1" ht="28.5" customHeight="1">
      <c r="A74" s="80"/>
      <c r="B74" s="129">
        <v>10722</v>
      </c>
      <c r="C74" s="81"/>
      <c r="D74" s="82"/>
      <c r="E74" s="82"/>
      <c r="F74" s="83"/>
      <c r="G74" s="84"/>
      <c r="H74" s="82"/>
      <c r="I74" s="205"/>
      <c r="J74" s="169">
        <v>40723</v>
      </c>
      <c r="K74" s="89">
        <v>-9131</v>
      </c>
      <c r="L74" s="88">
        <f t="shared" si="9"/>
        <v>1065966341</v>
      </c>
      <c r="M74" s="154" t="s">
        <v>492</v>
      </c>
    </row>
    <row r="75" spans="1:13" s="258" customFormat="1" ht="28.5" customHeight="1">
      <c r="A75" s="80"/>
      <c r="B75" s="129">
        <v>10722</v>
      </c>
      <c r="C75" s="81"/>
      <c r="D75" s="82"/>
      <c r="E75" s="82"/>
      <c r="F75" s="83"/>
      <c r="G75" s="84"/>
      <c r="H75" s="82"/>
      <c r="I75" s="205"/>
      <c r="J75" s="169">
        <v>40738</v>
      </c>
      <c r="K75" s="89">
        <v>-14500000</v>
      </c>
      <c r="L75" s="88">
        <f t="shared" si="9"/>
        <v>1051466341</v>
      </c>
      <c r="M75" s="154" t="s">
        <v>353</v>
      </c>
    </row>
    <row r="76" spans="1:13" s="258" customFormat="1" ht="28.5" customHeight="1">
      <c r="A76" s="80"/>
      <c r="B76" s="129">
        <v>10722</v>
      </c>
      <c r="C76" s="81"/>
      <c r="D76" s="82"/>
      <c r="E76" s="82"/>
      <c r="F76" s="83"/>
      <c r="G76" s="84"/>
      <c r="H76" s="82"/>
      <c r="I76" s="205"/>
      <c r="J76" s="169">
        <v>40771</v>
      </c>
      <c r="K76" s="89">
        <v>-1600000</v>
      </c>
      <c r="L76" s="88">
        <f t="shared" si="9"/>
        <v>1049866341</v>
      </c>
      <c r="M76" s="154" t="s">
        <v>353</v>
      </c>
    </row>
    <row r="77" spans="1:13" s="258" customFormat="1" ht="28.5" customHeight="1">
      <c r="A77" s="80"/>
      <c r="B77" s="129">
        <v>10722</v>
      </c>
      <c r="C77" s="81"/>
      <c r="D77" s="82"/>
      <c r="E77" s="82"/>
      <c r="F77" s="83"/>
      <c r="G77" s="84"/>
      <c r="H77" s="82"/>
      <c r="I77" s="211"/>
      <c r="J77" s="169">
        <v>40801</v>
      </c>
      <c r="K77" s="89">
        <v>700000</v>
      </c>
      <c r="L77" s="88">
        <f t="shared" si="9"/>
        <v>1050566341</v>
      </c>
      <c r="M77" s="154" t="s">
        <v>353</v>
      </c>
    </row>
    <row r="78" spans="1:13" s="258" customFormat="1" ht="28.5" customHeight="1">
      <c r="A78" s="80"/>
      <c r="B78" s="129">
        <v>10722</v>
      </c>
      <c r="C78" s="81"/>
      <c r="D78" s="82"/>
      <c r="E78" s="82"/>
      <c r="F78" s="83"/>
      <c r="G78" s="84"/>
      <c r="H78" s="82"/>
      <c r="I78" s="211"/>
      <c r="J78" s="169">
        <v>40830</v>
      </c>
      <c r="K78" s="89">
        <v>15200000</v>
      </c>
      <c r="L78" s="88">
        <f t="shared" si="9"/>
        <v>1065766341</v>
      </c>
      <c r="M78" s="154" t="s">
        <v>353</v>
      </c>
    </row>
    <row r="79" spans="1:13" s="258" customFormat="1" ht="28.5" customHeight="1">
      <c r="A79" s="80"/>
      <c r="B79" s="129">
        <v>10722</v>
      </c>
      <c r="C79" s="81"/>
      <c r="D79" s="82"/>
      <c r="E79" s="82"/>
      <c r="F79" s="83"/>
      <c r="G79" s="84"/>
      <c r="H79" s="82"/>
      <c r="I79" s="211"/>
      <c r="J79" s="169">
        <v>40863</v>
      </c>
      <c r="K79" s="89">
        <v>-2900000</v>
      </c>
      <c r="L79" s="88">
        <f t="shared" ref="L79:L95" si="10">L78+K79</f>
        <v>1062866341</v>
      </c>
      <c r="M79" s="154" t="s">
        <v>353</v>
      </c>
    </row>
    <row r="80" spans="1:13" s="258" customFormat="1" ht="28.5" customHeight="1">
      <c r="A80" s="80"/>
      <c r="B80" s="129">
        <v>10722</v>
      </c>
      <c r="C80" s="81"/>
      <c r="D80" s="82"/>
      <c r="E80" s="82"/>
      <c r="F80" s="83"/>
      <c r="G80" s="84"/>
      <c r="H80" s="82"/>
      <c r="I80" s="211"/>
      <c r="J80" s="169">
        <v>40892</v>
      </c>
      <c r="K80" s="89">
        <v>-5000000</v>
      </c>
      <c r="L80" s="88">
        <f t="shared" si="10"/>
        <v>1057866341</v>
      </c>
      <c r="M80" s="154" t="s">
        <v>353</v>
      </c>
    </row>
    <row r="81" spans="1:15" s="258" customFormat="1" ht="28.5" customHeight="1">
      <c r="A81" s="80"/>
      <c r="B81" s="129">
        <v>10722</v>
      </c>
      <c r="C81" s="81"/>
      <c r="D81" s="82"/>
      <c r="E81" s="82"/>
      <c r="F81" s="83"/>
      <c r="G81" s="84"/>
      <c r="H81" s="82"/>
      <c r="I81" s="211"/>
      <c r="J81" s="169">
        <v>40921</v>
      </c>
      <c r="K81" s="89">
        <v>-900000</v>
      </c>
      <c r="L81" s="88">
        <f t="shared" si="10"/>
        <v>1056966341</v>
      </c>
      <c r="M81" s="154" t="s">
        <v>353</v>
      </c>
    </row>
    <row r="82" spans="1:15" s="258" customFormat="1" ht="28.5" customHeight="1">
      <c r="A82" s="80"/>
      <c r="B82" s="129">
        <v>10722</v>
      </c>
      <c r="C82" s="81"/>
      <c r="D82" s="82"/>
      <c r="E82" s="82"/>
      <c r="F82" s="83"/>
      <c r="G82" s="84"/>
      <c r="H82" s="82"/>
      <c r="I82" s="211"/>
      <c r="J82" s="169">
        <v>40955</v>
      </c>
      <c r="K82" s="89">
        <v>-1100000</v>
      </c>
      <c r="L82" s="88">
        <f t="shared" si="10"/>
        <v>1055866341</v>
      </c>
      <c r="M82" s="154" t="s">
        <v>353</v>
      </c>
    </row>
    <row r="83" spans="1:15" s="258" customFormat="1" ht="28.5" customHeight="1">
      <c r="A83" s="80"/>
      <c r="B83" s="129">
        <v>10722</v>
      </c>
      <c r="C83" s="81"/>
      <c r="D83" s="82"/>
      <c r="E83" s="82"/>
      <c r="F83" s="83"/>
      <c r="G83" s="84"/>
      <c r="H83" s="82"/>
      <c r="I83" s="211"/>
      <c r="J83" s="169">
        <v>40983</v>
      </c>
      <c r="K83" s="89">
        <v>-1700000</v>
      </c>
      <c r="L83" s="88">
        <f t="shared" si="10"/>
        <v>1054166341</v>
      </c>
      <c r="M83" s="154" t="s">
        <v>353</v>
      </c>
    </row>
    <row r="84" spans="1:15" s="258" customFormat="1" ht="28.5" customHeight="1">
      <c r="A84" s="80"/>
      <c r="B84" s="129">
        <v>10722</v>
      </c>
      <c r="C84" s="81"/>
      <c r="D84" s="82"/>
      <c r="E84" s="82"/>
      <c r="F84" s="83"/>
      <c r="G84" s="84"/>
      <c r="H84" s="82"/>
      <c r="I84" s="211"/>
      <c r="J84" s="169">
        <v>41015</v>
      </c>
      <c r="K84" s="89">
        <v>-600000</v>
      </c>
      <c r="L84" s="88">
        <f t="shared" si="10"/>
        <v>1053566341</v>
      </c>
      <c r="M84" s="154" t="s">
        <v>353</v>
      </c>
    </row>
    <row r="85" spans="1:15" s="258" customFormat="1" ht="28.5" customHeight="1">
      <c r="A85" s="80"/>
      <c r="B85" s="129">
        <v>10722</v>
      </c>
      <c r="C85" s="81"/>
      <c r="D85" s="82"/>
      <c r="E85" s="82"/>
      <c r="F85" s="83"/>
      <c r="G85" s="84"/>
      <c r="H85" s="82"/>
      <c r="I85" s="211"/>
      <c r="J85" s="169">
        <v>41045</v>
      </c>
      <c r="K85" s="89">
        <v>-340000</v>
      </c>
      <c r="L85" s="88">
        <f t="shared" si="10"/>
        <v>1053226341</v>
      </c>
      <c r="M85" s="154" t="s">
        <v>353</v>
      </c>
    </row>
    <row r="86" spans="1:15" s="258" customFormat="1" ht="28.5" customHeight="1">
      <c r="A86" s="80"/>
      <c r="B86" s="129">
        <v>10722</v>
      </c>
      <c r="C86" s="81"/>
      <c r="D86" s="82"/>
      <c r="E86" s="82"/>
      <c r="F86" s="83"/>
      <c r="G86" s="84"/>
      <c r="H86" s="82"/>
      <c r="I86" s="211"/>
      <c r="J86" s="169">
        <v>41074</v>
      </c>
      <c r="K86" s="89">
        <v>-2880000</v>
      </c>
      <c r="L86" s="88">
        <f t="shared" si="10"/>
        <v>1050346341</v>
      </c>
      <c r="M86" s="154" t="s">
        <v>353</v>
      </c>
    </row>
    <row r="87" spans="1:15" s="258" customFormat="1" ht="28.5" customHeight="1">
      <c r="A87" s="80"/>
      <c r="B87" s="129">
        <v>10722</v>
      </c>
      <c r="C87" s="81"/>
      <c r="D87" s="82"/>
      <c r="E87" s="82"/>
      <c r="F87" s="83"/>
      <c r="G87" s="84"/>
      <c r="H87" s="82"/>
      <c r="I87" s="211"/>
      <c r="J87" s="169">
        <v>41088</v>
      </c>
      <c r="K87" s="89">
        <v>-5498</v>
      </c>
      <c r="L87" s="88">
        <f t="shared" si="10"/>
        <v>1050340843</v>
      </c>
      <c r="M87" s="154" t="s">
        <v>492</v>
      </c>
    </row>
    <row r="88" spans="1:15" s="258" customFormat="1" ht="28.5" customHeight="1">
      <c r="A88" s="80"/>
      <c r="B88" s="129">
        <v>10722</v>
      </c>
      <c r="C88" s="81"/>
      <c r="D88" s="82"/>
      <c r="E88" s="82"/>
      <c r="F88" s="83"/>
      <c r="G88" s="84"/>
      <c r="H88" s="82"/>
      <c r="I88" s="211"/>
      <c r="J88" s="169">
        <v>41106</v>
      </c>
      <c r="K88" s="89">
        <v>-298960000</v>
      </c>
      <c r="L88" s="88">
        <f t="shared" si="10"/>
        <v>751380843</v>
      </c>
      <c r="M88" s="154" t="s">
        <v>353</v>
      </c>
    </row>
    <row r="89" spans="1:15" s="258" customFormat="1" ht="28.5" customHeight="1">
      <c r="A89" s="80"/>
      <c r="B89" s="129">
        <v>10722</v>
      </c>
      <c r="C89" s="81"/>
      <c r="D89" s="82"/>
      <c r="E89" s="82"/>
      <c r="F89" s="83"/>
      <c r="G89" s="84"/>
      <c r="H89" s="82"/>
      <c r="I89" s="211"/>
      <c r="J89" s="169">
        <v>41117</v>
      </c>
      <c r="K89" s="89">
        <v>263550000</v>
      </c>
      <c r="L89" s="88">
        <f t="shared" si="10"/>
        <v>1014930843</v>
      </c>
      <c r="M89" s="154" t="s">
        <v>353</v>
      </c>
    </row>
    <row r="90" spans="1:15" s="258" customFormat="1" ht="28.5" customHeight="1">
      <c r="A90" s="80"/>
      <c r="B90" s="129">
        <v>10722</v>
      </c>
      <c r="C90" s="81"/>
      <c r="D90" s="82"/>
      <c r="E90" s="82"/>
      <c r="F90" s="83"/>
      <c r="G90" s="84"/>
      <c r="H90" s="82"/>
      <c r="I90" s="211"/>
      <c r="J90" s="169">
        <v>41137</v>
      </c>
      <c r="K90" s="89">
        <v>30000</v>
      </c>
      <c r="L90" s="88">
        <f t="shared" si="10"/>
        <v>1014960843</v>
      </c>
      <c r="M90" s="154" t="s">
        <v>353</v>
      </c>
    </row>
    <row r="91" spans="1:15" s="258" customFormat="1" ht="28.5" customHeight="1">
      <c r="A91" s="80"/>
      <c r="B91" s="129">
        <v>10722</v>
      </c>
      <c r="C91" s="81"/>
      <c r="D91" s="82"/>
      <c r="E91" s="82"/>
      <c r="F91" s="83"/>
      <c r="G91" s="84"/>
      <c r="H91" s="82"/>
      <c r="I91" s="211"/>
      <c r="J91" s="169">
        <v>41179</v>
      </c>
      <c r="K91" s="89">
        <v>-12722</v>
      </c>
      <c r="L91" s="88">
        <f t="shared" si="10"/>
        <v>1014948121</v>
      </c>
      <c r="M91" s="154" t="s">
        <v>492</v>
      </c>
      <c r="O91" s="145"/>
    </row>
    <row r="92" spans="1:15" s="258" customFormat="1" ht="28.5" customHeight="1">
      <c r="A92" s="80"/>
      <c r="B92" s="129">
        <v>10722</v>
      </c>
      <c r="C92" s="81"/>
      <c r="D92" s="82"/>
      <c r="E92" s="82"/>
      <c r="F92" s="83"/>
      <c r="G92" s="84"/>
      <c r="H92" s="82"/>
      <c r="I92" s="211"/>
      <c r="J92" s="169">
        <v>41198</v>
      </c>
      <c r="K92" s="89">
        <v>-4020000</v>
      </c>
      <c r="L92" s="88">
        <f t="shared" si="10"/>
        <v>1010928121</v>
      </c>
      <c r="M92" s="154" t="s">
        <v>353</v>
      </c>
      <c r="O92" s="145"/>
    </row>
    <row r="93" spans="1:15" s="258" customFormat="1" ht="28.5" customHeight="1">
      <c r="A93" s="80"/>
      <c r="B93" s="129">
        <v>10722</v>
      </c>
      <c r="C93" s="81"/>
      <c r="D93" s="82"/>
      <c r="E93" s="82"/>
      <c r="F93" s="83"/>
      <c r="G93" s="84"/>
      <c r="H93" s="82"/>
      <c r="I93" s="211"/>
      <c r="J93" s="169">
        <v>41228</v>
      </c>
      <c r="K93" s="89">
        <v>-1460000</v>
      </c>
      <c r="L93" s="88">
        <f t="shared" si="10"/>
        <v>1009468121</v>
      </c>
      <c r="M93" s="154" t="s">
        <v>353</v>
      </c>
      <c r="O93" s="145"/>
    </row>
    <row r="94" spans="1:15" s="258" customFormat="1" ht="28.5" customHeight="1">
      <c r="A94" s="80"/>
      <c r="B94" s="129">
        <v>10722</v>
      </c>
      <c r="C94" s="81"/>
      <c r="D94" s="82"/>
      <c r="E94" s="82"/>
      <c r="F94" s="83"/>
      <c r="G94" s="84"/>
      <c r="H94" s="82"/>
      <c r="I94" s="211"/>
      <c r="J94" s="169">
        <v>41257</v>
      </c>
      <c r="K94" s="89">
        <v>-6000000</v>
      </c>
      <c r="L94" s="88">
        <f t="shared" si="10"/>
        <v>1003468121</v>
      </c>
      <c r="M94" s="154" t="s">
        <v>353</v>
      </c>
      <c r="O94" s="145"/>
    </row>
    <row r="95" spans="1:15" s="258" customFormat="1" ht="28.5" customHeight="1">
      <c r="A95" s="80"/>
      <c r="B95" s="129">
        <v>10722</v>
      </c>
      <c r="C95" s="81"/>
      <c r="D95" s="82"/>
      <c r="E95" s="82"/>
      <c r="F95" s="83"/>
      <c r="G95" s="84"/>
      <c r="H95" s="82"/>
      <c r="I95" s="211"/>
      <c r="J95" s="169">
        <v>41270</v>
      </c>
      <c r="K95" s="89">
        <v>-1916</v>
      </c>
      <c r="L95" s="88">
        <f t="shared" si="10"/>
        <v>1003466205</v>
      </c>
      <c r="M95" s="154" t="s">
        <v>492</v>
      </c>
      <c r="O95" s="145"/>
    </row>
    <row r="96" spans="1:15" s="258" customFormat="1" ht="28.5" customHeight="1">
      <c r="A96" s="90">
        <v>39916</v>
      </c>
      <c r="B96" s="91" t="s">
        <v>149</v>
      </c>
      <c r="C96" s="91" t="s">
        <v>150</v>
      </c>
      <c r="D96" s="92" t="s">
        <v>123</v>
      </c>
      <c r="E96" s="92" t="s">
        <v>12</v>
      </c>
      <c r="F96" s="93" t="s">
        <v>147</v>
      </c>
      <c r="G96" s="94">
        <v>2873000000</v>
      </c>
      <c r="H96" s="92" t="s">
        <v>70</v>
      </c>
      <c r="I96" s="213"/>
      <c r="J96" s="169">
        <v>39981</v>
      </c>
      <c r="K96" s="87">
        <v>-462990000</v>
      </c>
      <c r="L96" s="88">
        <f>G96+K96</f>
        <v>2410010000</v>
      </c>
      <c r="M96" s="154" t="s">
        <v>50</v>
      </c>
    </row>
    <row r="97" spans="1:13" s="258" customFormat="1" ht="28.5" customHeight="1">
      <c r="A97" s="80"/>
      <c r="B97" s="129">
        <v>10423</v>
      </c>
      <c r="C97" s="81"/>
      <c r="D97" s="82"/>
      <c r="E97" s="82"/>
      <c r="F97" s="83"/>
      <c r="G97" s="84"/>
      <c r="H97" s="82"/>
      <c r="I97" s="205"/>
      <c r="J97" s="169">
        <v>40086</v>
      </c>
      <c r="K97" s="87">
        <v>65070000</v>
      </c>
      <c r="L97" s="88">
        <f t="shared" ref="L97:L102" si="11">L96+K97</f>
        <v>2475080000</v>
      </c>
      <c r="M97" s="158" t="s">
        <v>215</v>
      </c>
    </row>
    <row r="98" spans="1:13" s="258" customFormat="1" ht="28.5" customHeight="1">
      <c r="A98" s="80"/>
      <c r="B98" s="129">
        <v>10423</v>
      </c>
      <c r="C98" s="81"/>
      <c r="D98" s="82"/>
      <c r="E98" s="82"/>
      <c r="F98" s="83"/>
      <c r="G98" s="84"/>
      <c r="H98" s="82"/>
      <c r="I98" s="205"/>
      <c r="J98" s="169">
        <v>40177</v>
      </c>
      <c r="K98" s="87">
        <v>1213310000</v>
      </c>
      <c r="L98" s="88">
        <f t="shared" si="11"/>
        <v>3688390000</v>
      </c>
      <c r="M98" s="154" t="s">
        <v>293</v>
      </c>
    </row>
    <row r="99" spans="1:13" s="258" customFormat="1" ht="28.5" customHeight="1">
      <c r="A99" s="80"/>
      <c r="B99" s="129">
        <v>10423</v>
      </c>
      <c r="C99" s="81"/>
      <c r="D99" s="82"/>
      <c r="E99" s="82"/>
      <c r="F99" s="83"/>
      <c r="G99" s="84"/>
      <c r="H99" s="82"/>
      <c r="I99" s="205"/>
      <c r="J99" s="169">
        <v>40226</v>
      </c>
      <c r="K99" s="133">
        <v>2050236343.9000001</v>
      </c>
      <c r="L99" s="88">
        <f t="shared" si="11"/>
        <v>5738626343.8999996</v>
      </c>
      <c r="M99" s="154" t="s">
        <v>304</v>
      </c>
    </row>
    <row r="100" spans="1:13" s="258" customFormat="1" ht="28.5" customHeight="1">
      <c r="A100" s="80"/>
      <c r="B100" s="129">
        <v>10423</v>
      </c>
      <c r="C100" s="81"/>
      <c r="D100" s="82"/>
      <c r="E100" s="82"/>
      <c r="F100" s="83"/>
      <c r="G100" s="84"/>
      <c r="H100" s="82"/>
      <c r="I100" s="205"/>
      <c r="J100" s="169">
        <v>40249</v>
      </c>
      <c r="K100" s="133">
        <v>54766.52</v>
      </c>
      <c r="L100" s="88">
        <f t="shared" si="11"/>
        <v>5738681110.4200001</v>
      </c>
      <c r="M100" s="154" t="s">
        <v>304</v>
      </c>
    </row>
    <row r="101" spans="1:13" s="258" customFormat="1" ht="28.5" customHeight="1">
      <c r="A101" s="80"/>
      <c r="B101" s="129">
        <v>10423</v>
      </c>
      <c r="C101" s="81"/>
      <c r="D101" s="82"/>
      <c r="E101" s="82"/>
      <c r="F101" s="83"/>
      <c r="G101" s="84"/>
      <c r="H101" s="82"/>
      <c r="I101" s="205"/>
      <c r="J101" s="169">
        <v>40256</v>
      </c>
      <c r="K101" s="88">
        <v>668108889.58000004</v>
      </c>
      <c r="L101" s="88">
        <f t="shared" si="11"/>
        <v>6406790000</v>
      </c>
      <c r="M101" s="155" t="s">
        <v>295</v>
      </c>
    </row>
    <row r="102" spans="1:13" s="258" customFormat="1" ht="28.5" customHeight="1">
      <c r="A102" s="80"/>
      <c r="B102" s="129">
        <v>10423</v>
      </c>
      <c r="C102" s="81"/>
      <c r="D102" s="82"/>
      <c r="E102" s="82"/>
      <c r="F102" s="83"/>
      <c r="G102" s="84"/>
      <c r="H102" s="82"/>
      <c r="I102" s="205"/>
      <c r="J102" s="168">
        <v>40263</v>
      </c>
      <c r="K102" s="85">
        <v>683130000</v>
      </c>
      <c r="L102" s="86">
        <f t="shared" si="11"/>
        <v>7089920000</v>
      </c>
      <c r="M102" s="158" t="s">
        <v>50</v>
      </c>
    </row>
    <row r="103" spans="1:13" s="258" customFormat="1" ht="28.5" customHeight="1">
      <c r="A103" s="80"/>
      <c r="B103" s="129">
        <v>10423</v>
      </c>
      <c r="C103" s="81"/>
      <c r="D103" s="82"/>
      <c r="E103" s="82"/>
      <c r="F103" s="83"/>
      <c r="G103" s="84"/>
      <c r="H103" s="82"/>
      <c r="I103" s="205"/>
      <c r="J103" s="169">
        <v>40373</v>
      </c>
      <c r="K103" s="87">
        <v>-2038220000</v>
      </c>
      <c r="L103" s="88">
        <f t="shared" ref="L103" si="12">L102+K103</f>
        <v>5051700000</v>
      </c>
      <c r="M103" s="154" t="s">
        <v>50</v>
      </c>
    </row>
    <row r="104" spans="1:13" s="258" customFormat="1" ht="28.5" customHeight="1">
      <c r="A104" s="80"/>
      <c r="B104" s="129">
        <v>10423</v>
      </c>
      <c r="C104" s="81"/>
      <c r="D104" s="82"/>
      <c r="E104" s="82"/>
      <c r="F104" s="83"/>
      <c r="G104" s="84"/>
      <c r="H104" s="82"/>
      <c r="I104" s="205"/>
      <c r="J104" s="169">
        <v>40451</v>
      </c>
      <c r="K104" s="87">
        <v>-287348828</v>
      </c>
      <c r="L104" s="88">
        <f t="shared" ref="L104:L118" si="13">L103+K104</f>
        <v>4764351172</v>
      </c>
      <c r="M104" s="154" t="s">
        <v>50</v>
      </c>
    </row>
    <row r="105" spans="1:13" s="258" customFormat="1" ht="28.5" customHeight="1">
      <c r="A105" s="80"/>
      <c r="B105" s="129">
        <v>10423</v>
      </c>
      <c r="C105" s="81"/>
      <c r="D105" s="82"/>
      <c r="E105" s="82"/>
      <c r="F105" s="83"/>
      <c r="G105" s="84"/>
      <c r="H105" s="82"/>
      <c r="I105" s="205"/>
      <c r="J105" s="169">
        <v>40451</v>
      </c>
      <c r="K105" s="87">
        <v>344000000</v>
      </c>
      <c r="L105" s="88">
        <f t="shared" si="13"/>
        <v>5108351172</v>
      </c>
      <c r="M105" s="154" t="s">
        <v>451</v>
      </c>
    </row>
    <row r="106" spans="1:13" s="258" customFormat="1" ht="28.5" customHeight="1">
      <c r="A106" s="80"/>
      <c r="B106" s="129">
        <v>10423</v>
      </c>
      <c r="C106" s="81"/>
      <c r="D106" s="82"/>
      <c r="E106" s="82"/>
      <c r="F106" s="83"/>
      <c r="G106" s="84"/>
      <c r="H106" s="82"/>
      <c r="I106" s="205"/>
      <c r="J106" s="169">
        <v>40515</v>
      </c>
      <c r="K106" s="87">
        <v>8413225</v>
      </c>
      <c r="L106" s="88">
        <f t="shared" si="13"/>
        <v>5116764397</v>
      </c>
      <c r="M106" s="154" t="s">
        <v>304</v>
      </c>
    </row>
    <row r="107" spans="1:13" s="258" customFormat="1" ht="28.5" customHeight="1">
      <c r="A107" s="80"/>
      <c r="B107" s="129">
        <v>10423</v>
      </c>
      <c r="C107" s="81"/>
      <c r="D107" s="82"/>
      <c r="E107" s="82"/>
      <c r="F107" s="83"/>
      <c r="G107" s="84"/>
      <c r="H107" s="82"/>
      <c r="I107" s="205"/>
      <c r="J107" s="169">
        <v>40527</v>
      </c>
      <c r="K107" s="89">
        <v>22200000</v>
      </c>
      <c r="L107" s="88">
        <f t="shared" si="13"/>
        <v>5138964397</v>
      </c>
      <c r="M107" s="154" t="s">
        <v>50</v>
      </c>
    </row>
    <row r="108" spans="1:13" s="258" customFormat="1" ht="28.5" customHeight="1">
      <c r="A108" s="80"/>
      <c r="B108" s="129">
        <v>10423</v>
      </c>
      <c r="C108" s="81"/>
      <c r="D108" s="82"/>
      <c r="E108" s="82"/>
      <c r="F108" s="83"/>
      <c r="G108" s="84"/>
      <c r="H108" s="82"/>
      <c r="I108" s="205"/>
      <c r="J108" s="169">
        <v>40549</v>
      </c>
      <c r="K108" s="89">
        <v>-6312</v>
      </c>
      <c r="L108" s="88">
        <f t="shared" si="13"/>
        <v>5138958085</v>
      </c>
      <c r="M108" s="154" t="s">
        <v>50</v>
      </c>
    </row>
    <row r="109" spans="1:13" s="258" customFormat="1" ht="28.5" customHeight="1">
      <c r="A109" s="80"/>
      <c r="B109" s="129">
        <v>10423</v>
      </c>
      <c r="C109" s="81"/>
      <c r="D109" s="82"/>
      <c r="E109" s="82"/>
      <c r="F109" s="83"/>
      <c r="G109" s="84"/>
      <c r="H109" s="82"/>
      <c r="I109" s="205"/>
      <c r="J109" s="169">
        <v>40556</v>
      </c>
      <c r="K109" s="89">
        <v>-100000</v>
      </c>
      <c r="L109" s="88">
        <f t="shared" si="13"/>
        <v>5138858085</v>
      </c>
      <c r="M109" s="154" t="s">
        <v>353</v>
      </c>
    </row>
    <row r="110" spans="1:13" s="258" customFormat="1" ht="28.5" customHeight="1">
      <c r="A110" s="80"/>
      <c r="B110" s="129">
        <v>10423</v>
      </c>
      <c r="C110" s="81"/>
      <c r="D110" s="82"/>
      <c r="E110" s="82"/>
      <c r="F110" s="83"/>
      <c r="G110" s="84"/>
      <c r="H110" s="82"/>
      <c r="I110" s="205"/>
      <c r="J110" s="169">
        <v>40618</v>
      </c>
      <c r="K110" s="89">
        <v>-100000</v>
      </c>
      <c r="L110" s="88">
        <f t="shared" si="13"/>
        <v>5138758085</v>
      </c>
      <c r="M110" s="154" t="s">
        <v>353</v>
      </c>
    </row>
    <row r="111" spans="1:13" s="258" customFormat="1" ht="28.5" customHeight="1">
      <c r="A111" s="80"/>
      <c r="B111" s="129">
        <v>10423</v>
      </c>
      <c r="C111" s="81"/>
      <c r="D111" s="82"/>
      <c r="E111" s="82"/>
      <c r="F111" s="83"/>
      <c r="G111" s="84"/>
      <c r="H111" s="82"/>
      <c r="I111" s="205"/>
      <c r="J111" s="169">
        <v>40632</v>
      </c>
      <c r="K111" s="89">
        <v>-7171</v>
      </c>
      <c r="L111" s="88">
        <f t="shared" si="13"/>
        <v>5138750914</v>
      </c>
      <c r="M111" s="154" t="s">
        <v>492</v>
      </c>
    </row>
    <row r="112" spans="1:13" s="258" customFormat="1" ht="28.5" customHeight="1">
      <c r="A112" s="80"/>
      <c r="B112" s="129">
        <v>10423</v>
      </c>
      <c r="C112" s="81"/>
      <c r="D112" s="82"/>
      <c r="E112" s="82"/>
      <c r="F112" s="83"/>
      <c r="G112" s="84"/>
      <c r="H112" s="82"/>
      <c r="I112" s="205"/>
      <c r="J112" s="169">
        <v>40646</v>
      </c>
      <c r="K112" s="89">
        <v>-9800000</v>
      </c>
      <c r="L112" s="88">
        <f t="shared" si="13"/>
        <v>5128950914</v>
      </c>
      <c r="M112" s="154" t="s">
        <v>353</v>
      </c>
    </row>
    <row r="113" spans="1:13" s="258" customFormat="1" ht="28.5" customHeight="1">
      <c r="A113" s="80"/>
      <c r="B113" s="129">
        <v>10423</v>
      </c>
      <c r="C113" s="81"/>
      <c r="D113" s="82"/>
      <c r="E113" s="82"/>
      <c r="F113" s="83"/>
      <c r="G113" s="84"/>
      <c r="H113" s="82"/>
      <c r="I113" s="205"/>
      <c r="J113" s="169">
        <v>40676</v>
      </c>
      <c r="K113" s="89">
        <v>100000</v>
      </c>
      <c r="L113" s="88">
        <f t="shared" si="13"/>
        <v>5129050914</v>
      </c>
      <c r="M113" s="154" t="s">
        <v>353</v>
      </c>
    </row>
    <row r="114" spans="1:13" s="258" customFormat="1" ht="28.5" customHeight="1">
      <c r="A114" s="80"/>
      <c r="B114" s="129">
        <v>10423</v>
      </c>
      <c r="C114" s="81"/>
      <c r="D114" s="82"/>
      <c r="E114" s="82"/>
      <c r="F114" s="83"/>
      <c r="G114" s="84"/>
      <c r="H114" s="82"/>
      <c r="I114" s="205"/>
      <c r="J114" s="169">
        <v>40710</v>
      </c>
      <c r="K114" s="89">
        <v>-600000</v>
      </c>
      <c r="L114" s="88">
        <f t="shared" si="13"/>
        <v>5128450914</v>
      </c>
      <c r="M114" s="154" t="s">
        <v>353</v>
      </c>
    </row>
    <row r="115" spans="1:13" s="258" customFormat="1" ht="28.5" customHeight="1">
      <c r="A115" s="80"/>
      <c r="B115" s="129">
        <v>10423</v>
      </c>
      <c r="C115" s="81"/>
      <c r="D115" s="82"/>
      <c r="E115" s="82"/>
      <c r="F115" s="83"/>
      <c r="G115" s="84"/>
      <c r="H115" s="82"/>
      <c r="I115" s="205"/>
      <c r="J115" s="169">
        <v>40723</v>
      </c>
      <c r="K115" s="89">
        <v>-63856</v>
      </c>
      <c r="L115" s="88">
        <f t="shared" si="13"/>
        <v>5128387058</v>
      </c>
      <c r="M115" s="154" t="s">
        <v>492</v>
      </c>
    </row>
    <row r="116" spans="1:13" s="258" customFormat="1" ht="28.5" customHeight="1">
      <c r="A116" s="80"/>
      <c r="B116" s="129">
        <v>10423</v>
      </c>
      <c r="C116" s="81"/>
      <c r="D116" s="82"/>
      <c r="E116" s="82"/>
      <c r="F116" s="83"/>
      <c r="G116" s="84"/>
      <c r="H116" s="82"/>
      <c r="I116" s="205"/>
      <c r="J116" s="169">
        <v>40738</v>
      </c>
      <c r="K116" s="89">
        <v>-2300000</v>
      </c>
      <c r="L116" s="88">
        <f t="shared" si="13"/>
        <v>5126087058</v>
      </c>
      <c r="M116" s="154" t="s">
        <v>353</v>
      </c>
    </row>
    <row r="117" spans="1:13" s="258" customFormat="1" ht="28.5" customHeight="1">
      <c r="A117" s="80"/>
      <c r="B117" s="129">
        <v>10423</v>
      </c>
      <c r="C117" s="81"/>
      <c r="D117" s="82"/>
      <c r="E117" s="82"/>
      <c r="F117" s="83"/>
      <c r="G117" s="84"/>
      <c r="H117" s="82"/>
      <c r="I117" s="205"/>
      <c r="J117" s="169">
        <v>40771</v>
      </c>
      <c r="K117" s="89">
        <v>-1100000</v>
      </c>
      <c r="L117" s="88">
        <f t="shared" si="13"/>
        <v>5124987058</v>
      </c>
      <c r="M117" s="154" t="s">
        <v>353</v>
      </c>
    </row>
    <row r="118" spans="1:13" s="258" customFormat="1" ht="28.5" customHeight="1">
      <c r="A118" s="80"/>
      <c r="B118" s="129">
        <v>10423</v>
      </c>
      <c r="C118" s="81"/>
      <c r="D118" s="82"/>
      <c r="E118" s="82"/>
      <c r="F118" s="83"/>
      <c r="G118" s="84"/>
      <c r="H118" s="82"/>
      <c r="I118" s="205"/>
      <c r="J118" s="169">
        <v>40801</v>
      </c>
      <c r="K118" s="89">
        <v>1400000</v>
      </c>
      <c r="L118" s="88">
        <f t="shared" si="13"/>
        <v>5126387058</v>
      </c>
      <c r="M118" s="154" t="s">
        <v>353</v>
      </c>
    </row>
    <row r="119" spans="1:13" s="258" customFormat="1" ht="28.5" customHeight="1">
      <c r="A119" s="80"/>
      <c r="B119" s="129">
        <v>10423</v>
      </c>
      <c r="C119" s="81"/>
      <c r="D119" s="82"/>
      <c r="E119" s="82"/>
      <c r="F119" s="83"/>
      <c r="G119" s="84"/>
      <c r="H119" s="82"/>
      <c r="I119" s="205"/>
      <c r="J119" s="169">
        <v>40830</v>
      </c>
      <c r="K119" s="89">
        <v>200000</v>
      </c>
      <c r="L119" s="88">
        <f t="shared" ref="L119" si="14">L118+K119</f>
        <v>5126587058</v>
      </c>
      <c r="M119" s="154" t="s">
        <v>353</v>
      </c>
    </row>
    <row r="120" spans="1:13" s="258" customFormat="1" ht="28.5" customHeight="1">
      <c r="A120" s="80"/>
      <c r="B120" s="129">
        <v>10423</v>
      </c>
      <c r="C120" s="81"/>
      <c r="D120" s="82"/>
      <c r="E120" s="82"/>
      <c r="F120" s="83"/>
      <c r="G120" s="84"/>
      <c r="H120" s="82"/>
      <c r="I120" s="205"/>
      <c r="J120" s="169">
        <v>40863</v>
      </c>
      <c r="K120" s="89">
        <v>-200000</v>
      </c>
      <c r="L120" s="88">
        <f t="shared" ref="L120:L124" si="15">L119+K120</f>
        <v>5126387058</v>
      </c>
      <c r="M120" s="154" t="s">
        <v>353</v>
      </c>
    </row>
    <row r="121" spans="1:13" s="258" customFormat="1" ht="28.5" customHeight="1">
      <c r="A121" s="80"/>
      <c r="B121" s="129">
        <v>10423</v>
      </c>
      <c r="C121" s="81"/>
      <c r="D121" s="82"/>
      <c r="E121" s="82"/>
      <c r="F121" s="83"/>
      <c r="G121" s="84"/>
      <c r="H121" s="82"/>
      <c r="I121" s="205"/>
      <c r="J121" s="169">
        <v>40892</v>
      </c>
      <c r="K121" s="89">
        <v>-200000</v>
      </c>
      <c r="L121" s="88">
        <f t="shared" si="15"/>
        <v>5126187058</v>
      </c>
      <c r="M121" s="154" t="s">
        <v>353</v>
      </c>
    </row>
    <row r="122" spans="1:13" s="258" customFormat="1" ht="28.5" customHeight="1">
      <c r="A122" s="80"/>
      <c r="B122" s="129">
        <v>10423</v>
      </c>
      <c r="C122" s="81"/>
      <c r="D122" s="82"/>
      <c r="E122" s="82"/>
      <c r="F122" s="83"/>
      <c r="G122" s="84"/>
      <c r="H122" s="82"/>
      <c r="I122" s="205"/>
      <c r="J122" s="169">
        <v>40921</v>
      </c>
      <c r="K122" s="89">
        <v>-300000</v>
      </c>
      <c r="L122" s="88">
        <f t="shared" si="15"/>
        <v>5125887058</v>
      </c>
      <c r="M122" s="154" t="s">
        <v>353</v>
      </c>
    </row>
    <row r="123" spans="1:13" s="258" customFormat="1" ht="28.5" customHeight="1">
      <c r="A123" s="80"/>
      <c r="B123" s="129">
        <v>10423</v>
      </c>
      <c r="C123" s="81"/>
      <c r="D123" s="82"/>
      <c r="E123" s="82"/>
      <c r="F123" s="83"/>
      <c r="G123" s="84"/>
      <c r="H123" s="82"/>
      <c r="I123" s="205"/>
      <c r="J123" s="169">
        <v>40955</v>
      </c>
      <c r="K123" s="89">
        <v>-200000</v>
      </c>
      <c r="L123" s="88">
        <f t="shared" si="15"/>
        <v>5125687058</v>
      </c>
      <c r="M123" s="154" t="s">
        <v>353</v>
      </c>
    </row>
    <row r="124" spans="1:13" s="258" customFormat="1" ht="28.5" customHeight="1">
      <c r="A124" s="80"/>
      <c r="B124" s="129">
        <v>10423</v>
      </c>
      <c r="C124" s="81"/>
      <c r="D124" s="82"/>
      <c r="E124" s="82"/>
      <c r="F124" s="83"/>
      <c r="G124" s="84"/>
      <c r="H124" s="82"/>
      <c r="I124" s="205"/>
      <c r="J124" s="169">
        <v>40983</v>
      </c>
      <c r="K124" s="89">
        <v>-1000000</v>
      </c>
      <c r="L124" s="88">
        <f t="shared" si="15"/>
        <v>5124687058</v>
      </c>
      <c r="M124" s="154" t="s">
        <v>353</v>
      </c>
    </row>
    <row r="125" spans="1:13" s="258" customFormat="1" ht="28.5" customHeight="1">
      <c r="A125" s="80"/>
      <c r="B125" s="129">
        <v>10423</v>
      </c>
      <c r="C125" s="81"/>
      <c r="D125" s="82"/>
      <c r="E125" s="82"/>
      <c r="F125" s="83"/>
      <c r="G125" s="84"/>
      <c r="H125" s="82"/>
      <c r="I125" s="205"/>
      <c r="J125" s="169">
        <v>41015</v>
      </c>
      <c r="K125" s="89">
        <v>-800000</v>
      </c>
      <c r="L125" s="88">
        <f t="shared" ref="L125:L135" si="16">L124+K125</f>
        <v>5123887058</v>
      </c>
      <c r="M125" s="154" t="s">
        <v>353</v>
      </c>
    </row>
    <row r="126" spans="1:13" s="258" customFormat="1" ht="28.5" customHeight="1">
      <c r="A126" s="80"/>
      <c r="B126" s="129">
        <v>10423</v>
      </c>
      <c r="C126" s="81"/>
      <c r="D126" s="82"/>
      <c r="E126" s="82"/>
      <c r="F126" s="83"/>
      <c r="G126" s="84"/>
      <c r="H126" s="82"/>
      <c r="I126" s="205"/>
      <c r="J126" s="169">
        <v>41045</v>
      </c>
      <c r="K126" s="89">
        <v>-610000</v>
      </c>
      <c r="L126" s="88">
        <f t="shared" si="16"/>
        <v>5123277058</v>
      </c>
      <c r="M126" s="154" t="s">
        <v>353</v>
      </c>
    </row>
    <row r="127" spans="1:13" s="258" customFormat="1" ht="28.5" customHeight="1">
      <c r="A127" s="80"/>
      <c r="B127" s="129">
        <v>10423</v>
      </c>
      <c r="C127" s="81"/>
      <c r="D127" s="82"/>
      <c r="E127" s="82"/>
      <c r="F127" s="83"/>
      <c r="G127" s="84"/>
      <c r="H127" s="82"/>
      <c r="I127" s="205"/>
      <c r="J127" s="169">
        <v>41074</v>
      </c>
      <c r="K127" s="89">
        <v>-2040000</v>
      </c>
      <c r="L127" s="88">
        <f t="shared" si="16"/>
        <v>5121237058</v>
      </c>
      <c r="M127" s="154" t="s">
        <v>353</v>
      </c>
    </row>
    <row r="128" spans="1:13" s="258" customFormat="1" ht="28.5" customHeight="1">
      <c r="A128" s="80"/>
      <c r="B128" s="129">
        <v>10423</v>
      </c>
      <c r="C128" s="81"/>
      <c r="D128" s="82"/>
      <c r="E128" s="82"/>
      <c r="F128" s="83"/>
      <c r="G128" s="84"/>
      <c r="H128" s="82"/>
      <c r="I128" s="205"/>
      <c r="J128" s="169">
        <v>41088</v>
      </c>
      <c r="K128" s="89">
        <v>-39923</v>
      </c>
      <c r="L128" s="88">
        <f t="shared" si="16"/>
        <v>5121197135</v>
      </c>
      <c r="M128" s="154" t="s">
        <v>492</v>
      </c>
    </row>
    <row r="129" spans="1:15" s="258" customFormat="1" ht="28.5" customHeight="1">
      <c r="A129" s="80"/>
      <c r="B129" s="129">
        <v>10423</v>
      </c>
      <c r="C129" s="81"/>
      <c r="D129" s="82"/>
      <c r="E129" s="82"/>
      <c r="F129" s="83"/>
      <c r="G129" s="84"/>
      <c r="H129" s="82"/>
      <c r="I129" s="205"/>
      <c r="J129" s="169">
        <v>41137</v>
      </c>
      <c r="K129" s="89">
        <v>-120000</v>
      </c>
      <c r="L129" s="88">
        <f t="shared" si="16"/>
        <v>5121077135</v>
      </c>
      <c r="M129" s="154" t="s">
        <v>353</v>
      </c>
    </row>
    <row r="130" spans="1:15" s="258" customFormat="1" ht="28.5" customHeight="1">
      <c r="A130" s="80"/>
      <c r="B130" s="129">
        <v>10423</v>
      </c>
      <c r="C130" s="81"/>
      <c r="D130" s="82"/>
      <c r="E130" s="82"/>
      <c r="F130" s="83"/>
      <c r="G130" s="84"/>
      <c r="H130" s="82"/>
      <c r="I130" s="205"/>
      <c r="J130" s="169">
        <v>41179</v>
      </c>
      <c r="K130" s="89">
        <v>-104111</v>
      </c>
      <c r="L130" s="88">
        <f t="shared" si="16"/>
        <v>5120973024</v>
      </c>
      <c r="M130" s="154" t="s">
        <v>492</v>
      </c>
      <c r="O130" s="145"/>
    </row>
    <row r="131" spans="1:15" s="258" customFormat="1" ht="28.5" customHeight="1">
      <c r="A131" s="80"/>
      <c r="B131" s="129">
        <v>10423</v>
      </c>
      <c r="C131" s="81"/>
      <c r="D131" s="82"/>
      <c r="E131" s="82"/>
      <c r="F131" s="83"/>
      <c r="G131" s="84"/>
      <c r="H131" s="82"/>
      <c r="I131" s="205"/>
      <c r="J131" s="169">
        <v>41198</v>
      </c>
      <c r="K131" s="89">
        <v>-1590000</v>
      </c>
      <c r="L131" s="88">
        <f t="shared" si="16"/>
        <v>5119383024</v>
      </c>
      <c r="M131" s="154" t="s">
        <v>353</v>
      </c>
      <c r="O131" s="145"/>
    </row>
    <row r="132" spans="1:15" s="258" customFormat="1" ht="28.5" customHeight="1">
      <c r="A132" s="80"/>
      <c r="B132" s="129">
        <v>10423</v>
      </c>
      <c r="C132" s="81"/>
      <c r="D132" s="82"/>
      <c r="E132" s="82"/>
      <c r="F132" s="83"/>
      <c r="G132" s="84"/>
      <c r="H132" s="82"/>
      <c r="I132" s="205"/>
      <c r="J132" s="169">
        <v>41228</v>
      </c>
      <c r="K132" s="89">
        <v>-2910000</v>
      </c>
      <c r="L132" s="88">
        <f t="shared" si="16"/>
        <v>5116473024</v>
      </c>
      <c r="M132" s="154" t="s">
        <v>353</v>
      </c>
      <c r="O132" s="145"/>
    </row>
    <row r="133" spans="1:15" s="258" customFormat="1" ht="28.5" customHeight="1">
      <c r="A133" s="80"/>
      <c r="B133" s="129">
        <v>10423</v>
      </c>
      <c r="C133" s="81"/>
      <c r="D133" s="82"/>
      <c r="E133" s="82"/>
      <c r="F133" s="83"/>
      <c r="G133" s="84"/>
      <c r="H133" s="82"/>
      <c r="I133" s="205"/>
      <c r="J133" s="169">
        <v>41257</v>
      </c>
      <c r="K133" s="89">
        <v>-1150000</v>
      </c>
      <c r="L133" s="88">
        <f t="shared" si="16"/>
        <v>5115323024</v>
      </c>
      <c r="M133" s="154" t="s">
        <v>353</v>
      </c>
      <c r="O133" s="145"/>
    </row>
    <row r="134" spans="1:15" s="258" customFormat="1" ht="28.5" customHeight="1">
      <c r="A134" s="80"/>
      <c r="B134" s="129">
        <v>10423</v>
      </c>
      <c r="C134" s="81"/>
      <c r="D134" s="82"/>
      <c r="E134" s="82"/>
      <c r="F134" s="83"/>
      <c r="G134" s="84"/>
      <c r="H134" s="82"/>
      <c r="I134" s="205"/>
      <c r="J134" s="169">
        <v>41270</v>
      </c>
      <c r="K134" s="89">
        <v>-16392</v>
      </c>
      <c r="L134" s="88">
        <f t="shared" si="16"/>
        <v>5115306632</v>
      </c>
      <c r="M134" s="154" t="s">
        <v>492</v>
      </c>
      <c r="O134" s="145"/>
    </row>
    <row r="135" spans="1:15" s="258" customFormat="1" ht="28.5" customHeight="1">
      <c r="A135" s="80"/>
      <c r="B135" s="129">
        <v>10423</v>
      </c>
      <c r="C135" s="81"/>
      <c r="D135" s="82"/>
      <c r="E135" s="82"/>
      <c r="F135" s="83"/>
      <c r="G135" s="84"/>
      <c r="H135" s="82"/>
      <c r="I135" s="205"/>
      <c r="J135" s="169">
        <v>41290</v>
      </c>
      <c r="K135" s="89">
        <v>-3350000</v>
      </c>
      <c r="L135" s="88">
        <f t="shared" si="16"/>
        <v>5111956632</v>
      </c>
      <c r="M135" s="154" t="s">
        <v>353</v>
      </c>
      <c r="O135" s="145"/>
    </row>
    <row r="136" spans="1:15" s="258" customFormat="1" ht="28.5" customHeight="1">
      <c r="A136" s="90">
        <v>39916</v>
      </c>
      <c r="B136" s="91" t="s">
        <v>151</v>
      </c>
      <c r="C136" s="91" t="s">
        <v>152</v>
      </c>
      <c r="D136" s="92" t="s">
        <v>110</v>
      </c>
      <c r="E136" s="92" t="s">
        <v>12</v>
      </c>
      <c r="F136" s="93" t="s">
        <v>147</v>
      </c>
      <c r="G136" s="94">
        <v>633000000</v>
      </c>
      <c r="H136" s="92" t="s">
        <v>70</v>
      </c>
      <c r="I136" s="197"/>
      <c r="J136" s="169">
        <v>39976</v>
      </c>
      <c r="K136" s="87">
        <v>384650000</v>
      </c>
      <c r="L136" s="88">
        <f>G136+K136</f>
        <v>1017650000</v>
      </c>
      <c r="M136" s="154" t="s">
        <v>50</v>
      </c>
    </row>
    <row r="137" spans="1:15" s="258" customFormat="1" ht="28.5" customHeight="1">
      <c r="A137" s="80"/>
      <c r="B137" s="129">
        <v>10315</v>
      </c>
      <c r="C137" s="81"/>
      <c r="D137" s="82"/>
      <c r="E137" s="82"/>
      <c r="F137" s="83"/>
      <c r="G137" s="84"/>
      <c r="H137" s="82"/>
      <c r="I137" s="205"/>
      <c r="J137" s="169">
        <v>40086</v>
      </c>
      <c r="K137" s="87">
        <v>2537240000</v>
      </c>
      <c r="L137" s="88">
        <f>L136+K137</f>
        <v>3554890000</v>
      </c>
      <c r="M137" s="158" t="s">
        <v>215</v>
      </c>
    </row>
    <row r="138" spans="1:15" s="258" customFormat="1" ht="28.5" customHeight="1">
      <c r="A138" s="80"/>
      <c r="B138" s="129">
        <v>10315</v>
      </c>
      <c r="C138" s="81"/>
      <c r="D138" s="82"/>
      <c r="E138" s="82"/>
      <c r="F138" s="83"/>
      <c r="G138" s="84"/>
      <c r="H138" s="82"/>
      <c r="I138" s="205"/>
      <c r="J138" s="169">
        <v>40177</v>
      </c>
      <c r="K138" s="87">
        <v>-1679520000</v>
      </c>
      <c r="L138" s="88">
        <f>L137+K138</f>
        <v>1875370000</v>
      </c>
      <c r="M138" s="154" t="s">
        <v>293</v>
      </c>
    </row>
    <row r="139" spans="1:15" s="258" customFormat="1" ht="28.5" customHeight="1">
      <c r="A139" s="80"/>
      <c r="B139" s="129">
        <v>10315</v>
      </c>
      <c r="C139" s="81"/>
      <c r="D139" s="82"/>
      <c r="E139" s="82"/>
      <c r="F139" s="83"/>
      <c r="G139" s="84"/>
      <c r="H139" s="82"/>
      <c r="I139" s="205"/>
      <c r="J139" s="169">
        <v>40263</v>
      </c>
      <c r="K139" s="87">
        <v>190180000</v>
      </c>
      <c r="L139" s="88">
        <f>L138+K139</f>
        <v>2065550000</v>
      </c>
      <c r="M139" s="154" t="s">
        <v>50</v>
      </c>
    </row>
    <row r="140" spans="1:15" s="258" customFormat="1" ht="28.5" customHeight="1">
      <c r="A140" s="80"/>
      <c r="B140" s="129">
        <v>10315</v>
      </c>
      <c r="C140" s="81"/>
      <c r="D140" s="82"/>
      <c r="E140" s="82"/>
      <c r="F140" s="83"/>
      <c r="G140" s="84"/>
      <c r="H140" s="82"/>
      <c r="I140" s="205"/>
      <c r="J140" s="169">
        <v>40312</v>
      </c>
      <c r="K140" s="87">
        <v>1880000</v>
      </c>
      <c r="L140" s="88">
        <f>L139+K140</f>
        <v>2067430000</v>
      </c>
      <c r="M140" s="154" t="s">
        <v>315</v>
      </c>
    </row>
    <row r="141" spans="1:15" s="258" customFormat="1" ht="28.5" customHeight="1">
      <c r="A141" s="80"/>
      <c r="B141" s="129">
        <v>10315</v>
      </c>
      <c r="C141" s="81"/>
      <c r="D141" s="82"/>
      <c r="E141" s="82"/>
      <c r="F141" s="83"/>
      <c r="G141" s="84"/>
      <c r="H141" s="82"/>
      <c r="I141" s="205"/>
      <c r="J141" s="169">
        <v>40373</v>
      </c>
      <c r="K141" s="87">
        <v>-881530000</v>
      </c>
      <c r="L141" s="88">
        <f t="shared" ref="L141" si="17">L140+K141</f>
        <v>1185900000</v>
      </c>
      <c r="M141" s="154" t="s">
        <v>50</v>
      </c>
    </row>
    <row r="142" spans="1:15" s="258" customFormat="1" ht="28.5" customHeight="1">
      <c r="A142" s="80"/>
      <c r="B142" s="129">
        <v>10315</v>
      </c>
      <c r="C142" s="81"/>
      <c r="D142" s="82"/>
      <c r="E142" s="82"/>
      <c r="F142" s="83"/>
      <c r="G142" s="84"/>
      <c r="H142" s="82"/>
      <c r="I142" s="205"/>
      <c r="J142" s="169">
        <v>40403</v>
      </c>
      <c r="K142" s="89">
        <v>-3700000</v>
      </c>
      <c r="L142" s="88">
        <f>L141+K142</f>
        <v>1182200000</v>
      </c>
      <c r="M142" s="154" t="s">
        <v>353</v>
      </c>
    </row>
    <row r="143" spans="1:15" s="258" customFormat="1" ht="28.5" customHeight="1">
      <c r="A143" s="80"/>
      <c r="B143" s="129">
        <v>10315</v>
      </c>
      <c r="C143" s="81"/>
      <c r="D143" s="82"/>
      <c r="E143" s="82"/>
      <c r="F143" s="83"/>
      <c r="G143" s="84"/>
      <c r="H143" s="82"/>
      <c r="I143" s="205"/>
      <c r="J143" s="169">
        <v>40451</v>
      </c>
      <c r="K143" s="87">
        <v>119200000</v>
      </c>
      <c r="L143" s="88">
        <f t="shared" ref="L143" si="18">L142+K143</f>
        <v>1301400000</v>
      </c>
      <c r="M143" s="154" t="s">
        <v>452</v>
      </c>
    </row>
    <row r="144" spans="1:15" s="258" customFormat="1" ht="28.5" customHeight="1">
      <c r="A144" s="80"/>
      <c r="B144" s="129">
        <v>10315</v>
      </c>
      <c r="C144" s="81"/>
      <c r="D144" s="82"/>
      <c r="E144" s="82"/>
      <c r="F144" s="83"/>
      <c r="G144" s="84"/>
      <c r="H144" s="82"/>
      <c r="I144" s="205"/>
      <c r="J144" s="169">
        <v>40451</v>
      </c>
      <c r="K144" s="89">
        <v>216998139</v>
      </c>
      <c r="L144" s="88">
        <f t="shared" ref="L144:L154" si="19">L143+K144</f>
        <v>1518398139</v>
      </c>
      <c r="M144" s="154" t="s">
        <v>50</v>
      </c>
    </row>
    <row r="145" spans="1:13" s="258" customFormat="1" ht="28.5" customHeight="1">
      <c r="A145" s="80"/>
      <c r="B145" s="129">
        <v>10315</v>
      </c>
      <c r="C145" s="81"/>
      <c r="D145" s="82"/>
      <c r="E145" s="82"/>
      <c r="F145" s="83"/>
      <c r="G145" s="84"/>
      <c r="H145" s="82"/>
      <c r="I145" s="205"/>
      <c r="J145" s="169">
        <v>40527</v>
      </c>
      <c r="K145" s="89">
        <v>-500000</v>
      </c>
      <c r="L145" s="88">
        <f t="shared" si="19"/>
        <v>1517898139</v>
      </c>
      <c r="M145" s="154" t="s">
        <v>50</v>
      </c>
    </row>
    <row r="146" spans="1:13" s="258" customFormat="1" ht="28.5" customHeight="1">
      <c r="A146" s="80"/>
      <c r="B146" s="129">
        <v>10315</v>
      </c>
      <c r="C146" s="81"/>
      <c r="D146" s="82"/>
      <c r="E146" s="82"/>
      <c r="F146" s="83"/>
      <c r="G146" s="84"/>
      <c r="H146" s="82"/>
      <c r="I146" s="205"/>
      <c r="J146" s="169">
        <v>40549</v>
      </c>
      <c r="K146" s="89">
        <v>-1734</v>
      </c>
      <c r="L146" s="88">
        <f t="shared" si="19"/>
        <v>1517896405</v>
      </c>
      <c r="M146" s="154" t="s">
        <v>50</v>
      </c>
    </row>
    <row r="147" spans="1:13" s="258" customFormat="1" ht="28.5" customHeight="1">
      <c r="A147" s="80"/>
      <c r="B147" s="129">
        <v>10315</v>
      </c>
      <c r="C147" s="81"/>
      <c r="D147" s="82"/>
      <c r="E147" s="82"/>
      <c r="F147" s="83"/>
      <c r="G147" s="84"/>
      <c r="H147" s="82"/>
      <c r="I147" s="205"/>
      <c r="J147" s="169">
        <v>40618</v>
      </c>
      <c r="K147" s="89">
        <v>-100000</v>
      </c>
      <c r="L147" s="88">
        <f t="shared" si="19"/>
        <v>1517796405</v>
      </c>
      <c r="M147" s="154" t="s">
        <v>353</v>
      </c>
    </row>
    <row r="148" spans="1:13" s="258" customFormat="1" ht="28.5" customHeight="1">
      <c r="A148" s="80"/>
      <c r="B148" s="129">
        <v>10315</v>
      </c>
      <c r="C148" s="81"/>
      <c r="D148" s="82"/>
      <c r="E148" s="82"/>
      <c r="F148" s="83"/>
      <c r="G148" s="84"/>
      <c r="H148" s="82"/>
      <c r="I148" s="205"/>
      <c r="J148" s="169">
        <v>40632</v>
      </c>
      <c r="K148" s="89">
        <v>-2024</v>
      </c>
      <c r="L148" s="88">
        <f t="shared" si="19"/>
        <v>1517794381</v>
      </c>
      <c r="M148" s="154" t="s">
        <v>492</v>
      </c>
    </row>
    <row r="149" spans="1:13" s="258" customFormat="1" ht="28.5" customHeight="1">
      <c r="A149" s="80"/>
      <c r="B149" s="129">
        <v>10315</v>
      </c>
      <c r="C149" s="81"/>
      <c r="D149" s="82"/>
      <c r="E149" s="82"/>
      <c r="F149" s="83"/>
      <c r="G149" s="84"/>
      <c r="H149" s="82"/>
      <c r="I149" s="205"/>
      <c r="J149" s="169">
        <v>40646</v>
      </c>
      <c r="K149" s="89">
        <v>-800000</v>
      </c>
      <c r="L149" s="88">
        <f t="shared" si="19"/>
        <v>1516994381</v>
      </c>
      <c r="M149" s="154" t="s">
        <v>353</v>
      </c>
    </row>
    <row r="150" spans="1:13" s="258" customFormat="1" ht="27" customHeight="1">
      <c r="A150" s="80"/>
      <c r="B150" s="129">
        <v>10315</v>
      </c>
      <c r="C150" s="81"/>
      <c r="D150" s="82"/>
      <c r="E150" s="82"/>
      <c r="F150" s="83"/>
      <c r="G150" s="84"/>
      <c r="H150" s="82"/>
      <c r="I150" s="205"/>
      <c r="J150" s="169">
        <v>40676</v>
      </c>
      <c r="K150" s="89">
        <v>-17900000</v>
      </c>
      <c r="L150" s="88">
        <f t="shared" si="19"/>
        <v>1499094381</v>
      </c>
      <c r="M150" s="154" t="s">
        <v>353</v>
      </c>
    </row>
    <row r="151" spans="1:13" s="258" customFormat="1" ht="28.5" customHeight="1">
      <c r="A151" s="80"/>
      <c r="B151" s="129">
        <v>10315</v>
      </c>
      <c r="C151" s="81"/>
      <c r="D151" s="82"/>
      <c r="E151" s="82"/>
      <c r="F151" s="83"/>
      <c r="G151" s="84"/>
      <c r="H151" s="82"/>
      <c r="I151" s="205"/>
      <c r="J151" s="169">
        <v>40723</v>
      </c>
      <c r="K151" s="89">
        <v>-18457</v>
      </c>
      <c r="L151" s="88">
        <f t="shared" si="19"/>
        <v>1499075924</v>
      </c>
      <c r="M151" s="154" t="s">
        <v>492</v>
      </c>
    </row>
    <row r="152" spans="1:13" s="258" customFormat="1" ht="28.5" customHeight="1">
      <c r="A152" s="80"/>
      <c r="B152" s="129">
        <v>10315</v>
      </c>
      <c r="C152" s="81"/>
      <c r="D152" s="82"/>
      <c r="E152" s="82"/>
      <c r="F152" s="83"/>
      <c r="G152" s="84"/>
      <c r="H152" s="82"/>
      <c r="I152" s="205"/>
      <c r="J152" s="169">
        <v>40738</v>
      </c>
      <c r="K152" s="89">
        <v>-200000</v>
      </c>
      <c r="L152" s="88">
        <f t="shared" si="19"/>
        <v>1498875924</v>
      </c>
      <c r="M152" s="154" t="s">
        <v>353</v>
      </c>
    </row>
    <row r="153" spans="1:13" s="258" customFormat="1" ht="28.5" customHeight="1">
      <c r="A153" s="80"/>
      <c r="B153" s="129">
        <v>10315</v>
      </c>
      <c r="C153" s="81"/>
      <c r="D153" s="82"/>
      <c r="E153" s="82"/>
      <c r="F153" s="83"/>
      <c r="G153" s="84"/>
      <c r="H153" s="82"/>
      <c r="I153" s="205"/>
      <c r="J153" s="169">
        <v>40771</v>
      </c>
      <c r="K153" s="89">
        <v>3400000</v>
      </c>
      <c r="L153" s="88">
        <f t="shared" si="19"/>
        <v>1502275924</v>
      </c>
      <c r="M153" s="154" t="s">
        <v>353</v>
      </c>
    </row>
    <row r="154" spans="1:13" s="258" customFormat="1" ht="28.5" customHeight="1">
      <c r="A154" s="80"/>
      <c r="B154" s="129">
        <v>10315</v>
      </c>
      <c r="C154" s="81"/>
      <c r="D154" s="82"/>
      <c r="E154" s="82"/>
      <c r="F154" s="83"/>
      <c r="G154" s="84"/>
      <c r="H154" s="82"/>
      <c r="I154" s="211"/>
      <c r="J154" s="169">
        <v>40801</v>
      </c>
      <c r="K154" s="89">
        <v>200000</v>
      </c>
      <c r="L154" s="88">
        <f t="shared" si="19"/>
        <v>1502475924</v>
      </c>
      <c r="M154" s="154" t="s">
        <v>353</v>
      </c>
    </row>
    <row r="155" spans="1:13" s="258" customFormat="1" ht="28.5" customHeight="1">
      <c r="A155" s="80"/>
      <c r="B155" s="129">
        <v>10315</v>
      </c>
      <c r="C155" s="81"/>
      <c r="D155" s="82"/>
      <c r="E155" s="82"/>
      <c r="F155" s="83"/>
      <c r="G155" s="84"/>
      <c r="H155" s="82"/>
      <c r="I155" s="211"/>
      <c r="J155" s="169">
        <v>40830</v>
      </c>
      <c r="K155" s="89">
        <v>-800000</v>
      </c>
      <c r="L155" s="88">
        <f t="shared" ref="L155" si="20">L154+K155</f>
        <v>1501675924</v>
      </c>
      <c r="M155" s="154" t="s">
        <v>353</v>
      </c>
    </row>
    <row r="156" spans="1:13" s="258" customFormat="1" ht="28.5" customHeight="1">
      <c r="A156" s="80"/>
      <c r="B156" s="129">
        <v>10315</v>
      </c>
      <c r="C156" s="81"/>
      <c r="D156" s="82"/>
      <c r="E156" s="82"/>
      <c r="F156" s="83"/>
      <c r="G156" s="84"/>
      <c r="H156" s="82"/>
      <c r="I156" s="211"/>
      <c r="J156" s="169">
        <v>40863</v>
      </c>
      <c r="K156" s="89">
        <v>-200000</v>
      </c>
      <c r="L156" s="88">
        <f t="shared" ref="L156:L169" si="21">L155+K156</f>
        <v>1501475924</v>
      </c>
      <c r="M156" s="154" t="s">
        <v>353</v>
      </c>
    </row>
    <row r="157" spans="1:13" s="258" customFormat="1" ht="28.5" customHeight="1">
      <c r="A157" s="80"/>
      <c r="B157" s="129">
        <v>10315</v>
      </c>
      <c r="C157" s="81"/>
      <c r="D157" s="82"/>
      <c r="E157" s="82"/>
      <c r="F157" s="83"/>
      <c r="G157" s="84"/>
      <c r="H157" s="82"/>
      <c r="I157" s="211"/>
      <c r="J157" s="169">
        <v>40892</v>
      </c>
      <c r="K157" s="89">
        <v>2600000</v>
      </c>
      <c r="L157" s="88">
        <f t="shared" si="21"/>
        <v>1504075924</v>
      </c>
      <c r="M157" s="154" t="s">
        <v>353</v>
      </c>
    </row>
    <row r="158" spans="1:13" s="258" customFormat="1" ht="28.5" customHeight="1">
      <c r="A158" s="80"/>
      <c r="B158" s="129">
        <v>10315</v>
      </c>
      <c r="C158" s="81"/>
      <c r="D158" s="82"/>
      <c r="E158" s="82"/>
      <c r="F158" s="83"/>
      <c r="G158" s="84"/>
      <c r="H158" s="82"/>
      <c r="I158" s="211"/>
      <c r="J158" s="169">
        <v>40921</v>
      </c>
      <c r="K158" s="89">
        <v>-1600000</v>
      </c>
      <c r="L158" s="88">
        <f t="shared" si="21"/>
        <v>1502475924</v>
      </c>
      <c r="M158" s="154" t="s">
        <v>353</v>
      </c>
    </row>
    <row r="159" spans="1:13" s="258" customFormat="1" ht="28.5" customHeight="1">
      <c r="A159" s="80"/>
      <c r="B159" s="129">
        <v>10315</v>
      </c>
      <c r="C159" s="81"/>
      <c r="D159" s="82"/>
      <c r="E159" s="82"/>
      <c r="F159" s="83"/>
      <c r="G159" s="84"/>
      <c r="H159" s="82"/>
      <c r="I159" s="211"/>
      <c r="J159" s="169">
        <v>40983</v>
      </c>
      <c r="K159" s="89">
        <v>-400000</v>
      </c>
      <c r="L159" s="88">
        <f t="shared" si="21"/>
        <v>1502075924</v>
      </c>
      <c r="M159" s="154" t="s">
        <v>353</v>
      </c>
    </row>
    <row r="160" spans="1:13" s="258" customFormat="1" ht="28.5" customHeight="1">
      <c r="A160" s="80"/>
      <c r="B160" s="129">
        <v>10315</v>
      </c>
      <c r="C160" s="81"/>
      <c r="D160" s="82"/>
      <c r="E160" s="82"/>
      <c r="F160" s="83"/>
      <c r="G160" s="84"/>
      <c r="H160" s="82"/>
      <c r="I160" s="211"/>
      <c r="J160" s="169">
        <v>41015</v>
      </c>
      <c r="K160" s="89">
        <v>-100000</v>
      </c>
      <c r="L160" s="88">
        <f t="shared" si="21"/>
        <v>1501975924</v>
      </c>
      <c r="M160" s="154" t="s">
        <v>353</v>
      </c>
    </row>
    <row r="161" spans="1:15" s="258" customFormat="1" ht="28.5" customHeight="1">
      <c r="A161" s="80"/>
      <c r="B161" s="129">
        <v>10315</v>
      </c>
      <c r="C161" s="81"/>
      <c r="D161" s="82"/>
      <c r="E161" s="82"/>
      <c r="F161" s="83"/>
      <c r="G161" s="84"/>
      <c r="H161" s="82"/>
      <c r="I161" s="211"/>
      <c r="J161" s="169">
        <v>41045</v>
      </c>
      <c r="K161" s="89">
        <v>-800000</v>
      </c>
      <c r="L161" s="88">
        <f t="shared" si="21"/>
        <v>1501175924</v>
      </c>
      <c r="M161" s="154" t="s">
        <v>353</v>
      </c>
    </row>
    <row r="162" spans="1:15" s="258" customFormat="1" ht="28.5" customHeight="1">
      <c r="A162" s="80"/>
      <c r="B162" s="129">
        <v>10315</v>
      </c>
      <c r="C162" s="81"/>
      <c r="D162" s="82"/>
      <c r="E162" s="82"/>
      <c r="F162" s="83"/>
      <c r="G162" s="84"/>
      <c r="H162" s="82"/>
      <c r="I162" s="211"/>
      <c r="J162" s="169">
        <v>41074</v>
      </c>
      <c r="K162" s="89">
        <v>-990000</v>
      </c>
      <c r="L162" s="88">
        <f t="shared" si="21"/>
        <v>1500185924</v>
      </c>
      <c r="M162" s="154" t="s">
        <v>353</v>
      </c>
    </row>
    <row r="163" spans="1:15" s="258" customFormat="1" ht="28.5" customHeight="1">
      <c r="A163" s="80"/>
      <c r="B163" s="129">
        <v>10315</v>
      </c>
      <c r="C163" s="81"/>
      <c r="D163" s="82"/>
      <c r="E163" s="82"/>
      <c r="F163" s="83"/>
      <c r="G163" s="84"/>
      <c r="H163" s="82"/>
      <c r="I163" s="211"/>
      <c r="J163" s="169">
        <v>41088</v>
      </c>
      <c r="K163" s="89">
        <v>-12463</v>
      </c>
      <c r="L163" s="88">
        <f t="shared" si="21"/>
        <v>1500173461</v>
      </c>
      <c r="M163" s="154" t="s">
        <v>492</v>
      </c>
    </row>
    <row r="164" spans="1:15" s="258" customFormat="1" ht="28.5" customHeight="1">
      <c r="A164" s="80"/>
      <c r="B164" s="129">
        <v>10315</v>
      </c>
      <c r="C164" s="81"/>
      <c r="D164" s="82"/>
      <c r="E164" s="82"/>
      <c r="F164" s="83"/>
      <c r="G164" s="84"/>
      <c r="H164" s="82"/>
      <c r="I164" s="211"/>
      <c r="J164" s="169">
        <v>41137</v>
      </c>
      <c r="K164" s="89">
        <v>10000</v>
      </c>
      <c r="L164" s="88">
        <f t="shared" si="21"/>
        <v>1500183461</v>
      </c>
      <c r="M164" s="154" t="s">
        <v>353</v>
      </c>
    </row>
    <row r="165" spans="1:15" s="258" customFormat="1" ht="28.5" customHeight="1">
      <c r="A165" s="80"/>
      <c r="B165" s="129">
        <v>10315</v>
      </c>
      <c r="C165" s="81"/>
      <c r="D165" s="82"/>
      <c r="E165" s="82"/>
      <c r="F165" s="83"/>
      <c r="G165" s="84"/>
      <c r="H165" s="82"/>
      <c r="I165" s="211"/>
      <c r="J165" s="169">
        <v>41179</v>
      </c>
      <c r="K165" s="89">
        <v>-33210</v>
      </c>
      <c r="L165" s="88">
        <f t="shared" si="21"/>
        <v>1500150251</v>
      </c>
      <c r="M165" s="154" t="s">
        <v>492</v>
      </c>
      <c r="O165" s="145"/>
    </row>
    <row r="166" spans="1:15" s="258" customFormat="1" ht="28.5" customHeight="1">
      <c r="A166" s="80"/>
      <c r="B166" s="129">
        <v>10315</v>
      </c>
      <c r="C166" s="81"/>
      <c r="D166" s="82"/>
      <c r="E166" s="82"/>
      <c r="F166" s="83"/>
      <c r="G166" s="84"/>
      <c r="H166" s="82"/>
      <c r="I166" s="211"/>
      <c r="J166" s="169">
        <v>41228</v>
      </c>
      <c r="K166" s="89">
        <v>-1200000</v>
      </c>
      <c r="L166" s="88">
        <f t="shared" si="21"/>
        <v>1498950251</v>
      </c>
      <c r="M166" s="154" t="s">
        <v>353</v>
      </c>
      <c r="O166" s="145"/>
    </row>
    <row r="167" spans="1:15" s="258" customFormat="1" ht="28.5" customHeight="1">
      <c r="A167" s="80"/>
      <c r="B167" s="129">
        <v>10315</v>
      </c>
      <c r="C167" s="81"/>
      <c r="D167" s="82"/>
      <c r="E167" s="82"/>
      <c r="F167" s="83"/>
      <c r="G167" s="84"/>
      <c r="H167" s="82"/>
      <c r="I167" s="211"/>
      <c r="J167" s="169">
        <v>41257</v>
      </c>
      <c r="K167" s="89">
        <v>40000</v>
      </c>
      <c r="L167" s="88">
        <f t="shared" si="21"/>
        <v>1498990251</v>
      </c>
      <c r="M167" s="154" t="s">
        <v>353</v>
      </c>
      <c r="O167" s="145"/>
    </row>
    <row r="168" spans="1:15" s="258" customFormat="1" ht="28.5" customHeight="1">
      <c r="A168" s="80"/>
      <c r="B168" s="129">
        <v>10315</v>
      </c>
      <c r="C168" s="81"/>
      <c r="D168" s="82"/>
      <c r="E168" s="82"/>
      <c r="F168" s="83"/>
      <c r="G168" s="84"/>
      <c r="H168" s="82"/>
      <c r="I168" s="211"/>
      <c r="J168" s="169">
        <v>41270</v>
      </c>
      <c r="K168" s="89">
        <v>-5432</v>
      </c>
      <c r="L168" s="88">
        <f t="shared" si="21"/>
        <v>1498984819</v>
      </c>
      <c r="M168" s="154" t="s">
        <v>492</v>
      </c>
      <c r="O168" s="145"/>
    </row>
    <row r="169" spans="1:15" s="258" customFormat="1" ht="28.5" customHeight="1">
      <c r="A169" s="80"/>
      <c r="B169" s="129">
        <v>10315</v>
      </c>
      <c r="C169" s="81"/>
      <c r="D169" s="82"/>
      <c r="E169" s="82"/>
      <c r="F169" s="83"/>
      <c r="G169" s="84"/>
      <c r="H169" s="82"/>
      <c r="I169" s="211"/>
      <c r="J169" s="169">
        <v>41290</v>
      </c>
      <c r="K169" s="89">
        <v>60000</v>
      </c>
      <c r="L169" s="88">
        <f t="shared" si="21"/>
        <v>1499044819</v>
      </c>
      <c r="M169" s="154" t="s">
        <v>353</v>
      </c>
      <c r="O169" s="145"/>
    </row>
    <row r="170" spans="1:15" s="258" customFormat="1" ht="28.5" customHeight="1">
      <c r="A170" s="90">
        <v>39916</v>
      </c>
      <c r="B170" s="91" t="s">
        <v>153</v>
      </c>
      <c r="C170" s="91" t="s">
        <v>141</v>
      </c>
      <c r="D170" s="92" t="s">
        <v>117</v>
      </c>
      <c r="E170" s="92" t="s">
        <v>12</v>
      </c>
      <c r="F170" s="93" t="s">
        <v>147</v>
      </c>
      <c r="G170" s="94">
        <v>407000000</v>
      </c>
      <c r="H170" s="92" t="s">
        <v>70</v>
      </c>
      <c r="I170" s="213"/>
      <c r="J170" s="169">
        <v>39981</v>
      </c>
      <c r="K170" s="87">
        <v>225040000</v>
      </c>
      <c r="L170" s="88">
        <f>G170+K170</f>
        <v>632040000</v>
      </c>
      <c r="M170" s="154" t="s">
        <v>50</v>
      </c>
    </row>
    <row r="171" spans="1:15" s="258" customFormat="1" ht="28.5" customHeight="1">
      <c r="A171" s="80"/>
      <c r="B171" s="129">
        <v>10458</v>
      </c>
      <c r="C171" s="81"/>
      <c r="D171" s="82"/>
      <c r="E171" s="82"/>
      <c r="F171" s="83"/>
      <c r="G171" s="84"/>
      <c r="H171" s="82"/>
      <c r="I171" s="205"/>
      <c r="J171" s="169">
        <v>40086</v>
      </c>
      <c r="K171" s="87">
        <v>254380000</v>
      </c>
      <c r="L171" s="88">
        <f>L170+K171</f>
        <v>886420000</v>
      </c>
      <c r="M171" s="158" t="s">
        <v>215</v>
      </c>
    </row>
    <row r="172" spans="1:15" s="258" customFormat="1" ht="28.5" customHeight="1">
      <c r="A172" s="80"/>
      <c r="B172" s="129">
        <v>10458</v>
      </c>
      <c r="C172" s="81"/>
      <c r="D172" s="82"/>
      <c r="E172" s="82"/>
      <c r="F172" s="83"/>
      <c r="G172" s="84"/>
      <c r="H172" s="82"/>
      <c r="I172" s="205"/>
      <c r="J172" s="169">
        <v>40177</v>
      </c>
      <c r="K172" s="87">
        <v>355710000</v>
      </c>
      <c r="L172" s="88">
        <f>L171+K172</f>
        <v>1242130000</v>
      </c>
      <c r="M172" s="154" t="s">
        <v>293</v>
      </c>
    </row>
    <row r="173" spans="1:15" s="258" customFormat="1" ht="28.5" customHeight="1">
      <c r="A173" s="80"/>
      <c r="B173" s="129">
        <v>10458</v>
      </c>
      <c r="C173" s="81"/>
      <c r="D173" s="82"/>
      <c r="E173" s="82"/>
      <c r="F173" s="83"/>
      <c r="G173" s="84"/>
      <c r="H173" s="82"/>
      <c r="I173" s="205"/>
      <c r="J173" s="169">
        <v>40263</v>
      </c>
      <c r="K173" s="87">
        <v>-57720000</v>
      </c>
      <c r="L173" s="88">
        <f>L172+K173</f>
        <v>1184410000</v>
      </c>
      <c r="M173" s="154" t="s">
        <v>50</v>
      </c>
    </row>
    <row r="174" spans="1:15" s="258" customFormat="1" ht="28.5" customHeight="1">
      <c r="A174" s="80"/>
      <c r="B174" s="131">
        <v>10458</v>
      </c>
      <c r="C174" s="81"/>
      <c r="D174" s="82"/>
      <c r="E174" s="82"/>
      <c r="F174" s="83"/>
      <c r="G174" s="84"/>
      <c r="H174" s="82"/>
      <c r="I174" s="205"/>
      <c r="J174" s="169">
        <v>40345</v>
      </c>
      <c r="K174" s="87">
        <v>-156050000</v>
      </c>
      <c r="L174" s="88">
        <f>L173+K174</f>
        <v>1028360000</v>
      </c>
      <c r="M174" s="154" t="s">
        <v>326</v>
      </c>
    </row>
    <row r="175" spans="1:15" s="258" customFormat="1" ht="28.5" customHeight="1">
      <c r="A175" s="80"/>
      <c r="B175" s="131">
        <v>10458</v>
      </c>
      <c r="C175" s="81"/>
      <c r="D175" s="82"/>
      <c r="E175" s="82"/>
      <c r="F175" s="83"/>
      <c r="G175" s="84"/>
      <c r="H175" s="82"/>
      <c r="I175" s="205"/>
      <c r="J175" s="169">
        <v>40373</v>
      </c>
      <c r="K175" s="87">
        <v>-513660000</v>
      </c>
      <c r="L175" s="88">
        <f t="shared" ref="L175:L180" si="22">L174+K175</f>
        <v>514700000</v>
      </c>
      <c r="M175" s="154" t="s">
        <v>50</v>
      </c>
    </row>
    <row r="176" spans="1:15" s="258" customFormat="1" ht="28.5" customHeight="1">
      <c r="A176" s="80"/>
      <c r="B176" s="131">
        <v>10458</v>
      </c>
      <c r="C176" s="81"/>
      <c r="D176" s="82"/>
      <c r="E176" s="82"/>
      <c r="F176" s="83"/>
      <c r="G176" s="84"/>
      <c r="H176" s="82"/>
      <c r="I176" s="205"/>
      <c r="J176" s="169">
        <v>40375</v>
      </c>
      <c r="K176" s="87">
        <v>-22980000</v>
      </c>
      <c r="L176" s="88">
        <f t="shared" si="22"/>
        <v>491720000</v>
      </c>
      <c r="M176" s="154" t="s">
        <v>339</v>
      </c>
    </row>
    <row r="177" spans="1:13" s="258" customFormat="1" ht="28.5" customHeight="1">
      <c r="A177" s="80"/>
      <c r="B177" s="131">
        <v>10458</v>
      </c>
      <c r="C177" s="81"/>
      <c r="D177" s="82"/>
      <c r="E177" s="82"/>
      <c r="F177" s="83"/>
      <c r="G177" s="84"/>
      <c r="H177" s="82"/>
      <c r="I177" s="205"/>
      <c r="J177" s="169">
        <v>40436</v>
      </c>
      <c r="K177" s="87">
        <v>1800000</v>
      </c>
      <c r="L177" s="88">
        <f t="shared" si="22"/>
        <v>493520000</v>
      </c>
      <c r="M177" s="154" t="s">
        <v>353</v>
      </c>
    </row>
    <row r="178" spans="1:13" s="258" customFormat="1" ht="28.5" customHeight="1">
      <c r="A178" s="80"/>
      <c r="B178" s="131">
        <v>10458</v>
      </c>
      <c r="C178" s="81"/>
      <c r="D178" s="82"/>
      <c r="E178" s="82"/>
      <c r="F178" s="83"/>
      <c r="G178" s="84"/>
      <c r="H178" s="82"/>
      <c r="I178" s="205"/>
      <c r="J178" s="169">
        <v>40451</v>
      </c>
      <c r="K178" s="87">
        <v>9800000</v>
      </c>
      <c r="L178" s="88">
        <f t="shared" si="22"/>
        <v>503320000</v>
      </c>
      <c r="M178" s="154" t="s">
        <v>450</v>
      </c>
    </row>
    <row r="179" spans="1:13" s="258" customFormat="1" ht="28.5" customHeight="1">
      <c r="A179" s="80"/>
      <c r="B179" s="131">
        <v>10458</v>
      </c>
      <c r="C179" s="81"/>
      <c r="D179" s="82"/>
      <c r="E179" s="82"/>
      <c r="F179" s="83"/>
      <c r="G179" s="84"/>
      <c r="H179" s="82"/>
      <c r="I179" s="205"/>
      <c r="J179" s="169">
        <v>40451</v>
      </c>
      <c r="K179" s="87">
        <v>116222668</v>
      </c>
      <c r="L179" s="88">
        <f t="shared" si="22"/>
        <v>619542668</v>
      </c>
      <c r="M179" s="154" t="s">
        <v>50</v>
      </c>
    </row>
    <row r="180" spans="1:13" s="258" customFormat="1" ht="28.5" customHeight="1">
      <c r="A180" s="80"/>
      <c r="B180" s="131">
        <v>10458</v>
      </c>
      <c r="C180" s="81"/>
      <c r="D180" s="82"/>
      <c r="E180" s="82"/>
      <c r="F180" s="83"/>
      <c r="G180" s="84"/>
      <c r="H180" s="82"/>
      <c r="I180" s="205"/>
      <c r="J180" s="169">
        <v>40466</v>
      </c>
      <c r="K180" s="87">
        <v>100000</v>
      </c>
      <c r="L180" s="88">
        <f t="shared" si="22"/>
        <v>619642668</v>
      </c>
      <c r="M180" s="154" t="s">
        <v>353</v>
      </c>
    </row>
    <row r="181" spans="1:13" s="258" customFormat="1" ht="28.5" customHeight="1">
      <c r="A181" s="80"/>
      <c r="B181" s="129">
        <v>10458</v>
      </c>
      <c r="C181" s="81"/>
      <c r="D181" s="82"/>
      <c r="E181" s="82"/>
      <c r="F181" s="83"/>
      <c r="G181" s="84"/>
      <c r="H181" s="82"/>
      <c r="I181" s="205"/>
      <c r="J181" s="169">
        <v>40527</v>
      </c>
      <c r="K181" s="89">
        <v>8900000</v>
      </c>
      <c r="L181" s="88">
        <f t="shared" ref="L181:L190" si="23">L180+K181</f>
        <v>628542668</v>
      </c>
      <c r="M181" s="154" t="s">
        <v>50</v>
      </c>
    </row>
    <row r="182" spans="1:13" s="258" customFormat="1" ht="28.5" customHeight="1">
      <c r="A182" s="80"/>
      <c r="B182" s="129">
        <v>10458</v>
      </c>
      <c r="C182" s="81"/>
      <c r="D182" s="82"/>
      <c r="E182" s="82"/>
      <c r="F182" s="83"/>
      <c r="G182" s="84"/>
      <c r="H182" s="82"/>
      <c r="I182" s="205"/>
      <c r="J182" s="169">
        <v>40549</v>
      </c>
      <c r="K182" s="89">
        <v>-556</v>
      </c>
      <c r="L182" s="88">
        <f t="shared" si="23"/>
        <v>628542112</v>
      </c>
      <c r="M182" s="154" t="s">
        <v>50</v>
      </c>
    </row>
    <row r="183" spans="1:13" s="258" customFormat="1" ht="28.5" customHeight="1">
      <c r="A183" s="80"/>
      <c r="B183" s="129">
        <v>10458</v>
      </c>
      <c r="C183" s="81"/>
      <c r="D183" s="82"/>
      <c r="E183" s="82"/>
      <c r="F183" s="83"/>
      <c r="G183" s="84"/>
      <c r="H183" s="82"/>
      <c r="I183" s="205"/>
      <c r="J183" s="169">
        <v>40556</v>
      </c>
      <c r="K183" s="89">
        <v>2300000</v>
      </c>
      <c r="L183" s="88">
        <f t="shared" si="23"/>
        <v>630842112</v>
      </c>
      <c r="M183" s="154" t="s">
        <v>353</v>
      </c>
    </row>
    <row r="184" spans="1:13" s="258" customFormat="1" ht="28.5" customHeight="1">
      <c r="A184" s="80"/>
      <c r="B184" s="131">
        <v>10458</v>
      </c>
      <c r="C184" s="81"/>
      <c r="D184" s="82"/>
      <c r="E184" s="82"/>
      <c r="F184" s="83"/>
      <c r="G184" s="84"/>
      <c r="H184" s="82"/>
      <c r="I184" s="205"/>
      <c r="J184" s="169">
        <v>40618</v>
      </c>
      <c r="K184" s="89">
        <v>700000</v>
      </c>
      <c r="L184" s="88">
        <f t="shared" si="23"/>
        <v>631542112</v>
      </c>
      <c r="M184" s="154" t="s">
        <v>353</v>
      </c>
    </row>
    <row r="185" spans="1:13" s="258" customFormat="1" ht="28.5" customHeight="1">
      <c r="A185" s="80"/>
      <c r="B185" s="131">
        <v>10458</v>
      </c>
      <c r="C185" s="81"/>
      <c r="D185" s="82"/>
      <c r="E185" s="82"/>
      <c r="F185" s="83"/>
      <c r="G185" s="84"/>
      <c r="H185" s="82"/>
      <c r="I185" s="205"/>
      <c r="J185" s="169">
        <v>40632</v>
      </c>
      <c r="K185" s="89">
        <v>-654</v>
      </c>
      <c r="L185" s="88">
        <f t="shared" si="23"/>
        <v>631541458</v>
      </c>
      <c r="M185" s="154" t="s">
        <v>492</v>
      </c>
    </row>
    <row r="186" spans="1:13" s="258" customFormat="1" ht="28.5" customHeight="1">
      <c r="A186" s="80"/>
      <c r="B186" s="131">
        <v>10458</v>
      </c>
      <c r="C186" s="81"/>
      <c r="D186" s="82"/>
      <c r="E186" s="82"/>
      <c r="F186" s="83"/>
      <c r="G186" s="84"/>
      <c r="H186" s="82"/>
      <c r="I186" s="205"/>
      <c r="J186" s="169">
        <v>40646</v>
      </c>
      <c r="K186" s="89">
        <v>2100000</v>
      </c>
      <c r="L186" s="88">
        <f t="shared" si="23"/>
        <v>633641458</v>
      </c>
      <c r="M186" s="154" t="s">
        <v>353</v>
      </c>
    </row>
    <row r="187" spans="1:13" s="258" customFormat="1" ht="28.5" customHeight="1">
      <c r="A187" s="80"/>
      <c r="B187" s="131">
        <v>10458</v>
      </c>
      <c r="C187" s="81"/>
      <c r="D187" s="82"/>
      <c r="E187" s="82"/>
      <c r="F187" s="83"/>
      <c r="G187" s="84"/>
      <c r="H187" s="82"/>
      <c r="I187" s="205"/>
      <c r="J187" s="169">
        <v>40723</v>
      </c>
      <c r="K187" s="89">
        <v>-6144</v>
      </c>
      <c r="L187" s="88">
        <f t="shared" si="23"/>
        <v>633635314</v>
      </c>
      <c r="M187" s="154" t="s">
        <v>492</v>
      </c>
    </row>
    <row r="188" spans="1:13" s="258" customFormat="1" ht="28.5" customHeight="1">
      <c r="A188" s="80"/>
      <c r="B188" s="131">
        <v>10458</v>
      </c>
      <c r="C188" s="81"/>
      <c r="D188" s="82"/>
      <c r="E188" s="82"/>
      <c r="F188" s="83"/>
      <c r="G188" s="84"/>
      <c r="H188" s="82"/>
      <c r="I188" s="205"/>
      <c r="J188" s="169">
        <v>40738</v>
      </c>
      <c r="K188" s="89">
        <v>200000</v>
      </c>
      <c r="L188" s="88">
        <f t="shared" si="23"/>
        <v>633835314</v>
      </c>
      <c r="M188" s="154" t="s">
        <v>353</v>
      </c>
    </row>
    <row r="189" spans="1:13" s="258" customFormat="1" ht="28.5" customHeight="1">
      <c r="A189" s="80"/>
      <c r="B189" s="131">
        <v>10458</v>
      </c>
      <c r="C189" s="81"/>
      <c r="D189" s="82"/>
      <c r="E189" s="82"/>
      <c r="F189" s="83"/>
      <c r="G189" s="84"/>
      <c r="H189" s="82"/>
      <c r="I189" s="205"/>
      <c r="J189" s="169">
        <v>40771</v>
      </c>
      <c r="K189" s="89">
        <v>-100000</v>
      </c>
      <c r="L189" s="88">
        <f t="shared" si="23"/>
        <v>633735314</v>
      </c>
      <c r="M189" s="154" t="s">
        <v>353</v>
      </c>
    </row>
    <row r="190" spans="1:13" s="258" customFormat="1" ht="28.5" customHeight="1">
      <c r="A190" s="80"/>
      <c r="B190" s="131">
        <v>10458</v>
      </c>
      <c r="C190" s="81"/>
      <c r="D190" s="82"/>
      <c r="E190" s="82"/>
      <c r="F190" s="83"/>
      <c r="G190" s="84"/>
      <c r="H190" s="82"/>
      <c r="I190" s="205"/>
      <c r="J190" s="169">
        <v>40801</v>
      </c>
      <c r="K190" s="89">
        <v>-700000</v>
      </c>
      <c r="L190" s="88">
        <f t="shared" si="23"/>
        <v>633035314</v>
      </c>
      <c r="M190" s="154" t="s">
        <v>353</v>
      </c>
    </row>
    <row r="191" spans="1:13" s="258" customFormat="1" ht="28.5" customHeight="1">
      <c r="A191" s="80"/>
      <c r="B191" s="131">
        <v>10458</v>
      </c>
      <c r="C191" s="81"/>
      <c r="D191" s="82"/>
      <c r="E191" s="82"/>
      <c r="F191" s="217"/>
      <c r="G191" s="230"/>
      <c r="H191" s="82"/>
      <c r="I191" s="205"/>
      <c r="J191" s="169">
        <v>40892</v>
      </c>
      <c r="K191" s="89">
        <v>17500000</v>
      </c>
      <c r="L191" s="88">
        <f t="shared" ref="L191:L205" si="24">L190+K191</f>
        <v>650535314</v>
      </c>
      <c r="M191" s="154" t="s">
        <v>353</v>
      </c>
    </row>
    <row r="192" spans="1:13" s="258" customFormat="1" ht="28.5" customHeight="1">
      <c r="A192" s="80"/>
      <c r="B192" s="131">
        <v>10458</v>
      </c>
      <c r="C192" s="81"/>
      <c r="D192" s="82"/>
      <c r="E192" s="82"/>
      <c r="F192" s="83"/>
      <c r="G192" s="84"/>
      <c r="H192" s="82"/>
      <c r="I192" s="205"/>
      <c r="J192" s="169">
        <v>40955</v>
      </c>
      <c r="K192" s="89">
        <v>-100000</v>
      </c>
      <c r="L192" s="88">
        <f t="shared" si="24"/>
        <v>650435314</v>
      </c>
      <c r="M192" s="154" t="s">
        <v>353</v>
      </c>
    </row>
    <row r="193" spans="1:15" s="258" customFormat="1" ht="28.5" customHeight="1">
      <c r="A193" s="80"/>
      <c r="B193" s="129">
        <v>10458</v>
      </c>
      <c r="C193" s="81"/>
      <c r="D193" s="82"/>
      <c r="E193" s="82"/>
      <c r="F193" s="83"/>
      <c r="G193" s="84"/>
      <c r="H193" s="82"/>
      <c r="I193" s="205"/>
      <c r="J193" s="169">
        <v>40983</v>
      </c>
      <c r="K193" s="89">
        <v>100000</v>
      </c>
      <c r="L193" s="88">
        <f t="shared" si="24"/>
        <v>650535314</v>
      </c>
      <c r="M193" s="154" t="s">
        <v>353</v>
      </c>
    </row>
    <row r="194" spans="1:15" s="258" customFormat="1" ht="28.5" customHeight="1">
      <c r="A194" s="80"/>
      <c r="B194" s="129">
        <v>10458</v>
      </c>
      <c r="C194" s="81"/>
      <c r="D194" s="82"/>
      <c r="E194" s="82"/>
      <c r="F194" s="83"/>
      <c r="G194" s="84"/>
      <c r="H194" s="82"/>
      <c r="I194" s="205"/>
      <c r="J194" s="169">
        <v>41015</v>
      </c>
      <c r="K194" s="89">
        <v>-17500000</v>
      </c>
      <c r="L194" s="88">
        <f t="shared" si="24"/>
        <v>633035314</v>
      </c>
      <c r="M194" s="154" t="s">
        <v>353</v>
      </c>
    </row>
    <row r="195" spans="1:15" s="258" customFormat="1" ht="28.5" customHeight="1">
      <c r="A195" s="80"/>
      <c r="B195" s="129">
        <v>10458</v>
      </c>
      <c r="C195" s="81"/>
      <c r="D195" s="82"/>
      <c r="E195" s="82"/>
      <c r="F195" s="83"/>
      <c r="G195" s="84"/>
      <c r="H195" s="82"/>
      <c r="I195" s="205"/>
      <c r="J195" s="169">
        <v>41045</v>
      </c>
      <c r="K195" s="89">
        <v>-760000</v>
      </c>
      <c r="L195" s="88">
        <f t="shared" si="24"/>
        <v>632275314</v>
      </c>
      <c r="M195" s="154" t="s">
        <v>353</v>
      </c>
    </row>
    <row r="196" spans="1:15" s="258" customFormat="1" ht="28.5" customHeight="1">
      <c r="A196" s="80"/>
      <c r="B196" s="129">
        <v>10458</v>
      </c>
      <c r="C196" s="81"/>
      <c r="D196" s="82"/>
      <c r="E196" s="82"/>
      <c r="F196" s="83"/>
      <c r="G196" s="84"/>
      <c r="H196" s="82"/>
      <c r="I196" s="205"/>
      <c r="J196" s="169">
        <v>41074</v>
      </c>
      <c r="K196" s="89">
        <v>-354290000</v>
      </c>
      <c r="L196" s="88">
        <f t="shared" si="24"/>
        <v>277985314</v>
      </c>
      <c r="M196" s="154" t="s">
        <v>353</v>
      </c>
    </row>
    <row r="197" spans="1:15" s="258" customFormat="1" ht="28.5" customHeight="1">
      <c r="A197" s="80"/>
      <c r="B197" s="129">
        <v>10458</v>
      </c>
      <c r="C197" s="81"/>
      <c r="D197" s="82"/>
      <c r="E197" s="82"/>
      <c r="F197" s="83"/>
      <c r="G197" s="84"/>
      <c r="H197" s="82"/>
      <c r="I197" s="205"/>
      <c r="J197" s="169">
        <v>41088</v>
      </c>
      <c r="K197" s="89">
        <v>-1831</v>
      </c>
      <c r="L197" s="88">
        <f t="shared" si="24"/>
        <v>277983483</v>
      </c>
      <c r="M197" s="154" t="s">
        <v>492</v>
      </c>
    </row>
    <row r="198" spans="1:15" s="258" customFormat="1" ht="28.5" customHeight="1">
      <c r="A198" s="80"/>
      <c r="B198" s="129">
        <v>10458</v>
      </c>
      <c r="C198" s="81"/>
      <c r="D198" s="82"/>
      <c r="E198" s="82"/>
      <c r="F198" s="83"/>
      <c r="G198" s="84"/>
      <c r="H198" s="82"/>
      <c r="I198" s="205"/>
      <c r="J198" s="169">
        <v>41106</v>
      </c>
      <c r="K198" s="89">
        <v>-10120000</v>
      </c>
      <c r="L198" s="88">
        <f t="shared" si="24"/>
        <v>267863483</v>
      </c>
      <c r="M198" s="154" t="s">
        <v>353</v>
      </c>
    </row>
    <row r="199" spans="1:15" s="258" customFormat="1" ht="28.5" customHeight="1">
      <c r="A199" s="80"/>
      <c r="B199" s="129">
        <v>10458</v>
      </c>
      <c r="C199" s="81"/>
      <c r="D199" s="82"/>
      <c r="E199" s="82"/>
      <c r="F199" s="83"/>
      <c r="G199" s="84"/>
      <c r="H199" s="82"/>
      <c r="I199" s="205"/>
      <c r="J199" s="169">
        <v>41137</v>
      </c>
      <c r="K199" s="89">
        <v>-10000</v>
      </c>
      <c r="L199" s="88">
        <f t="shared" si="24"/>
        <v>267853483</v>
      </c>
      <c r="M199" s="154" t="s">
        <v>353</v>
      </c>
    </row>
    <row r="200" spans="1:15" s="258" customFormat="1" ht="28.5" customHeight="1">
      <c r="A200" s="80"/>
      <c r="B200" s="129">
        <v>10458</v>
      </c>
      <c r="C200" s="81"/>
      <c r="D200" s="82"/>
      <c r="E200" s="82"/>
      <c r="F200" s="83"/>
      <c r="G200" s="84"/>
      <c r="H200" s="82"/>
      <c r="I200" s="205"/>
      <c r="J200" s="169">
        <v>41179</v>
      </c>
      <c r="K200" s="89">
        <v>-4701</v>
      </c>
      <c r="L200" s="88">
        <f t="shared" si="24"/>
        <v>267848782</v>
      </c>
      <c r="M200" s="154" t="s">
        <v>492</v>
      </c>
      <c r="O200" s="145"/>
    </row>
    <row r="201" spans="1:15" s="258" customFormat="1" ht="28.5" customHeight="1">
      <c r="A201" s="80"/>
      <c r="B201" s="129">
        <v>10458</v>
      </c>
      <c r="C201" s="81"/>
      <c r="D201" s="82"/>
      <c r="E201" s="82"/>
      <c r="F201" s="83"/>
      <c r="G201" s="84"/>
      <c r="H201" s="82"/>
      <c r="I201" s="205"/>
      <c r="J201" s="169">
        <v>41198</v>
      </c>
      <c r="K201" s="89">
        <v>-9220000</v>
      </c>
      <c r="L201" s="88">
        <f t="shared" si="24"/>
        <v>258628782</v>
      </c>
      <c r="M201" s="154" t="s">
        <v>353</v>
      </c>
      <c r="O201" s="145"/>
    </row>
    <row r="202" spans="1:15" s="258" customFormat="1" ht="28.5" customHeight="1">
      <c r="A202" s="80"/>
      <c r="B202" s="129">
        <v>10458</v>
      </c>
      <c r="C202" s="81"/>
      <c r="D202" s="82"/>
      <c r="E202" s="82"/>
      <c r="F202" s="83"/>
      <c r="G202" s="84"/>
      <c r="H202" s="82"/>
      <c r="I202" s="205"/>
      <c r="J202" s="169">
        <v>41228</v>
      </c>
      <c r="K202" s="89">
        <v>-30000</v>
      </c>
      <c r="L202" s="88">
        <f t="shared" si="24"/>
        <v>258598782</v>
      </c>
      <c r="M202" s="154" t="s">
        <v>353</v>
      </c>
      <c r="O202" s="145"/>
    </row>
    <row r="203" spans="1:15" s="258" customFormat="1" ht="28.5" customHeight="1">
      <c r="A203" s="80"/>
      <c r="B203" s="129">
        <v>10458</v>
      </c>
      <c r="C203" s="81"/>
      <c r="D203" s="82"/>
      <c r="E203" s="82"/>
      <c r="F203" s="83"/>
      <c r="G203" s="84"/>
      <c r="H203" s="82"/>
      <c r="I203" s="205"/>
      <c r="J203" s="169">
        <v>41257</v>
      </c>
      <c r="K203" s="89">
        <v>60000</v>
      </c>
      <c r="L203" s="88">
        <f t="shared" si="24"/>
        <v>258658782</v>
      </c>
      <c r="M203" s="154" t="s">
        <v>353</v>
      </c>
      <c r="O203" s="145"/>
    </row>
    <row r="204" spans="1:15" s="258" customFormat="1" ht="28.5" customHeight="1">
      <c r="A204" s="80"/>
      <c r="B204" s="129">
        <v>10458</v>
      </c>
      <c r="C204" s="81"/>
      <c r="D204" s="82"/>
      <c r="E204" s="82"/>
      <c r="F204" s="83"/>
      <c r="G204" s="84"/>
      <c r="H204" s="82"/>
      <c r="I204" s="205"/>
      <c r="J204" s="169">
        <v>41270</v>
      </c>
      <c r="K204" s="89">
        <v>-788</v>
      </c>
      <c r="L204" s="88">
        <f t="shared" si="24"/>
        <v>258657994</v>
      </c>
      <c r="M204" s="154" t="s">
        <v>492</v>
      </c>
      <c r="O204" s="145"/>
    </row>
    <row r="205" spans="1:15" s="258" customFormat="1" ht="28.5" customHeight="1">
      <c r="A205" s="80"/>
      <c r="B205" s="129">
        <v>10458</v>
      </c>
      <c r="C205" s="81"/>
      <c r="D205" s="82"/>
      <c r="E205" s="82"/>
      <c r="F205" s="83"/>
      <c r="G205" s="84"/>
      <c r="H205" s="82"/>
      <c r="I205" s="205"/>
      <c r="J205" s="169">
        <v>41290</v>
      </c>
      <c r="K205" s="89">
        <v>-610000</v>
      </c>
      <c r="L205" s="88">
        <f t="shared" si="24"/>
        <v>258047994</v>
      </c>
      <c r="M205" s="154" t="s">
        <v>353</v>
      </c>
      <c r="O205" s="145"/>
    </row>
    <row r="206" spans="1:15" s="258" customFormat="1" ht="28.5" customHeight="1">
      <c r="A206" s="90">
        <v>39916</v>
      </c>
      <c r="B206" s="91" t="s">
        <v>154</v>
      </c>
      <c r="C206" s="91" t="s">
        <v>155</v>
      </c>
      <c r="D206" s="92" t="s">
        <v>145</v>
      </c>
      <c r="E206" s="92" t="s">
        <v>12</v>
      </c>
      <c r="F206" s="93" t="s">
        <v>147</v>
      </c>
      <c r="G206" s="94">
        <v>3552000000</v>
      </c>
      <c r="H206" s="92" t="s">
        <v>70</v>
      </c>
      <c r="I206" s="213">
        <v>2</v>
      </c>
      <c r="J206" s="169">
        <v>40025</v>
      </c>
      <c r="K206" s="87">
        <v>-3552000000</v>
      </c>
      <c r="L206" s="88">
        <f>G206+K206</f>
        <v>0</v>
      </c>
      <c r="M206" s="154" t="s">
        <v>178</v>
      </c>
    </row>
    <row r="207" spans="1:15" s="258" customFormat="1" ht="28.5" customHeight="1">
      <c r="A207" s="90">
        <v>39919</v>
      </c>
      <c r="B207" s="91" t="s">
        <v>545</v>
      </c>
      <c r="C207" s="91" t="s">
        <v>156</v>
      </c>
      <c r="D207" s="92" t="s">
        <v>119</v>
      </c>
      <c r="E207" s="92" t="s">
        <v>12</v>
      </c>
      <c r="F207" s="93" t="s">
        <v>147</v>
      </c>
      <c r="G207" s="94">
        <v>659000000</v>
      </c>
      <c r="H207" s="92" t="s">
        <v>70</v>
      </c>
      <c r="I207" s="213"/>
      <c r="J207" s="169">
        <v>39976</v>
      </c>
      <c r="K207" s="87">
        <v>-105620000</v>
      </c>
      <c r="L207" s="88">
        <f>G207+K207</f>
        <v>553380000</v>
      </c>
      <c r="M207" s="154" t="s">
        <v>50</v>
      </c>
    </row>
    <row r="208" spans="1:15" s="258" customFormat="1" ht="28.5" customHeight="1">
      <c r="A208" s="80"/>
      <c r="B208" s="129">
        <v>10500</v>
      </c>
      <c r="C208" s="81"/>
      <c r="D208" s="82"/>
      <c r="E208" s="82"/>
      <c r="F208" s="83"/>
      <c r="G208" s="84"/>
      <c r="H208" s="82"/>
      <c r="I208" s="205"/>
      <c r="J208" s="169">
        <v>40086</v>
      </c>
      <c r="K208" s="87">
        <v>102580000</v>
      </c>
      <c r="L208" s="88">
        <f>L207+K208</f>
        <v>655960000</v>
      </c>
      <c r="M208" s="158" t="s">
        <v>215</v>
      </c>
    </row>
    <row r="209" spans="1:13" s="258" customFormat="1" ht="28.5" customHeight="1">
      <c r="A209" s="80"/>
      <c r="B209" s="129">
        <v>10500</v>
      </c>
      <c r="C209" s="81"/>
      <c r="D209" s="82"/>
      <c r="E209" s="82"/>
      <c r="F209" s="83"/>
      <c r="G209" s="84"/>
      <c r="H209" s="82"/>
      <c r="I209" s="205"/>
      <c r="J209" s="169">
        <v>40177</v>
      </c>
      <c r="K209" s="87">
        <v>277640000</v>
      </c>
      <c r="L209" s="88">
        <f>L208+K209</f>
        <v>933600000</v>
      </c>
      <c r="M209" s="154" t="s">
        <v>293</v>
      </c>
    </row>
    <row r="210" spans="1:13" s="258" customFormat="1" ht="28.5" customHeight="1">
      <c r="A210" s="80"/>
      <c r="B210" s="129">
        <v>10500</v>
      </c>
      <c r="C210" s="81"/>
      <c r="D210" s="82"/>
      <c r="E210" s="82"/>
      <c r="F210" s="83"/>
      <c r="G210" s="84"/>
      <c r="H210" s="82"/>
      <c r="I210" s="205"/>
      <c r="J210" s="169">
        <v>40263</v>
      </c>
      <c r="K210" s="87">
        <v>46860000</v>
      </c>
      <c r="L210" s="88">
        <f>L209+K210</f>
        <v>980460000</v>
      </c>
      <c r="M210" s="154" t="s">
        <v>50</v>
      </c>
    </row>
    <row r="211" spans="1:13" s="258" customFormat="1" ht="28.5" customHeight="1">
      <c r="A211" s="80"/>
      <c r="B211" s="129">
        <v>10500</v>
      </c>
      <c r="C211" s="81"/>
      <c r="D211" s="82"/>
      <c r="E211" s="82"/>
      <c r="F211" s="83"/>
      <c r="G211" s="84"/>
      <c r="H211" s="82"/>
      <c r="I211" s="205"/>
      <c r="J211" s="169">
        <v>40345</v>
      </c>
      <c r="K211" s="87">
        <v>156050000</v>
      </c>
      <c r="L211" s="88">
        <f>L210+K211</f>
        <v>1136510000</v>
      </c>
      <c r="M211" s="154" t="s">
        <v>327</v>
      </c>
    </row>
    <row r="212" spans="1:13" s="258" customFormat="1" ht="28.5" customHeight="1">
      <c r="A212" s="80"/>
      <c r="B212" s="129">
        <v>10500</v>
      </c>
      <c r="C212" s="81"/>
      <c r="D212" s="82"/>
      <c r="E212" s="82"/>
      <c r="F212" s="83"/>
      <c r="G212" s="84"/>
      <c r="H212" s="82"/>
      <c r="I212" s="205"/>
      <c r="J212" s="169">
        <v>40373</v>
      </c>
      <c r="K212" s="87">
        <v>-191610000</v>
      </c>
      <c r="L212" s="88">
        <f t="shared" ref="L212" si="25">L211+K212</f>
        <v>944900000</v>
      </c>
      <c r="M212" s="154" t="s">
        <v>50</v>
      </c>
    </row>
    <row r="213" spans="1:13" s="258" customFormat="1" ht="28.5" customHeight="1">
      <c r="A213" s="80"/>
      <c r="B213" s="129">
        <v>10500</v>
      </c>
      <c r="C213" s="81"/>
      <c r="D213" s="82"/>
      <c r="E213" s="82"/>
      <c r="F213" s="83"/>
      <c r="G213" s="84"/>
      <c r="H213" s="82"/>
      <c r="I213" s="205"/>
      <c r="J213" s="169">
        <v>40375</v>
      </c>
      <c r="K213" s="87">
        <v>23710000</v>
      </c>
      <c r="L213" s="88">
        <f>L212+K213</f>
        <v>968610000</v>
      </c>
      <c r="M213" s="154" t="s">
        <v>327</v>
      </c>
    </row>
    <row r="214" spans="1:13" s="258" customFormat="1" ht="28.5" customHeight="1">
      <c r="A214" s="80"/>
      <c r="B214" s="129">
        <v>10500</v>
      </c>
      <c r="C214" s="81"/>
      <c r="D214" s="82"/>
      <c r="E214" s="82"/>
      <c r="F214" s="83"/>
      <c r="G214" s="84"/>
      <c r="H214" s="82"/>
      <c r="I214" s="205"/>
      <c r="J214" s="169">
        <v>40436</v>
      </c>
      <c r="K214" s="87">
        <v>100000</v>
      </c>
      <c r="L214" s="88">
        <f>L213+K214</f>
        <v>968710000</v>
      </c>
      <c r="M214" s="154" t="s">
        <v>362</v>
      </c>
    </row>
    <row r="215" spans="1:13" s="258" customFormat="1" ht="28.5" customHeight="1">
      <c r="A215" s="80"/>
      <c r="B215" s="129">
        <v>10500</v>
      </c>
      <c r="C215" s="81"/>
      <c r="D215" s="82"/>
      <c r="E215" s="82"/>
      <c r="F215" s="83"/>
      <c r="G215" s="84"/>
      <c r="H215" s="82"/>
      <c r="I215" s="205"/>
      <c r="J215" s="169">
        <v>40451</v>
      </c>
      <c r="K215" s="87">
        <v>3742740</v>
      </c>
      <c r="L215" s="88">
        <f t="shared" ref="L215:L216" si="26">L214+K215</f>
        <v>972452740</v>
      </c>
      <c r="M215" s="154" t="s">
        <v>50</v>
      </c>
    </row>
    <row r="216" spans="1:13" s="258" customFormat="1" ht="28.5" customHeight="1">
      <c r="A216" s="80"/>
      <c r="B216" s="129">
        <v>10500</v>
      </c>
      <c r="C216" s="81"/>
      <c r="D216" s="82"/>
      <c r="E216" s="82"/>
      <c r="F216" s="83"/>
      <c r="G216" s="84"/>
      <c r="H216" s="82"/>
      <c r="I216" s="205"/>
      <c r="J216" s="169">
        <v>40466</v>
      </c>
      <c r="K216" s="87">
        <v>170800000</v>
      </c>
      <c r="L216" s="88">
        <f t="shared" si="26"/>
        <v>1143252740</v>
      </c>
      <c r="M216" s="154" t="s">
        <v>353</v>
      </c>
    </row>
    <row r="217" spans="1:13" s="258" customFormat="1" ht="28.5" customHeight="1">
      <c r="A217" s="80"/>
      <c r="B217" s="129">
        <v>10500</v>
      </c>
      <c r="C217" s="81"/>
      <c r="D217" s="82"/>
      <c r="E217" s="82"/>
      <c r="F217" s="83"/>
      <c r="G217" s="84"/>
      <c r="H217" s="82"/>
      <c r="I217" s="205"/>
      <c r="J217" s="169">
        <v>40549</v>
      </c>
      <c r="K217" s="89">
        <v>-1020</v>
      </c>
      <c r="L217" s="88">
        <f t="shared" ref="L217:L235" si="27">L216+K217</f>
        <v>1143251720</v>
      </c>
      <c r="M217" s="154" t="s">
        <v>50</v>
      </c>
    </row>
    <row r="218" spans="1:13" s="258" customFormat="1" ht="28.5" customHeight="1">
      <c r="A218" s="80"/>
      <c r="B218" s="129">
        <v>10500</v>
      </c>
      <c r="C218" s="81"/>
      <c r="D218" s="82"/>
      <c r="E218" s="82"/>
      <c r="F218" s="83"/>
      <c r="G218" s="84"/>
      <c r="H218" s="82"/>
      <c r="I218" s="205"/>
      <c r="J218" s="169">
        <v>40590</v>
      </c>
      <c r="K218" s="89">
        <v>900000</v>
      </c>
      <c r="L218" s="88">
        <f t="shared" si="27"/>
        <v>1144151720</v>
      </c>
      <c r="M218" s="154" t="s">
        <v>353</v>
      </c>
    </row>
    <row r="219" spans="1:13" s="258" customFormat="1" ht="28.5" customHeight="1">
      <c r="A219" s="80"/>
      <c r="B219" s="129">
        <v>10500</v>
      </c>
      <c r="C219" s="81"/>
      <c r="D219" s="82"/>
      <c r="E219" s="82"/>
      <c r="F219" s="83"/>
      <c r="G219" s="84"/>
      <c r="H219" s="82"/>
      <c r="I219" s="205"/>
      <c r="J219" s="169">
        <v>40632</v>
      </c>
      <c r="K219" s="89">
        <v>-1114</v>
      </c>
      <c r="L219" s="88">
        <f t="shared" si="27"/>
        <v>1144150606</v>
      </c>
      <c r="M219" s="154" t="s">
        <v>492</v>
      </c>
    </row>
    <row r="220" spans="1:13" s="258" customFormat="1" ht="28.5" customHeight="1">
      <c r="A220" s="80"/>
      <c r="B220" s="129">
        <v>10500</v>
      </c>
      <c r="C220" s="81"/>
      <c r="D220" s="82"/>
      <c r="E220" s="82"/>
      <c r="F220" s="83"/>
      <c r="G220" s="84"/>
      <c r="H220" s="82"/>
      <c r="I220" s="205"/>
      <c r="J220" s="169">
        <v>40723</v>
      </c>
      <c r="K220" s="89">
        <v>-10044</v>
      </c>
      <c r="L220" s="88">
        <f t="shared" si="27"/>
        <v>1144140562</v>
      </c>
      <c r="M220" s="154" t="s">
        <v>492</v>
      </c>
    </row>
    <row r="221" spans="1:13" s="258" customFormat="1" ht="28.5" customHeight="1">
      <c r="A221" s="80"/>
      <c r="B221" s="129">
        <v>10500</v>
      </c>
      <c r="C221" s="81"/>
      <c r="D221" s="82"/>
      <c r="E221" s="82"/>
      <c r="F221" s="83"/>
      <c r="G221" s="84"/>
      <c r="H221" s="82"/>
      <c r="I221" s="205"/>
      <c r="J221" s="169">
        <v>40830</v>
      </c>
      <c r="K221" s="89">
        <v>-100000</v>
      </c>
      <c r="L221" s="88">
        <f t="shared" si="27"/>
        <v>1144040562</v>
      </c>
      <c r="M221" s="154" t="s">
        <v>353</v>
      </c>
    </row>
    <row r="222" spans="1:13" s="258" customFormat="1" ht="28.5" customHeight="1">
      <c r="A222" s="80"/>
      <c r="B222" s="129">
        <v>10500</v>
      </c>
      <c r="C222" s="81"/>
      <c r="D222" s="82"/>
      <c r="E222" s="82"/>
      <c r="F222" s="83"/>
      <c r="G222" s="84"/>
      <c r="H222" s="82"/>
      <c r="I222" s="205"/>
      <c r="J222" s="169">
        <v>40921</v>
      </c>
      <c r="K222" s="89">
        <v>194800000</v>
      </c>
      <c r="L222" s="88">
        <f t="shared" si="27"/>
        <v>1338840562</v>
      </c>
      <c r="M222" s="154" t="s">
        <v>353</v>
      </c>
    </row>
    <row r="223" spans="1:13" s="258" customFormat="1" ht="28.5" customHeight="1">
      <c r="A223" s="80"/>
      <c r="B223" s="129">
        <v>10500</v>
      </c>
      <c r="C223" s="81"/>
      <c r="D223" s="82"/>
      <c r="E223" s="82"/>
      <c r="F223" s="83"/>
      <c r="G223" s="84"/>
      <c r="H223" s="82"/>
      <c r="I223" s="205"/>
      <c r="J223" s="169">
        <v>40955</v>
      </c>
      <c r="K223" s="89">
        <v>400000</v>
      </c>
      <c r="L223" s="88">
        <f t="shared" si="27"/>
        <v>1339240562</v>
      </c>
      <c r="M223" s="154" t="s">
        <v>353</v>
      </c>
    </row>
    <row r="224" spans="1:13" s="258" customFormat="1" ht="28.5" customHeight="1">
      <c r="A224" s="80"/>
      <c r="B224" s="129">
        <v>10500</v>
      </c>
      <c r="C224" s="81"/>
      <c r="D224" s="82"/>
      <c r="E224" s="82"/>
      <c r="F224" s="83"/>
      <c r="G224" s="84"/>
      <c r="H224" s="82"/>
      <c r="I224" s="205"/>
      <c r="J224" s="169">
        <v>40983</v>
      </c>
      <c r="K224" s="89">
        <v>100000</v>
      </c>
      <c r="L224" s="88">
        <f t="shared" si="27"/>
        <v>1339340562</v>
      </c>
      <c r="M224" s="154" t="s">
        <v>353</v>
      </c>
    </row>
    <row r="225" spans="1:15" s="258" customFormat="1" ht="28.5" customHeight="1">
      <c r="A225" s="80"/>
      <c r="B225" s="129">
        <v>10500</v>
      </c>
      <c r="C225" s="81"/>
      <c r="D225" s="82"/>
      <c r="E225" s="82"/>
      <c r="F225" s="83"/>
      <c r="G225" s="84"/>
      <c r="H225" s="82"/>
      <c r="I225" s="205"/>
      <c r="J225" s="169">
        <v>41045</v>
      </c>
      <c r="K225" s="89">
        <v>123530000</v>
      </c>
      <c r="L225" s="88">
        <f t="shared" si="27"/>
        <v>1462870562</v>
      </c>
      <c r="M225" s="154" t="s">
        <v>353</v>
      </c>
    </row>
    <row r="226" spans="1:15" s="258" customFormat="1" ht="28.5" customHeight="1">
      <c r="A226" s="80"/>
      <c r="B226" s="129">
        <v>10500</v>
      </c>
      <c r="C226" s="81"/>
      <c r="D226" s="82"/>
      <c r="E226" s="82"/>
      <c r="F226" s="83"/>
      <c r="G226" s="84"/>
      <c r="H226" s="82"/>
      <c r="I226" s="205"/>
      <c r="J226" s="169">
        <v>41074</v>
      </c>
      <c r="K226" s="89">
        <v>354290000</v>
      </c>
      <c r="L226" s="88">
        <f t="shared" si="27"/>
        <v>1817160562</v>
      </c>
      <c r="M226" s="154" t="s">
        <v>353</v>
      </c>
    </row>
    <row r="227" spans="1:15" s="258" customFormat="1" ht="28.5" customHeight="1">
      <c r="A227" s="80"/>
      <c r="B227" s="129">
        <v>10500</v>
      </c>
      <c r="C227" s="81"/>
      <c r="D227" s="82"/>
      <c r="E227" s="82"/>
      <c r="F227" s="83"/>
      <c r="G227" s="84"/>
      <c r="H227" s="82"/>
      <c r="I227" s="205"/>
      <c r="J227" s="169">
        <v>41088</v>
      </c>
      <c r="K227" s="89">
        <v>-6308</v>
      </c>
      <c r="L227" s="88">
        <f t="shared" si="27"/>
        <v>1817154254</v>
      </c>
      <c r="M227" s="154" t="s">
        <v>492</v>
      </c>
    </row>
    <row r="228" spans="1:15" s="258" customFormat="1" ht="28.5" customHeight="1">
      <c r="A228" s="80"/>
      <c r="B228" s="129">
        <v>10500</v>
      </c>
      <c r="C228" s="81"/>
      <c r="D228" s="82"/>
      <c r="E228" s="82"/>
      <c r="F228" s="83"/>
      <c r="G228" s="84"/>
      <c r="H228" s="82"/>
      <c r="I228" s="205"/>
      <c r="J228" s="169">
        <v>41106</v>
      </c>
      <c r="K228" s="89">
        <v>10080000</v>
      </c>
      <c r="L228" s="88">
        <f t="shared" si="27"/>
        <v>1827234254</v>
      </c>
      <c r="M228" s="154" t="s">
        <v>353</v>
      </c>
    </row>
    <row r="229" spans="1:15" s="258" customFormat="1" ht="28.5" customHeight="1">
      <c r="A229" s="80"/>
      <c r="B229" s="129">
        <v>10500</v>
      </c>
      <c r="C229" s="81"/>
      <c r="D229" s="82"/>
      <c r="E229" s="82"/>
      <c r="F229" s="83"/>
      <c r="G229" s="84"/>
      <c r="H229" s="82"/>
      <c r="I229" s="205"/>
      <c r="J229" s="169">
        <v>41137</v>
      </c>
      <c r="K229" s="89">
        <v>8390000</v>
      </c>
      <c r="L229" s="88">
        <f t="shared" si="27"/>
        <v>1835624254</v>
      </c>
      <c r="M229" s="154" t="s">
        <v>353</v>
      </c>
    </row>
    <row r="230" spans="1:15" s="258" customFormat="1" ht="28.5" customHeight="1">
      <c r="A230" s="80"/>
      <c r="B230" s="129">
        <v>10500</v>
      </c>
      <c r="C230" s="81"/>
      <c r="D230" s="82"/>
      <c r="E230" s="82"/>
      <c r="F230" s="83"/>
      <c r="G230" s="84"/>
      <c r="H230" s="82"/>
      <c r="I230" s="205"/>
      <c r="J230" s="169">
        <v>41179</v>
      </c>
      <c r="K230" s="89">
        <v>-10733</v>
      </c>
      <c r="L230" s="88">
        <f t="shared" si="27"/>
        <v>1835613521</v>
      </c>
      <c r="M230" s="154" t="s">
        <v>492</v>
      </c>
      <c r="O230" s="145"/>
    </row>
    <row r="231" spans="1:15" s="258" customFormat="1" ht="28.5" customHeight="1">
      <c r="A231" s="80"/>
      <c r="B231" s="129">
        <v>10500</v>
      </c>
      <c r="C231" s="81"/>
      <c r="D231" s="82"/>
      <c r="E231" s="82"/>
      <c r="F231" s="83"/>
      <c r="G231" s="84"/>
      <c r="H231" s="82"/>
      <c r="I231" s="205"/>
      <c r="J231" s="169">
        <v>41198</v>
      </c>
      <c r="K231" s="89">
        <v>14560000</v>
      </c>
      <c r="L231" s="88">
        <f t="shared" si="27"/>
        <v>1850173521</v>
      </c>
      <c r="M231" s="154" t="s">
        <v>353</v>
      </c>
      <c r="O231" s="145"/>
    </row>
    <row r="232" spans="1:15" s="258" customFormat="1" ht="28.5" customHeight="1">
      <c r="A232" s="80"/>
      <c r="B232" s="129">
        <v>10500</v>
      </c>
      <c r="C232" s="81"/>
      <c r="D232" s="82"/>
      <c r="E232" s="82"/>
      <c r="F232" s="83"/>
      <c r="G232" s="84"/>
      <c r="H232" s="82"/>
      <c r="I232" s="205"/>
      <c r="J232" s="169">
        <v>41228</v>
      </c>
      <c r="K232" s="89">
        <v>13240000</v>
      </c>
      <c r="L232" s="88">
        <f t="shared" si="27"/>
        <v>1863413521</v>
      </c>
      <c r="M232" s="154" t="s">
        <v>353</v>
      </c>
      <c r="O232" s="145"/>
    </row>
    <row r="233" spans="1:15" s="258" customFormat="1" ht="28.5" customHeight="1">
      <c r="A233" s="80"/>
      <c r="B233" s="129">
        <v>10500</v>
      </c>
      <c r="C233" s="81"/>
      <c r="D233" s="82"/>
      <c r="E233" s="82"/>
      <c r="F233" s="83"/>
      <c r="G233" s="84"/>
      <c r="H233" s="82"/>
      <c r="I233" s="205"/>
      <c r="J233" s="169">
        <v>41257</v>
      </c>
      <c r="K233" s="89">
        <v>2080000</v>
      </c>
      <c r="L233" s="88">
        <f t="shared" si="27"/>
        <v>1865493521</v>
      </c>
      <c r="M233" s="154" t="s">
        <v>353</v>
      </c>
      <c r="O233" s="145"/>
    </row>
    <row r="234" spans="1:15" s="258" customFormat="1" ht="28.5" customHeight="1">
      <c r="A234" s="80"/>
      <c r="B234" s="129">
        <v>10500</v>
      </c>
      <c r="C234" s="81"/>
      <c r="D234" s="82"/>
      <c r="E234" s="82"/>
      <c r="F234" s="83"/>
      <c r="G234" s="84"/>
      <c r="H234" s="82"/>
      <c r="I234" s="205"/>
      <c r="J234" s="169">
        <v>41270</v>
      </c>
      <c r="K234" s="89">
        <v>-1015</v>
      </c>
      <c r="L234" s="88">
        <f t="shared" si="27"/>
        <v>1865492506</v>
      </c>
      <c r="M234" s="154" t="s">
        <v>492</v>
      </c>
      <c r="O234" s="145"/>
    </row>
    <row r="235" spans="1:15" s="258" customFormat="1" ht="28.5" customHeight="1">
      <c r="A235" s="80"/>
      <c r="B235" s="129">
        <v>10500</v>
      </c>
      <c r="C235" s="81"/>
      <c r="D235" s="82"/>
      <c r="E235" s="82"/>
      <c r="F235" s="83"/>
      <c r="G235" s="84"/>
      <c r="H235" s="82"/>
      <c r="I235" s="205"/>
      <c r="J235" s="169">
        <v>41290</v>
      </c>
      <c r="K235" s="89">
        <v>410000</v>
      </c>
      <c r="L235" s="88">
        <f t="shared" si="27"/>
        <v>1865902506</v>
      </c>
      <c r="M235" s="154" t="s">
        <v>353</v>
      </c>
      <c r="O235" s="145"/>
    </row>
    <row r="236" spans="1:15" s="258" customFormat="1" ht="28.5" customHeight="1">
      <c r="A236" s="276" t="s">
        <v>296</v>
      </c>
      <c r="B236" s="91" t="s">
        <v>157</v>
      </c>
      <c r="C236" s="91" t="s">
        <v>158</v>
      </c>
      <c r="D236" s="92" t="s">
        <v>98</v>
      </c>
      <c r="E236" s="92" t="s">
        <v>12</v>
      </c>
      <c r="F236" s="93" t="s">
        <v>147</v>
      </c>
      <c r="G236" s="94">
        <v>798900000</v>
      </c>
      <c r="H236" s="92" t="s">
        <v>70</v>
      </c>
      <c r="I236" s="197"/>
      <c r="J236" s="169">
        <v>39976</v>
      </c>
      <c r="K236" s="87">
        <v>5540000</v>
      </c>
      <c r="L236" s="88">
        <f>G236+K236</f>
        <v>804440000</v>
      </c>
      <c r="M236" s="154" t="s">
        <v>50</v>
      </c>
    </row>
    <row r="237" spans="1:15" s="258" customFormat="1" ht="28.5" customHeight="1">
      <c r="A237" s="277"/>
      <c r="B237" s="129">
        <v>10512</v>
      </c>
      <c r="C237" s="81"/>
      <c r="D237" s="82"/>
      <c r="E237" s="82"/>
      <c r="F237" s="83"/>
      <c r="G237" s="84"/>
      <c r="H237" s="82"/>
      <c r="I237" s="205"/>
      <c r="J237" s="169">
        <v>40086</v>
      </c>
      <c r="K237" s="87">
        <v>162680000</v>
      </c>
      <c r="L237" s="88">
        <f>L236+K237</f>
        <v>967120000</v>
      </c>
      <c r="M237" s="158" t="s">
        <v>215</v>
      </c>
    </row>
    <row r="238" spans="1:15" s="258" customFormat="1" ht="28.5" customHeight="1">
      <c r="A238" s="261"/>
      <c r="B238" s="129">
        <v>10512</v>
      </c>
      <c r="C238" s="81"/>
      <c r="D238" s="82"/>
      <c r="E238" s="82"/>
      <c r="F238" s="83"/>
      <c r="G238" s="84"/>
      <c r="H238" s="82"/>
      <c r="I238" s="205"/>
      <c r="J238" s="169">
        <v>40177</v>
      </c>
      <c r="K238" s="87">
        <v>665510000</v>
      </c>
      <c r="L238" s="88">
        <f>L237+K238</f>
        <v>1632630000</v>
      </c>
      <c r="M238" s="154" t="s">
        <v>293</v>
      </c>
    </row>
    <row r="239" spans="1:15" s="258" customFormat="1" ht="28.5" customHeight="1">
      <c r="A239" s="261"/>
      <c r="B239" s="129">
        <v>10512</v>
      </c>
      <c r="C239" s="81"/>
      <c r="D239" s="82"/>
      <c r="E239" s="82"/>
      <c r="F239" s="83"/>
      <c r="G239" s="84"/>
      <c r="H239" s="82"/>
      <c r="I239" s="205"/>
      <c r="J239" s="169">
        <v>40204</v>
      </c>
      <c r="K239" s="87">
        <v>800390000</v>
      </c>
      <c r="L239" s="88">
        <f>L238+K239</f>
        <v>2433020000</v>
      </c>
      <c r="M239" s="154" t="s">
        <v>295</v>
      </c>
    </row>
    <row r="240" spans="1:15" s="258" customFormat="1" ht="28.5" customHeight="1">
      <c r="A240" s="261"/>
      <c r="B240" s="129">
        <v>10512</v>
      </c>
      <c r="C240" s="81"/>
      <c r="D240" s="82"/>
      <c r="E240" s="82"/>
      <c r="F240" s="83"/>
      <c r="G240" s="84"/>
      <c r="H240" s="82"/>
      <c r="I240" s="205"/>
      <c r="J240" s="169">
        <v>40263</v>
      </c>
      <c r="K240" s="87">
        <v>-829370000</v>
      </c>
      <c r="L240" s="88">
        <f>L239+K240</f>
        <v>1603650000</v>
      </c>
      <c r="M240" s="154" t="s">
        <v>50</v>
      </c>
    </row>
    <row r="241" spans="1:13" s="258" customFormat="1" ht="28.5" customHeight="1">
      <c r="A241" s="261"/>
      <c r="B241" s="129">
        <v>10512</v>
      </c>
      <c r="C241" s="81"/>
      <c r="D241" s="82"/>
      <c r="E241" s="82"/>
      <c r="F241" s="83"/>
      <c r="G241" s="84"/>
      <c r="H241" s="82"/>
      <c r="I241" s="205"/>
      <c r="J241" s="169">
        <v>40373</v>
      </c>
      <c r="K241" s="87">
        <v>-366750000</v>
      </c>
      <c r="L241" s="88">
        <f t="shared" ref="L241:L248" si="28">L240+K241</f>
        <v>1236900000</v>
      </c>
      <c r="M241" s="154" t="s">
        <v>50</v>
      </c>
    </row>
    <row r="242" spans="1:13" s="258" customFormat="1" ht="28.5" customHeight="1">
      <c r="A242" s="261"/>
      <c r="B242" s="129">
        <v>10512</v>
      </c>
      <c r="C242" s="81"/>
      <c r="D242" s="82"/>
      <c r="E242" s="82"/>
      <c r="F242" s="83"/>
      <c r="G242" s="84"/>
      <c r="H242" s="82"/>
      <c r="I242" s="205"/>
      <c r="J242" s="169">
        <v>40451</v>
      </c>
      <c r="K242" s="87">
        <v>95300000</v>
      </c>
      <c r="L242" s="88">
        <f t="shared" si="28"/>
        <v>1332200000</v>
      </c>
      <c r="M242" s="154" t="s">
        <v>451</v>
      </c>
    </row>
    <row r="243" spans="1:13" s="258" customFormat="1" ht="28.5" customHeight="1">
      <c r="A243" s="261"/>
      <c r="B243" s="129">
        <v>10512</v>
      </c>
      <c r="C243" s="81"/>
      <c r="D243" s="82"/>
      <c r="E243" s="82"/>
      <c r="F243" s="83"/>
      <c r="G243" s="84"/>
      <c r="H243" s="82"/>
      <c r="I243" s="205"/>
      <c r="J243" s="169">
        <v>40451</v>
      </c>
      <c r="K243" s="87">
        <v>222941084</v>
      </c>
      <c r="L243" s="88">
        <f t="shared" si="28"/>
        <v>1555141084</v>
      </c>
      <c r="M243" s="154" t="s">
        <v>50</v>
      </c>
    </row>
    <row r="244" spans="1:13" s="258" customFormat="1" ht="28.5" customHeight="1">
      <c r="A244" s="261"/>
      <c r="B244" s="129">
        <v>10512</v>
      </c>
      <c r="C244" s="81"/>
      <c r="D244" s="82"/>
      <c r="E244" s="82"/>
      <c r="F244" s="83"/>
      <c r="G244" s="84"/>
      <c r="H244" s="82"/>
      <c r="I244" s="205"/>
      <c r="J244" s="169">
        <v>40549</v>
      </c>
      <c r="K244" s="89">
        <v>-2199</v>
      </c>
      <c r="L244" s="88">
        <f t="shared" si="28"/>
        <v>1555138885</v>
      </c>
      <c r="M244" s="154" t="s">
        <v>50</v>
      </c>
    </row>
    <row r="245" spans="1:13" s="258" customFormat="1" ht="28.5" customHeight="1">
      <c r="A245" s="261"/>
      <c r="B245" s="129">
        <v>10512</v>
      </c>
      <c r="C245" s="81"/>
      <c r="D245" s="82"/>
      <c r="E245" s="82"/>
      <c r="F245" s="83"/>
      <c r="G245" s="84"/>
      <c r="H245" s="82"/>
      <c r="I245" s="205"/>
      <c r="J245" s="169">
        <v>40632</v>
      </c>
      <c r="K245" s="89">
        <v>-2548</v>
      </c>
      <c r="L245" s="88">
        <f t="shared" si="28"/>
        <v>1555136337</v>
      </c>
      <c r="M245" s="154" t="s">
        <v>492</v>
      </c>
    </row>
    <row r="246" spans="1:13" s="258" customFormat="1" ht="28.5" customHeight="1">
      <c r="A246" s="261"/>
      <c r="B246" s="129">
        <v>10512</v>
      </c>
      <c r="C246" s="81"/>
      <c r="D246" s="82"/>
      <c r="E246" s="82"/>
      <c r="F246" s="83"/>
      <c r="G246" s="84"/>
      <c r="H246" s="82"/>
      <c r="I246" s="205"/>
      <c r="J246" s="169">
        <v>40723</v>
      </c>
      <c r="K246" s="89">
        <v>-23337</v>
      </c>
      <c r="L246" s="88">
        <f t="shared" si="28"/>
        <v>1555113000</v>
      </c>
      <c r="M246" s="154" t="s">
        <v>492</v>
      </c>
    </row>
    <row r="247" spans="1:13" s="258" customFormat="1" ht="28.5" customHeight="1">
      <c r="A247" s="80"/>
      <c r="B247" s="129">
        <v>10512</v>
      </c>
      <c r="C247" s="81"/>
      <c r="D247" s="82"/>
      <c r="E247" s="82"/>
      <c r="F247" s="83"/>
      <c r="G247" s="84"/>
      <c r="H247" s="82"/>
      <c r="I247" s="205"/>
      <c r="J247" s="169">
        <v>40771</v>
      </c>
      <c r="K247" s="89">
        <v>-300000</v>
      </c>
      <c r="L247" s="88">
        <f t="shared" si="28"/>
        <v>1554813000</v>
      </c>
      <c r="M247" s="154" t="s">
        <v>353</v>
      </c>
    </row>
    <row r="248" spans="1:13" s="258" customFormat="1" ht="28.5" customHeight="1">
      <c r="A248" s="80"/>
      <c r="B248" s="129">
        <v>10512</v>
      </c>
      <c r="C248" s="81"/>
      <c r="D248" s="82"/>
      <c r="E248" s="82"/>
      <c r="F248" s="83"/>
      <c r="G248" s="84"/>
      <c r="H248" s="82"/>
      <c r="I248" s="205"/>
      <c r="J248" s="169">
        <v>40830</v>
      </c>
      <c r="K248" s="89">
        <v>-120700000</v>
      </c>
      <c r="L248" s="88">
        <f t="shared" si="28"/>
        <v>1434113000</v>
      </c>
      <c r="M248" s="154" t="s">
        <v>353</v>
      </c>
    </row>
    <row r="249" spans="1:13" s="258" customFormat="1" ht="28.5" customHeight="1">
      <c r="A249" s="80"/>
      <c r="B249" s="129">
        <v>10512</v>
      </c>
      <c r="C249" s="81"/>
      <c r="D249" s="82"/>
      <c r="E249" s="82"/>
      <c r="F249" s="83"/>
      <c r="G249" s="84"/>
      <c r="H249" s="82"/>
      <c r="I249" s="205"/>
      <c r="J249" s="169">
        <v>40863</v>
      </c>
      <c r="K249" s="89">
        <v>-900000</v>
      </c>
      <c r="L249" s="88">
        <f>L248+K249</f>
        <v>1433213000</v>
      </c>
      <c r="M249" s="154" t="s">
        <v>353</v>
      </c>
    </row>
    <row r="250" spans="1:13" s="258" customFormat="1" ht="28.5" customHeight="1">
      <c r="A250" s="80"/>
      <c r="B250" s="129">
        <v>10512</v>
      </c>
      <c r="C250" s="81"/>
      <c r="D250" s="82"/>
      <c r="E250" s="82"/>
      <c r="F250" s="83"/>
      <c r="G250" s="84"/>
      <c r="H250" s="82"/>
      <c r="I250" s="205"/>
      <c r="J250" s="169">
        <v>41045</v>
      </c>
      <c r="K250" s="89">
        <v>-200000</v>
      </c>
      <c r="L250" s="88">
        <f>L249+K250</f>
        <v>1433013000</v>
      </c>
      <c r="M250" s="154" t="s">
        <v>353</v>
      </c>
    </row>
    <row r="251" spans="1:13" s="258" customFormat="1" ht="28.5" customHeight="1">
      <c r="A251" s="80"/>
      <c r="B251" s="129">
        <v>10512</v>
      </c>
      <c r="C251" s="81"/>
      <c r="D251" s="82"/>
      <c r="E251" s="82"/>
      <c r="F251" s="83"/>
      <c r="G251" s="84"/>
      <c r="H251" s="82"/>
      <c r="I251" s="205"/>
      <c r="J251" s="169">
        <v>41088</v>
      </c>
      <c r="K251" s="89">
        <v>-17893</v>
      </c>
      <c r="L251" s="88">
        <f>L250+K251</f>
        <v>1432995107</v>
      </c>
      <c r="M251" s="154" t="s">
        <v>492</v>
      </c>
    </row>
    <row r="252" spans="1:13" s="258" customFormat="1" ht="28.5" customHeight="1">
      <c r="A252" s="80"/>
      <c r="B252" s="129">
        <v>10512</v>
      </c>
      <c r="C252" s="81"/>
      <c r="D252" s="82"/>
      <c r="E252" s="82"/>
      <c r="F252" s="83"/>
      <c r="G252" s="84"/>
      <c r="H252" s="82"/>
      <c r="I252" s="205">
        <v>13</v>
      </c>
      <c r="J252" s="169">
        <v>41131</v>
      </c>
      <c r="K252" s="89">
        <v>-1401716594.3399999</v>
      </c>
      <c r="L252" s="88">
        <f>L251+K252</f>
        <v>31278512.660000086</v>
      </c>
      <c r="M252" s="154" t="s">
        <v>538</v>
      </c>
    </row>
    <row r="253" spans="1:13" s="258" customFormat="1" ht="28.5" customHeight="1">
      <c r="A253" s="276" t="s">
        <v>296</v>
      </c>
      <c r="B253" s="91" t="s">
        <v>539</v>
      </c>
      <c r="C253" s="91" t="s">
        <v>158</v>
      </c>
      <c r="D253" s="92" t="s">
        <v>98</v>
      </c>
      <c r="E253" s="92" t="s">
        <v>12</v>
      </c>
      <c r="F253" s="93" t="s">
        <v>147</v>
      </c>
      <c r="G253" s="94">
        <v>1864000000</v>
      </c>
      <c r="H253" s="92" t="s">
        <v>70</v>
      </c>
      <c r="I253" s="197"/>
      <c r="J253" s="169">
        <v>39976</v>
      </c>
      <c r="K253" s="87">
        <v>3318840000</v>
      </c>
      <c r="L253" s="88">
        <f>G253+K253</f>
        <v>5182840000</v>
      </c>
      <c r="M253" s="154" t="s">
        <v>50</v>
      </c>
    </row>
    <row r="254" spans="1:13" s="258" customFormat="1" ht="28.5" customHeight="1">
      <c r="A254" s="277"/>
      <c r="B254" s="129">
        <v>1000832</v>
      </c>
      <c r="C254" s="81"/>
      <c r="D254" s="82"/>
      <c r="E254" s="82"/>
      <c r="F254" s="83"/>
      <c r="G254" s="84"/>
      <c r="H254" s="82"/>
      <c r="I254" s="205"/>
      <c r="J254" s="169">
        <v>40086</v>
      </c>
      <c r="K254" s="87">
        <v>-717420000</v>
      </c>
      <c r="L254" s="88">
        <f t="shared" ref="L254:L263" si="29">L253+K254</f>
        <v>4465420000</v>
      </c>
      <c r="M254" s="158" t="s">
        <v>215</v>
      </c>
    </row>
    <row r="255" spans="1:13" s="258" customFormat="1" ht="28.5" customHeight="1">
      <c r="A255" s="261"/>
      <c r="B255" s="129">
        <v>1000832</v>
      </c>
      <c r="C255" s="81"/>
      <c r="D255" s="82"/>
      <c r="E255" s="82"/>
      <c r="F255" s="83"/>
      <c r="G255" s="84"/>
      <c r="H255" s="82"/>
      <c r="I255" s="205"/>
      <c r="J255" s="169">
        <v>40177</v>
      </c>
      <c r="K255" s="87">
        <v>2290780000</v>
      </c>
      <c r="L255" s="88">
        <f t="shared" si="29"/>
        <v>6756200000</v>
      </c>
      <c r="M255" s="154" t="s">
        <v>293</v>
      </c>
    </row>
    <row r="256" spans="1:13" s="258" customFormat="1" ht="28.5" customHeight="1">
      <c r="A256" s="261"/>
      <c r="B256" s="129">
        <v>1000832</v>
      </c>
      <c r="C256" s="81"/>
      <c r="D256" s="82"/>
      <c r="E256" s="82"/>
      <c r="F256" s="83"/>
      <c r="G256" s="84"/>
      <c r="H256" s="82"/>
      <c r="I256" s="205"/>
      <c r="J256" s="169">
        <v>40204</v>
      </c>
      <c r="K256" s="87">
        <v>450100000</v>
      </c>
      <c r="L256" s="88">
        <f t="shared" si="29"/>
        <v>7206300000</v>
      </c>
      <c r="M256" s="154" t="s">
        <v>295</v>
      </c>
    </row>
    <row r="257" spans="1:13" s="258" customFormat="1" ht="28.5" customHeight="1">
      <c r="A257" s="261"/>
      <c r="B257" s="129">
        <v>1000832</v>
      </c>
      <c r="C257" s="81"/>
      <c r="D257" s="82"/>
      <c r="E257" s="82"/>
      <c r="F257" s="83"/>
      <c r="G257" s="84"/>
      <c r="H257" s="82"/>
      <c r="I257" s="205"/>
      <c r="J257" s="169">
        <v>40263</v>
      </c>
      <c r="K257" s="87">
        <v>905010000</v>
      </c>
      <c r="L257" s="88">
        <f t="shared" si="29"/>
        <v>8111310000</v>
      </c>
      <c r="M257" s="154" t="s">
        <v>50</v>
      </c>
    </row>
    <row r="258" spans="1:13" s="258" customFormat="1" ht="28.5" customHeight="1">
      <c r="A258" s="261"/>
      <c r="B258" s="129">
        <v>1000832</v>
      </c>
      <c r="C258" s="81"/>
      <c r="D258" s="82"/>
      <c r="E258" s="82"/>
      <c r="F258" s="83"/>
      <c r="G258" s="84"/>
      <c r="H258" s="82"/>
      <c r="I258" s="205"/>
      <c r="J258" s="169">
        <v>40287</v>
      </c>
      <c r="K258" s="87">
        <v>10280000</v>
      </c>
      <c r="L258" s="88">
        <f t="shared" si="29"/>
        <v>8121590000</v>
      </c>
      <c r="M258" s="154" t="s">
        <v>315</v>
      </c>
    </row>
    <row r="259" spans="1:13" s="258" customFormat="1" ht="28.5" customHeight="1">
      <c r="A259" s="261"/>
      <c r="B259" s="129">
        <v>1000832</v>
      </c>
      <c r="C259" s="81"/>
      <c r="D259" s="82"/>
      <c r="E259" s="82"/>
      <c r="F259" s="83"/>
      <c r="G259" s="84"/>
      <c r="H259" s="82"/>
      <c r="I259" s="205"/>
      <c r="J259" s="169">
        <v>40345</v>
      </c>
      <c r="K259" s="87">
        <v>286510000</v>
      </c>
      <c r="L259" s="88">
        <f t="shared" si="29"/>
        <v>8408100000</v>
      </c>
      <c r="M259" s="154" t="s">
        <v>315</v>
      </c>
    </row>
    <row r="260" spans="1:13" s="258" customFormat="1" ht="28.5" customHeight="1">
      <c r="A260" s="261"/>
      <c r="B260" s="129">
        <v>1000832</v>
      </c>
      <c r="C260" s="81"/>
      <c r="D260" s="82"/>
      <c r="E260" s="82"/>
      <c r="F260" s="83"/>
      <c r="G260" s="84"/>
      <c r="H260" s="82"/>
      <c r="I260" s="205"/>
      <c r="J260" s="169">
        <v>40373</v>
      </c>
      <c r="K260" s="87">
        <v>-1787300000</v>
      </c>
      <c r="L260" s="88">
        <f t="shared" si="29"/>
        <v>6620800000</v>
      </c>
      <c r="M260" s="154" t="s">
        <v>50</v>
      </c>
    </row>
    <row r="261" spans="1:13" s="258" customFormat="1" ht="28.5" customHeight="1">
      <c r="A261" s="261"/>
      <c r="B261" s="129">
        <v>1000832</v>
      </c>
      <c r="C261" s="81"/>
      <c r="D261" s="82"/>
      <c r="E261" s="82"/>
      <c r="F261" s="83"/>
      <c r="G261" s="84"/>
      <c r="H261" s="82"/>
      <c r="I261" s="205"/>
      <c r="J261" s="169">
        <v>40451</v>
      </c>
      <c r="K261" s="87">
        <v>105500000</v>
      </c>
      <c r="L261" s="88">
        <f t="shared" si="29"/>
        <v>6726300000</v>
      </c>
      <c r="M261" s="154" t="s">
        <v>451</v>
      </c>
    </row>
    <row r="262" spans="1:13" s="258" customFormat="1" ht="28.5" customHeight="1">
      <c r="A262" s="261"/>
      <c r="B262" s="129">
        <v>1000832</v>
      </c>
      <c r="C262" s="81"/>
      <c r="D262" s="82"/>
      <c r="E262" s="82"/>
      <c r="F262" s="83"/>
      <c r="G262" s="84"/>
      <c r="H262" s="82"/>
      <c r="I262" s="205"/>
      <c r="J262" s="169">
        <v>40451</v>
      </c>
      <c r="K262" s="87">
        <v>-614527362</v>
      </c>
      <c r="L262" s="88">
        <f t="shared" si="29"/>
        <v>6111772638</v>
      </c>
      <c r="M262" s="154" t="s">
        <v>50</v>
      </c>
    </row>
    <row r="263" spans="1:13" s="258" customFormat="1" ht="28.5" customHeight="1">
      <c r="A263" s="80"/>
      <c r="B263" s="129">
        <v>1000832</v>
      </c>
      <c r="C263" s="81"/>
      <c r="D263" s="82"/>
      <c r="E263" s="82"/>
      <c r="F263" s="83"/>
      <c r="G263" s="84"/>
      <c r="H263" s="82"/>
      <c r="I263" s="205"/>
      <c r="J263" s="169">
        <v>40527</v>
      </c>
      <c r="K263" s="89">
        <v>236000000</v>
      </c>
      <c r="L263" s="88">
        <f t="shared" si="29"/>
        <v>6347772638</v>
      </c>
      <c r="M263" s="154" t="s">
        <v>50</v>
      </c>
    </row>
    <row r="264" spans="1:13" s="258" customFormat="1" ht="28.5" customHeight="1">
      <c r="A264" s="80"/>
      <c r="B264" s="129">
        <v>1000832</v>
      </c>
      <c r="C264" s="81"/>
      <c r="D264" s="82"/>
      <c r="E264" s="82"/>
      <c r="F264" s="83"/>
      <c r="G264" s="84"/>
      <c r="H264" s="82"/>
      <c r="I264" s="205"/>
      <c r="J264" s="169">
        <v>40549</v>
      </c>
      <c r="K264" s="89">
        <v>-8012</v>
      </c>
      <c r="L264" s="88">
        <f t="shared" ref="L264:L276" si="30">L263+K264</f>
        <v>6347764626</v>
      </c>
      <c r="M264" s="154" t="s">
        <v>50</v>
      </c>
    </row>
    <row r="265" spans="1:13" s="258" customFormat="1" ht="28.5" customHeight="1">
      <c r="A265" s="80"/>
      <c r="B265" s="129">
        <v>1000832</v>
      </c>
      <c r="C265" s="81"/>
      <c r="D265" s="82"/>
      <c r="E265" s="82"/>
      <c r="F265" s="83"/>
      <c r="G265" s="84"/>
      <c r="H265" s="82"/>
      <c r="I265" s="205"/>
      <c r="J265" s="169">
        <v>40590</v>
      </c>
      <c r="K265" s="89">
        <v>1800000</v>
      </c>
      <c r="L265" s="88">
        <f t="shared" si="30"/>
        <v>6349564626</v>
      </c>
      <c r="M265" s="154" t="s">
        <v>353</v>
      </c>
    </row>
    <row r="266" spans="1:13" s="258" customFormat="1" ht="28.5" customHeight="1">
      <c r="A266" s="80"/>
      <c r="B266" s="129">
        <v>1000832</v>
      </c>
      <c r="C266" s="81"/>
      <c r="D266" s="82"/>
      <c r="E266" s="82"/>
      <c r="F266" s="83"/>
      <c r="G266" s="84"/>
      <c r="H266" s="82"/>
      <c r="I266" s="205"/>
      <c r="J266" s="169">
        <v>40618</v>
      </c>
      <c r="K266" s="89">
        <v>100000</v>
      </c>
      <c r="L266" s="88">
        <f t="shared" si="30"/>
        <v>6349664626</v>
      </c>
      <c r="M266" s="154" t="s">
        <v>353</v>
      </c>
    </row>
    <row r="267" spans="1:13" s="258" customFormat="1" ht="28.5" customHeight="1">
      <c r="A267" s="80"/>
      <c r="B267" s="129">
        <v>1000832</v>
      </c>
      <c r="C267" s="81"/>
      <c r="D267" s="82"/>
      <c r="E267" s="82"/>
      <c r="F267" s="83"/>
      <c r="G267" s="84"/>
      <c r="H267" s="82"/>
      <c r="I267" s="205"/>
      <c r="J267" s="169">
        <v>40632</v>
      </c>
      <c r="K267" s="89">
        <v>-9190</v>
      </c>
      <c r="L267" s="88">
        <f t="shared" si="30"/>
        <v>6349655436</v>
      </c>
      <c r="M267" s="154" t="s">
        <v>492</v>
      </c>
    </row>
    <row r="268" spans="1:13" s="258" customFormat="1" ht="28.5" customHeight="1">
      <c r="A268" s="80"/>
      <c r="B268" s="129">
        <v>1000832</v>
      </c>
      <c r="C268" s="81"/>
      <c r="D268" s="82"/>
      <c r="E268" s="82"/>
      <c r="F268" s="83"/>
      <c r="G268" s="84"/>
      <c r="H268" s="82"/>
      <c r="I268" s="205"/>
      <c r="J268" s="169">
        <v>40646</v>
      </c>
      <c r="K268" s="89">
        <v>200000</v>
      </c>
      <c r="L268" s="88">
        <f t="shared" si="30"/>
        <v>6349855436</v>
      </c>
      <c r="M268" s="154" t="s">
        <v>353</v>
      </c>
    </row>
    <row r="269" spans="1:13" s="258" customFormat="1" ht="28.5" customHeight="1">
      <c r="A269" s="80"/>
      <c r="B269" s="129">
        <v>1000832</v>
      </c>
      <c r="C269" s="81"/>
      <c r="D269" s="82"/>
      <c r="E269" s="82"/>
      <c r="F269" s="83"/>
      <c r="G269" s="84"/>
      <c r="H269" s="82"/>
      <c r="I269" s="205"/>
      <c r="J269" s="169">
        <v>40676</v>
      </c>
      <c r="K269" s="89">
        <v>300000</v>
      </c>
      <c r="L269" s="88">
        <f t="shared" si="30"/>
        <v>6350155436</v>
      </c>
      <c r="M269" s="154" t="s">
        <v>353</v>
      </c>
    </row>
    <row r="270" spans="1:13" s="258" customFormat="1" ht="28.5" customHeight="1">
      <c r="A270" s="80"/>
      <c r="B270" s="129">
        <v>1000832</v>
      </c>
      <c r="C270" s="81"/>
      <c r="D270" s="82"/>
      <c r="E270" s="82"/>
      <c r="F270" s="83"/>
      <c r="G270" s="84"/>
      <c r="H270" s="82"/>
      <c r="I270" s="205"/>
      <c r="J270" s="169">
        <v>40710</v>
      </c>
      <c r="K270" s="89">
        <v>-1000000</v>
      </c>
      <c r="L270" s="88">
        <f t="shared" si="30"/>
        <v>6349155436</v>
      </c>
      <c r="M270" s="154" t="s">
        <v>353</v>
      </c>
    </row>
    <row r="271" spans="1:13" s="258" customFormat="1" ht="28.5" customHeight="1">
      <c r="A271" s="80"/>
      <c r="B271" s="129">
        <v>1000832</v>
      </c>
      <c r="C271" s="81"/>
      <c r="D271" s="82"/>
      <c r="E271" s="82"/>
      <c r="F271" s="83"/>
      <c r="G271" s="84"/>
      <c r="H271" s="82"/>
      <c r="I271" s="205"/>
      <c r="J271" s="169">
        <v>40723</v>
      </c>
      <c r="K271" s="89">
        <v>-82347</v>
      </c>
      <c r="L271" s="88">
        <f t="shared" si="30"/>
        <v>6349073089</v>
      </c>
      <c r="M271" s="154" t="s">
        <v>492</v>
      </c>
    </row>
    <row r="272" spans="1:13" s="258" customFormat="1" ht="28.5" customHeight="1">
      <c r="A272" s="80"/>
      <c r="B272" s="129">
        <v>1000832</v>
      </c>
      <c r="C272" s="81"/>
      <c r="D272" s="82"/>
      <c r="E272" s="82"/>
      <c r="F272" s="83"/>
      <c r="G272" s="84"/>
      <c r="H272" s="82"/>
      <c r="I272" s="205"/>
      <c r="J272" s="169">
        <v>40738</v>
      </c>
      <c r="K272" s="89">
        <v>-200000</v>
      </c>
      <c r="L272" s="88">
        <f t="shared" si="30"/>
        <v>6348873089</v>
      </c>
      <c r="M272" s="154" t="s">
        <v>353</v>
      </c>
    </row>
    <row r="273" spans="1:15" s="258" customFormat="1" ht="28.5" customHeight="1">
      <c r="A273" s="80"/>
      <c r="B273" s="129">
        <v>1000832</v>
      </c>
      <c r="C273" s="81"/>
      <c r="D273" s="82"/>
      <c r="E273" s="82"/>
      <c r="F273" s="83"/>
      <c r="G273" s="84"/>
      <c r="H273" s="82"/>
      <c r="I273" s="205"/>
      <c r="J273" s="169">
        <v>40771</v>
      </c>
      <c r="K273" s="89">
        <v>-3400000</v>
      </c>
      <c r="L273" s="88">
        <f t="shared" si="30"/>
        <v>6345473089</v>
      </c>
      <c r="M273" s="154" t="s">
        <v>353</v>
      </c>
    </row>
    <row r="274" spans="1:15" s="258" customFormat="1" ht="28.5" customHeight="1">
      <c r="A274" s="80"/>
      <c r="B274" s="129">
        <v>1000832</v>
      </c>
      <c r="C274" s="81"/>
      <c r="D274" s="82"/>
      <c r="E274" s="82"/>
      <c r="F274" s="83"/>
      <c r="G274" s="84"/>
      <c r="H274" s="82"/>
      <c r="I274" s="211"/>
      <c r="J274" s="169">
        <v>40801</v>
      </c>
      <c r="K274" s="89">
        <v>-1400000</v>
      </c>
      <c r="L274" s="88">
        <f t="shared" si="30"/>
        <v>6344073089</v>
      </c>
      <c r="M274" s="154" t="s">
        <v>353</v>
      </c>
    </row>
    <row r="275" spans="1:15" s="258" customFormat="1" ht="28.5" customHeight="1">
      <c r="A275" s="80"/>
      <c r="B275" s="129">
        <v>1000832</v>
      </c>
      <c r="C275" s="81"/>
      <c r="D275" s="82"/>
      <c r="E275" s="82"/>
      <c r="F275" s="83"/>
      <c r="G275" s="84"/>
      <c r="H275" s="82"/>
      <c r="I275" s="211"/>
      <c r="J275" s="169">
        <v>40830</v>
      </c>
      <c r="K275" s="89">
        <v>120600000</v>
      </c>
      <c r="L275" s="88">
        <f t="shared" si="30"/>
        <v>6464673089</v>
      </c>
      <c r="M275" s="154" t="s">
        <v>353</v>
      </c>
    </row>
    <row r="276" spans="1:15" s="258" customFormat="1" ht="28.5" customHeight="1">
      <c r="A276" s="80"/>
      <c r="B276" s="129">
        <v>1000832</v>
      </c>
      <c r="C276" s="81"/>
      <c r="D276" s="82"/>
      <c r="E276" s="82"/>
      <c r="F276" s="83"/>
      <c r="G276" s="84"/>
      <c r="H276" s="82"/>
      <c r="I276" s="211"/>
      <c r="J276" s="169">
        <v>40835</v>
      </c>
      <c r="K276" s="89">
        <v>317956289.38</v>
      </c>
      <c r="L276" s="88">
        <f t="shared" si="30"/>
        <v>6782629378.3800001</v>
      </c>
      <c r="M276" s="154" t="s">
        <v>515</v>
      </c>
    </row>
    <row r="277" spans="1:15" s="258" customFormat="1" ht="28.5" customHeight="1">
      <c r="A277" s="80"/>
      <c r="B277" s="129">
        <v>1000832</v>
      </c>
      <c r="C277" s="81"/>
      <c r="D277" s="82"/>
      <c r="E277" s="82"/>
      <c r="F277" s="83"/>
      <c r="G277" s="84"/>
      <c r="H277" s="82"/>
      <c r="I277" s="211"/>
      <c r="J277" s="169">
        <v>40863</v>
      </c>
      <c r="K277" s="89">
        <v>800000</v>
      </c>
      <c r="L277" s="88">
        <f t="shared" ref="L277:L293" si="31">L276+K277</f>
        <v>6783429378.3800001</v>
      </c>
      <c r="M277" s="154" t="s">
        <v>353</v>
      </c>
    </row>
    <row r="278" spans="1:15" s="258" customFormat="1" ht="28.5" customHeight="1">
      <c r="A278" s="80"/>
      <c r="B278" s="129">
        <v>1000832</v>
      </c>
      <c r="C278" s="81"/>
      <c r="D278" s="82"/>
      <c r="E278" s="82"/>
      <c r="F278" s="83"/>
      <c r="G278" s="84"/>
      <c r="H278" s="82"/>
      <c r="I278" s="211"/>
      <c r="J278" s="169">
        <v>40892</v>
      </c>
      <c r="K278" s="89">
        <v>-17600000</v>
      </c>
      <c r="L278" s="88">
        <f t="shared" si="31"/>
        <v>6765829378.3800001</v>
      </c>
      <c r="M278" s="154" t="s">
        <v>353</v>
      </c>
    </row>
    <row r="279" spans="1:15" s="258" customFormat="1" ht="28.5" customHeight="1">
      <c r="A279" s="80"/>
      <c r="B279" s="129">
        <v>1000832</v>
      </c>
      <c r="C279" s="81"/>
      <c r="D279" s="82"/>
      <c r="E279" s="82"/>
      <c r="F279" s="83"/>
      <c r="G279" s="84"/>
      <c r="H279" s="82"/>
      <c r="I279" s="211"/>
      <c r="J279" s="169">
        <v>40955</v>
      </c>
      <c r="K279" s="89">
        <v>-2100000</v>
      </c>
      <c r="L279" s="88">
        <f t="shared" si="31"/>
        <v>6763729378.3800001</v>
      </c>
      <c r="M279" s="154" t="s">
        <v>353</v>
      </c>
    </row>
    <row r="280" spans="1:15" s="258" customFormat="1" ht="28.5" customHeight="1">
      <c r="A280" s="80"/>
      <c r="B280" s="129">
        <v>1000832</v>
      </c>
      <c r="C280" s="81"/>
      <c r="D280" s="82"/>
      <c r="E280" s="82"/>
      <c r="F280" s="83"/>
      <c r="G280" s="84"/>
      <c r="H280" s="82"/>
      <c r="I280" s="211"/>
      <c r="J280" s="169">
        <v>40983</v>
      </c>
      <c r="K280" s="89">
        <v>-23900000</v>
      </c>
      <c r="L280" s="88">
        <f t="shared" si="31"/>
        <v>6739829378.3800001</v>
      </c>
      <c r="M280" s="154" t="s">
        <v>353</v>
      </c>
    </row>
    <row r="281" spans="1:15" s="258" customFormat="1" ht="28.5" customHeight="1">
      <c r="A281" s="80"/>
      <c r="B281" s="129">
        <v>1000832</v>
      </c>
      <c r="C281" s="81"/>
      <c r="D281" s="82"/>
      <c r="E281" s="82"/>
      <c r="F281" s="83"/>
      <c r="G281" s="84"/>
      <c r="H281" s="82"/>
      <c r="I281" s="211"/>
      <c r="J281" s="169">
        <v>41015</v>
      </c>
      <c r="K281" s="89">
        <v>-63800000</v>
      </c>
      <c r="L281" s="88">
        <f t="shared" si="31"/>
        <v>6676029378.3800001</v>
      </c>
      <c r="M281" s="154" t="s">
        <v>353</v>
      </c>
    </row>
    <row r="282" spans="1:15" s="258" customFormat="1" ht="28.5" customHeight="1">
      <c r="A282" s="80"/>
      <c r="B282" s="129">
        <v>1000832</v>
      </c>
      <c r="C282" s="81"/>
      <c r="D282" s="82"/>
      <c r="E282" s="82"/>
      <c r="F282" s="83"/>
      <c r="G282" s="84"/>
      <c r="H282" s="82"/>
      <c r="I282" s="211"/>
      <c r="J282" s="169">
        <v>41045</v>
      </c>
      <c r="K282" s="89">
        <v>20000</v>
      </c>
      <c r="L282" s="88">
        <f t="shared" si="31"/>
        <v>6676049378.3800001</v>
      </c>
      <c r="M282" s="154" t="s">
        <v>353</v>
      </c>
    </row>
    <row r="283" spans="1:15" s="258" customFormat="1" ht="28.5" customHeight="1">
      <c r="A283" s="80"/>
      <c r="B283" s="129">
        <v>1000832</v>
      </c>
      <c r="C283" s="81"/>
      <c r="D283" s="82"/>
      <c r="E283" s="82"/>
      <c r="F283" s="83"/>
      <c r="G283" s="84"/>
      <c r="H283" s="82"/>
      <c r="I283" s="211"/>
      <c r="J283" s="169">
        <v>41074</v>
      </c>
      <c r="K283" s="89">
        <v>-8860000</v>
      </c>
      <c r="L283" s="88">
        <f t="shared" si="31"/>
        <v>6667189378.3800001</v>
      </c>
      <c r="M283" s="154" t="s">
        <v>353</v>
      </c>
    </row>
    <row r="284" spans="1:15" s="258" customFormat="1" ht="28.5" customHeight="1">
      <c r="A284" s="80"/>
      <c r="B284" s="129">
        <v>1000832</v>
      </c>
      <c r="C284" s="81"/>
      <c r="D284" s="82"/>
      <c r="E284" s="82"/>
      <c r="F284" s="83"/>
      <c r="G284" s="84"/>
      <c r="H284" s="82"/>
      <c r="I284" s="211"/>
      <c r="J284" s="169">
        <v>41088</v>
      </c>
      <c r="K284" s="89">
        <v>-58550</v>
      </c>
      <c r="L284" s="88">
        <f t="shared" si="31"/>
        <v>6667130828.3800001</v>
      </c>
      <c r="M284" s="154" t="s">
        <v>492</v>
      </c>
    </row>
    <row r="285" spans="1:15" s="258" customFormat="1" ht="28.5" customHeight="1">
      <c r="A285" s="80"/>
      <c r="B285" s="129">
        <v>1000832</v>
      </c>
      <c r="C285" s="81"/>
      <c r="D285" s="82"/>
      <c r="E285" s="82"/>
      <c r="F285" s="83"/>
      <c r="G285" s="84"/>
      <c r="H285" s="82"/>
      <c r="I285" s="211"/>
      <c r="J285" s="169">
        <v>41106</v>
      </c>
      <c r="K285" s="89">
        <v>-6840000</v>
      </c>
      <c r="L285" s="88">
        <f t="shared" si="31"/>
        <v>6660290828.3800001</v>
      </c>
      <c r="M285" s="154" t="s">
        <v>353</v>
      </c>
    </row>
    <row r="286" spans="1:15" s="258" customFormat="1" ht="28.5" customHeight="1">
      <c r="A286" s="80"/>
      <c r="B286" s="129">
        <v>1000832</v>
      </c>
      <c r="C286" s="81"/>
      <c r="D286" s="82"/>
      <c r="E286" s="82"/>
      <c r="F286" s="83"/>
      <c r="G286" s="84"/>
      <c r="H286" s="82"/>
      <c r="I286" s="211"/>
      <c r="J286" s="169">
        <v>41131</v>
      </c>
      <c r="K286" s="89">
        <v>1401716594.3399999</v>
      </c>
      <c r="L286" s="88">
        <f t="shared" si="31"/>
        <v>8062007422.7200003</v>
      </c>
      <c r="M286" s="154" t="s">
        <v>536</v>
      </c>
    </row>
    <row r="287" spans="1:15" s="258" customFormat="1" ht="28.5" customHeight="1">
      <c r="A287" s="80"/>
      <c r="B287" s="129">
        <v>1000832</v>
      </c>
      <c r="C287" s="81"/>
      <c r="D287" s="82"/>
      <c r="E287" s="82"/>
      <c r="F287" s="83"/>
      <c r="G287" s="84"/>
      <c r="H287" s="82"/>
      <c r="I287" s="211"/>
      <c r="J287" s="169">
        <v>41137</v>
      </c>
      <c r="K287" s="89">
        <v>-4780000</v>
      </c>
      <c r="L287" s="88">
        <f t="shared" si="31"/>
        <v>8057227422.7200003</v>
      </c>
      <c r="M287" s="154" t="s">
        <v>353</v>
      </c>
    </row>
    <row r="288" spans="1:15" s="258" customFormat="1" ht="28.5" customHeight="1">
      <c r="A288" s="80"/>
      <c r="B288" s="129">
        <v>1000832</v>
      </c>
      <c r="C288" s="81"/>
      <c r="D288" s="82"/>
      <c r="E288" s="82"/>
      <c r="F288" s="83"/>
      <c r="G288" s="84"/>
      <c r="H288" s="82"/>
      <c r="I288" s="211"/>
      <c r="J288" s="169">
        <v>41179</v>
      </c>
      <c r="K288" s="89">
        <v>-205946.35</v>
      </c>
      <c r="L288" s="88">
        <f t="shared" si="31"/>
        <v>8057021476.3699999</v>
      </c>
      <c r="M288" s="154" t="s">
        <v>492</v>
      </c>
      <c r="O288" s="145"/>
    </row>
    <row r="289" spans="1:15" s="258" customFormat="1" ht="28.5" customHeight="1">
      <c r="A289" s="80"/>
      <c r="B289" s="129">
        <v>1000832</v>
      </c>
      <c r="C289" s="81"/>
      <c r="D289" s="82"/>
      <c r="E289" s="82"/>
      <c r="F289" s="83"/>
      <c r="G289" s="84"/>
      <c r="H289" s="82"/>
      <c r="I289" s="211"/>
      <c r="J289" s="169">
        <v>41198</v>
      </c>
      <c r="K289" s="89">
        <v>-153220000</v>
      </c>
      <c r="L289" s="88">
        <f t="shared" si="31"/>
        <v>7903801476.3699999</v>
      </c>
      <c r="M289" s="154" t="s">
        <v>353</v>
      </c>
      <c r="O289" s="145"/>
    </row>
    <row r="290" spans="1:15" s="258" customFormat="1" ht="28.5" customHeight="1">
      <c r="A290" s="80"/>
      <c r="B290" s="129">
        <v>1000832</v>
      </c>
      <c r="C290" s="81"/>
      <c r="D290" s="82"/>
      <c r="E290" s="82"/>
      <c r="F290" s="83"/>
      <c r="G290" s="84"/>
      <c r="H290" s="82"/>
      <c r="I290" s="211"/>
      <c r="J290" s="169">
        <v>41228</v>
      </c>
      <c r="K290" s="89">
        <v>-27300000</v>
      </c>
      <c r="L290" s="88">
        <f t="shared" si="31"/>
        <v>7876501476.3699999</v>
      </c>
      <c r="M290" s="154" t="s">
        <v>353</v>
      </c>
      <c r="O290" s="145"/>
    </row>
    <row r="291" spans="1:15" s="258" customFormat="1" ht="28.5" customHeight="1">
      <c r="A291" s="80"/>
      <c r="B291" s="129">
        <v>1000832</v>
      </c>
      <c r="C291" s="81"/>
      <c r="D291" s="82"/>
      <c r="E291" s="82"/>
      <c r="F291" s="83"/>
      <c r="G291" s="84"/>
      <c r="H291" s="82"/>
      <c r="I291" s="211"/>
      <c r="J291" s="169">
        <v>41257</v>
      </c>
      <c r="K291" s="89">
        <v>-50350000</v>
      </c>
      <c r="L291" s="88">
        <f t="shared" si="31"/>
        <v>7826151476.3699999</v>
      </c>
      <c r="M291" s="154" t="s">
        <v>353</v>
      </c>
      <c r="O291" s="145"/>
    </row>
    <row r="292" spans="1:15" s="258" customFormat="1" ht="28.5" customHeight="1">
      <c r="A292" s="80"/>
      <c r="B292" s="129">
        <v>1000832</v>
      </c>
      <c r="C292" s="81"/>
      <c r="D292" s="82"/>
      <c r="E292" s="82"/>
      <c r="F292" s="83"/>
      <c r="G292" s="84"/>
      <c r="H292" s="82"/>
      <c r="I292" s="211"/>
      <c r="J292" s="169">
        <v>41270</v>
      </c>
      <c r="K292" s="89">
        <v>-33515</v>
      </c>
      <c r="L292" s="88">
        <f t="shared" si="31"/>
        <v>7826117961.3699999</v>
      </c>
      <c r="M292" s="154" t="s">
        <v>492</v>
      </c>
      <c r="O292" s="145"/>
    </row>
    <row r="293" spans="1:15" s="258" customFormat="1" ht="28.5" customHeight="1">
      <c r="A293" s="80"/>
      <c r="B293" s="129">
        <v>1000832</v>
      </c>
      <c r="C293" s="81"/>
      <c r="D293" s="82"/>
      <c r="E293" s="82"/>
      <c r="F293" s="83"/>
      <c r="G293" s="84"/>
      <c r="H293" s="82"/>
      <c r="I293" s="211"/>
      <c r="J293" s="169">
        <v>41290</v>
      </c>
      <c r="K293" s="89">
        <v>-27000000</v>
      </c>
      <c r="L293" s="88">
        <f t="shared" si="31"/>
        <v>7799117961.3699999</v>
      </c>
      <c r="M293" s="154" t="s">
        <v>353</v>
      </c>
      <c r="O293" s="145"/>
    </row>
    <row r="294" spans="1:15" s="258" customFormat="1" ht="28.5" customHeight="1">
      <c r="A294" s="90">
        <v>39923</v>
      </c>
      <c r="B294" s="91" t="s">
        <v>160</v>
      </c>
      <c r="C294" s="91" t="s">
        <v>125</v>
      </c>
      <c r="D294" s="92" t="s">
        <v>110</v>
      </c>
      <c r="E294" s="92" t="s">
        <v>12</v>
      </c>
      <c r="F294" s="93" t="s">
        <v>147</v>
      </c>
      <c r="G294" s="94">
        <v>319000000</v>
      </c>
      <c r="H294" s="92" t="s">
        <v>70</v>
      </c>
      <c r="I294" s="213"/>
      <c r="J294" s="169">
        <v>39976</v>
      </c>
      <c r="K294" s="87">
        <v>128300000</v>
      </c>
      <c r="L294" s="88">
        <f>G294+K294</f>
        <v>447300000</v>
      </c>
      <c r="M294" s="154" t="s">
        <v>50</v>
      </c>
    </row>
    <row r="295" spans="1:15" s="258" customFormat="1" ht="28.5" customHeight="1">
      <c r="A295" s="80"/>
      <c r="B295" s="129">
        <v>10316</v>
      </c>
      <c r="C295" s="81"/>
      <c r="D295" s="82"/>
      <c r="E295" s="82"/>
      <c r="F295" s="83"/>
      <c r="G295" s="84"/>
      <c r="H295" s="82"/>
      <c r="I295" s="205"/>
      <c r="J295" s="169">
        <v>40086</v>
      </c>
      <c r="K295" s="87">
        <v>46730000</v>
      </c>
      <c r="L295" s="88">
        <f>L294+K295</f>
        <v>494030000</v>
      </c>
      <c r="M295" s="158" t="s">
        <v>215</v>
      </c>
    </row>
    <row r="296" spans="1:15" s="258" customFormat="1" ht="28.5" customHeight="1">
      <c r="A296" s="80"/>
      <c r="B296" s="129">
        <v>10316</v>
      </c>
      <c r="C296" s="81"/>
      <c r="D296" s="82"/>
      <c r="E296" s="82"/>
      <c r="F296" s="83"/>
      <c r="G296" s="84"/>
      <c r="H296" s="82"/>
      <c r="I296" s="205"/>
      <c r="J296" s="169">
        <v>40177</v>
      </c>
      <c r="K296" s="87">
        <v>145820000</v>
      </c>
      <c r="L296" s="88">
        <f>L295+K296</f>
        <v>639850000</v>
      </c>
      <c r="M296" s="154" t="s">
        <v>293</v>
      </c>
    </row>
    <row r="297" spans="1:15" s="258" customFormat="1" ht="28.5" customHeight="1">
      <c r="A297" s="80"/>
      <c r="B297" s="129">
        <v>10316</v>
      </c>
      <c r="C297" s="81"/>
      <c r="D297" s="82"/>
      <c r="E297" s="82"/>
      <c r="F297" s="83"/>
      <c r="G297" s="84"/>
      <c r="H297" s="82"/>
      <c r="I297" s="205"/>
      <c r="J297" s="169">
        <v>40263</v>
      </c>
      <c r="K297" s="87">
        <v>-17440000</v>
      </c>
      <c r="L297" s="88">
        <f>L296+K297</f>
        <v>622410000</v>
      </c>
      <c r="M297" s="154" t="s">
        <v>50</v>
      </c>
    </row>
    <row r="298" spans="1:15" s="258" customFormat="1" ht="28.5" customHeight="1">
      <c r="A298" s="80"/>
      <c r="B298" s="129">
        <v>10316</v>
      </c>
      <c r="C298" s="81"/>
      <c r="D298" s="82"/>
      <c r="E298" s="82"/>
      <c r="F298" s="83"/>
      <c r="G298" s="84"/>
      <c r="H298" s="82"/>
      <c r="I298" s="205"/>
      <c r="J298" s="169">
        <v>40373</v>
      </c>
      <c r="K298" s="87">
        <v>-73010000</v>
      </c>
      <c r="L298" s="88">
        <f t="shared" ref="L298:L301" si="32">L297+K298</f>
        <v>549400000</v>
      </c>
      <c r="M298" s="154" t="s">
        <v>50</v>
      </c>
    </row>
    <row r="299" spans="1:15" s="258" customFormat="1" ht="28.5" customHeight="1">
      <c r="A299" s="80"/>
      <c r="B299" s="129">
        <v>10316</v>
      </c>
      <c r="C299" s="81"/>
      <c r="D299" s="82"/>
      <c r="E299" s="82"/>
      <c r="F299" s="83"/>
      <c r="G299" s="84"/>
      <c r="H299" s="82"/>
      <c r="I299" s="205"/>
      <c r="J299" s="169">
        <v>40451</v>
      </c>
      <c r="K299" s="87">
        <v>6700000</v>
      </c>
      <c r="L299" s="88">
        <f t="shared" si="32"/>
        <v>556100000</v>
      </c>
      <c r="M299" s="154" t="s">
        <v>394</v>
      </c>
    </row>
    <row r="300" spans="1:15" s="258" customFormat="1" ht="28.5" customHeight="1">
      <c r="A300" s="80"/>
      <c r="B300" s="129">
        <v>10316</v>
      </c>
      <c r="C300" s="81"/>
      <c r="D300" s="82"/>
      <c r="E300" s="82"/>
      <c r="F300" s="83"/>
      <c r="G300" s="84"/>
      <c r="H300" s="82"/>
      <c r="I300" s="205"/>
      <c r="J300" s="169">
        <v>40451</v>
      </c>
      <c r="K300" s="87">
        <v>-77126410</v>
      </c>
      <c r="L300" s="88">
        <f t="shared" si="32"/>
        <v>478973590</v>
      </c>
      <c r="M300" s="154" t="s">
        <v>50</v>
      </c>
    </row>
    <row r="301" spans="1:15" s="258" customFormat="1" ht="28.5" customHeight="1">
      <c r="A301" s="80"/>
      <c r="B301" s="129">
        <v>10316</v>
      </c>
      <c r="C301" s="81"/>
      <c r="D301" s="82"/>
      <c r="E301" s="82"/>
      <c r="F301" s="83"/>
      <c r="G301" s="84"/>
      <c r="H301" s="82"/>
      <c r="I301" s="205"/>
      <c r="J301" s="169">
        <v>40527</v>
      </c>
      <c r="K301" s="89">
        <v>-314900000</v>
      </c>
      <c r="L301" s="88">
        <f t="shared" si="32"/>
        <v>164073590</v>
      </c>
      <c r="M301" s="154" t="s">
        <v>50</v>
      </c>
    </row>
    <row r="302" spans="1:15" s="258" customFormat="1" ht="28.5" customHeight="1">
      <c r="A302" s="80"/>
      <c r="B302" s="129">
        <v>10316</v>
      </c>
      <c r="C302" s="81"/>
      <c r="D302" s="82"/>
      <c r="E302" s="82"/>
      <c r="F302" s="83"/>
      <c r="G302" s="84"/>
      <c r="H302" s="82"/>
      <c r="I302" s="205"/>
      <c r="J302" s="169">
        <v>40549</v>
      </c>
      <c r="K302" s="89">
        <v>-233</v>
      </c>
      <c r="L302" s="88">
        <f t="shared" ref="L302:L308" si="33">L301+K302</f>
        <v>164073357</v>
      </c>
      <c r="M302" s="154" t="s">
        <v>50</v>
      </c>
    </row>
    <row r="303" spans="1:15" s="258" customFormat="1" ht="28.5" customHeight="1">
      <c r="A303" s="80"/>
      <c r="B303" s="129">
        <v>10316</v>
      </c>
      <c r="C303" s="81"/>
      <c r="D303" s="82"/>
      <c r="E303" s="82"/>
      <c r="F303" s="83"/>
      <c r="G303" s="84"/>
      <c r="H303" s="82"/>
      <c r="I303" s="205"/>
      <c r="J303" s="169">
        <v>40590</v>
      </c>
      <c r="K303" s="89">
        <v>-1900000</v>
      </c>
      <c r="L303" s="88">
        <f t="shared" si="33"/>
        <v>162173357</v>
      </c>
      <c r="M303" s="154" t="s">
        <v>353</v>
      </c>
    </row>
    <row r="304" spans="1:15" s="258" customFormat="1" ht="28.5" customHeight="1">
      <c r="A304" s="80"/>
      <c r="B304" s="129">
        <v>10316</v>
      </c>
      <c r="C304" s="81"/>
      <c r="D304" s="82"/>
      <c r="E304" s="82"/>
      <c r="F304" s="83"/>
      <c r="G304" s="84"/>
      <c r="H304" s="82"/>
      <c r="I304" s="205"/>
      <c r="J304" s="169">
        <v>40618</v>
      </c>
      <c r="K304" s="89">
        <v>-400000</v>
      </c>
      <c r="L304" s="88">
        <f t="shared" si="33"/>
        <v>161773357</v>
      </c>
      <c r="M304" s="154" t="s">
        <v>353</v>
      </c>
    </row>
    <row r="305" spans="1:13" s="258" customFormat="1" ht="28.5" customHeight="1">
      <c r="A305" s="80"/>
      <c r="B305" s="129">
        <v>10316</v>
      </c>
      <c r="C305" s="81"/>
      <c r="D305" s="82"/>
      <c r="E305" s="82"/>
      <c r="F305" s="83"/>
      <c r="G305" s="84"/>
      <c r="H305" s="82"/>
      <c r="I305" s="205"/>
      <c r="J305" s="169">
        <v>40632</v>
      </c>
      <c r="K305" s="89">
        <v>-278</v>
      </c>
      <c r="L305" s="88">
        <f t="shared" si="33"/>
        <v>161773079</v>
      </c>
      <c r="M305" s="154" t="s">
        <v>492</v>
      </c>
    </row>
    <row r="306" spans="1:13" s="258" customFormat="1" ht="28.5" customHeight="1">
      <c r="A306" s="80"/>
      <c r="B306" s="129">
        <v>10316</v>
      </c>
      <c r="C306" s="81"/>
      <c r="D306" s="82"/>
      <c r="E306" s="82"/>
      <c r="F306" s="83"/>
      <c r="G306" s="84"/>
      <c r="H306" s="82"/>
      <c r="I306" s="205"/>
      <c r="J306" s="169">
        <v>40676</v>
      </c>
      <c r="K306" s="89">
        <v>-400000</v>
      </c>
      <c r="L306" s="88">
        <f t="shared" si="33"/>
        <v>161373079</v>
      </c>
      <c r="M306" s="154" t="s">
        <v>353</v>
      </c>
    </row>
    <row r="307" spans="1:13" s="258" customFormat="1" ht="28.5" customHeight="1">
      <c r="A307" s="80"/>
      <c r="B307" s="129">
        <v>10316</v>
      </c>
      <c r="C307" s="81"/>
      <c r="D307" s="82"/>
      <c r="E307" s="82"/>
      <c r="F307" s="83"/>
      <c r="G307" s="84"/>
      <c r="H307" s="82"/>
      <c r="I307" s="211"/>
      <c r="J307" s="169">
        <v>40723</v>
      </c>
      <c r="K307" s="89">
        <v>-2625</v>
      </c>
      <c r="L307" s="88">
        <f t="shared" si="33"/>
        <v>161370454</v>
      </c>
      <c r="M307" s="154" t="s">
        <v>492</v>
      </c>
    </row>
    <row r="308" spans="1:13" s="258" customFormat="1" ht="28.5" customHeight="1">
      <c r="A308" s="80"/>
      <c r="B308" s="129">
        <v>10316</v>
      </c>
      <c r="C308" s="81"/>
      <c r="D308" s="82"/>
      <c r="E308" s="82"/>
      <c r="F308" s="83"/>
      <c r="G308" s="84"/>
      <c r="H308" s="82"/>
      <c r="I308" s="212">
        <v>13</v>
      </c>
      <c r="J308" s="169">
        <v>40835</v>
      </c>
      <c r="K308" s="89">
        <v>-155061221.47999999</v>
      </c>
      <c r="L308" s="88">
        <f t="shared" si="33"/>
        <v>6309232.5200000107</v>
      </c>
      <c r="M308" s="154" t="s">
        <v>178</v>
      </c>
    </row>
    <row r="309" spans="1:13" s="258" customFormat="1" ht="28.5" customHeight="1">
      <c r="A309" s="90">
        <v>39923</v>
      </c>
      <c r="B309" s="91" t="s">
        <v>161</v>
      </c>
      <c r="C309" s="91" t="s">
        <v>162</v>
      </c>
      <c r="D309" s="92" t="s">
        <v>101</v>
      </c>
      <c r="E309" s="92" t="s">
        <v>12</v>
      </c>
      <c r="F309" s="93" t="s">
        <v>147</v>
      </c>
      <c r="G309" s="94">
        <v>366000000</v>
      </c>
      <c r="H309" s="92" t="s">
        <v>70</v>
      </c>
      <c r="I309" s="213"/>
      <c r="J309" s="169">
        <v>39976</v>
      </c>
      <c r="K309" s="87">
        <v>87130000</v>
      </c>
      <c r="L309" s="88">
        <f>G309+K309</f>
        <v>453130000</v>
      </c>
      <c r="M309" s="154" t="s">
        <v>50</v>
      </c>
    </row>
    <row r="310" spans="1:13" s="258" customFormat="1" ht="28.5" customHeight="1">
      <c r="A310" s="80"/>
      <c r="B310" s="129">
        <v>10205</v>
      </c>
      <c r="C310" s="81"/>
      <c r="D310" s="82"/>
      <c r="E310" s="82"/>
      <c r="F310" s="83"/>
      <c r="G310" s="84"/>
      <c r="H310" s="82"/>
      <c r="I310" s="205"/>
      <c r="J310" s="169">
        <v>40086</v>
      </c>
      <c r="K310" s="87">
        <v>-249670000</v>
      </c>
      <c r="L310" s="88">
        <f t="shared" ref="L310:L316" si="34">L309+K310</f>
        <v>203460000</v>
      </c>
      <c r="M310" s="158" t="s">
        <v>215</v>
      </c>
    </row>
    <row r="311" spans="1:13" s="258" customFormat="1" ht="28.5" customHeight="1">
      <c r="A311" s="80"/>
      <c r="B311" s="129">
        <v>10205</v>
      </c>
      <c r="C311" s="81"/>
      <c r="D311" s="82"/>
      <c r="E311" s="82"/>
      <c r="F311" s="83"/>
      <c r="G311" s="84"/>
      <c r="H311" s="82"/>
      <c r="I311" s="205"/>
      <c r="J311" s="169">
        <v>40177</v>
      </c>
      <c r="K311" s="87">
        <v>119700000</v>
      </c>
      <c r="L311" s="88">
        <f t="shared" si="34"/>
        <v>323160000</v>
      </c>
      <c r="M311" s="154" t="s">
        <v>293</v>
      </c>
    </row>
    <row r="312" spans="1:13" s="258" customFormat="1" ht="28.5" customHeight="1">
      <c r="A312" s="80"/>
      <c r="B312" s="129">
        <v>10205</v>
      </c>
      <c r="C312" s="81"/>
      <c r="D312" s="82"/>
      <c r="E312" s="82"/>
      <c r="F312" s="83"/>
      <c r="G312" s="84"/>
      <c r="H312" s="82"/>
      <c r="I312" s="205"/>
      <c r="J312" s="169">
        <v>40263</v>
      </c>
      <c r="K312" s="87">
        <v>52270000</v>
      </c>
      <c r="L312" s="88">
        <f t="shared" si="34"/>
        <v>375430000</v>
      </c>
      <c r="M312" s="154" t="s">
        <v>50</v>
      </c>
    </row>
    <row r="313" spans="1:13" s="258" customFormat="1" ht="28.5" customHeight="1">
      <c r="A313" s="80"/>
      <c r="B313" s="129">
        <v>10205</v>
      </c>
      <c r="C313" s="81"/>
      <c r="D313" s="82"/>
      <c r="E313" s="82"/>
      <c r="F313" s="83"/>
      <c r="G313" s="84"/>
      <c r="H313" s="82"/>
      <c r="I313" s="205"/>
      <c r="J313" s="169">
        <v>40287</v>
      </c>
      <c r="K313" s="87">
        <v>-10280000</v>
      </c>
      <c r="L313" s="88">
        <f t="shared" si="34"/>
        <v>365150000</v>
      </c>
      <c r="M313" s="154" t="s">
        <v>316</v>
      </c>
    </row>
    <row r="314" spans="1:13" s="258" customFormat="1" ht="28.5" customHeight="1">
      <c r="A314" s="80"/>
      <c r="B314" s="129">
        <v>10205</v>
      </c>
      <c r="C314" s="81"/>
      <c r="D314" s="82"/>
      <c r="E314" s="82"/>
      <c r="F314" s="83"/>
      <c r="G314" s="84"/>
      <c r="H314" s="82"/>
      <c r="I314" s="205"/>
      <c r="J314" s="169">
        <v>40312</v>
      </c>
      <c r="K314" s="87">
        <v>-1880000</v>
      </c>
      <c r="L314" s="88">
        <f t="shared" si="34"/>
        <v>363270000</v>
      </c>
      <c r="M314" s="154" t="s">
        <v>321</v>
      </c>
    </row>
    <row r="315" spans="1:13" s="258" customFormat="1" ht="28.5" customHeight="1">
      <c r="A315" s="80"/>
      <c r="B315" s="129">
        <v>10205</v>
      </c>
      <c r="C315" s="81"/>
      <c r="D315" s="82"/>
      <c r="E315" s="82"/>
      <c r="F315" s="83"/>
      <c r="G315" s="84"/>
      <c r="H315" s="82"/>
      <c r="I315" s="205"/>
      <c r="J315" s="169">
        <v>40345</v>
      </c>
      <c r="K315" s="87">
        <v>-286510000</v>
      </c>
      <c r="L315" s="88">
        <f t="shared" si="34"/>
        <v>76760000</v>
      </c>
      <c r="M315" s="154" t="s">
        <v>316</v>
      </c>
    </row>
    <row r="316" spans="1:13" s="258" customFormat="1" ht="28.5" customHeight="1">
      <c r="A316" s="80"/>
      <c r="B316" s="129">
        <v>10205</v>
      </c>
      <c r="C316" s="81"/>
      <c r="D316" s="82"/>
      <c r="E316" s="82"/>
      <c r="F316" s="83"/>
      <c r="G316" s="84"/>
      <c r="H316" s="82"/>
      <c r="I316" s="205"/>
      <c r="J316" s="169">
        <v>40373</v>
      </c>
      <c r="K316" s="87">
        <v>19540000</v>
      </c>
      <c r="L316" s="88">
        <f t="shared" si="34"/>
        <v>96300000</v>
      </c>
      <c r="M316" s="154" t="s">
        <v>50</v>
      </c>
    </row>
    <row r="317" spans="1:13" s="258" customFormat="1" ht="28.5" customHeight="1">
      <c r="A317" s="80"/>
      <c r="B317" s="129">
        <v>10205</v>
      </c>
      <c r="C317" s="81"/>
      <c r="D317" s="82"/>
      <c r="E317" s="82"/>
      <c r="F317" s="83"/>
      <c r="G317" s="84"/>
      <c r="H317" s="82"/>
      <c r="I317" s="205"/>
      <c r="J317" s="169">
        <v>40375</v>
      </c>
      <c r="K317" s="87">
        <v>-210000</v>
      </c>
      <c r="L317" s="88">
        <f>L316+K317</f>
        <v>96090000</v>
      </c>
      <c r="M317" s="154" t="s">
        <v>341</v>
      </c>
    </row>
    <row r="318" spans="1:13" s="258" customFormat="1" ht="28.5" customHeight="1">
      <c r="A318" s="80"/>
      <c r="B318" s="129">
        <v>10205</v>
      </c>
      <c r="C318" s="81"/>
      <c r="D318" s="82"/>
      <c r="E318" s="82"/>
      <c r="F318" s="83"/>
      <c r="G318" s="84"/>
      <c r="H318" s="82"/>
      <c r="I318" s="205"/>
      <c r="J318" s="169">
        <v>40403</v>
      </c>
      <c r="K318" s="89">
        <v>-100000</v>
      </c>
      <c r="L318" s="88">
        <f>L317+K318</f>
        <v>95990000</v>
      </c>
      <c r="M318" s="154" t="s">
        <v>353</v>
      </c>
    </row>
    <row r="319" spans="1:13" s="258" customFormat="1" ht="28.5" customHeight="1">
      <c r="A319" s="80"/>
      <c r="B319" s="129">
        <v>10205</v>
      </c>
      <c r="C319" s="81"/>
      <c r="D319" s="82"/>
      <c r="E319" s="82"/>
      <c r="F319" s="83"/>
      <c r="G319" s="84"/>
      <c r="H319" s="82"/>
      <c r="I319" s="205"/>
      <c r="J319" s="169">
        <v>40451</v>
      </c>
      <c r="K319" s="87">
        <v>68565782</v>
      </c>
      <c r="L319" s="88">
        <f t="shared" ref="L319:L323" si="35">L318+K319</f>
        <v>164555782</v>
      </c>
      <c r="M319" s="154" t="s">
        <v>50</v>
      </c>
    </row>
    <row r="320" spans="1:13" s="258" customFormat="1" ht="28.5" customHeight="1">
      <c r="A320" s="80"/>
      <c r="B320" s="129">
        <v>10205</v>
      </c>
      <c r="C320" s="81"/>
      <c r="D320" s="82"/>
      <c r="E320" s="82"/>
      <c r="F320" s="83"/>
      <c r="G320" s="84"/>
      <c r="H320" s="82"/>
      <c r="I320" s="205"/>
      <c r="J320" s="169">
        <v>40549</v>
      </c>
      <c r="K320" s="89">
        <v>-247</v>
      </c>
      <c r="L320" s="88">
        <f t="shared" si="35"/>
        <v>164555535</v>
      </c>
      <c r="M320" s="154" t="s">
        <v>50</v>
      </c>
    </row>
    <row r="321" spans="1:13" s="258" customFormat="1" ht="28.5" customHeight="1">
      <c r="A321" s="80"/>
      <c r="B321" s="129">
        <v>10205</v>
      </c>
      <c r="C321" s="81"/>
      <c r="D321" s="82"/>
      <c r="E321" s="82"/>
      <c r="F321" s="83"/>
      <c r="G321" s="84"/>
      <c r="H321" s="82"/>
      <c r="I321" s="205"/>
      <c r="J321" s="169">
        <v>40632</v>
      </c>
      <c r="K321" s="89">
        <v>-294</v>
      </c>
      <c r="L321" s="88">
        <f t="shared" si="35"/>
        <v>164555241</v>
      </c>
      <c r="M321" s="154" t="s">
        <v>492</v>
      </c>
    </row>
    <row r="322" spans="1:13" s="258" customFormat="1" ht="28.5" customHeight="1">
      <c r="A322" s="80"/>
      <c r="B322" s="129">
        <v>10205</v>
      </c>
      <c r="C322" s="81"/>
      <c r="D322" s="82"/>
      <c r="E322" s="82"/>
      <c r="F322" s="83"/>
      <c r="G322" s="84"/>
      <c r="H322" s="82"/>
      <c r="I322" s="205"/>
      <c r="J322" s="169">
        <v>40723</v>
      </c>
      <c r="K322" s="89">
        <v>-2779</v>
      </c>
      <c r="L322" s="88">
        <f t="shared" si="35"/>
        <v>164552462</v>
      </c>
      <c r="M322" s="154" t="s">
        <v>492</v>
      </c>
    </row>
    <row r="323" spans="1:13" s="258" customFormat="1" ht="28.5" customHeight="1">
      <c r="A323" s="80"/>
      <c r="B323" s="129">
        <v>10205</v>
      </c>
      <c r="C323" s="81"/>
      <c r="D323" s="82"/>
      <c r="E323" s="82"/>
      <c r="F323" s="83"/>
      <c r="G323" s="84"/>
      <c r="H323" s="82"/>
      <c r="I323" s="205">
        <v>13</v>
      </c>
      <c r="J323" s="169">
        <v>40835</v>
      </c>
      <c r="K323" s="89">
        <v>-162895067.90000001</v>
      </c>
      <c r="L323" s="88">
        <f t="shared" si="35"/>
        <v>1657394.099999994</v>
      </c>
      <c r="M323" s="154" t="s">
        <v>178</v>
      </c>
    </row>
    <row r="324" spans="1:13" s="258" customFormat="1" ht="28.5" customHeight="1">
      <c r="A324" s="90">
        <v>39927</v>
      </c>
      <c r="B324" s="91" t="s">
        <v>166</v>
      </c>
      <c r="C324" s="91" t="s">
        <v>167</v>
      </c>
      <c r="D324" s="92" t="s">
        <v>115</v>
      </c>
      <c r="E324" s="92" t="s">
        <v>12</v>
      </c>
      <c r="F324" s="93" t="s">
        <v>147</v>
      </c>
      <c r="G324" s="98">
        <v>156000000</v>
      </c>
      <c r="H324" s="92" t="s">
        <v>70</v>
      </c>
      <c r="I324" s="213"/>
      <c r="J324" s="169">
        <v>39981</v>
      </c>
      <c r="K324" s="99">
        <v>-64990000</v>
      </c>
      <c r="L324" s="88">
        <f>G324+K324</f>
        <v>91010000</v>
      </c>
      <c r="M324" s="154" t="s">
        <v>50</v>
      </c>
    </row>
    <row r="325" spans="1:13" s="258" customFormat="1" ht="28.5" customHeight="1">
      <c r="A325" s="80"/>
      <c r="B325" s="129">
        <v>10309</v>
      </c>
      <c r="C325" s="81"/>
      <c r="D325" s="82"/>
      <c r="E325" s="82"/>
      <c r="F325" s="83"/>
      <c r="G325" s="100"/>
      <c r="H325" s="82"/>
      <c r="I325" s="205"/>
      <c r="J325" s="169">
        <v>40086</v>
      </c>
      <c r="K325" s="101">
        <v>130780000</v>
      </c>
      <c r="L325" s="88">
        <f>L324+K325</f>
        <v>221790000</v>
      </c>
      <c r="M325" s="158" t="s">
        <v>215</v>
      </c>
    </row>
    <row r="326" spans="1:13" s="258" customFormat="1" ht="28.5" customHeight="1">
      <c r="A326" s="80"/>
      <c r="B326" s="129">
        <v>10309</v>
      </c>
      <c r="C326" s="81"/>
      <c r="D326" s="82"/>
      <c r="E326" s="82"/>
      <c r="F326" s="83"/>
      <c r="G326" s="100"/>
      <c r="H326" s="82"/>
      <c r="I326" s="205"/>
      <c r="J326" s="169">
        <v>40177</v>
      </c>
      <c r="K326" s="87">
        <v>-116750000</v>
      </c>
      <c r="L326" s="88">
        <f>L325+K326</f>
        <v>105040000</v>
      </c>
      <c r="M326" s="154" t="s">
        <v>293</v>
      </c>
    </row>
    <row r="327" spans="1:13" s="258" customFormat="1" ht="28.5" customHeight="1">
      <c r="A327" s="80"/>
      <c r="B327" s="129">
        <v>10309</v>
      </c>
      <c r="C327" s="81"/>
      <c r="D327" s="82"/>
      <c r="E327" s="82"/>
      <c r="F327" s="83"/>
      <c r="G327" s="100"/>
      <c r="H327" s="82"/>
      <c r="I327" s="205"/>
      <c r="J327" s="169">
        <v>40263</v>
      </c>
      <c r="K327" s="87">
        <v>13080000</v>
      </c>
      <c r="L327" s="88">
        <f>L326+K327</f>
        <v>118120000</v>
      </c>
      <c r="M327" s="154" t="s">
        <v>50</v>
      </c>
    </row>
    <row r="328" spans="1:13" s="258" customFormat="1" ht="28.5" customHeight="1">
      <c r="A328" s="80"/>
      <c r="B328" s="129">
        <v>10309</v>
      </c>
      <c r="C328" s="81"/>
      <c r="D328" s="82"/>
      <c r="E328" s="82"/>
      <c r="F328" s="83"/>
      <c r="G328" s="100"/>
      <c r="H328" s="82"/>
      <c r="I328" s="205"/>
      <c r="J328" s="169">
        <v>40373</v>
      </c>
      <c r="K328" s="87">
        <v>-24220000</v>
      </c>
      <c r="L328" s="88">
        <f t="shared" ref="L328" si="36">L327+K328</f>
        <v>93900000</v>
      </c>
      <c r="M328" s="154" t="s">
        <v>50</v>
      </c>
    </row>
    <row r="329" spans="1:13" s="258" customFormat="1" ht="28.5" customHeight="1">
      <c r="A329" s="80"/>
      <c r="B329" s="129">
        <v>10309</v>
      </c>
      <c r="C329" s="81"/>
      <c r="D329" s="82"/>
      <c r="E329" s="82"/>
      <c r="F329" s="83"/>
      <c r="G329" s="100"/>
      <c r="H329" s="82"/>
      <c r="I329" s="205"/>
      <c r="J329" s="169">
        <v>40375</v>
      </c>
      <c r="K329" s="87">
        <v>210000</v>
      </c>
      <c r="L329" s="88">
        <f>L328+K329</f>
        <v>94110000</v>
      </c>
      <c r="M329" s="154" t="s">
        <v>315</v>
      </c>
    </row>
    <row r="330" spans="1:13" s="258" customFormat="1" ht="28.5" customHeight="1">
      <c r="A330" s="80"/>
      <c r="B330" s="129">
        <v>10309</v>
      </c>
      <c r="C330" s="81"/>
      <c r="D330" s="82"/>
      <c r="E330" s="82"/>
      <c r="F330" s="83"/>
      <c r="G330" s="84"/>
      <c r="H330" s="82"/>
      <c r="I330" s="205"/>
      <c r="J330" s="169">
        <v>40403</v>
      </c>
      <c r="K330" s="89">
        <v>2200000</v>
      </c>
      <c r="L330" s="88">
        <f>L329+K330</f>
        <v>96310000</v>
      </c>
      <c r="M330" s="154" t="s">
        <v>353</v>
      </c>
    </row>
    <row r="331" spans="1:13" s="258" customFormat="1" ht="28.5" customHeight="1">
      <c r="A331" s="80"/>
      <c r="B331" s="129">
        <v>10309</v>
      </c>
      <c r="C331" s="81"/>
      <c r="D331" s="82"/>
      <c r="E331" s="82"/>
      <c r="F331" s="83"/>
      <c r="G331" s="84"/>
      <c r="H331" s="82"/>
      <c r="I331" s="205"/>
      <c r="J331" s="169">
        <v>40431</v>
      </c>
      <c r="K331" s="89">
        <v>34600000</v>
      </c>
      <c r="L331" s="88">
        <f>L330+K331</f>
        <v>130910000</v>
      </c>
      <c r="M331" s="158" t="s">
        <v>295</v>
      </c>
    </row>
    <row r="332" spans="1:13" s="258" customFormat="1" ht="28.5" customHeight="1">
      <c r="A332" s="80"/>
      <c r="B332" s="129">
        <v>10309</v>
      </c>
      <c r="C332" s="81"/>
      <c r="D332" s="82"/>
      <c r="E332" s="82"/>
      <c r="F332" s="83"/>
      <c r="G332" s="84"/>
      <c r="H332" s="82"/>
      <c r="I332" s="205"/>
      <c r="J332" s="169">
        <v>40451</v>
      </c>
      <c r="K332" s="87">
        <v>5600000</v>
      </c>
      <c r="L332" s="88">
        <f t="shared" ref="L332:L341" si="37">L331+K332</f>
        <v>136510000</v>
      </c>
      <c r="M332" s="154" t="s">
        <v>395</v>
      </c>
    </row>
    <row r="333" spans="1:13" s="258" customFormat="1" ht="28.5" customHeight="1">
      <c r="A333" s="80"/>
      <c r="B333" s="129">
        <v>10309</v>
      </c>
      <c r="C333" s="81"/>
      <c r="D333" s="82"/>
      <c r="E333" s="82"/>
      <c r="F333" s="83"/>
      <c r="G333" s="84"/>
      <c r="H333" s="82"/>
      <c r="I333" s="205"/>
      <c r="J333" s="169">
        <v>40451</v>
      </c>
      <c r="K333" s="87">
        <v>10185090</v>
      </c>
      <c r="L333" s="88">
        <f t="shared" si="37"/>
        <v>146695090</v>
      </c>
      <c r="M333" s="154" t="s">
        <v>50</v>
      </c>
    </row>
    <row r="334" spans="1:13" s="258" customFormat="1" ht="28.5" customHeight="1">
      <c r="A334" s="80"/>
      <c r="B334" s="129">
        <v>10309</v>
      </c>
      <c r="C334" s="81"/>
      <c r="D334" s="82"/>
      <c r="E334" s="82"/>
      <c r="F334" s="83"/>
      <c r="G334" s="84"/>
      <c r="H334" s="82"/>
      <c r="I334" s="205"/>
      <c r="J334" s="169">
        <v>40466</v>
      </c>
      <c r="K334" s="87">
        <v>400000</v>
      </c>
      <c r="L334" s="88">
        <f t="shared" si="37"/>
        <v>147095090</v>
      </c>
      <c r="M334" s="154" t="s">
        <v>353</v>
      </c>
    </row>
    <row r="335" spans="1:13" s="258" customFormat="1" ht="28.5" customHeight="1">
      <c r="A335" s="80"/>
      <c r="B335" s="129">
        <v>10309</v>
      </c>
      <c r="C335" s="81"/>
      <c r="D335" s="82"/>
      <c r="E335" s="82"/>
      <c r="F335" s="83"/>
      <c r="G335" s="84"/>
      <c r="H335" s="82"/>
      <c r="I335" s="205"/>
      <c r="J335" s="169">
        <v>40549</v>
      </c>
      <c r="K335" s="89">
        <v>-213</v>
      </c>
      <c r="L335" s="88">
        <f t="shared" si="37"/>
        <v>147094877</v>
      </c>
      <c r="M335" s="154" t="s">
        <v>50</v>
      </c>
    </row>
    <row r="336" spans="1:13" s="258" customFormat="1" ht="28.5" customHeight="1">
      <c r="A336" s="80"/>
      <c r="B336" s="129">
        <v>10309</v>
      </c>
      <c r="C336" s="81"/>
      <c r="D336" s="82"/>
      <c r="E336" s="82"/>
      <c r="F336" s="83"/>
      <c r="G336" s="84"/>
      <c r="H336" s="82"/>
      <c r="I336" s="205"/>
      <c r="J336" s="169">
        <v>40632</v>
      </c>
      <c r="K336" s="89">
        <v>-250</v>
      </c>
      <c r="L336" s="88">
        <f t="shared" si="37"/>
        <v>147094627</v>
      </c>
      <c r="M336" s="154" t="s">
        <v>492</v>
      </c>
    </row>
    <row r="337" spans="1:15" s="258" customFormat="1" ht="28.5" customHeight="1">
      <c r="A337" s="80"/>
      <c r="B337" s="129">
        <v>10309</v>
      </c>
      <c r="C337" s="81"/>
      <c r="D337" s="82"/>
      <c r="E337" s="82"/>
      <c r="F337" s="83"/>
      <c r="G337" s="84"/>
      <c r="H337" s="82"/>
      <c r="I337" s="205"/>
      <c r="J337" s="169">
        <v>40676</v>
      </c>
      <c r="K337" s="89">
        <v>1200000</v>
      </c>
      <c r="L337" s="88">
        <f t="shared" si="37"/>
        <v>148294627</v>
      </c>
      <c r="M337" s="154" t="s">
        <v>353</v>
      </c>
    </row>
    <row r="338" spans="1:15" s="258" customFormat="1" ht="28.5" customHeight="1">
      <c r="A338" s="80"/>
      <c r="B338" s="129">
        <v>10309</v>
      </c>
      <c r="C338" s="81"/>
      <c r="D338" s="82"/>
      <c r="E338" s="82"/>
      <c r="F338" s="83"/>
      <c r="G338" s="84"/>
      <c r="H338" s="82"/>
      <c r="I338" s="205"/>
      <c r="J338" s="169">
        <v>40710</v>
      </c>
      <c r="K338" s="89">
        <v>100000</v>
      </c>
      <c r="L338" s="88">
        <f t="shared" si="37"/>
        <v>148394627</v>
      </c>
      <c r="M338" s="154" t="s">
        <v>353</v>
      </c>
    </row>
    <row r="339" spans="1:15" s="258" customFormat="1" ht="28.5" customHeight="1">
      <c r="A339" s="80"/>
      <c r="B339" s="129">
        <v>10309</v>
      </c>
      <c r="C339" s="81"/>
      <c r="D339" s="82"/>
      <c r="E339" s="82"/>
      <c r="F339" s="83"/>
      <c r="G339" s="84"/>
      <c r="H339" s="82"/>
      <c r="I339" s="205"/>
      <c r="J339" s="169">
        <v>40723</v>
      </c>
      <c r="K339" s="89">
        <v>-2302</v>
      </c>
      <c r="L339" s="88">
        <f t="shared" si="37"/>
        <v>148392325</v>
      </c>
      <c r="M339" s="154" t="s">
        <v>492</v>
      </c>
    </row>
    <row r="340" spans="1:15" s="258" customFormat="1" ht="28.5" customHeight="1">
      <c r="A340" s="80"/>
      <c r="B340" s="129">
        <v>10309</v>
      </c>
      <c r="C340" s="81"/>
      <c r="D340" s="82"/>
      <c r="E340" s="82"/>
      <c r="F340" s="83"/>
      <c r="G340" s="84"/>
      <c r="H340" s="82"/>
      <c r="I340" s="205"/>
      <c r="J340" s="169">
        <v>40738</v>
      </c>
      <c r="K340" s="89">
        <v>1900000</v>
      </c>
      <c r="L340" s="88">
        <f t="shared" si="37"/>
        <v>150292325</v>
      </c>
      <c r="M340" s="154" t="s">
        <v>353</v>
      </c>
    </row>
    <row r="341" spans="1:15" s="258" customFormat="1" ht="28.5" customHeight="1">
      <c r="A341" s="80"/>
      <c r="B341" s="129">
        <v>10309</v>
      </c>
      <c r="C341" s="81"/>
      <c r="D341" s="82"/>
      <c r="E341" s="82"/>
      <c r="F341" s="83"/>
      <c r="G341" s="84"/>
      <c r="H341" s="82"/>
      <c r="I341" s="205"/>
      <c r="J341" s="169">
        <v>40801</v>
      </c>
      <c r="K341" s="89">
        <v>200000</v>
      </c>
      <c r="L341" s="88">
        <f t="shared" si="37"/>
        <v>150492325</v>
      </c>
      <c r="M341" s="154" t="s">
        <v>353</v>
      </c>
    </row>
    <row r="342" spans="1:15" s="258" customFormat="1" ht="28.5" customHeight="1">
      <c r="A342" s="80"/>
      <c r="B342" s="129">
        <v>10309</v>
      </c>
      <c r="C342" s="81"/>
      <c r="D342" s="82"/>
      <c r="E342" s="82"/>
      <c r="F342" s="83"/>
      <c r="G342" s="84"/>
      <c r="H342" s="82"/>
      <c r="I342" s="205"/>
      <c r="J342" s="169">
        <v>40830</v>
      </c>
      <c r="K342" s="89">
        <v>200000</v>
      </c>
      <c r="L342" s="88">
        <f t="shared" ref="L342" si="38">L341+K342</f>
        <v>150692325</v>
      </c>
      <c r="M342" s="154" t="s">
        <v>353</v>
      </c>
    </row>
    <row r="343" spans="1:15" s="258" customFormat="1" ht="28.5" customHeight="1">
      <c r="A343" s="80"/>
      <c r="B343" s="129">
        <v>10309</v>
      </c>
      <c r="C343" s="81"/>
      <c r="D343" s="82"/>
      <c r="E343" s="82"/>
      <c r="F343" s="83" t="s">
        <v>527</v>
      </c>
      <c r="G343" s="84"/>
      <c r="H343" s="82"/>
      <c r="I343" s="205"/>
      <c r="J343" s="169">
        <v>40863</v>
      </c>
      <c r="K343" s="89">
        <v>400000</v>
      </c>
      <c r="L343" s="88">
        <f t="shared" ref="L343:L354" si="39">L342+K343</f>
        <v>151092325</v>
      </c>
      <c r="M343" s="154" t="s">
        <v>353</v>
      </c>
    </row>
    <row r="344" spans="1:15" s="258" customFormat="1" ht="28.5" customHeight="1">
      <c r="A344" s="80"/>
      <c r="B344" s="129">
        <v>10309</v>
      </c>
      <c r="C344" s="81"/>
      <c r="D344" s="82"/>
      <c r="E344" s="82"/>
      <c r="F344" s="83"/>
      <c r="G344" s="84"/>
      <c r="H344" s="82"/>
      <c r="I344" s="205"/>
      <c r="J344" s="169">
        <v>40955</v>
      </c>
      <c r="K344" s="89">
        <v>900000</v>
      </c>
      <c r="L344" s="88">
        <f t="shared" si="39"/>
        <v>151992325</v>
      </c>
      <c r="M344" s="154" t="s">
        <v>353</v>
      </c>
    </row>
    <row r="345" spans="1:15" s="258" customFormat="1" ht="28.5" customHeight="1">
      <c r="A345" s="80"/>
      <c r="B345" s="129">
        <v>10309</v>
      </c>
      <c r="C345" s="81"/>
      <c r="D345" s="82"/>
      <c r="E345" s="82"/>
      <c r="F345" s="83"/>
      <c r="G345" s="84"/>
      <c r="H345" s="82"/>
      <c r="I345" s="205"/>
      <c r="J345" s="169">
        <v>40983</v>
      </c>
      <c r="K345" s="89">
        <v>100000</v>
      </c>
      <c r="L345" s="88">
        <f t="shared" si="39"/>
        <v>152092325</v>
      </c>
      <c r="M345" s="154" t="s">
        <v>353</v>
      </c>
    </row>
    <row r="346" spans="1:15" s="258" customFormat="1" ht="28.5" customHeight="1">
      <c r="A346" s="80"/>
      <c r="B346" s="129">
        <v>10309</v>
      </c>
      <c r="C346" s="81"/>
      <c r="D346" s="82"/>
      <c r="E346" s="82"/>
      <c r="F346" s="83"/>
      <c r="G346" s="84"/>
      <c r="H346" s="82"/>
      <c r="I346" s="205"/>
      <c r="J346" s="169">
        <v>41045</v>
      </c>
      <c r="K346" s="89">
        <v>3260000</v>
      </c>
      <c r="L346" s="88">
        <f t="shared" si="39"/>
        <v>155352325</v>
      </c>
      <c r="M346" s="154" t="s">
        <v>353</v>
      </c>
    </row>
    <row r="347" spans="1:15" s="258" customFormat="1" ht="28.5" customHeight="1">
      <c r="A347" s="80"/>
      <c r="B347" s="129">
        <v>10309</v>
      </c>
      <c r="C347" s="81"/>
      <c r="D347" s="82"/>
      <c r="E347" s="82"/>
      <c r="F347" s="83"/>
      <c r="G347" s="84"/>
      <c r="H347" s="82"/>
      <c r="I347" s="205"/>
      <c r="J347" s="169">
        <v>41074</v>
      </c>
      <c r="K347" s="89">
        <v>920000</v>
      </c>
      <c r="L347" s="88">
        <f t="shared" si="39"/>
        <v>156272325</v>
      </c>
      <c r="M347" s="154" t="s">
        <v>353</v>
      </c>
    </row>
    <row r="348" spans="1:15" s="258" customFormat="1" ht="28.5" customHeight="1">
      <c r="A348" s="80"/>
      <c r="B348" s="129">
        <v>10309</v>
      </c>
      <c r="C348" s="81"/>
      <c r="D348" s="82"/>
      <c r="E348" s="82"/>
      <c r="F348" s="83"/>
      <c r="G348" s="84"/>
      <c r="H348" s="82"/>
      <c r="I348" s="205"/>
      <c r="J348" s="169">
        <v>41088</v>
      </c>
      <c r="K348" s="89">
        <v>-1622</v>
      </c>
      <c r="L348" s="88">
        <f t="shared" si="39"/>
        <v>156270703</v>
      </c>
      <c r="M348" s="154" t="s">
        <v>492</v>
      </c>
    </row>
    <row r="349" spans="1:15" s="258" customFormat="1" ht="28.5" customHeight="1">
      <c r="A349" s="80"/>
      <c r="B349" s="129">
        <v>10309</v>
      </c>
      <c r="C349" s="81"/>
      <c r="D349" s="82"/>
      <c r="E349" s="82"/>
      <c r="F349" s="83"/>
      <c r="G349" s="84"/>
      <c r="H349" s="82"/>
      <c r="I349" s="205"/>
      <c r="J349" s="169">
        <v>41106</v>
      </c>
      <c r="K349" s="89">
        <v>110000</v>
      </c>
      <c r="L349" s="88">
        <f t="shared" si="39"/>
        <v>156380703</v>
      </c>
      <c r="M349" s="154" t="s">
        <v>353</v>
      </c>
    </row>
    <row r="350" spans="1:15" s="258" customFormat="1" ht="28.5" customHeight="1">
      <c r="A350" s="80"/>
      <c r="B350" s="129">
        <v>10309</v>
      </c>
      <c r="C350" s="81"/>
      <c r="D350" s="82"/>
      <c r="E350" s="82"/>
      <c r="F350" s="83"/>
      <c r="G350" s="84"/>
      <c r="H350" s="82"/>
      <c r="I350" s="205"/>
      <c r="J350" s="169">
        <v>41137</v>
      </c>
      <c r="K350" s="89">
        <v>5120000</v>
      </c>
      <c r="L350" s="88">
        <f t="shared" si="39"/>
        <v>161500703</v>
      </c>
      <c r="M350" s="154" t="s">
        <v>353</v>
      </c>
    </row>
    <row r="351" spans="1:15" s="258" customFormat="1" ht="28.5" customHeight="1">
      <c r="A351" s="80"/>
      <c r="B351" s="129">
        <v>10309</v>
      </c>
      <c r="C351" s="81"/>
      <c r="D351" s="82"/>
      <c r="E351" s="82"/>
      <c r="F351" s="83"/>
      <c r="G351" s="84"/>
      <c r="H351" s="82"/>
      <c r="I351" s="205"/>
      <c r="J351" s="169">
        <v>41179</v>
      </c>
      <c r="K351" s="89">
        <v>-4509</v>
      </c>
      <c r="L351" s="88">
        <f t="shared" si="39"/>
        <v>161496194</v>
      </c>
      <c r="M351" s="154" t="s">
        <v>492</v>
      </c>
      <c r="O351" s="145"/>
    </row>
    <row r="352" spans="1:15" s="258" customFormat="1" ht="28.5" customHeight="1">
      <c r="A352" s="80"/>
      <c r="B352" s="129">
        <v>10309</v>
      </c>
      <c r="C352" s="81"/>
      <c r="D352" s="82"/>
      <c r="E352" s="82"/>
      <c r="F352" s="83"/>
      <c r="G352" s="84"/>
      <c r="H352" s="82"/>
      <c r="I352" s="205"/>
      <c r="J352" s="169">
        <v>41198</v>
      </c>
      <c r="K352" s="89">
        <v>8810000</v>
      </c>
      <c r="L352" s="88">
        <f t="shared" si="39"/>
        <v>170306194</v>
      </c>
      <c r="M352" s="154" t="s">
        <v>353</v>
      </c>
      <c r="O352" s="145"/>
    </row>
    <row r="353" spans="1:15" s="258" customFormat="1" ht="28.5" customHeight="1">
      <c r="A353" s="80"/>
      <c r="B353" s="129">
        <v>10309</v>
      </c>
      <c r="C353" s="81"/>
      <c r="D353" s="82"/>
      <c r="E353" s="82"/>
      <c r="F353" s="83"/>
      <c r="G353" s="84"/>
      <c r="H353" s="82"/>
      <c r="I353" s="205"/>
      <c r="J353" s="169">
        <v>41228</v>
      </c>
      <c r="K353" s="89">
        <v>2910000</v>
      </c>
      <c r="L353" s="88">
        <f t="shared" si="39"/>
        <v>173216194</v>
      </c>
      <c r="M353" s="154" t="s">
        <v>353</v>
      </c>
      <c r="O353" s="145"/>
    </row>
    <row r="354" spans="1:15" s="258" customFormat="1" ht="28.5" customHeight="1">
      <c r="A354" s="80"/>
      <c r="B354" s="129">
        <v>10309</v>
      </c>
      <c r="C354" s="81"/>
      <c r="D354" s="82"/>
      <c r="E354" s="82"/>
      <c r="F354" s="83"/>
      <c r="G354" s="84"/>
      <c r="H354" s="82"/>
      <c r="I354" s="205"/>
      <c r="J354" s="169">
        <v>41270</v>
      </c>
      <c r="K354" s="89">
        <v>-802</v>
      </c>
      <c r="L354" s="88">
        <f t="shared" si="39"/>
        <v>173215392</v>
      </c>
      <c r="M354" s="154" t="s">
        <v>492</v>
      </c>
      <c r="O354" s="145"/>
    </row>
    <row r="355" spans="1:15" s="258" customFormat="1" ht="28.5" customHeight="1">
      <c r="A355" s="90">
        <v>39930</v>
      </c>
      <c r="B355" s="91" t="s">
        <v>168</v>
      </c>
      <c r="C355" s="91" t="s">
        <v>169</v>
      </c>
      <c r="D355" s="92" t="s">
        <v>98</v>
      </c>
      <c r="E355" s="92" t="s">
        <v>12</v>
      </c>
      <c r="F355" s="93" t="s">
        <v>147</v>
      </c>
      <c r="G355" s="98">
        <v>195000000</v>
      </c>
      <c r="H355" s="92" t="s">
        <v>70</v>
      </c>
      <c r="I355" s="197"/>
      <c r="J355" s="169">
        <v>39981</v>
      </c>
      <c r="K355" s="101">
        <v>-63980000</v>
      </c>
      <c r="L355" s="88">
        <f>G355+K355</f>
        <v>131020000</v>
      </c>
      <c r="M355" s="154" t="s">
        <v>50</v>
      </c>
    </row>
    <row r="356" spans="1:15" s="258" customFormat="1" ht="28.5" customHeight="1">
      <c r="A356" s="80"/>
      <c r="B356" s="129">
        <v>10503</v>
      </c>
      <c r="C356" s="81"/>
      <c r="D356" s="82"/>
      <c r="E356" s="82"/>
      <c r="F356" s="83"/>
      <c r="G356" s="100"/>
      <c r="H356" s="82"/>
      <c r="I356" s="205"/>
      <c r="J356" s="169">
        <v>40086</v>
      </c>
      <c r="K356" s="101">
        <v>90990000</v>
      </c>
      <c r="L356" s="88">
        <f>L355+K356</f>
        <v>222010000</v>
      </c>
      <c r="M356" s="158" t="s">
        <v>215</v>
      </c>
    </row>
    <row r="357" spans="1:15" s="258" customFormat="1" ht="28.5" customHeight="1">
      <c r="A357" s="80"/>
      <c r="B357" s="129">
        <v>10503</v>
      </c>
      <c r="C357" s="81"/>
      <c r="D357" s="82"/>
      <c r="E357" s="82"/>
      <c r="F357" s="83"/>
      <c r="G357" s="100"/>
      <c r="H357" s="82"/>
      <c r="I357" s="205"/>
      <c r="J357" s="169">
        <v>40177</v>
      </c>
      <c r="K357" s="87">
        <v>57980000</v>
      </c>
      <c r="L357" s="88">
        <f>L356+K357</f>
        <v>279990000</v>
      </c>
      <c r="M357" s="154" t="s">
        <v>293</v>
      </c>
    </row>
    <row r="358" spans="1:15" s="258" customFormat="1" ht="28.5" customHeight="1">
      <c r="A358" s="80"/>
      <c r="B358" s="129">
        <v>10503</v>
      </c>
      <c r="C358" s="81"/>
      <c r="D358" s="82"/>
      <c r="E358" s="82"/>
      <c r="F358" s="83"/>
      <c r="G358" s="100"/>
      <c r="H358" s="82"/>
      <c r="I358" s="205"/>
      <c r="J358" s="169">
        <v>40263</v>
      </c>
      <c r="K358" s="87">
        <v>74520000</v>
      </c>
      <c r="L358" s="88">
        <f>L357+K358</f>
        <v>354510000</v>
      </c>
      <c r="M358" s="154" t="s">
        <v>50</v>
      </c>
    </row>
    <row r="359" spans="1:15" s="258" customFormat="1" ht="28.5" customHeight="1">
      <c r="A359" s="80"/>
      <c r="B359" s="129">
        <v>10503</v>
      </c>
      <c r="C359" s="81"/>
      <c r="D359" s="82"/>
      <c r="E359" s="82"/>
      <c r="F359" s="83"/>
      <c r="G359" s="100"/>
      <c r="H359" s="82"/>
      <c r="I359" s="205"/>
      <c r="J359" s="169">
        <v>40373</v>
      </c>
      <c r="K359" s="87">
        <v>-75610000</v>
      </c>
      <c r="L359" s="88">
        <f t="shared" ref="L359" si="40">L358+K359</f>
        <v>278900000</v>
      </c>
      <c r="M359" s="154" t="s">
        <v>50</v>
      </c>
    </row>
    <row r="360" spans="1:15" s="258" customFormat="1" ht="28.5" customHeight="1">
      <c r="A360" s="80"/>
      <c r="B360" s="129">
        <v>10503</v>
      </c>
      <c r="C360" s="81"/>
      <c r="D360" s="82"/>
      <c r="E360" s="82"/>
      <c r="F360" s="83"/>
      <c r="G360" s="84"/>
      <c r="H360" s="82"/>
      <c r="I360" s="205"/>
      <c r="J360" s="169">
        <v>40403</v>
      </c>
      <c r="K360" s="89">
        <v>1100000</v>
      </c>
      <c r="L360" s="88">
        <f>L359+K360</f>
        <v>280000000</v>
      </c>
      <c r="M360" s="154" t="s">
        <v>353</v>
      </c>
    </row>
    <row r="361" spans="1:15" s="258" customFormat="1" ht="28.5" customHeight="1">
      <c r="A361" s="80"/>
      <c r="B361" s="129">
        <v>10503</v>
      </c>
      <c r="C361" s="81"/>
      <c r="D361" s="82"/>
      <c r="E361" s="82"/>
      <c r="F361" s="83"/>
      <c r="G361" s="84"/>
      <c r="H361" s="82"/>
      <c r="I361" s="205"/>
      <c r="J361" s="169">
        <v>40451</v>
      </c>
      <c r="K361" s="87">
        <v>3763685</v>
      </c>
      <c r="L361" s="88">
        <f t="shared" ref="L361:L362" si="41">L360+K361</f>
        <v>283763685</v>
      </c>
      <c r="M361" s="154" t="s">
        <v>50</v>
      </c>
    </row>
    <row r="362" spans="1:15" s="258" customFormat="1" ht="28.5" customHeight="1">
      <c r="A362" s="80"/>
      <c r="B362" s="129">
        <v>10503</v>
      </c>
      <c r="C362" s="81"/>
      <c r="D362" s="82"/>
      <c r="E362" s="82"/>
      <c r="F362" s="83"/>
      <c r="G362" s="84"/>
      <c r="H362" s="82"/>
      <c r="I362" s="205"/>
      <c r="J362" s="169">
        <v>40527</v>
      </c>
      <c r="K362" s="89">
        <v>300000</v>
      </c>
      <c r="L362" s="88">
        <f t="shared" si="41"/>
        <v>284063685</v>
      </c>
      <c r="M362" s="154" t="s">
        <v>50</v>
      </c>
    </row>
    <row r="363" spans="1:15" s="258" customFormat="1" ht="28.5" customHeight="1">
      <c r="A363" s="80"/>
      <c r="B363" s="129">
        <v>10503</v>
      </c>
      <c r="C363" s="81"/>
      <c r="D363" s="82"/>
      <c r="E363" s="82"/>
      <c r="F363" s="83"/>
      <c r="G363" s="84"/>
      <c r="H363" s="82"/>
      <c r="I363" s="205"/>
      <c r="J363" s="169">
        <v>40549</v>
      </c>
      <c r="K363" s="89">
        <v>-325</v>
      </c>
      <c r="L363" s="88">
        <f t="shared" ref="L363:L368" si="42">L362+K363</f>
        <v>284063360</v>
      </c>
      <c r="M363" s="154" t="s">
        <v>50</v>
      </c>
    </row>
    <row r="364" spans="1:15" s="258" customFormat="1" ht="28.5" customHeight="1">
      <c r="A364" s="80"/>
      <c r="B364" s="129">
        <v>10503</v>
      </c>
      <c r="C364" s="81"/>
      <c r="D364" s="82"/>
      <c r="E364" s="82"/>
      <c r="F364" s="83"/>
      <c r="G364" s="84"/>
      <c r="H364" s="82"/>
      <c r="I364" s="205"/>
      <c r="J364" s="169">
        <v>40556</v>
      </c>
      <c r="K364" s="89">
        <v>2400000</v>
      </c>
      <c r="L364" s="88">
        <f t="shared" si="42"/>
        <v>286463360</v>
      </c>
      <c r="M364" s="154" t="s">
        <v>353</v>
      </c>
    </row>
    <row r="365" spans="1:15" s="258" customFormat="1" ht="28.5" customHeight="1">
      <c r="A365" s="80"/>
      <c r="B365" s="129">
        <v>10503</v>
      </c>
      <c r="C365" s="81"/>
      <c r="D365" s="82"/>
      <c r="E365" s="82"/>
      <c r="F365" s="83"/>
      <c r="G365" s="84"/>
      <c r="H365" s="82"/>
      <c r="I365" s="205"/>
      <c r="J365" s="169">
        <v>40632</v>
      </c>
      <c r="K365" s="89">
        <v>-384</v>
      </c>
      <c r="L365" s="88">
        <f t="shared" si="42"/>
        <v>286462976</v>
      </c>
      <c r="M365" s="154" t="s">
        <v>492</v>
      </c>
    </row>
    <row r="366" spans="1:15" s="258" customFormat="1" ht="28.5" customHeight="1">
      <c r="A366" s="80"/>
      <c r="B366" s="129">
        <v>10503</v>
      </c>
      <c r="C366" s="81"/>
      <c r="D366" s="82"/>
      <c r="E366" s="82"/>
      <c r="F366" s="83"/>
      <c r="G366" s="84"/>
      <c r="H366" s="82"/>
      <c r="I366" s="205"/>
      <c r="J366" s="169">
        <v>40723</v>
      </c>
      <c r="K366" s="89">
        <v>-3592</v>
      </c>
      <c r="L366" s="88">
        <f t="shared" si="42"/>
        <v>286459384</v>
      </c>
      <c r="M366" s="154" t="s">
        <v>492</v>
      </c>
    </row>
    <row r="367" spans="1:15" s="258" customFormat="1" ht="28.5" customHeight="1">
      <c r="A367" s="80"/>
      <c r="B367" s="129">
        <v>10503</v>
      </c>
      <c r="C367" s="81"/>
      <c r="D367" s="82"/>
      <c r="E367" s="82"/>
      <c r="F367" s="83"/>
      <c r="G367" s="84"/>
      <c r="H367" s="82"/>
      <c r="I367" s="205"/>
      <c r="J367" s="169">
        <v>40771</v>
      </c>
      <c r="K367" s="89">
        <v>1800000</v>
      </c>
      <c r="L367" s="88">
        <f t="shared" si="42"/>
        <v>288259384</v>
      </c>
      <c r="M367" s="154" t="s">
        <v>353</v>
      </c>
    </row>
    <row r="368" spans="1:15" s="258" customFormat="1" ht="28.5" customHeight="1">
      <c r="A368" s="80"/>
      <c r="B368" s="129">
        <v>10503</v>
      </c>
      <c r="C368" s="81"/>
      <c r="D368" s="82"/>
      <c r="E368" s="82"/>
      <c r="F368" s="83"/>
      <c r="G368" s="84"/>
      <c r="H368" s="82"/>
      <c r="I368" s="205"/>
      <c r="J368" s="169">
        <v>40801</v>
      </c>
      <c r="K368" s="89">
        <v>100000</v>
      </c>
      <c r="L368" s="88">
        <f t="shared" si="42"/>
        <v>288359384</v>
      </c>
      <c r="M368" s="154" t="s">
        <v>353</v>
      </c>
    </row>
    <row r="369" spans="1:15" s="258" customFormat="1" ht="28.5" customHeight="1">
      <c r="A369" s="80"/>
      <c r="B369" s="129">
        <v>10503</v>
      </c>
      <c r="C369" s="81"/>
      <c r="D369" s="82"/>
      <c r="E369" s="82"/>
      <c r="F369" s="83"/>
      <c r="G369" s="84"/>
      <c r="H369" s="82"/>
      <c r="I369" s="205"/>
      <c r="J369" s="169">
        <v>40863</v>
      </c>
      <c r="K369" s="89">
        <v>1000000</v>
      </c>
      <c r="L369" s="88">
        <f t="shared" ref="L369:L382" si="43">L368+K369</f>
        <v>289359384</v>
      </c>
      <c r="M369" s="154" t="s">
        <v>353</v>
      </c>
    </row>
    <row r="370" spans="1:15" s="258" customFormat="1" ht="28.5" customHeight="1">
      <c r="A370" s="80"/>
      <c r="B370" s="129">
        <v>10503</v>
      </c>
      <c r="C370" s="81"/>
      <c r="D370" s="82"/>
      <c r="E370" s="82"/>
      <c r="F370" s="83"/>
      <c r="G370" s="84"/>
      <c r="H370" s="82"/>
      <c r="I370" s="205"/>
      <c r="J370" s="169">
        <v>40955</v>
      </c>
      <c r="K370" s="89">
        <v>1100000</v>
      </c>
      <c r="L370" s="88">
        <f t="shared" si="43"/>
        <v>290459384</v>
      </c>
      <c r="M370" s="154" t="s">
        <v>353</v>
      </c>
    </row>
    <row r="371" spans="1:15" s="258" customFormat="1" ht="28.5" customHeight="1">
      <c r="A371" s="80"/>
      <c r="B371" s="129">
        <v>10503</v>
      </c>
      <c r="C371" s="81"/>
      <c r="D371" s="82"/>
      <c r="E371" s="82"/>
      <c r="F371" s="83"/>
      <c r="G371" s="84"/>
      <c r="H371" s="82"/>
      <c r="I371" s="205"/>
      <c r="J371" s="169">
        <v>41015</v>
      </c>
      <c r="K371" s="89">
        <v>100000</v>
      </c>
      <c r="L371" s="88">
        <f t="shared" si="43"/>
        <v>290559384</v>
      </c>
      <c r="M371" s="154" t="s">
        <v>353</v>
      </c>
    </row>
    <row r="372" spans="1:15" s="258" customFormat="1" ht="28.5" customHeight="1">
      <c r="A372" s="80"/>
      <c r="B372" s="129">
        <v>10503</v>
      </c>
      <c r="C372" s="81"/>
      <c r="D372" s="82"/>
      <c r="E372" s="82"/>
      <c r="F372" s="83"/>
      <c r="G372" s="84"/>
      <c r="H372" s="82"/>
      <c r="I372" s="205"/>
      <c r="J372" s="169">
        <v>41045</v>
      </c>
      <c r="K372" s="89">
        <v>850000</v>
      </c>
      <c r="L372" s="88">
        <f t="shared" si="43"/>
        <v>291409384</v>
      </c>
      <c r="M372" s="154" t="s">
        <v>353</v>
      </c>
    </row>
    <row r="373" spans="1:15" s="258" customFormat="1" ht="28.5" customHeight="1">
      <c r="A373" s="80"/>
      <c r="B373" s="129">
        <v>10503</v>
      </c>
      <c r="C373" s="81"/>
      <c r="D373" s="82"/>
      <c r="E373" s="82"/>
      <c r="F373" s="83"/>
      <c r="G373" s="84"/>
      <c r="H373" s="82"/>
      <c r="I373" s="205"/>
      <c r="J373" s="169">
        <v>41074</v>
      </c>
      <c r="K373" s="89">
        <v>2240000</v>
      </c>
      <c r="L373" s="88">
        <f t="shared" si="43"/>
        <v>293649384</v>
      </c>
      <c r="M373" s="154" t="s">
        <v>353</v>
      </c>
    </row>
    <row r="374" spans="1:15" s="258" customFormat="1" ht="28.5" customHeight="1">
      <c r="A374" s="80"/>
      <c r="B374" s="129">
        <v>10503</v>
      </c>
      <c r="C374" s="81"/>
      <c r="D374" s="82"/>
      <c r="E374" s="82"/>
      <c r="F374" s="83"/>
      <c r="G374" s="84"/>
      <c r="H374" s="82"/>
      <c r="I374" s="205"/>
      <c r="J374" s="169">
        <v>41088</v>
      </c>
      <c r="K374" s="89">
        <v>-2520</v>
      </c>
      <c r="L374" s="88">
        <f t="shared" si="43"/>
        <v>293646864</v>
      </c>
      <c r="M374" s="154" t="s">
        <v>492</v>
      </c>
    </row>
    <row r="375" spans="1:15" s="258" customFormat="1" ht="28.5" customHeight="1">
      <c r="A375" s="80"/>
      <c r="B375" s="129">
        <v>10503</v>
      </c>
      <c r="C375" s="81"/>
      <c r="D375" s="82"/>
      <c r="E375" s="82"/>
      <c r="F375" s="83"/>
      <c r="G375" s="84"/>
      <c r="H375" s="82"/>
      <c r="I375" s="205"/>
      <c r="J375" s="169">
        <v>41106</v>
      </c>
      <c r="K375" s="89">
        <v>1690000</v>
      </c>
      <c r="L375" s="88">
        <f t="shared" si="43"/>
        <v>295336864</v>
      </c>
      <c r="M375" s="154" t="s">
        <v>353</v>
      </c>
    </row>
    <row r="376" spans="1:15" s="258" customFormat="1" ht="28.5" customHeight="1">
      <c r="A376" s="80"/>
      <c r="B376" s="129" t="s">
        <v>548</v>
      </c>
      <c r="C376" s="81"/>
      <c r="D376" s="82"/>
      <c r="E376" s="82"/>
      <c r="F376" s="83"/>
      <c r="G376" s="84"/>
      <c r="H376" s="82"/>
      <c r="I376" s="205"/>
      <c r="J376" s="169">
        <v>41137</v>
      </c>
      <c r="K376" s="89">
        <v>-30000</v>
      </c>
      <c r="L376" s="88">
        <f t="shared" si="43"/>
        <v>295306864</v>
      </c>
      <c r="M376" s="154" t="s">
        <v>353</v>
      </c>
    </row>
    <row r="377" spans="1:15" s="258" customFormat="1" ht="28.5" customHeight="1">
      <c r="A377" s="80"/>
      <c r="B377" s="129">
        <v>10503</v>
      </c>
      <c r="C377" s="81"/>
      <c r="D377" s="82"/>
      <c r="E377" s="82"/>
      <c r="F377" s="83"/>
      <c r="G377" s="84"/>
      <c r="H377" s="82"/>
      <c r="I377" s="205"/>
      <c r="J377" s="169">
        <v>41179</v>
      </c>
      <c r="K377" s="89">
        <v>-6632</v>
      </c>
      <c r="L377" s="88">
        <f t="shared" si="43"/>
        <v>295300232</v>
      </c>
      <c r="M377" s="154" t="s">
        <v>492</v>
      </c>
      <c r="O377" s="145"/>
    </row>
    <row r="378" spans="1:15" s="258" customFormat="1" ht="28.5" customHeight="1">
      <c r="A378" s="80"/>
      <c r="B378" s="129">
        <v>10503</v>
      </c>
      <c r="C378" s="81"/>
      <c r="D378" s="82"/>
      <c r="E378" s="82"/>
      <c r="F378" s="83"/>
      <c r="G378" s="84"/>
      <c r="H378" s="82"/>
      <c r="I378" s="205"/>
      <c r="J378" s="169">
        <v>41198</v>
      </c>
      <c r="K378" s="89">
        <v>2880000</v>
      </c>
      <c r="L378" s="88">
        <f t="shared" si="43"/>
        <v>298180232</v>
      </c>
      <c r="M378" s="154" t="s">
        <v>353</v>
      </c>
      <c r="O378" s="145"/>
    </row>
    <row r="379" spans="1:15" s="258" customFormat="1" ht="28.5" customHeight="1">
      <c r="A379" s="80"/>
      <c r="B379" s="129">
        <v>10503</v>
      </c>
      <c r="C379" s="81"/>
      <c r="D379" s="82"/>
      <c r="E379" s="82"/>
      <c r="F379" s="83"/>
      <c r="G379" s="84"/>
      <c r="H379" s="82"/>
      <c r="I379" s="205"/>
      <c r="J379" s="169">
        <v>41228</v>
      </c>
      <c r="K379" s="89">
        <v>1500000</v>
      </c>
      <c r="L379" s="88">
        <f t="shared" si="43"/>
        <v>299680232</v>
      </c>
      <c r="M379" s="154" t="s">
        <v>353</v>
      </c>
      <c r="O379" s="145"/>
    </row>
    <row r="380" spans="1:15" s="258" customFormat="1" ht="28.5" customHeight="1">
      <c r="A380" s="80"/>
      <c r="B380" s="129">
        <v>10503</v>
      </c>
      <c r="C380" s="81"/>
      <c r="D380" s="82"/>
      <c r="E380" s="82"/>
      <c r="F380" s="83"/>
      <c r="G380" s="84"/>
      <c r="H380" s="82"/>
      <c r="I380" s="205"/>
      <c r="J380" s="169">
        <v>41257</v>
      </c>
      <c r="K380" s="89">
        <v>2040000</v>
      </c>
      <c r="L380" s="88">
        <f t="shared" si="43"/>
        <v>301720232</v>
      </c>
      <c r="M380" s="154" t="s">
        <v>353</v>
      </c>
      <c r="O380" s="145"/>
    </row>
    <row r="381" spans="1:15" s="258" customFormat="1" ht="28.5" customHeight="1">
      <c r="A381" s="80"/>
      <c r="B381" s="129">
        <v>10503</v>
      </c>
      <c r="C381" s="81"/>
      <c r="D381" s="82"/>
      <c r="E381" s="82"/>
      <c r="F381" s="83"/>
      <c r="G381" s="84"/>
      <c r="H381" s="82"/>
      <c r="I381" s="205"/>
      <c r="J381" s="169">
        <v>41270</v>
      </c>
      <c r="K381" s="89">
        <v>-1103</v>
      </c>
      <c r="L381" s="88">
        <f t="shared" si="43"/>
        <v>301719129</v>
      </c>
      <c r="M381" s="154" t="s">
        <v>492</v>
      </c>
      <c r="O381" s="145"/>
    </row>
    <row r="382" spans="1:15" s="258" customFormat="1" ht="28.5" customHeight="1">
      <c r="A382" s="80"/>
      <c r="B382" s="129">
        <v>10503</v>
      </c>
      <c r="C382" s="81"/>
      <c r="D382" s="82"/>
      <c r="E382" s="82"/>
      <c r="F382" s="83"/>
      <c r="G382" s="84"/>
      <c r="H382" s="82"/>
      <c r="I382" s="205"/>
      <c r="J382" s="169">
        <v>41290</v>
      </c>
      <c r="K382" s="89">
        <v>-10000</v>
      </c>
      <c r="L382" s="88">
        <f t="shared" si="43"/>
        <v>301709129</v>
      </c>
      <c r="M382" s="154" t="s">
        <v>353</v>
      </c>
      <c r="O382" s="145"/>
    </row>
    <row r="383" spans="1:15" s="258" customFormat="1" ht="28.5" customHeight="1">
      <c r="A383" s="90">
        <v>39934</v>
      </c>
      <c r="B383" s="91" t="s">
        <v>170</v>
      </c>
      <c r="C383" s="91" t="s">
        <v>171</v>
      </c>
      <c r="D383" s="92" t="s">
        <v>107</v>
      </c>
      <c r="E383" s="92" t="s">
        <v>12</v>
      </c>
      <c r="F383" s="93" t="s">
        <v>147</v>
      </c>
      <c r="G383" s="98">
        <v>798000000</v>
      </c>
      <c r="H383" s="92" t="s">
        <v>70</v>
      </c>
      <c r="I383" s="197"/>
      <c r="J383" s="169">
        <v>39981</v>
      </c>
      <c r="K383" s="101">
        <v>-338450000</v>
      </c>
      <c r="L383" s="88">
        <f>G383+K383</f>
        <v>459550000</v>
      </c>
      <c r="M383" s="154" t="s">
        <v>50</v>
      </c>
    </row>
    <row r="384" spans="1:15" s="258" customFormat="1" ht="28.5" customHeight="1">
      <c r="A384" s="80"/>
      <c r="B384" s="129">
        <v>10231</v>
      </c>
      <c r="C384" s="81"/>
      <c r="D384" s="82"/>
      <c r="E384" s="82"/>
      <c r="F384" s="83"/>
      <c r="G384" s="100"/>
      <c r="H384" s="82"/>
      <c r="I384" s="205"/>
      <c r="J384" s="169">
        <v>40086</v>
      </c>
      <c r="K384" s="99">
        <v>-11860000</v>
      </c>
      <c r="L384" s="88">
        <v>447690000</v>
      </c>
      <c r="M384" s="158" t="s">
        <v>215</v>
      </c>
    </row>
    <row r="385" spans="1:13" s="258" customFormat="1" ht="28.5" customHeight="1">
      <c r="A385" s="80"/>
      <c r="B385" s="129">
        <v>10231</v>
      </c>
      <c r="C385" s="81"/>
      <c r="D385" s="82"/>
      <c r="E385" s="82"/>
      <c r="F385" s="83"/>
      <c r="G385" s="100"/>
      <c r="H385" s="82"/>
      <c r="I385" s="205"/>
      <c r="J385" s="169">
        <v>40177</v>
      </c>
      <c r="K385" s="87">
        <v>21330000</v>
      </c>
      <c r="L385" s="88">
        <f>L384+K385</f>
        <v>469020000</v>
      </c>
      <c r="M385" s="154" t="s">
        <v>293</v>
      </c>
    </row>
    <row r="386" spans="1:13" s="258" customFormat="1" ht="28.5" customHeight="1">
      <c r="A386" s="80"/>
      <c r="B386" s="129">
        <v>10231</v>
      </c>
      <c r="C386" s="81"/>
      <c r="D386" s="82"/>
      <c r="E386" s="82"/>
      <c r="F386" s="83"/>
      <c r="G386" s="100"/>
      <c r="H386" s="82"/>
      <c r="I386" s="205"/>
      <c r="J386" s="169">
        <v>40263</v>
      </c>
      <c r="K386" s="87">
        <v>9150000</v>
      </c>
      <c r="L386" s="88">
        <f>L385+K386</f>
        <v>478170000</v>
      </c>
      <c r="M386" s="154" t="s">
        <v>50</v>
      </c>
    </row>
    <row r="387" spans="1:13" s="258" customFormat="1" ht="28.5" customHeight="1">
      <c r="A387" s="80"/>
      <c r="B387" s="129">
        <v>10231</v>
      </c>
      <c r="C387" s="81"/>
      <c r="D387" s="82"/>
      <c r="E387" s="82"/>
      <c r="F387" s="83"/>
      <c r="G387" s="100"/>
      <c r="H387" s="82"/>
      <c r="I387" s="205"/>
      <c r="J387" s="169">
        <v>40373</v>
      </c>
      <c r="K387" s="87">
        <v>-76870000</v>
      </c>
      <c r="L387" s="88">
        <f t="shared" ref="L387:L393" si="44">L386+K387</f>
        <v>401300000</v>
      </c>
      <c r="M387" s="154" t="s">
        <v>50</v>
      </c>
    </row>
    <row r="388" spans="1:13" s="258" customFormat="1" ht="28.5" customHeight="1">
      <c r="A388" s="80"/>
      <c r="B388" s="129">
        <v>10231</v>
      </c>
      <c r="C388" s="81"/>
      <c r="D388" s="82"/>
      <c r="E388" s="82"/>
      <c r="F388" s="83"/>
      <c r="G388" s="100"/>
      <c r="H388" s="82"/>
      <c r="I388" s="205"/>
      <c r="J388" s="169">
        <v>40422</v>
      </c>
      <c r="K388" s="102">
        <v>400000</v>
      </c>
      <c r="L388" s="88">
        <f t="shared" si="44"/>
        <v>401700000</v>
      </c>
      <c r="M388" s="158" t="s">
        <v>362</v>
      </c>
    </row>
    <row r="389" spans="1:13" s="258" customFormat="1" ht="28.5" customHeight="1">
      <c r="A389" s="80"/>
      <c r="B389" s="129">
        <v>10231</v>
      </c>
      <c r="C389" s="81"/>
      <c r="D389" s="82"/>
      <c r="E389" s="82"/>
      <c r="F389" s="83"/>
      <c r="G389" s="84"/>
      <c r="H389" s="82"/>
      <c r="I389" s="205"/>
      <c r="J389" s="169">
        <v>40451</v>
      </c>
      <c r="K389" s="87">
        <v>-8454269</v>
      </c>
      <c r="L389" s="88">
        <f t="shared" si="44"/>
        <v>393245731</v>
      </c>
      <c r="M389" s="154" t="s">
        <v>50</v>
      </c>
    </row>
    <row r="390" spans="1:13" s="258" customFormat="1" ht="28.5" customHeight="1">
      <c r="A390" s="80"/>
      <c r="B390" s="129">
        <v>10231</v>
      </c>
      <c r="C390" s="81"/>
      <c r="D390" s="82"/>
      <c r="E390" s="82"/>
      <c r="F390" s="83"/>
      <c r="G390" s="84"/>
      <c r="H390" s="82"/>
      <c r="I390" s="205"/>
      <c r="J390" s="169">
        <v>40549</v>
      </c>
      <c r="K390" s="89">
        <v>-342</v>
      </c>
      <c r="L390" s="88">
        <f t="shared" si="44"/>
        <v>393245389</v>
      </c>
      <c r="M390" s="154" t="s">
        <v>50</v>
      </c>
    </row>
    <row r="391" spans="1:13" s="258" customFormat="1" ht="28.5" customHeight="1">
      <c r="A391" s="80"/>
      <c r="B391" s="129">
        <v>10231</v>
      </c>
      <c r="C391" s="81"/>
      <c r="D391" s="82"/>
      <c r="E391" s="82"/>
      <c r="F391" s="83"/>
      <c r="G391" s="84"/>
      <c r="H391" s="82"/>
      <c r="I391" s="205"/>
      <c r="J391" s="169">
        <v>40632</v>
      </c>
      <c r="K391" s="89">
        <v>-374</v>
      </c>
      <c r="L391" s="88">
        <f t="shared" si="44"/>
        <v>393245015</v>
      </c>
      <c r="M391" s="154" t="s">
        <v>492</v>
      </c>
    </row>
    <row r="392" spans="1:13" s="258" customFormat="1" ht="28.5" customHeight="1">
      <c r="A392" s="80"/>
      <c r="B392" s="129">
        <v>10231</v>
      </c>
      <c r="C392" s="81"/>
      <c r="D392" s="82"/>
      <c r="E392" s="82"/>
      <c r="F392" s="83"/>
      <c r="G392" s="84"/>
      <c r="H392" s="82"/>
      <c r="I392" s="205"/>
      <c r="J392" s="169">
        <v>40676</v>
      </c>
      <c r="K392" s="89">
        <v>18000000</v>
      </c>
      <c r="L392" s="88">
        <f t="shared" si="44"/>
        <v>411245015</v>
      </c>
      <c r="M392" s="154" t="s">
        <v>353</v>
      </c>
    </row>
    <row r="393" spans="1:13" s="258" customFormat="1" ht="28.5" customHeight="1">
      <c r="A393" s="80"/>
      <c r="B393" s="129">
        <v>10231</v>
      </c>
      <c r="C393" s="81"/>
      <c r="D393" s="82"/>
      <c r="E393" s="82"/>
      <c r="F393" s="83"/>
      <c r="G393" s="84"/>
      <c r="H393" s="82"/>
      <c r="I393" s="205"/>
      <c r="J393" s="169">
        <v>40723</v>
      </c>
      <c r="K393" s="89">
        <v>-3273</v>
      </c>
      <c r="L393" s="88">
        <f t="shared" si="44"/>
        <v>411241742</v>
      </c>
      <c r="M393" s="154" t="s">
        <v>492</v>
      </c>
    </row>
    <row r="394" spans="1:13" s="258" customFormat="1" ht="28.5" customHeight="1">
      <c r="A394" s="80"/>
      <c r="B394" s="129">
        <v>10231</v>
      </c>
      <c r="C394" s="81"/>
      <c r="D394" s="82"/>
      <c r="E394" s="82"/>
      <c r="F394" s="83"/>
      <c r="G394" s="84"/>
      <c r="H394" s="82"/>
      <c r="I394" s="205"/>
      <c r="J394" s="169">
        <v>40830</v>
      </c>
      <c r="K394" s="89">
        <v>-200000</v>
      </c>
      <c r="L394" s="88">
        <f t="shared" ref="L394:L402" si="45">L393+K394</f>
        <v>411041742</v>
      </c>
      <c r="M394" s="154" t="s">
        <v>353</v>
      </c>
    </row>
    <row r="395" spans="1:13" s="258" customFormat="1" ht="28.5" customHeight="1">
      <c r="A395" s="80"/>
      <c r="B395" s="129">
        <v>10231</v>
      </c>
      <c r="C395" s="81"/>
      <c r="D395" s="82"/>
      <c r="E395" s="82"/>
      <c r="F395" s="83"/>
      <c r="G395" s="84"/>
      <c r="H395" s="84"/>
      <c r="I395" s="205"/>
      <c r="J395" s="169">
        <v>40983</v>
      </c>
      <c r="K395" s="89">
        <v>100000</v>
      </c>
      <c r="L395" s="88">
        <f t="shared" si="45"/>
        <v>411141742</v>
      </c>
      <c r="M395" s="154" t="s">
        <v>353</v>
      </c>
    </row>
    <row r="396" spans="1:13" s="258" customFormat="1" ht="28.5" customHeight="1">
      <c r="A396" s="80"/>
      <c r="B396" s="129">
        <v>10231</v>
      </c>
      <c r="C396" s="81"/>
      <c r="D396" s="82"/>
      <c r="E396" s="82"/>
      <c r="F396" s="83"/>
      <c r="G396" s="84"/>
      <c r="H396" s="84"/>
      <c r="I396" s="205"/>
      <c r="J396" s="169">
        <v>41015</v>
      </c>
      <c r="K396" s="89">
        <v>-500000</v>
      </c>
      <c r="L396" s="88">
        <f t="shared" si="45"/>
        <v>410641742</v>
      </c>
      <c r="M396" s="154" t="s">
        <v>353</v>
      </c>
    </row>
    <row r="397" spans="1:13" s="258" customFormat="1" ht="28.5" customHeight="1">
      <c r="A397" s="80"/>
      <c r="B397" s="129">
        <v>10231</v>
      </c>
      <c r="C397" s="81"/>
      <c r="D397" s="82"/>
      <c r="E397" s="82"/>
      <c r="F397" s="83"/>
      <c r="G397" s="84"/>
      <c r="H397" s="84"/>
      <c r="I397" s="205"/>
      <c r="J397" s="169">
        <v>41088</v>
      </c>
      <c r="K397" s="89">
        <v>-1768</v>
      </c>
      <c r="L397" s="88">
        <f t="shared" si="45"/>
        <v>410639974</v>
      </c>
      <c r="M397" s="154" t="s">
        <v>492</v>
      </c>
    </row>
    <row r="398" spans="1:13" s="258" customFormat="1" ht="28.5" customHeight="1">
      <c r="A398" s="80"/>
      <c r="B398" s="129">
        <v>10231</v>
      </c>
      <c r="C398" s="81"/>
      <c r="D398" s="82"/>
      <c r="E398" s="82"/>
      <c r="F398" s="83"/>
      <c r="G398" s="84"/>
      <c r="H398" s="84"/>
      <c r="I398" s="205"/>
      <c r="J398" s="169">
        <v>41106</v>
      </c>
      <c r="K398" s="89">
        <v>-90000</v>
      </c>
      <c r="L398" s="88">
        <f t="shared" si="45"/>
        <v>410549974</v>
      </c>
      <c r="M398" s="154" t="s">
        <v>353</v>
      </c>
    </row>
    <row r="399" spans="1:13" s="258" customFormat="1" ht="28.5" customHeight="1">
      <c r="A399" s="80"/>
      <c r="B399" s="129">
        <v>10231</v>
      </c>
      <c r="C399" s="81"/>
      <c r="D399" s="82"/>
      <c r="E399" s="82"/>
      <c r="F399" s="83"/>
      <c r="G399" s="84"/>
      <c r="H399" s="84"/>
      <c r="I399" s="205"/>
      <c r="J399" s="169">
        <v>41137</v>
      </c>
      <c r="K399" s="89">
        <v>-134230000</v>
      </c>
      <c r="L399" s="88">
        <f t="shared" si="45"/>
        <v>276319974</v>
      </c>
      <c r="M399" s="154" t="s">
        <v>353</v>
      </c>
    </row>
    <row r="400" spans="1:13" s="258" customFormat="1" ht="28.5" customHeight="1">
      <c r="A400" s="80"/>
      <c r="B400" s="129">
        <v>10231</v>
      </c>
      <c r="C400" s="81"/>
      <c r="D400" s="82"/>
      <c r="E400" s="82"/>
      <c r="F400" s="83"/>
      <c r="G400" s="84"/>
      <c r="H400" s="84"/>
      <c r="I400" s="205"/>
      <c r="J400" s="169">
        <v>41144</v>
      </c>
      <c r="K400" s="89">
        <v>-166976849</v>
      </c>
      <c r="L400" s="88">
        <f t="shared" si="45"/>
        <v>109343125</v>
      </c>
      <c r="M400" s="154" t="s">
        <v>353</v>
      </c>
    </row>
    <row r="401" spans="1:15" s="258" customFormat="1" ht="28.5" customHeight="1">
      <c r="A401" s="80"/>
      <c r="B401" s="129">
        <v>10231</v>
      </c>
      <c r="C401" s="81"/>
      <c r="D401" s="82"/>
      <c r="E401" s="82"/>
      <c r="F401" s="83"/>
      <c r="G401" s="84"/>
      <c r="H401" s="84"/>
      <c r="I401" s="205"/>
      <c r="J401" s="169">
        <v>41179</v>
      </c>
      <c r="K401" s="89">
        <v>1</v>
      </c>
      <c r="L401" s="88">
        <f t="shared" si="45"/>
        <v>109343126</v>
      </c>
      <c r="M401" s="154" t="s">
        <v>492</v>
      </c>
      <c r="O401" s="145"/>
    </row>
    <row r="402" spans="1:15" s="258" customFormat="1" ht="28.5" customHeight="1">
      <c r="A402" s="80"/>
      <c r="B402" s="129">
        <v>10231</v>
      </c>
      <c r="C402" s="81"/>
      <c r="D402" s="82"/>
      <c r="E402" s="82"/>
      <c r="F402" s="83"/>
      <c r="G402" s="84"/>
      <c r="H402" s="84"/>
      <c r="I402" s="205"/>
      <c r="J402" s="169">
        <v>41228</v>
      </c>
      <c r="K402" s="89">
        <v>-230000</v>
      </c>
      <c r="L402" s="88">
        <f t="shared" si="45"/>
        <v>109113126</v>
      </c>
      <c r="M402" s="154" t="s">
        <v>353</v>
      </c>
      <c r="O402" s="145"/>
    </row>
    <row r="403" spans="1:15" s="258" customFormat="1" ht="28.5" customHeight="1">
      <c r="A403" s="90">
        <v>39961</v>
      </c>
      <c r="B403" s="91" t="s">
        <v>85</v>
      </c>
      <c r="C403" s="91" t="s">
        <v>86</v>
      </c>
      <c r="D403" s="92" t="s">
        <v>117</v>
      </c>
      <c r="E403" s="92" t="s">
        <v>12</v>
      </c>
      <c r="F403" s="103" t="s">
        <v>147</v>
      </c>
      <c r="G403" s="98">
        <v>101000000</v>
      </c>
      <c r="H403" s="92" t="s">
        <v>70</v>
      </c>
      <c r="I403" s="197"/>
      <c r="J403" s="169">
        <v>39976</v>
      </c>
      <c r="K403" s="101">
        <v>16140000</v>
      </c>
      <c r="L403" s="88">
        <f>G403+K403</f>
        <v>117140000</v>
      </c>
      <c r="M403" s="154" t="s">
        <v>50</v>
      </c>
    </row>
    <row r="404" spans="1:15" s="258" customFormat="1" ht="28.5" customHeight="1">
      <c r="A404" s="80"/>
      <c r="B404" s="129">
        <v>10406</v>
      </c>
      <c r="C404" s="81"/>
      <c r="D404" s="82"/>
      <c r="E404" s="82"/>
      <c r="F404" s="104"/>
      <c r="G404" s="100"/>
      <c r="H404" s="82"/>
      <c r="I404" s="205"/>
      <c r="J404" s="169">
        <v>40086</v>
      </c>
      <c r="K404" s="101">
        <v>134560000</v>
      </c>
      <c r="L404" s="88">
        <f>L403+K404</f>
        <v>251700000</v>
      </c>
      <c r="M404" s="158" t="s">
        <v>215</v>
      </c>
    </row>
    <row r="405" spans="1:15" s="258" customFormat="1" ht="28.5" customHeight="1">
      <c r="A405" s="80"/>
      <c r="B405" s="129">
        <v>10406</v>
      </c>
      <c r="C405" s="81"/>
      <c r="D405" s="82"/>
      <c r="E405" s="82"/>
      <c r="F405" s="104"/>
      <c r="G405" s="100"/>
      <c r="H405" s="82"/>
      <c r="I405" s="205"/>
      <c r="J405" s="169">
        <v>40177</v>
      </c>
      <c r="K405" s="87">
        <v>80250000</v>
      </c>
      <c r="L405" s="88">
        <f>L404+K405</f>
        <v>331950000</v>
      </c>
      <c r="M405" s="154" t="s">
        <v>293</v>
      </c>
    </row>
    <row r="406" spans="1:15" s="258" customFormat="1" ht="28.5" customHeight="1">
      <c r="A406" s="80"/>
      <c r="B406" s="129">
        <v>10406</v>
      </c>
      <c r="C406" s="81"/>
      <c r="D406" s="82"/>
      <c r="E406" s="82"/>
      <c r="F406" s="104"/>
      <c r="G406" s="100"/>
      <c r="H406" s="82"/>
      <c r="I406" s="205"/>
      <c r="J406" s="169">
        <v>40263</v>
      </c>
      <c r="K406" s="87">
        <v>67250000</v>
      </c>
      <c r="L406" s="88">
        <f>L405+K406</f>
        <v>399200000</v>
      </c>
      <c r="M406" s="154" t="s">
        <v>50</v>
      </c>
    </row>
    <row r="407" spans="1:15" s="258" customFormat="1" ht="28.5" customHeight="1">
      <c r="A407" s="80"/>
      <c r="B407" s="129">
        <v>10406</v>
      </c>
      <c r="C407" s="81"/>
      <c r="D407" s="82"/>
      <c r="E407" s="82"/>
      <c r="F407" s="104"/>
      <c r="G407" s="100"/>
      <c r="H407" s="82"/>
      <c r="I407" s="205"/>
      <c r="J407" s="169">
        <v>40373</v>
      </c>
      <c r="K407" s="87">
        <v>-85900000</v>
      </c>
      <c r="L407" s="88">
        <f t="shared" ref="L407" si="46">L406+K407</f>
        <v>313300000</v>
      </c>
      <c r="M407" s="154" t="s">
        <v>50</v>
      </c>
    </row>
    <row r="408" spans="1:15" s="258" customFormat="1" ht="28.5" customHeight="1">
      <c r="A408" s="80"/>
      <c r="B408" s="129">
        <v>10406</v>
      </c>
      <c r="C408" s="81"/>
      <c r="D408" s="82"/>
      <c r="E408" s="82"/>
      <c r="F408" s="83"/>
      <c r="G408" s="84"/>
      <c r="H408" s="82"/>
      <c r="I408" s="205"/>
      <c r="J408" s="169">
        <v>40403</v>
      </c>
      <c r="K408" s="89">
        <v>100000</v>
      </c>
      <c r="L408" s="88">
        <f>L407+K408</f>
        <v>313400000</v>
      </c>
      <c r="M408" s="154" t="s">
        <v>353</v>
      </c>
    </row>
    <row r="409" spans="1:15" s="258" customFormat="1" ht="28.5" customHeight="1">
      <c r="A409" s="261"/>
      <c r="B409" s="129">
        <v>10406</v>
      </c>
      <c r="C409" s="81"/>
      <c r="D409" s="82"/>
      <c r="E409" s="82"/>
      <c r="F409" s="83"/>
      <c r="G409" s="84"/>
      <c r="H409" s="82"/>
      <c r="I409" s="205"/>
      <c r="J409" s="169">
        <v>40451</v>
      </c>
      <c r="K409" s="87">
        <v>2900000</v>
      </c>
      <c r="L409" s="88">
        <f t="shared" ref="L409:L410" si="47">L408+K409</f>
        <v>316300000</v>
      </c>
      <c r="M409" s="154" t="s">
        <v>453</v>
      </c>
    </row>
    <row r="410" spans="1:15" s="258" customFormat="1" ht="28.5" customHeight="1">
      <c r="A410" s="261"/>
      <c r="B410" s="129">
        <v>10406</v>
      </c>
      <c r="C410" s="81"/>
      <c r="D410" s="82"/>
      <c r="E410" s="82"/>
      <c r="F410" s="83"/>
      <c r="G410" s="84"/>
      <c r="H410" s="82"/>
      <c r="I410" s="205"/>
      <c r="J410" s="169">
        <v>40451</v>
      </c>
      <c r="K410" s="87">
        <v>33801486</v>
      </c>
      <c r="L410" s="88">
        <f t="shared" si="47"/>
        <v>350101486</v>
      </c>
      <c r="M410" s="154" t="s">
        <v>50</v>
      </c>
    </row>
    <row r="411" spans="1:15" s="258" customFormat="1" ht="28.5" customHeight="1">
      <c r="A411" s="80"/>
      <c r="B411" s="129">
        <v>10406</v>
      </c>
      <c r="C411" s="81"/>
      <c r="D411" s="82"/>
      <c r="E411" s="82"/>
      <c r="F411" s="83"/>
      <c r="G411" s="84"/>
      <c r="H411" s="82"/>
      <c r="I411" s="205"/>
      <c r="J411" s="169">
        <v>40498</v>
      </c>
      <c r="K411" s="89">
        <v>700000</v>
      </c>
      <c r="L411" s="88">
        <f>L410+K411</f>
        <v>350801486</v>
      </c>
      <c r="M411" s="154" t="s">
        <v>353</v>
      </c>
    </row>
    <row r="412" spans="1:15" s="258" customFormat="1" ht="28.5" customHeight="1">
      <c r="A412" s="80"/>
      <c r="B412" s="129">
        <v>10406</v>
      </c>
      <c r="C412" s="81"/>
      <c r="D412" s="82"/>
      <c r="E412" s="82"/>
      <c r="F412" s="83"/>
      <c r="G412" s="84"/>
      <c r="H412" s="82"/>
      <c r="I412" s="205"/>
      <c r="J412" s="169">
        <v>40527</v>
      </c>
      <c r="K412" s="89">
        <v>1700000</v>
      </c>
      <c r="L412" s="88">
        <f t="shared" ref="L412" si="48">L411+K412</f>
        <v>352501486</v>
      </c>
      <c r="M412" s="154" t="s">
        <v>50</v>
      </c>
    </row>
    <row r="413" spans="1:15" s="258" customFormat="1" ht="28.5" customHeight="1">
      <c r="A413" s="80"/>
      <c r="B413" s="129">
        <v>10406</v>
      </c>
      <c r="C413" s="81"/>
      <c r="D413" s="82"/>
      <c r="E413" s="82"/>
      <c r="F413" s="83"/>
      <c r="G413" s="84"/>
      <c r="H413" s="82"/>
      <c r="I413" s="205"/>
      <c r="J413" s="169">
        <v>40549</v>
      </c>
      <c r="K413" s="89">
        <v>-363</v>
      </c>
      <c r="L413" s="88">
        <f t="shared" ref="L413:L418" si="49">L412+K413</f>
        <v>352501123</v>
      </c>
      <c r="M413" s="154" t="s">
        <v>50</v>
      </c>
    </row>
    <row r="414" spans="1:15" s="258" customFormat="1" ht="28.5" customHeight="1">
      <c r="A414" s="80"/>
      <c r="B414" s="129">
        <v>10406</v>
      </c>
      <c r="C414" s="81"/>
      <c r="D414" s="82"/>
      <c r="E414" s="82"/>
      <c r="F414" s="83"/>
      <c r="G414" s="84"/>
      <c r="H414" s="82"/>
      <c r="I414" s="205"/>
      <c r="J414" s="169">
        <v>40590</v>
      </c>
      <c r="K414" s="89">
        <v>900000</v>
      </c>
      <c r="L414" s="88">
        <f t="shared" si="49"/>
        <v>353401123</v>
      </c>
      <c r="M414" s="154" t="s">
        <v>353</v>
      </c>
    </row>
    <row r="415" spans="1:15" s="258" customFormat="1" ht="28.5" customHeight="1">
      <c r="A415" s="80"/>
      <c r="B415" s="129">
        <v>10406</v>
      </c>
      <c r="C415" s="81"/>
      <c r="D415" s="82"/>
      <c r="E415" s="82"/>
      <c r="F415" s="83"/>
      <c r="G415" s="84"/>
      <c r="H415" s="82"/>
      <c r="I415" s="205"/>
      <c r="J415" s="169">
        <v>40618</v>
      </c>
      <c r="K415" s="89">
        <v>29800000</v>
      </c>
      <c r="L415" s="88">
        <f t="shared" si="49"/>
        <v>383201123</v>
      </c>
      <c r="M415" s="158" t="s">
        <v>353</v>
      </c>
    </row>
    <row r="416" spans="1:15" s="258" customFormat="1" ht="28.5" customHeight="1">
      <c r="A416" s="80"/>
      <c r="B416" s="129">
        <v>10406</v>
      </c>
      <c r="C416" s="81"/>
      <c r="D416" s="82"/>
      <c r="E416" s="82"/>
      <c r="F416" s="83"/>
      <c r="G416" s="84"/>
      <c r="H416" s="82"/>
      <c r="I416" s="205"/>
      <c r="J416" s="169">
        <v>40632</v>
      </c>
      <c r="K416" s="89">
        <v>-428</v>
      </c>
      <c r="L416" s="88">
        <f t="shared" si="49"/>
        <v>383200695</v>
      </c>
      <c r="M416" s="154" t="s">
        <v>492</v>
      </c>
    </row>
    <row r="417" spans="1:15" s="258" customFormat="1" ht="28.5" customHeight="1">
      <c r="A417" s="80"/>
      <c r="B417" s="129">
        <v>10406</v>
      </c>
      <c r="C417" s="81"/>
      <c r="D417" s="82"/>
      <c r="E417" s="82"/>
      <c r="F417" s="83"/>
      <c r="G417" s="84"/>
      <c r="H417" s="82"/>
      <c r="I417" s="205"/>
      <c r="J417" s="169">
        <v>40689</v>
      </c>
      <c r="K417" s="89">
        <v>20077503.050000001</v>
      </c>
      <c r="L417" s="88">
        <f t="shared" si="49"/>
        <v>403278198.05000001</v>
      </c>
      <c r="M417" s="158" t="s">
        <v>353</v>
      </c>
    </row>
    <row r="418" spans="1:15" s="258" customFormat="1" ht="28.5" customHeight="1">
      <c r="A418" s="80"/>
      <c r="B418" s="129">
        <v>10406</v>
      </c>
      <c r="C418" s="81"/>
      <c r="D418" s="82"/>
      <c r="E418" s="82"/>
      <c r="F418" s="83"/>
      <c r="G418" s="84"/>
      <c r="H418" s="82"/>
      <c r="I418" s="211"/>
      <c r="J418" s="169">
        <v>40723</v>
      </c>
      <c r="K418" s="89">
        <v>-4248.05</v>
      </c>
      <c r="L418" s="88">
        <f t="shared" si="49"/>
        <v>403273950</v>
      </c>
      <c r="M418" s="154" t="s">
        <v>492</v>
      </c>
    </row>
    <row r="419" spans="1:15" s="258" customFormat="1" ht="28.5" customHeight="1">
      <c r="A419" s="80"/>
      <c r="B419" s="129">
        <v>10406</v>
      </c>
      <c r="C419" s="81"/>
      <c r="D419" s="82"/>
      <c r="E419" s="82"/>
      <c r="F419" s="83"/>
      <c r="G419" s="84"/>
      <c r="H419" s="82"/>
      <c r="I419" s="205"/>
      <c r="J419" s="169">
        <v>40863</v>
      </c>
      <c r="K419" s="89">
        <v>100000</v>
      </c>
      <c r="L419" s="88">
        <f t="shared" ref="L419:L430" si="50">L418+K419</f>
        <v>403373950</v>
      </c>
      <c r="M419" s="158" t="s">
        <v>353</v>
      </c>
    </row>
    <row r="420" spans="1:15" s="258" customFormat="1" ht="28.5" customHeight="1">
      <c r="A420" s="80"/>
      <c r="B420" s="129">
        <v>10406</v>
      </c>
      <c r="C420" s="81"/>
      <c r="D420" s="82"/>
      <c r="E420" s="82"/>
      <c r="F420" s="83"/>
      <c r="G420" s="84"/>
      <c r="H420" s="84"/>
      <c r="I420" s="205"/>
      <c r="J420" s="169">
        <v>40983</v>
      </c>
      <c r="K420" s="89">
        <v>-100000</v>
      </c>
      <c r="L420" s="88">
        <f t="shared" si="50"/>
        <v>403273950</v>
      </c>
      <c r="M420" s="154" t="s">
        <v>353</v>
      </c>
    </row>
    <row r="421" spans="1:15" s="258" customFormat="1" ht="28.5" customHeight="1">
      <c r="A421" s="80"/>
      <c r="B421" s="129">
        <v>10406</v>
      </c>
      <c r="C421" s="81"/>
      <c r="D421" s="82"/>
      <c r="E421" s="82"/>
      <c r="F421" s="83"/>
      <c r="G421" s="84"/>
      <c r="H421" s="84"/>
      <c r="I421" s="205"/>
      <c r="J421" s="169">
        <v>41045</v>
      </c>
      <c r="K421" s="89">
        <v>90000</v>
      </c>
      <c r="L421" s="88">
        <f t="shared" si="50"/>
        <v>403363950</v>
      </c>
      <c r="M421" s="154" t="s">
        <v>353</v>
      </c>
    </row>
    <row r="422" spans="1:15" s="258" customFormat="1" ht="28.5" customHeight="1">
      <c r="A422" s="80"/>
      <c r="B422" s="129">
        <v>10406</v>
      </c>
      <c r="C422" s="81"/>
      <c r="D422" s="82"/>
      <c r="E422" s="82"/>
      <c r="F422" s="83"/>
      <c r="G422" s="84"/>
      <c r="H422" s="84"/>
      <c r="I422" s="205"/>
      <c r="J422" s="169">
        <v>41074</v>
      </c>
      <c r="K422" s="89">
        <v>-2380000</v>
      </c>
      <c r="L422" s="88">
        <f t="shared" si="50"/>
        <v>400983950</v>
      </c>
      <c r="M422" s="154" t="s">
        <v>353</v>
      </c>
    </row>
    <row r="423" spans="1:15" s="258" customFormat="1" ht="28.5" customHeight="1">
      <c r="A423" s="80"/>
      <c r="B423" s="129">
        <v>10406</v>
      </c>
      <c r="C423" s="81"/>
      <c r="D423" s="82"/>
      <c r="E423" s="82"/>
      <c r="F423" s="83"/>
      <c r="G423" s="84"/>
      <c r="H423" s="84"/>
      <c r="I423" s="205"/>
      <c r="J423" s="169">
        <v>41088</v>
      </c>
      <c r="K423" s="89">
        <v>-2957</v>
      </c>
      <c r="L423" s="88">
        <f t="shared" si="50"/>
        <v>400980993</v>
      </c>
      <c r="M423" s="154" t="s">
        <v>492</v>
      </c>
    </row>
    <row r="424" spans="1:15" s="258" customFormat="1" ht="28.5" customHeight="1">
      <c r="A424" s="80"/>
      <c r="B424" s="129">
        <v>10406</v>
      </c>
      <c r="C424" s="81"/>
      <c r="D424" s="82"/>
      <c r="E424" s="82"/>
      <c r="F424" s="83"/>
      <c r="G424" s="84"/>
      <c r="H424" s="84"/>
      <c r="I424" s="205"/>
      <c r="J424" s="169">
        <v>41106</v>
      </c>
      <c r="K424" s="89">
        <v>-2580000</v>
      </c>
      <c r="L424" s="88">
        <f t="shared" si="50"/>
        <v>398400993</v>
      </c>
      <c r="M424" s="154" t="s">
        <v>353</v>
      </c>
    </row>
    <row r="425" spans="1:15" s="258" customFormat="1" ht="28.5" customHeight="1">
      <c r="A425" s="80"/>
      <c r="B425" s="129">
        <v>10406</v>
      </c>
      <c r="C425" s="81"/>
      <c r="D425" s="82"/>
      <c r="E425" s="82"/>
      <c r="F425" s="83"/>
      <c r="G425" s="84"/>
      <c r="H425" s="84"/>
      <c r="I425" s="205"/>
      <c r="J425" s="169">
        <v>41137</v>
      </c>
      <c r="K425" s="89">
        <v>131450000</v>
      </c>
      <c r="L425" s="88">
        <f t="shared" si="50"/>
        <v>529850993</v>
      </c>
      <c r="M425" s="154" t="s">
        <v>353</v>
      </c>
    </row>
    <row r="426" spans="1:15" s="258" customFormat="1" ht="28.5" customHeight="1">
      <c r="A426" s="80"/>
      <c r="B426" s="129">
        <v>10406</v>
      </c>
      <c r="C426" s="81"/>
      <c r="D426" s="82"/>
      <c r="E426" s="82"/>
      <c r="F426" s="83"/>
      <c r="G426" s="84"/>
      <c r="H426" s="84"/>
      <c r="I426" s="205"/>
      <c r="J426" s="169">
        <v>41144</v>
      </c>
      <c r="K426" s="89">
        <v>166976849</v>
      </c>
      <c r="L426" s="88">
        <f t="shared" si="50"/>
        <v>696827842</v>
      </c>
      <c r="M426" s="154" t="s">
        <v>353</v>
      </c>
    </row>
    <row r="427" spans="1:15" s="258" customFormat="1" ht="28.5" customHeight="1">
      <c r="A427" s="80"/>
      <c r="B427" s="129">
        <v>10406</v>
      </c>
      <c r="C427" s="81"/>
      <c r="D427" s="82"/>
      <c r="E427" s="82"/>
      <c r="F427" s="83"/>
      <c r="G427" s="84"/>
      <c r="H427" s="84"/>
      <c r="I427" s="205"/>
      <c r="J427" s="169">
        <v>41179</v>
      </c>
      <c r="K427" s="89">
        <v>-12806</v>
      </c>
      <c r="L427" s="88">
        <f t="shared" si="50"/>
        <v>696815036</v>
      </c>
      <c r="M427" s="154" t="s">
        <v>492</v>
      </c>
      <c r="O427" s="145"/>
    </row>
    <row r="428" spans="1:15" s="258" customFormat="1" ht="28.5" customHeight="1">
      <c r="A428" s="80"/>
      <c r="B428" s="129">
        <v>10406</v>
      </c>
      <c r="C428" s="81"/>
      <c r="D428" s="82"/>
      <c r="E428" s="82"/>
      <c r="F428" s="83"/>
      <c r="G428" s="84"/>
      <c r="H428" s="84"/>
      <c r="I428" s="205"/>
      <c r="J428" s="169">
        <v>41228</v>
      </c>
      <c r="K428" s="89">
        <v>160000</v>
      </c>
      <c r="L428" s="88">
        <f t="shared" si="50"/>
        <v>696975036</v>
      </c>
      <c r="M428" s="154" t="s">
        <v>353</v>
      </c>
      <c r="O428" s="145"/>
    </row>
    <row r="429" spans="1:15" s="258" customFormat="1" ht="28.5" customHeight="1">
      <c r="A429" s="80"/>
      <c r="B429" s="129">
        <v>10406</v>
      </c>
      <c r="C429" s="81"/>
      <c r="D429" s="82"/>
      <c r="E429" s="82"/>
      <c r="F429" s="83"/>
      <c r="G429" s="84"/>
      <c r="H429" s="84"/>
      <c r="I429" s="205"/>
      <c r="J429" s="169">
        <v>41257</v>
      </c>
      <c r="K429" s="89">
        <v>50000</v>
      </c>
      <c r="L429" s="88">
        <f t="shared" si="50"/>
        <v>697025036</v>
      </c>
      <c r="M429" s="154" t="s">
        <v>353</v>
      </c>
      <c r="O429" s="145"/>
    </row>
    <row r="430" spans="1:15" s="258" customFormat="1" ht="28.5" customHeight="1">
      <c r="A430" s="80"/>
      <c r="B430" s="129">
        <v>10406</v>
      </c>
      <c r="C430" s="81"/>
      <c r="D430" s="82"/>
      <c r="E430" s="82"/>
      <c r="F430" s="83"/>
      <c r="G430" s="84"/>
      <c r="H430" s="84"/>
      <c r="I430" s="205"/>
      <c r="J430" s="169">
        <v>41270</v>
      </c>
      <c r="K430" s="89">
        <v>-1882</v>
      </c>
      <c r="L430" s="88">
        <f t="shared" si="50"/>
        <v>697023154</v>
      </c>
      <c r="M430" s="154" t="s">
        <v>492</v>
      </c>
      <c r="O430" s="145"/>
    </row>
    <row r="431" spans="1:15" s="258" customFormat="1" ht="28.5" customHeight="1">
      <c r="A431" s="90">
        <v>39976</v>
      </c>
      <c r="B431" s="91" t="s">
        <v>486</v>
      </c>
      <c r="C431" s="91" t="s">
        <v>131</v>
      </c>
      <c r="D431" s="92" t="s">
        <v>117</v>
      </c>
      <c r="E431" s="92" t="s">
        <v>12</v>
      </c>
      <c r="F431" s="103" t="s">
        <v>147</v>
      </c>
      <c r="G431" s="98">
        <v>19400000</v>
      </c>
      <c r="H431" s="92" t="s">
        <v>70</v>
      </c>
      <c r="I431" s="197"/>
      <c r="J431" s="169">
        <v>40086</v>
      </c>
      <c r="K431" s="101">
        <v>-1860000</v>
      </c>
      <c r="L431" s="88">
        <f>G431+K431</f>
        <v>17540000</v>
      </c>
      <c r="M431" s="154" t="s">
        <v>215</v>
      </c>
    </row>
    <row r="432" spans="1:15" s="258" customFormat="1" ht="28.5" customHeight="1">
      <c r="A432" s="80"/>
      <c r="B432" s="129">
        <v>10326</v>
      </c>
      <c r="C432" s="81"/>
      <c r="D432" s="82"/>
      <c r="E432" s="107"/>
      <c r="F432" s="104"/>
      <c r="G432" s="100"/>
      <c r="H432" s="82"/>
      <c r="I432" s="205"/>
      <c r="J432" s="169">
        <v>40177</v>
      </c>
      <c r="K432" s="87">
        <v>27920000</v>
      </c>
      <c r="L432" s="88">
        <f>L431+K432</f>
        <v>45460000</v>
      </c>
      <c r="M432" s="154" t="s">
        <v>293</v>
      </c>
    </row>
    <row r="433" spans="1:15" s="258" customFormat="1" ht="28.5" customHeight="1">
      <c r="A433" s="80"/>
      <c r="B433" s="129">
        <v>10326</v>
      </c>
      <c r="C433" s="81"/>
      <c r="D433" s="82"/>
      <c r="E433" s="107"/>
      <c r="F433" s="104"/>
      <c r="G433" s="100"/>
      <c r="H433" s="82"/>
      <c r="I433" s="205"/>
      <c r="J433" s="169">
        <v>40263</v>
      </c>
      <c r="K433" s="87">
        <v>-1390000</v>
      </c>
      <c r="L433" s="88">
        <f>L432+K433</f>
        <v>44070000</v>
      </c>
      <c r="M433" s="154" t="s">
        <v>50</v>
      </c>
    </row>
    <row r="434" spans="1:15" s="258" customFormat="1" ht="28.5" customHeight="1">
      <c r="A434" s="80"/>
      <c r="B434" s="129">
        <v>10326</v>
      </c>
      <c r="C434" s="81"/>
      <c r="D434" s="82"/>
      <c r="E434" s="107"/>
      <c r="F434" s="104"/>
      <c r="G434" s="100"/>
      <c r="H434" s="82"/>
      <c r="I434" s="205"/>
      <c r="J434" s="169">
        <v>40373</v>
      </c>
      <c r="K434" s="87">
        <v>-13870000</v>
      </c>
      <c r="L434" s="88">
        <f t="shared" ref="L434:L441" si="51">L433+K434</f>
        <v>30200000</v>
      </c>
      <c r="M434" s="154" t="s">
        <v>50</v>
      </c>
    </row>
    <row r="435" spans="1:15" s="258" customFormat="1" ht="28.5" customHeight="1">
      <c r="A435" s="80"/>
      <c r="B435" s="131">
        <v>10326</v>
      </c>
      <c r="C435" s="81"/>
      <c r="D435" s="82"/>
      <c r="E435" s="82"/>
      <c r="F435" s="83"/>
      <c r="G435" s="84"/>
      <c r="H435" s="82"/>
      <c r="I435" s="205"/>
      <c r="J435" s="169">
        <v>40451</v>
      </c>
      <c r="K435" s="87">
        <v>400000</v>
      </c>
      <c r="L435" s="88">
        <f t="shared" si="51"/>
        <v>30600000</v>
      </c>
      <c r="M435" s="154" t="s">
        <v>452</v>
      </c>
    </row>
    <row r="436" spans="1:15" s="258" customFormat="1" ht="28.5" customHeight="1">
      <c r="A436" s="80"/>
      <c r="B436" s="131">
        <v>10326</v>
      </c>
      <c r="C436" s="81"/>
      <c r="D436" s="82"/>
      <c r="E436" s="82"/>
      <c r="F436" s="83"/>
      <c r="G436" s="84"/>
      <c r="H436" s="82"/>
      <c r="I436" s="205"/>
      <c r="J436" s="169">
        <v>40451</v>
      </c>
      <c r="K436" s="87">
        <v>586954</v>
      </c>
      <c r="L436" s="88">
        <f t="shared" si="51"/>
        <v>31186954</v>
      </c>
      <c r="M436" s="154" t="s">
        <v>50</v>
      </c>
    </row>
    <row r="437" spans="1:15" s="258" customFormat="1" ht="28.5" customHeight="1">
      <c r="A437" s="80"/>
      <c r="B437" s="131">
        <v>10326</v>
      </c>
      <c r="C437" s="81"/>
      <c r="D437" s="82"/>
      <c r="E437" s="82"/>
      <c r="F437" s="83"/>
      <c r="G437" s="84"/>
      <c r="H437" s="82"/>
      <c r="I437" s="205"/>
      <c r="J437" s="169">
        <v>40549</v>
      </c>
      <c r="K437" s="89">
        <v>-34</v>
      </c>
      <c r="L437" s="88">
        <f t="shared" si="51"/>
        <v>31186920</v>
      </c>
      <c r="M437" s="154" t="s">
        <v>50</v>
      </c>
    </row>
    <row r="438" spans="1:15" s="258" customFormat="1" ht="28.5" customHeight="1">
      <c r="A438" s="80"/>
      <c r="B438" s="131">
        <v>10326</v>
      </c>
      <c r="C438" s="81"/>
      <c r="D438" s="82"/>
      <c r="E438" s="82"/>
      <c r="F438" s="83"/>
      <c r="G438" s="84"/>
      <c r="H438" s="82"/>
      <c r="I438" s="205"/>
      <c r="J438" s="169">
        <v>40632</v>
      </c>
      <c r="K438" s="89">
        <v>-37</v>
      </c>
      <c r="L438" s="88">
        <f t="shared" si="51"/>
        <v>31186883</v>
      </c>
      <c r="M438" s="154" t="s">
        <v>492</v>
      </c>
    </row>
    <row r="439" spans="1:15" s="258" customFormat="1" ht="28.5" customHeight="1">
      <c r="A439" s="80"/>
      <c r="B439" s="131">
        <v>10326</v>
      </c>
      <c r="C439" s="81"/>
      <c r="D439" s="82"/>
      <c r="E439" s="82"/>
      <c r="F439" s="83"/>
      <c r="G439" s="84"/>
      <c r="H439" s="82"/>
      <c r="I439" s="205"/>
      <c r="J439" s="169">
        <v>40646</v>
      </c>
      <c r="K439" s="89">
        <v>100000</v>
      </c>
      <c r="L439" s="88">
        <f t="shared" si="51"/>
        <v>31286883</v>
      </c>
      <c r="M439" s="158" t="s">
        <v>353</v>
      </c>
    </row>
    <row r="440" spans="1:15" s="258" customFormat="1" ht="28.5" customHeight="1">
      <c r="A440" s="80"/>
      <c r="B440" s="129">
        <v>10326</v>
      </c>
      <c r="C440" s="81"/>
      <c r="D440" s="82"/>
      <c r="E440" s="82"/>
      <c r="F440" s="83"/>
      <c r="G440" s="84"/>
      <c r="H440" s="82"/>
      <c r="I440" s="205"/>
      <c r="J440" s="169">
        <v>40723</v>
      </c>
      <c r="K440" s="89">
        <v>-329</v>
      </c>
      <c r="L440" s="88">
        <f t="shared" si="51"/>
        <v>31286554</v>
      </c>
      <c r="M440" s="154" t="s">
        <v>492</v>
      </c>
    </row>
    <row r="441" spans="1:15" s="258" customFormat="1" ht="28.5" customHeight="1">
      <c r="A441" s="80"/>
      <c r="B441" s="129">
        <v>10326</v>
      </c>
      <c r="C441" s="81"/>
      <c r="D441" s="82"/>
      <c r="E441" s="82"/>
      <c r="F441" s="83"/>
      <c r="G441" s="84"/>
      <c r="H441" s="82"/>
      <c r="I441" s="205"/>
      <c r="J441" s="169">
        <v>40801</v>
      </c>
      <c r="K441" s="89">
        <v>-1900000</v>
      </c>
      <c r="L441" s="88">
        <f t="shared" si="51"/>
        <v>29386554</v>
      </c>
      <c r="M441" s="158" t="s">
        <v>353</v>
      </c>
    </row>
    <row r="442" spans="1:15" s="258" customFormat="1" ht="28.5" customHeight="1">
      <c r="A442" s="80"/>
      <c r="B442" s="129">
        <v>10326</v>
      </c>
      <c r="C442" s="81"/>
      <c r="D442" s="82"/>
      <c r="E442" s="82"/>
      <c r="F442" s="83"/>
      <c r="G442" s="84"/>
      <c r="H442" s="82"/>
      <c r="I442" s="205"/>
      <c r="J442" s="169">
        <v>40863</v>
      </c>
      <c r="K442" s="89">
        <v>2800000</v>
      </c>
      <c r="L442" s="88">
        <f t="shared" ref="L442:L450" si="52">L441+K442</f>
        <v>32186554</v>
      </c>
      <c r="M442" s="154" t="s">
        <v>353</v>
      </c>
    </row>
    <row r="443" spans="1:15" s="258" customFormat="1" ht="28.5" customHeight="1">
      <c r="A443" s="80"/>
      <c r="B443" s="129">
        <v>10326</v>
      </c>
      <c r="C443" s="81"/>
      <c r="D443" s="82"/>
      <c r="E443" s="82"/>
      <c r="F443" s="83"/>
      <c r="G443" s="84"/>
      <c r="H443" s="84"/>
      <c r="I443" s="205"/>
      <c r="J443" s="169">
        <v>41045</v>
      </c>
      <c r="K443" s="89">
        <v>420000</v>
      </c>
      <c r="L443" s="88">
        <f t="shared" si="52"/>
        <v>32606554</v>
      </c>
      <c r="M443" s="154" t="s">
        <v>353</v>
      </c>
    </row>
    <row r="444" spans="1:15" s="258" customFormat="1" ht="28.5" customHeight="1">
      <c r="A444" s="80"/>
      <c r="B444" s="129">
        <v>10326</v>
      </c>
      <c r="C444" s="81"/>
      <c r="D444" s="82"/>
      <c r="E444" s="82"/>
      <c r="F444" s="83"/>
      <c r="G444" s="84"/>
      <c r="H444" s="84"/>
      <c r="I444" s="205"/>
      <c r="J444" s="169">
        <v>41074</v>
      </c>
      <c r="K444" s="89">
        <v>8060000</v>
      </c>
      <c r="L444" s="88">
        <f t="shared" si="52"/>
        <v>40666554</v>
      </c>
      <c r="M444" s="154" t="s">
        <v>353</v>
      </c>
    </row>
    <row r="445" spans="1:15" s="258" customFormat="1" ht="28.5" customHeight="1">
      <c r="A445" s="80"/>
      <c r="B445" s="129">
        <v>10326</v>
      </c>
      <c r="C445" s="81"/>
      <c r="D445" s="82"/>
      <c r="E445" s="82"/>
      <c r="F445" s="83"/>
      <c r="G445" s="84"/>
      <c r="H445" s="84"/>
      <c r="I445" s="205"/>
      <c r="J445" s="169">
        <v>41088</v>
      </c>
      <c r="K445" s="89">
        <v>-313</v>
      </c>
      <c r="L445" s="88">
        <f t="shared" si="52"/>
        <v>40666241</v>
      </c>
      <c r="M445" s="154" t="s">
        <v>492</v>
      </c>
    </row>
    <row r="446" spans="1:15" s="258" customFormat="1" ht="28.5" customHeight="1">
      <c r="A446" s="80"/>
      <c r="B446" s="129">
        <v>10326</v>
      </c>
      <c r="C446" s="81"/>
      <c r="D446" s="82"/>
      <c r="E446" s="82"/>
      <c r="F446" s="83"/>
      <c r="G446" s="84"/>
      <c r="H446" s="84"/>
      <c r="I446" s="205"/>
      <c r="J446" s="169">
        <v>41106</v>
      </c>
      <c r="K446" s="89">
        <v>2160000</v>
      </c>
      <c r="L446" s="88">
        <f t="shared" si="52"/>
        <v>42826241</v>
      </c>
      <c r="M446" s="154" t="s">
        <v>353</v>
      </c>
    </row>
    <row r="447" spans="1:15" s="258" customFormat="1" ht="28.5" customHeight="1">
      <c r="A447" s="80"/>
      <c r="B447" s="129">
        <v>10326</v>
      </c>
      <c r="C447" s="81"/>
      <c r="D447" s="82"/>
      <c r="E447" s="82"/>
      <c r="F447" s="83"/>
      <c r="G447" s="84"/>
      <c r="H447" s="84"/>
      <c r="I447" s="205"/>
      <c r="J447" s="169">
        <v>41179</v>
      </c>
      <c r="K447" s="89">
        <v>-911</v>
      </c>
      <c r="L447" s="88">
        <f t="shared" si="52"/>
        <v>42825330</v>
      </c>
      <c r="M447" s="154" t="s">
        <v>492</v>
      </c>
      <c r="O447" s="145"/>
    </row>
    <row r="448" spans="1:15" s="258" customFormat="1" ht="28.5" customHeight="1">
      <c r="A448" s="80"/>
      <c r="B448" s="129">
        <v>10326</v>
      </c>
      <c r="C448" s="81"/>
      <c r="D448" s="82"/>
      <c r="E448" s="82"/>
      <c r="F448" s="83"/>
      <c r="G448" s="84"/>
      <c r="H448" s="84"/>
      <c r="I448" s="205"/>
      <c r="J448" s="169">
        <v>41198</v>
      </c>
      <c r="K448" s="89">
        <v>5690000</v>
      </c>
      <c r="L448" s="88">
        <f t="shared" si="52"/>
        <v>48515330</v>
      </c>
      <c r="M448" s="154" t="s">
        <v>353</v>
      </c>
      <c r="O448" s="145"/>
    </row>
    <row r="449" spans="1:15" s="258" customFormat="1" ht="28.5" customHeight="1">
      <c r="A449" s="80"/>
      <c r="B449" s="129">
        <v>10326</v>
      </c>
      <c r="C449" s="81"/>
      <c r="D449" s="82"/>
      <c r="E449" s="82"/>
      <c r="F449" s="83"/>
      <c r="G449" s="84"/>
      <c r="H449" s="84"/>
      <c r="I449" s="205"/>
      <c r="J449" s="169">
        <v>41228</v>
      </c>
      <c r="K449" s="89">
        <v>20000</v>
      </c>
      <c r="L449" s="88">
        <f t="shared" si="52"/>
        <v>48535330</v>
      </c>
      <c r="M449" s="154" t="s">
        <v>353</v>
      </c>
      <c r="O449" s="145"/>
    </row>
    <row r="450" spans="1:15" s="258" customFormat="1" ht="28.5" customHeight="1">
      <c r="A450" s="80"/>
      <c r="B450" s="129">
        <v>10326</v>
      </c>
      <c r="C450" s="81"/>
      <c r="D450" s="82"/>
      <c r="E450" s="82"/>
      <c r="F450" s="83"/>
      <c r="G450" s="84"/>
      <c r="H450" s="84"/>
      <c r="I450" s="205"/>
      <c r="J450" s="169">
        <v>41270</v>
      </c>
      <c r="K450" s="89">
        <v>-178</v>
      </c>
      <c r="L450" s="88">
        <f t="shared" si="52"/>
        <v>48535152</v>
      </c>
      <c r="M450" s="154" t="s">
        <v>492</v>
      </c>
      <c r="O450" s="145"/>
    </row>
    <row r="451" spans="1:15" s="258" customFormat="1" ht="28.5" customHeight="1">
      <c r="A451" s="90">
        <v>39981</v>
      </c>
      <c r="B451" s="91" t="s">
        <v>54</v>
      </c>
      <c r="C451" s="91" t="s">
        <v>13</v>
      </c>
      <c r="D451" s="92" t="s">
        <v>134</v>
      </c>
      <c r="E451" s="92" t="s">
        <v>12</v>
      </c>
      <c r="F451" s="93" t="s">
        <v>147</v>
      </c>
      <c r="G451" s="98">
        <v>16520000</v>
      </c>
      <c r="H451" s="92" t="s">
        <v>70</v>
      </c>
      <c r="I451" s="197"/>
      <c r="J451" s="169">
        <v>40086</v>
      </c>
      <c r="K451" s="101">
        <v>13070000</v>
      </c>
      <c r="L451" s="88">
        <f>G451+K451</f>
        <v>29590000</v>
      </c>
      <c r="M451" s="154" t="s">
        <v>215</v>
      </c>
    </row>
    <row r="452" spans="1:15" s="258" customFormat="1" ht="28.5" customHeight="1">
      <c r="A452" s="80"/>
      <c r="B452" s="129">
        <v>10052</v>
      </c>
      <c r="C452" s="81"/>
      <c r="D452" s="82"/>
      <c r="E452" s="107"/>
      <c r="F452" s="104"/>
      <c r="G452" s="100"/>
      <c r="H452" s="82"/>
      <c r="I452" s="205"/>
      <c r="J452" s="169">
        <v>40177</v>
      </c>
      <c r="K452" s="87">
        <v>145510000</v>
      </c>
      <c r="L452" s="88">
        <f>L451+K452</f>
        <v>175100000</v>
      </c>
      <c r="M452" s="154" t="s">
        <v>293</v>
      </c>
    </row>
    <row r="453" spans="1:15" s="258" customFormat="1" ht="28.5" customHeight="1">
      <c r="A453" s="80"/>
      <c r="B453" s="129">
        <v>10052</v>
      </c>
      <c r="C453" s="81"/>
      <c r="D453" s="82"/>
      <c r="E453" s="107"/>
      <c r="F453" s="104"/>
      <c r="G453" s="100"/>
      <c r="H453" s="82"/>
      <c r="I453" s="205"/>
      <c r="J453" s="169">
        <v>40263</v>
      </c>
      <c r="K453" s="87">
        <v>-116950000</v>
      </c>
      <c r="L453" s="88">
        <f>L452+K453</f>
        <v>58150000</v>
      </c>
      <c r="M453" s="154" t="s">
        <v>50</v>
      </c>
    </row>
    <row r="454" spans="1:15" s="258" customFormat="1" ht="28.5" customHeight="1">
      <c r="A454" s="80"/>
      <c r="B454" s="129">
        <v>10052</v>
      </c>
      <c r="C454" s="81"/>
      <c r="D454" s="82"/>
      <c r="E454" s="107"/>
      <c r="F454" s="104"/>
      <c r="G454" s="100"/>
      <c r="H454" s="82"/>
      <c r="I454" s="205"/>
      <c r="J454" s="169">
        <v>40373</v>
      </c>
      <c r="K454" s="87">
        <v>-23350000</v>
      </c>
      <c r="L454" s="88">
        <f t="shared" ref="L454:L461" si="53">L453+K454</f>
        <v>34800000</v>
      </c>
      <c r="M454" s="154" t="s">
        <v>50</v>
      </c>
    </row>
    <row r="455" spans="1:15" s="258" customFormat="1" ht="28.5" customHeight="1">
      <c r="A455" s="80"/>
      <c r="B455" s="129">
        <v>10052</v>
      </c>
      <c r="C455" s="81"/>
      <c r="D455" s="82"/>
      <c r="E455" s="82"/>
      <c r="F455" s="83"/>
      <c r="G455" s="84"/>
      <c r="H455" s="82"/>
      <c r="I455" s="205"/>
      <c r="J455" s="169">
        <v>40451</v>
      </c>
      <c r="K455" s="87">
        <v>7846346</v>
      </c>
      <c r="L455" s="88">
        <f t="shared" si="53"/>
        <v>42646346</v>
      </c>
      <c r="M455" s="154" t="s">
        <v>50</v>
      </c>
    </row>
    <row r="456" spans="1:15" s="258" customFormat="1" ht="28.5" customHeight="1">
      <c r="A456" s="80"/>
      <c r="B456" s="129">
        <v>10052</v>
      </c>
      <c r="C456" s="81"/>
      <c r="D456" s="82"/>
      <c r="E456" s="82"/>
      <c r="F456" s="83"/>
      <c r="G456" s="84"/>
      <c r="H456" s="82"/>
      <c r="I456" s="205"/>
      <c r="J456" s="169">
        <v>40549</v>
      </c>
      <c r="K456" s="89">
        <v>-46</v>
      </c>
      <c r="L456" s="88">
        <f t="shared" si="53"/>
        <v>42646300</v>
      </c>
      <c r="M456" s="154" t="s">
        <v>50</v>
      </c>
    </row>
    <row r="457" spans="1:15" s="258" customFormat="1" ht="28.5" customHeight="1">
      <c r="A457" s="80"/>
      <c r="B457" s="129">
        <v>10052</v>
      </c>
      <c r="C457" s="81"/>
      <c r="D457" s="82"/>
      <c r="E457" s="82"/>
      <c r="F457" s="83"/>
      <c r="G457" s="84"/>
      <c r="H457" s="82"/>
      <c r="I457" s="205"/>
      <c r="J457" s="169">
        <v>40632</v>
      </c>
      <c r="K457" s="89">
        <v>-55</v>
      </c>
      <c r="L457" s="88">
        <f t="shared" si="53"/>
        <v>42646245</v>
      </c>
      <c r="M457" s="154" t="s">
        <v>492</v>
      </c>
    </row>
    <row r="458" spans="1:15" s="258" customFormat="1" ht="28.5" customHeight="1">
      <c r="A458" s="80"/>
      <c r="B458" s="129">
        <v>10052</v>
      </c>
      <c r="C458" s="81"/>
      <c r="D458" s="82"/>
      <c r="E458" s="82"/>
      <c r="F458" s="83"/>
      <c r="G458" s="84"/>
      <c r="H458" s="84"/>
      <c r="I458" s="205"/>
      <c r="J458" s="169">
        <v>40723</v>
      </c>
      <c r="K458" s="89">
        <v>-452</v>
      </c>
      <c r="L458" s="88">
        <f t="shared" si="53"/>
        <v>42645793</v>
      </c>
      <c r="M458" s="154" t="s">
        <v>492</v>
      </c>
    </row>
    <row r="459" spans="1:15" s="258" customFormat="1" ht="28.5" customHeight="1">
      <c r="A459" s="80"/>
      <c r="B459" s="129">
        <v>10052</v>
      </c>
      <c r="C459" s="81"/>
      <c r="D459" s="82"/>
      <c r="E459" s="82"/>
      <c r="F459" s="83"/>
      <c r="G459" s="84"/>
      <c r="H459" s="84"/>
      <c r="I459" s="205"/>
      <c r="J459" s="169">
        <v>41088</v>
      </c>
      <c r="K459" s="89">
        <v>-309</v>
      </c>
      <c r="L459" s="88">
        <f t="shared" si="53"/>
        <v>42645484</v>
      </c>
      <c r="M459" s="154" t="s">
        <v>492</v>
      </c>
    </row>
    <row r="460" spans="1:15" s="258" customFormat="1" ht="28.5" customHeight="1">
      <c r="A460" s="80"/>
      <c r="B460" s="129">
        <v>10052</v>
      </c>
      <c r="C460" s="81"/>
      <c r="D460" s="82"/>
      <c r="E460" s="82"/>
      <c r="F460" s="83"/>
      <c r="G460" s="84"/>
      <c r="H460" s="84"/>
      <c r="I460" s="205"/>
      <c r="J460" s="169">
        <v>41179</v>
      </c>
      <c r="K460" s="89">
        <v>-807</v>
      </c>
      <c r="L460" s="88">
        <f t="shared" si="53"/>
        <v>42644677</v>
      </c>
      <c r="M460" s="154" t="s">
        <v>492</v>
      </c>
      <c r="O460" s="145"/>
    </row>
    <row r="461" spans="1:15" s="258" customFormat="1" ht="28.5" customHeight="1">
      <c r="A461" s="80"/>
      <c r="B461" s="129">
        <v>10052</v>
      </c>
      <c r="C461" s="81"/>
      <c r="D461" s="82"/>
      <c r="E461" s="82"/>
      <c r="F461" s="83"/>
      <c r="G461" s="84"/>
      <c r="H461" s="84"/>
      <c r="I461" s="205"/>
      <c r="J461" s="169">
        <v>41270</v>
      </c>
      <c r="K461" s="89">
        <v>-131</v>
      </c>
      <c r="L461" s="88">
        <f t="shared" si="53"/>
        <v>42644546</v>
      </c>
      <c r="M461" s="154" t="s">
        <v>492</v>
      </c>
      <c r="O461" s="145"/>
    </row>
    <row r="462" spans="1:15" s="258" customFormat="1" ht="28.5" customHeight="1">
      <c r="A462" s="90">
        <v>39981</v>
      </c>
      <c r="B462" s="91" t="s">
        <v>55</v>
      </c>
      <c r="C462" s="91" t="s">
        <v>56</v>
      </c>
      <c r="D462" s="92" t="s">
        <v>57</v>
      </c>
      <c r="E462" s="92" t="s">
        <v>12</v>
      </c>
      <c r="F462" s="93" t="s">
        <v>147</v>
      </c>
      <c r="G462" s="98">
        <v>57000000</v>
      </c>
      <c r="H462" s="92" t="s">
        <v>70</v>
      </c>
      <c r="I462" s="197"/>
      <c r="J462" s="169">
        <v>40086</v>
      </c>
      <c r="K462" s="101">
        <v>-11300000</v>
      </c>
      <c r="L462" s="88">
        <f>K462+G462</f>
        <v>45700000</v>
      </c>
      <c r="M462" s="154" t="s">
        <v>215</v>
      </c>
    </row>
    <row r="463" spans="1:15" s="258" customFormat="1" ht="28.5" customHeight="1">
      <c r="A463" s="80"/>
      <c r="B463" s="129">
        <v>10131</v>
      </c>
      <c r="C463" s="81"/>
      <c r="D463" s="82"/>
      <c r="E463" s="107"/>
      <c r="F463" s="104"/>
      <c r="G463" s="100"/>
      <c r="H463" s="82"/>
      <c r="I463" s="205"/>
      <c r="J463" s="169">
        <v>40177</v>
      </c>
      <c r="K463" s="87">
        <v>-42210000</v>
      </c>
      <c r="L463" s="88">
        <f>L462+K463</f>
        <v>3490000</v>
      </c>
      <c r="M463" s="154" t="s">
        <v>293</v>
      </c>
    </row>
    <row r="464" spans="1:15" s="258" customFormat="1" ht="28.5" customHeight="1">
      <c r="A464" s="80"/>
      <c r="B464" s="129">
        <v>10131</v>
      </c>
      <c r="C464" s="81"/>
      <c r="D464" s="82"/>
      <c r="E464" s="107"/>
      <c r="F464" s="104"/>
      <c r="G464" s="100"/>
      <c r="H464" s="82"/>
      <c r="I464" s="205"/>
      <c r="J464" s="169">
        <v>40263</v>
      </c>
      <c r="K464" s="87">
        <v>65640000</v>
      </c>
      <c r="L464" s="88">
        <f>L463+K464</f>
        <v>69130000</v>
      </c>
      <c r="M464" s="154" t="s">
        <v>50</v>
      </c>
    </row>
    <row r="465" spans="1:15" s="258" customFormat="1" ht="28.5" customHeight="1">
      <c r="A465" s="80"/>
      <c r="B465" s="129">
        <v>10131</v>
      </c>
      <c r="C465" s="81"/>
      <c r="D465" s="82"/>
      <c r="E465" s="107"/>
      <c r="F465" s="104"/>
      <c r="G465" s="100"/>
      <c r="H465" s="82"/>
      <c r="I465" s="205"/>
      <c r="J465" s="169">
        <v>40277</v>
      </c>
      <c r="K465" s="89">
        <v>-14470000</v>
      </c>
      <c r="L465" s="88">
        <f>L464+K465</f>
        <v>54660000</v>
      </c>
      <c r="M465" s="154" t="s">
        <v>50</v>
      </c>
    </row>
    <row r="466" spans="1:15" s="258" customFormat="1" ht="28.5" customHeight="1">
      <c r="A466" s="80"/>
      <c r="B466" s="129">
        <v>10131</v>
      </c>
      <c r="C466" s="81"/>
      <c r="D466" s="82"/>
      <c r="E466" s="107"/>
      <c r="F466" s="104"/>
      <c r="G466" s="100"/>
      <c r="H466" s="82"/>
      <c r="I466" s="205"/>
      <c r="J466" s="169">
        <v>40373</v>
      </c>
      <c r="K466" s="87">
        <v>-8860000</v>
      </c>
      <c r="L466" s="88">
        <f t="shared" ref="L466:L474" si="54">L465+K466</f>
        <v>45800000</v>
      </c>
      <c r="M466" s="154" t="s">
        <v>50</v>
      </c>
    </row>
    <row r="467" spans="1:15" s="258" customFormat="1" ht="28.5" customHeight="1">
      <c r="A467" s="80"/>
      <c r="B467" s="131">
        <v>10131</v>
      </c>
      <c r="C467" s="81"/>
      <c r="D467" s="82"/>
      <c r="E467" s="82"/>
      <c r="F467" s="83"/>
      <c r="G467" s="84"/>
      <c r="H467" s="82"/>
      <c r="I467" s="205"/>
      <c r="J467" s="169">
        <v>40451</v>
      </c>
      <c r="K467" s="87">
        <v>-4459154</v>
      </c>
      <c r="L467" s="88">
        <f t="shared" si="54"/>
        <v>41340846</v>
      </c>
      <c r="M467" s="154" t="s">
        <v>50</v>
      </c>
    </row>
    <row r="468" spans="1:15" s="258" customFormat="1" ht="28.5" customHeight="1">
      <c r="A468" s="80"/>
      <c r="B468" s="129">
        <v>10131</v>
      </c>
      <c r="C468" s="81"/>
      <c r="D468" s="82"/>
      <c r="E468" s="82"/>
      <c r="F468" s="83"/>
      <c r="G468" s="84"/>
      <c r="H468" s="82"/>
      <c r="I468" s="205"/>
      <c r="J468" s="169">
        <v>40527</v>
      </c>
      <c r="K468" s="89">
        <v>-4300000</v>
      </c>
      <c r="L468" s="88">
        <f t="shared" si="54"/>
        <v>37040846</v>
      </c>
      <c r="M468" s="154" t="s">
        <v>50</v>
      </c>
    </row>
    <row r="469" spans="1:15" s="258" customFormat="1" ht="28.5" customHeight="1">
      <c r="A469" s="80"/>
      <c r="B469" s="129">
        <v>10131</v>
      </c>
      <c r="C469" s="81"/>
      <c r="D469" s="82"/>
      <c r="E469" s="82"/>
      <c r="F469" s="83"/>
      <c r="G469" s="84"/>
      <c r="H469" s="82"/>
      <c r="I469" s="205"/>
      <c r="J469" s="169">
        <v>40549</v>
      </c>
      <c r="K469" s="89">
        <v>-51</v>
      </c>
      <c r="L469" s="88">
        <f t="shared" si="54"/>
        <v>37040795</v>
      </c>
      <c r="M469" s="154" t="s">
        <v>50</v>
      </c>
    </row>
    <row r="470" spans="1:15" s="258" customFormat="1" ht="28.5" customHeight="1">
      <c r="A470" s="80"/>
      <c r="B470" s="129">
        <v>10131</v>
      </c>
      <c r="C470" s="81"/>
      <c r="D470" s="82"/>
      <c r="E470" s="82"/>
      <c r="F470" s="83"/>
      <c r="G470" s="84"/>
      <c r="H470" s="82"/>
      <c r="I470" s="205"/>
      <c r="J470" s="169">
        <v>40632</v>
      </c>
      <c r="K470" s="89">
        <v>-65</v>
      </c>
      <c r="L470" s="88">
        <f t="shared" si="54"/>
        <v>37040730</v>
      </c>
      <c r="M470" s="154" t="s">
        <v>492</v>
      </c>
    </row>
    <row r="471" spans="1:15" s="258" customFormat="1" ht="28.5" customHeight="1">
      <c r="A471" s="80"/>
      <c r="B471" s="129">
        <v>10131</v>
      </c>
      <c r="C471" s="81"/>
      <c r="D471" s="82"/>
      <c r="E471" s="82"/>
      <c r="F471" s="83"/>
      <c r="G471" s="84"/>
      <c r="H471" s="84"/>
      <c r="I471" s="205"/>
      <c r="J471" s="169">
        <v>40723</v>
      </c>
      <c r="K471" s="89">
        <v>-616</v>
      </c>
      <c r="L471" s="88">
        <f t="shared" si="54"/>
        <v>37040114</v>
      </c>
      <c r="M471" s="154" t="s">
        <v>492</v>
      </c>
    </row>
    <row r="472" spans="1:15" s="258" customFormat="1" ht="28.5" customHeight="1">
      <c r="A472" s="80"/>
      <c r="B472" s="129">
        <v>10131</v>
      </c>
      <c r="C472" s="81"/>
      <c r="D472" s="82"/>
      <c r="E472" s="82"/>
      <c r="F472" s="83"/>
      <c r="G472" s="84"/>
      <c r="H472" s="84"/>
      <c r="I472" s="205"/>
      <c r="J472" s="169">
        <v>41088</v>
      </c>
      <c r="K472" s="89">
        <v>-462</v>
      </c>
      <c r="L472" s="88">
        <f t="shared" si="54"/>
        <v>37039652</v>
      </c>
      <c r="M472" s="154" t="s">
        <v>492</v>
      </c>
    </row>
    <row r="473" spans="1:15" s="258" customFormat="1" ht="28.5" customHeight="1">
      <c r="A473" s="80"/>
      <c r="B473" s="129">
        <v>10131</v>
      </c>
      <c r="C473" s="81"/>
      <c r="D473" s="82"/>
      <c r="E473" s="82"/>
      <c r="F473" s="83"/>
      <c r="G473" s="84"/>
      <c r="H473" s="84"/>
      <c r="I473" s="205"/>
      <c r="J473" s="169">
        <v>41179</v>
      </c>
      <c r="K473" s="89">
        <v>-1270</v>
      </c>
      <c r="L473" s="88">
        <f t="shared" si="54"/>
        <v>37038382</v>
      </c>
      <c r="M473" s="154" t="s">
        <v>492</v>
      </c>
      <c r="O473" s="145"/>
    </row>
    <row r="474" spans="1:15" s="258" customFormat="1" ht="28.5" customHeight="1">
      <c r="A474" s="80"/>
      <c r="B474" s="129">
        <v>10131</v>
      </c>
      <c r="C474" s="81"/>
      <c r="D474" s="82"/>
      <c r="E474" s="82"/>
      <c r="F474" s="83"/>
      <c r="G474" s="84"/>
      <c r="H474" s="84"/>
      <c r="I474" s="205"/>
      <c r="J474" s="169">
        <v>41270</v>
      </c>
      <c r="K474" s="89">
        <v>-214</v>
      </c>
      <c r="L474" s="88">
        <f t="shared" si="54"/>
        <v>37038168</v>
      </c>
      <c r="M474" s="154" t="s">
        <v>492</v>
      </c>
      <c r="O474" s="145"/>
    </row>
    <row r="475" spans="1:15" s="258" customFormat="1" ht="28.5" customHeight="1">
      <c r="A475" s="90">
        <v>39983</v>
      </c>
      <c r="B475" s="91" t="s">
        <v>60</v>
      </c>
      <c r="C475" s="91" t="s">
        <v>62</v>
      </c>
      <c r="D475" s="92" t="s">
        <v>102</v>
      </c>
      <c r="E475" s="92" t="s">
        <v>12</v>
      </c>
      <c r="F475" s="93" t="s">
        <v>147</v>
      </c>
      <c r="G475" s="98">
        <v>770000</v>
      </c>
      <c r="H475" s="92" t="s">
        <v>70</v>
      </c>
      <c r="I475" s="197"/>
      <c r="J475" s="169">
        <v>40177</v>
      </c>
      <c r="K475" s="101">
        <v>2020000</v>
      </c>
      <c r="L475" s="88">
        <v>2790000</v>
      </c>
      <c r="M475" s="154" t="s">
        <v>293</v>
      </c>
    </row>
    <row r="476" spans="1:15" s="258" customFormat="1" ht="28.5" customHeight="1">
      <c r="A476" s="80"/>
      <c r="B476" s="129">
        <v>10224</v>
      </c>
      <c r="C476" s="81"/>
      <c r="D476" s="82"/>
      <c r="E476" s="107"/>
      <c r="F476" s="104"/>
      <c r="G476" s="100"/>
      <c r="H476" s="82"/>
      <c r="I476" s="205"/>
      <c r="J476" s="169">
        <v>40263</v>
      </c>
      <c r="K476" s="87">
        <v>11370000</v>
      </c>
      <c r="L476" s="88">
        <f>L475+K476</f>
        <v>14160000</v>
      </c>
      <c r="M476" s="154" t="s">
        <v>50</v>
      </c>
    </row>
    <row r="477" spans="1:15" s="258" customFormat="1" ht="28.5" customHeight="1">
      <c r="A477" s="80"/>
      <c r="B477" s="129">
        <v>10224</v>
      </c>
      <c r="C477" s="81"/>
      <c r="D477" s="82"/>
      <c r="E477" s="107"/>
      <c r="F477" s="104"/>
      <c r="G477" s="100"/>
      <c r="H477" s="82"/>
      <c r="I477" s="198"/>
      <c r="J477" s="169">
        <v>40324</v>
      </c>
      <c r="K477" s="89">
        <v>-14160000</v>
      </c>
      <c r="L477" s="88">
        <f>L476+K477</f>
        <v>0</v>
      </c>
      <c r="M477" s="158" t="s">
        <v>178</v>
      </c>
    </row>
    <row r="478" spans="1:15" s="258" customFormat="1" ht="28.5" customHeight="1">
      <c r="A478" s="90">
        <v>39983</v>
      </c>
      <c r="B478" s="91" t="s">
        <v>61</v>
      </c>
      <c r="C478" s="91" t="s">
        <v>63</v>
      </c>
      <c r="D478" s="92" t="s">
        <v>98</v>
      </c>
      <c r="E478" s="105" t="s">
        <v>12</v>
      </c>
      <c r="F478" s="103" t="s">
        <v>147</v>
      </c>
      <c r="G478" s="98">
        <v>540000</v>
      </c>
      <c r="H478" s="92" t="s">
        <v>70</v>
      </c>
      <c r="I478" s="205"/>
      <c r="J478" s="112">
        <v>40086</v>
      </c>
      <c r="K478" s="111">
        <v>330000</v>
      </c>
      <c r="L478" s="88">
        <f>G478+K478</f>
        <v>870000</v>
      </c>
      <c r="M478" s="158" t="s">
        <v>215</v>
      </c>
    </row>
    <row r="479" spans="1:15" s="258" customFormat="1" ht="28.5" customHeight="1">
      <c r="A479" s="80"/>
      <c r="B479" s="129">
        <v>10126</v>
      </c>
      <c r="C479" s="81"/>
      <c r="D479" s="82"/>
      <c r="E479" s="107"/>
      <c r="F479" s="104"/>
      <c r="G479" s="100"/>
      <c r="H479" s="82"/>
      <c r="I479" s="205"/>
      <c r="J479" s="169">
        <v>40177</v>
      </c>
      <c r="K479" s="87">
        <v>16490000</v>
      </c>
      <c r="L479" s="88">
        <f>L478+K479</f>
        <v>17360000</v>
      </c>
      <c r="M479" s="154" t="s">
        <v>293</v>
      </c>
    </row>
    <row r="480" spans="1:15" s="258" customFormat="1" ht="28.5" customHeight="1">
      <c r="A480" s="80"/>
      <c r="B480" s="129">
        <v>10126</v>
      </c>
      <c r="C480" s="81"/>
      <c r="D480" s="82"/>
      <c r="E480" s="107"/>
      <c r="F480" s="104"/>
      <c r="G480" s="100"/>
      <c r="H480" s="82"/>
      <c r="I480" s="205"/>
      <c r="J480" s="169">
        <v>40263</v>
      </c>
      <c r="K480" s="87">
        <v>-14260000</v>
      </c>
      <c r="L480" s="88">
        <f>L479+K480</f>
        <v>3100000</v>
      </c>
      <c r="M480" s="154" t="s">
        <v>50</v>
      </c>
    </row>
    <row r="481" spans="1:15" s="258" customFormat="1" ht="28.5" customHeight="1">
      <c r="A481" s="80"/>
      <c r="B481" s="129">
        <v>10126</v>
      </c>
      <c r="C481" s="81"/>
      <c r="D481" s="82"/>
      <c r="E481" s="107"/>
      <c r="F481" s="104"/>
      <c r="G481" s="100"/>
      <c r="H481" s="82"/>
      <c r="I481" s="205"/>
      <c r="J481" s="169">
        <v>40373</v>
      </c>
      <c r="K481" s="87">
        <v>-1800000</v>
      </c>
      <c r="L481" s="88">
        <f t="shared" ref="L481:L489" si="55">L480+K481</f>
        <v>1300000</v>
      </c>
      <c r="M481" s="154" t="s">
        <v>50</v>
      </c>
    </row>
    <row r="482" spans="1:15" s="258" customFormat="1" ht="28.5" customHeight="1">
      <c r="A482" s="80"/>
      <c r="B482" s="129">
        <v>10126</v>
      </c>
      <c r="C482" s="81"/>
      <c r="D482" s="82"/>
      <c r="E482" s="107"/>
      <c r="F482" s="104"/>
      <c r="G482" s="100"/>
      <c r="H482" s="82"/>
      <c r="I482" s="205"/>
      <c r="J482" s="169">
        <v>40389</v>
      </c>
      <c r="K482" s="89">
        <v>1500000</v>
      </c>
      <c r="L482" s="88">
        <f t="shared" si="55"/>
        <v>2800000</v>
      </c>
      <c r="M482" s="154" t="s">
        <v>50</v>
      </c>
    </row>
    <row r="483" spans="1:15" s="258" customFormat="1" ht="28.5" customHeight="1">
      <c r="A483" s="80"/>
      <c r="B483" s="129">
        <v>10126</v>
      </c>
      <c r="C483" s="81"/>
      <c r="D483" s="82"/>
      <c r="E483" s="82"/>
      <c r="F483" s="83"/>
      <c r="G483" s="84"/>
      <c r="H483" s="82"/>
      <c r="I483" s="205"/>
      <c r="J483" s="169">
        <v>40451</v>
      </c>
      <c r="K483" s="87">
        <v>1551668</v>
      </c>
      <c r="L483" s="88">
        <f t="shared" si="55"/>
        <v>4351668</v>
      </c>
      <c r="M483" s="154" t="s">
        <v>50</v>
      </c>
    </row>
    <row r="484" spans="1:15" s="258" customFormat="1" ht="28.5" customHeight="1">
      <c r="A484" s="80"/>
      <c r="B484" s="129">
        <v>10126</v>
      </c>
      <c r="C484" s="81"/>
      <c r="D484" s="82"/>
      <c r="E484" s="82"/>
      <c r="F484" s="83"/>
      <c r="G484" s="84"/>
      <c r="H484" s="82"/>
      <c r="I484" s="205"/>
      <c r="J484" s="169">
        <v>40549</v>
      </c>
      <c r="K484" s="89">
        <v>-2</v>
      </c>
      <c r="L484" s="88">
        <f t="shared" si="55"/>
        <v>4351666</v>
      </c>
      <c r="M484" s="154" t="s">
        <v>50</v>
      </c>
    </row>
    <row r="485" spans="1:15" s="258" customFormat="1" ht="28.5" customHeight="1">
      <c r="A485" s="80"/>
      <c r="B485" s="129">
        <v>10126</v>
      </c>
      <c r="C485" s="81"/>
      <c r="D485" s="82"/>
      <c r="E485" s="82"/>
      <c r="F485" s="83"/>
      <c r="G485" s="84"/>
      <c r="H485" s="82"/>
      <c r="I485" s="205"/>
      <c r="J485" s="169">
        <v>40632</v>
      </c>
      <c r="K485" s="89">
        <v>-2</v>
      </c>
      <c r="L485" s="88">
        <f t="shared" si="55"/>
        <v>4351664</v>
      </c>
      <c r="M485" s="154" t="s">
        <v>492</v>
      </c>
    </row>
    <row r="486" spans="1:15" s="258" customFormat="1" ht="28.5" customHeight="1">
      <c r="A486" s="80"/>
      <c r="B486" s="129">
        <v>10126</v>
      </c>
      <c r="C486" s="81"/>
      <c r="D486" s="82"/>
      <c r="E486" s="82"/>
      <c r="F486" s="83"/>
      <c r="G486" s="84"/>
      <c r="H486" s="82"/>
      <c r="I486" s="205"/>
      <c r="J486" s="169">
        <v>40676</v>
      </c>
      <c r="K486" s="89">
        <v>-1800000</v>
      </c>
      <c r="L486" s="88">
        <f t="shared" si="55"/>
        <v>2551664</v>
      </c>
      <c r="M486" s="158" t="s">
        <v>353</v>
      </c>
    </row>
    <row r="487" spans="1:15" s="258" customFormat="1" ht="28.5" customHeight="1">
      <c r="A487" s="80"/>
      <c r="B487" s="129">
        <v>10126</v>
      </c>
      <c r="C487" s="81"/>
      <c r="D487" s="82"/>
      <c r="E487" s="107"/>
      <c r="F487" s="104"/>
      <c r="G487" s="100"/>
      <c r="H487" s="82"/>
      <c r="I487" s="205">
        <v>12</v>
      </c>
      <c r="J487" s="169">
        <v>40697</v>
      </c>
      <c r="K487" s="87">
        <v>-1872787.35</v>
      </c>
      <c r="L487" s="88">
        <f t="shared" si="55"/>
        <v>678876.64999999991</v>
      </c>
      <c r="M487" s="154" t="s">
        <v>178</v>
      </c>
    </row>
    <row r="488" spans="1:15" s="258" customFormat="1" ht="28.5" customHeight="1">
      <c r="A488" s="80"/>
      <c r="B488" s="129">
        <v>10126</v>
      </c>
      <c r="C488" s="81"/>
      <c r="D488" s="82"/>
      <c r="E488" s="107"/>
      <c r="F488" s="104"/>
      <c r="G488" s="100"/>
      <c r="H488" s="82"/>
      <c r="I488" s="205">
        <v>9</v>
      </c>
      <c r="J488" s="169">
        <v>41074</v>
      </c>
      <c r="K488" s="87">
        <v>990000</v>
      </c>
      <c r="L488" s="88">
        <f t="shared" si="55"/>
        <v>1668876.65</v>
      </c>
      <c r="M488" s="154" t="s">
        <v>353</v>
      </c>
    </row>
    <row r="489" spans="1:15" s="258" customFormat="1" ht="28.5" customHeight="1">
      <c r="A489" s="80"/>
      <c r="B489" s="129">
        <v>10126</v>
      </c>
      <c r="C489" s="81"/>
      <c r="D489" s="82"/>
      <c r="E489" s="107"/>
      <c r="F489" s="104"/>
      <c r="G489" s="100"/>
      <c r="H489" s="82"/>
      <c r="I489" s="198"/>
      <c r="J489" s="169">
        <v>41179</v>
      </c>
      <c r="K489" s="89">
        <v>372177.35</v>
      </c>
      <c r="L489" s="88">
        <f t="shared" si="55"/>
        <v>2041054</v>
      </c>
      <c r="M489" s="154" t="s">
        <v>492</v>
      </c>
      <c r="O489" s="145"/>
    </row>
    <row r="490" spans="1:15" s="258" customFormat="1" ht="28.5" customHeight="1">
      <c r="A490" s="90">
        <v>39990</v>
      </c>
      <c r="B490" s="91" t="s">
        <v>16</v>
      </c>
      <c r="C490" s="91" t="s">
        <v>19</v>
      </c>
      <c r="D490" s="92" t="s">
        <v>119</v>
      </c>
      <c r="E490" s="105" t="s">
        <v>12</v>
      </c>
      <c r="F490" s="103" t="s">
        <v>147</v>
      </c>
      <c r="G490" s="98">
        <v>30000</v>
      </c>
      <c r="H490" s="92" t="s">
        <v>70</v>
      </c>
      <c r="I490" s="205"/>
      <c r="J490" s="112">
        <v>40086</v>
      </c>
      <c r="K490" s="111">
        <v>-10000</v>
      </c>
      <c r="L490" s="88">
        <f>G490+K490</f>
        <v>20000</v>
      </c>
      <c r="M490" s="158" t="s">
        <v>215</v>
      </c>
    </row>
    <row r="491" spans="1:15" s="258" customFormat="1" ht="28.5" customHeight="1">
      <c r="A491" s="80"/>
      <c r="B491" s="215">
        <v>10002</v>
      </c>
      <c r="C491" s="81"/>
      <c r="D491" s="82"/>
      <c r="E491" s="107"/>
      <c r="F491" s="104"/>
      <c r="G491" s="100"/>
      <c r="H491" s="82"/>
      <c r="I491" s="205"/>
      <c r="J491" s="169">
        <v>40177</v>
      </c>
      <c r="K491" s="87">
        <v>590000</v>
      </c>
      <c r="L491" s="88">
        <f>L490+K491</f>
        <v>610000</v>
      </c>
      <c r="M491" s="154" t="s">
        <v>293</v>
      </c>
    </row>
    <row r="492" spans="1:15" s="258" customFormat="1" ht="28.5" customHeight="1">
      <c r="A492" s="80"/>
      <c r="B492" s="215">
        <v>10002</v>
      </c>
      <c r="C492" s="81"/>
      <c r="D492" s="82"/>
      <c r="E492" s="107"/>
      <c r="F492" s="104"/>
      <c r="G492" s="100"/>
      <c r="H492" s="82"/>
      <c r="I492" s="205"/>
      <c r="J492" s="169">
        <v>40263</v>
      </c>
      <c r="K492" s="87">
        <v>-580000</v>
      </c>
      <c r="L492" s="88">
        <f>L491+K492</f>
        <v>30000</v>
      </c>
      <c r="M492" s="154" t="s">
        <v>50</v>
      </c>
    </row>
    <row r="493" spans="1:15" s="258" customFormat="1" ht="28.5" customHeight="1">
      <c r="A493" s="80"/>
      <c r="B493" s="215">
        <v>10002</v>
      </c>
      <c r="C493" s="81"/>
      <c r="D493" s="82"/>
      <c r="E493" s="107"/>
      <c r="F493" s="104"/>
      <c r="G493" s="100"/>
      <c r="H493" s="82"/>
      <c r="I493" s="205"/>
      <c r="J493" s="169">
        <v>40373</v>
      </c>
      <c r="K493" s="87">
        <v>70000</v>
      </c>
      <c r="L493" s="88">
        <f t="shared" ref="L493:L494" si="56">L492+K493</f>
        <v>100000</v>
      </c>
      <c r="M493" s="154" t="s">
        <v>50</v>
      </c>
    </row>
    <row r="494" spans="1:15" s="258" customFormat="1" ht="28.5" customHeight="1">
      <c r="A494" s="80"/>
      <c r="B494" s="215">
        <v>10002</v>
      </c>
      <c r="C494" s="81"/>
      <c r="D494" s="82"/>
      <c r="E494" s="82"/>
      <c r="F494" s="83"/>
      <c r="G494" s="84"/>
      <c r="H494" s="82"/>
      <c r="I494" s="205"/>
      <c r="J494" s="169">
        <v>40451</v>
      </c>
      <c r="K494" s="87">
        <v>45056</v>
      </c>
      <c r="L494" s="88">
        <f t="shared" si="56"/>
        <v>145056</v>
      </c>
      <c r="M494" s="154" t="s">
        <v>50</v>
      </c>
    </row>
    <row r="495" spans="1:15" s="258" customFormat="1" ht="28.5" customHeight="1">
      <c r="A495" s="108"/>
      <c r="B495" s="215">
        <v>10002</v>
      </c>
      <c r="C495" s="109"/>
      <c r="D495" s="97"/>
      <c r="E495" s="97"/>
      <c r="F495" s="110"/>
      <c r="G495" s="96"/>
      <c r="H495" s="97"/>
      <c r="I495" s="198"/>
      <c r="J495" s="169">
        <v>40591</v>
      </c>
      <c r="K495" s="87">
        <v>-145056</v>
      </c>
      <c r="L495" s="88">
        <f t="shared" ref="L495" si="57">L494+K495</f>
        <v>0</v>
      </c>
      <c r="M495" s="154" t="s">
        <v>178</v>
      </c>
    </row>
    <row r="496" spans="1:15" s="258" customFormat="1" ht="28.5" customHeight="1">
      <c r="A496" s="90">
        <v>39990</v>
      </c>
      <c r="B496" s="162" t="s">
        <v>17</v>
      </c>
      <c r="C496" s="91" t="s">
        <v>20</v>
      </c>
      <c r="D496" s="92" t="s">
        <v>98</v>
      </c>
      <c r="E496" s="105" t="s">
        <v>12</v>
      </c>
      <c r="F496" s="103" t="s">
        <v>147</v>
      </c>
      <c r="G496" s="98">
        <v>70000</v>
      </c>
      <c r="H496" s="92" t="s">
        <v>70</v>
      </c>
      <c r="I496" s="205"/>
      <c r="J496" s="112">
        <v>40177</v>
      </c>
      <c r="K496" s="111">
        <v>2180000</v>
      </c>
      <c r="L496" s="88">
        <v>2250000</v>
      </c>
      <c r="M496" s="154" t="s">
        <v>293</v>
      </c>
    </row>
    <row r="497" spans="1:13" s="258" customFormat="1" ht="28.5" customHeight="1">
      <c r="A497" s="80"/>
      <c r="B497" s="215">
        <v>10014</v>
      </c>
      <c r="C497" s="81"/>
      <c r="D497" s="82"/>
      <c r="E497" s="107"/>
      <c r="F497" s="104"/>
      <c r="G497" s="100"/>
      <c r="H497" s="82"/>
      <c r="I497" s="205"/>
      <c r="J497" s="169">
        <v>40263</v>
      </c>
      <c r="K497" s="87">
        <v>-720000</v>
      </c>
      <c r="L497" s="88">
        <f>L496+K497</f>
        <v>1530000</v>
      </c>
      <c r="M497" s="154" t="s">
        <v>50</v>
      </c>
    </row>
    <row r="498" spans="1:13" s="258" customFormat="1" ht="28.5" customHeight="1">
      <c r="A498" s="80"/>
      <c r="B498" s="215">
        <v>10014</v>
      </c>
      <c r="C498" s="81"/>
      <c r="D498" s="82"/>
      <c r="E498" s="107"/>
      <c r="F498" s="104"/>
      <c r="G498" s="100"/>
      <c r="H498" s="82"/>
      <c r="I498" s="205"/>
      <c r="J498" s="169">
        <v>40373</v>
      </c>
      <c r="K498" s="87">
        <v>-430000</v>
      </c>
      <c r="L498" s="88">
        <f t="shared" ref="L498:L505" si="58">L497+K498</f>
        <v>1100000</v>
      </c>
      <c r="M498" s="154" t="s">
        <v>50</v>
      </c>
    </row>
    <row r="499" spans="1:13" s="258" customFormat="1" ht="28.5" customHeight="1">
      <c r="A499" s="80"/>
      <c r="B499" s="131">
        <v>10014</v>
      </c>
      <c r="C499" s="81"/>
      <c r="D499" s="82"/>
      <c r="E499" s="82"/>
      <c r="F499" s="83"/>
      <c r="G499" s="84"/>
      <c r="H499" s="82"/>
      <c r="I499" s="205"/>
      <c r="J499" s="169">
        <v>40451</v>
      </c>
      <c r="K499" s="87">
        <v>60445</v>
      </c>
      <c r="L499" s="88">
        <f t="shared" si="58"/>
        <v>1160445</v>
      </c>
      <c r="M499" s="154" t="s">
        <v>50</v>
      </c>
    </row>
    <row r="500" spans="1:13" s="258" customFormat="1" ht="28.5" customHeight="1">
      <c r="A500" s="80"/>
      <c r="B500" s="131">
        <v>10014</v>
      </c>
      <c r="C500" s="81"/>
      <c r="D500" s="82"/>
      <c r="E500" s="82"/>
      <c r="F500" s="83"/>
      <c r="G500" s="84"/>
      <c r="H500" s="82"/>
      <c r="I500" s="205"/>
      <c r="J500" s="169">
        <v>40549</v>
      </c>
      <c r="K500" s="89">
        <v>-1</v>
      </c>
      <c r="L500" s="88">
        <f t="shared" si="58"/>
        <v>1160444</v>
      </c>
      <c r="M500" s="154" t="s">
        <v>50</v>
      </c>
    </row>
    <row r="501" spans="1:13" s="258" customFormat="1" ht="28.5" customHeight="1">
      <c r="A501" s="80"/>
      <c r="B501" s="131">
        <v>10014</v>
      </c>
      <c r="C501" s="81"/>
      <c r="D501" s="82"/>
      <c r="E501" s="82"/>
      <c r="F501" s="83"/>
      <c r="G501" s="84"/>
      <c r="H501" s="82"/>
      <c r="I501" s="205"/>
      <c r="J501" s="169">
        <v>40632</v>
      </c>
      <c r="K501" s="89">
        <v>-1</v>
      </c>
      <c r="L501" s="88">
        <f t="shared" si="58"/>
        <v>1160443</v>
      </c>
      <c r="M501" s="154" t="s">
        <v>492</v>
      </c>
    </row>
    <row r="502" spans="1:13" s="258" customFormat="1" ht="28.5" customHeight="1">
      <c r="A502" s="80"/>
      <c r="B502" s="131">
        <v>10014</v>
      </c>
      <c r="C502" s="81"/>
      <c r="D502" s="82"/>
      <c r="E502" s="82"/>
      <c r="F502" s="83"/>
      <c r="G502" s="84"/>
      <c r="H502" s="82"/>
      <c r="I502" s="205"/>
      <c r="J502" s="169">
        <v>40723</v>
      </c>
      <c r="K502" s="87">
        <v>-12</v>
      </c>
      <c r="L502" s="88">
        <f t="shared" si="58"/>
        <v>1160431</v>
      </c>
      <c r="M502" s="154" t="s">
        <v>492</v>
      </c>
    </row>
    <row r="503" spans="1:13" s="258" customFormat="1" ht="28.5" customHeight="1">
      <c r="A503" s="80"/>
      <c r="B503" s="131">
        <v>10014</v>
      </c>
      <c r="C503" s="81"/>
      <c r="D503" s="82"/>
      <c r="E503" s="82"/>
      <c r="F503" s="83"/>
      <c r="G503" s="84"/>
      <c r="H503" s="82"/>
      <c r="I503" s="205"/>
      <c r="J503" s="169">
        <v>41088</v>
      </c>
      <c r="K503" s="87">
        <v>-9</v>
      </c>
      <c r="L503" s="88">
        <f t="shared" si="58"/>
        <v>1160422</v>
      </c>
      <c r="M503" s="154" t="s">
        <v>492</v>
      </c>
    </row>
    <row r="504" spans="1:13" s="258" customFormat="1" ht="28.5" customHeight="1">
      <c r="A504" s="80"/>
      <c r="B504" s="131">
        <v>10014</v>
      </c>
      <c r="C504" s="81"/>
      <c r="D504" s="82"/>
      <c r="E504" s="82"/>
      <c r="F504" s="83"/>
      <c r="G504" s="84"/>
      <c r="H504" s="82"/>
      <c r="I504" s="205"/>
      <c r="J504" s="169">
        <v>41179</v>
      </c>
      <c r="K504" s="87">
        <v>-23</v>
      </c>
      <c r="L504" s="88">
        <f t="shared" si="58"/>
        <v>1160399</v>
      </c>
      <c r="M504" s="154" t="s">
        <v>492</v>
      </c>
    </row>
    <row r="505" spans="1:13" s="258" customFormat="1" ht="28.5" customHeight="1">
      <c r="A505" s="108"/>
      <c r="B505" s="131">
        <v>10014</v>
      </c>
      <c r="C505" s="109"/>
      <c r="D505" s="97"/>
      <c r="E505" s="97"/>
      <c r="F505" s="110"/>
      <c r="G505" s="96"/>
      <c r="H505" s="97"/>
      <c r="I505" s="198"/>
      <c r="J505" s="169">
        <v>41270</v>
      </c>
      <c r="K505" s="87">
        <v>-4</v>
      </c>
      <c r="L505" s="88">
        <f t="shared" si="58"/>
        <v>1160395</v>
      </c>
      <c r="M505" s="154" t="s">
        <v>492</v>
      </c>
    </row>
    <row r="506" spans="1:13" s="258" customFormat="1" ht="28.5" customHeight="1">
      <c r="A506" s="90">
        <v>39990</v>
      </c>
      <c r="B506" s="162" t="s">
        <v>18</v>
      </c>
      <c r="C506" s="91" t="s">
        <v>21</v>
      </c>
      <c r="D506" s="92" t="s">
        <v>133</v>
      </c>
      <c r="E506" s="105" t="s">
        <v>12</v>
      </c>
      <c r="F506" s="103" t="s">
        <v>147</v>
      </c>
      <c r="G506" s="98">
        <v>294980000</v>
      </c>
      <c r="H506" s="92" t="s">
        <v>70</v>
      </c>
      <c r="I506" s="205"/>
      <c r="J506" s="112">
        <v>40086</v>
      </c>
      <c r="K506" s="111">
        <v>315170000</v>
      </c>
      <c r="L506" s="88">
        <f>G506+K506</f>
        <v>610150000</v>
      </c>
      <c r="M506" s="154" t="s">
        <v>215</v>
      </c>
    </row>
    <row r="507" spans="1:13" s="258" customFormat="1" ht="28.5" customHeight="1">
      <c r="A507" s="80"/>
      <c r="B507" s="215">
        <v>10349</v>
      </c>
      <c r="C507" s="81"/>
      <c r="D507" s="82"/>
      <c r="E507" s="107"/>
      <c r="F507" s="104"/>
      <c r="G507" s="100"/>
      <c r="H507" s="82"/>
      <c r="I507" s="205"/>
      <c r="J507" s="169">
        <v>40177</v>
      </c>
      <c r="K507" s="87">
        <v>90280000</v>
      </c>
      <c r="L507" s="88">
        <f>L506+K507</f>
        <v>700430000</v>
      </c>
      <c r="M507" s="154" t="s">
        <v>293</v>
      </c>
    </row>
    <row r="508" spans="1:13" s="258" customFormat="1" ht="28.5" customHeight="1">
      <c r="A508" s="80"/>
      <c r="B508" s="215">
        <v>10349</v>
      </c>
      <c r="C508" s="81"/>
      <c r="D508" s="82"/>
      <c r="E508" s="107"/>
      <c r="F508" s="104"/>
      <c r="G508" s="100"/>
      <c r="H508" s="82"/>
      <c r="I508" s="205"/>
      <c r="J508" s="169">
        <v>40263</v>
      </c>
      <c r="K508" s="87">
        <v>-18690000</v>
      </c>
      <c r="L508" s="88">
        <f>L507+K508</f>
        <v>681740000</v>
      </c>
      <c r="M508" s="154" t="s">
        <v>50</v>
      </c>
    </row>
    <row r="509" spans="1:13" s="258" customFormat="1" ht="28.5" customHeight="1">
      <c r="A509" s="80"/>
      <c r="B509" s="215">
        <v>10349</v>
      </c>
      <c r="C509" s="81"/>
      <c r="D509" s="82"/>
      <c r="E509" s="107"/>
      <c r="F509" s="104"/>
      <c r="G509" s="100"/>
      <c r="H509" s="82"/>
      <c r="I509" s="205"/>
      <c r="J509" s="169">
        <v>40373</v>
      </c>
      <c r="K509" s="87">
        <v>-272640000</v>
      </c>
      <c r="L509" s="88">
        <f t="shared" ref="L509:L511" si="59">L508+K509</f>
        <v>409100000</v>
      </c>
      <c r="M509" s="154" t="s">
        <v>50</v>
      </c>
    </row>
    <row r="510" spans="1:13" s="258" customFormat="1" ht="28.5" customHeight="1">
      <c r="A510" s="80"/>
      <c r="B510" s="131">
        <v>10349</v>
      </c>
      <c r="C510" s="81"/>
      <c r="D510" s="82"/>
      <c r="E510" s="82"/>
      <c r="F510" s="83"/>
      <c r="G510" s="84"/>
      <c r="H510" s="82"/>
      <c r="I510" s="205"/>
      <c r="J510" s="169">
        <v>40451</v>
      </c>
      <c r="K510" s="87">
        <v>80600000</v>
      </c>
      <c r="L510" s="88">
        <f t="shared" si="59"/>
        <v>489700000</v>
      </c>
      <c r="M510" s="154" t="s">
        <v>396</v>
      </c>
    </row>
    <row r="511" spans="1:13" s="258" customFormat="1" ht="28.5" customHeight="1">
      <c r="A511" s="80"/>
      <c r="B511" s="131">
        <v>10349</v>
      </c>
      <c r="C511" s="81"/>
      <c r="D511" s="82"/>
      <c r="E511" s="82"/>
      <c r="F511" s="83"/>
      <c r="G511" s="84"/>
      <c r="H511" s="82"/>
      <c r="I511" s="205"/>
      <c r="J511" s="169">
        <v>40451</v>
      </c>
      <c r="K511" s="87">
        <v>71230004</v>
      </c>
      <c r="L511" s="88">
        <f t="shared" si="59"/>
        <v>560930004</v>
      </c>
      <c r="M511" s="154" t="s">
        <v>50</v>
      </c>
    </row>
    <row r="512" spans="1:13" s="258" customFormat="1" ht="28.5" customHeight="1">
      <c r="A512" s="80"/>
      <c r="B512" s="129">
        <v>10349</v>
      </c>
      <c r="C512" s="81"/>
      <c r="D512" s="82"/>
      <c r="E512" s="82"/>
      <c r="F512" s="83"/>
      <c r="G512" s="84"/>
      <c r="H512" s="82"/>
      <c r="I512" s="205"/>
      <c r="J512" s="169">
        <v>40549</v>
      </c>
      <c r="K512" s="89">
        <v>-828</v>
      </c>
      <c r="L512" s="88">
        <f t="shared" ref="L512:L519" si="60">L511+K512</f>
        <v>560929176</v>
      </c>
      <c r="M512" s="154" t="s">
        <v>50</v>
      </c>
    </row>
    <row r="513" spans="1:15" s="258" customFormat="1" ht="28.5" customHeight="1">
      <c r="A513" s="80"/>
      <c r="B513" s="129">
        <v>10349</v>
      </c>
      <c r="C513" s="81"/>
      <c r="D513" s="82"/>
      <c r="E513" s="82"/>
      <c r="F513" s="83"/>
      <c r="G513" s="84"/>
      <c r="H513" s="82"/>
      <c r="I513" s="205"/>
      <c r="J513" s="169">
        <v>40590</v>
      </c>
      <c r="K513" s="89">
        <v>200000</v>
      </c>
      <c r="L513" s="88">
        <f t="shared" si="60"/>
        <v>561129176</v>
      </c>
      <c r="M513" s="154" t="s">
        <v>353</v>
      </c>
    </row>
    <row r="514" spans="1:15" s="258" customFormat="1" ht="28.5" customHeight="1">
      <c r="A514" s="80"/>
      <c r="B514" s="129">
        <v>10349</v>
      </c>
      <c r="C514" s="81"/>
      <c r="D514" s="82"/>
      <c r="E514" s="82"/>
      <c r="F514" s="83"/>
      <c r="G514" s="84"/>
      <c r="H514" s="82"/>
      <c r="I514" s="205"/>
      <c r="J514" s="169">
        <v>40618</v>
      </c>
      <c r="K514" s="89">
        <v>-100000</v>
      </c>
      <c r="L514" s="88">
        <f t="shared" si="60"/>
        <v>561029176</v>
      </c>
      <c r="M514" s="158" t="s">
        <v>353</v>
      </c>
    </row>
    <row r="515" spans="1:15" s="258" customFormat="1" ht="28.5" customHeight="1">
      <c r="A515" s="80"/>
      <c r="B515" s="129">
        <v>10349</v>
      </c>
      <c r="C515" s="81"/>
      <c r="D515" s="82"/>
      <c r="E515" s="82"/>
      <c r="F515" s="83"/>
      <c r="G515" s="84"/>
      <c r="H515" s="82"/>
      <c r="I515" s="205"/>
      <c r="J515" s="169">
        <v>40632</v>
      </c>
      <c r="K515" s="89">
        <v>-981</v>
      </c>
      <c r="L515" s="88">
        <f t="shared" si="60"/>
        <v>561028195</v>
      </c>
      <c r="M515" s="154" t="s">
        <v>492</v>
      </c>
    </row>
    <row r="516" spans="1:15" s="258" customFormat="1" ht="28.5" customHeight="1">
      <c r="A516" s="80"/>
      <c r="B516" s="129">
        <v>10349</v>
      </c>
      <c r="C516" s="81"/>
      <c r="D516" s="82"/>
      <c r="E516" s="82"/>
      <c r="F516" s="83"/>
      <c r="G516" s="84"/>
      <c r="H516" s="82"/>
      <c r="I516" s="205"/>
      <c r="J516" s="169">
        <v>40646</v>
      </c>
      <c r="K516" s="89">
        <v>-2300000</v>
      </c>
      <c r="L516" s="88">
        <f t="shared" si="60"/>
        <v>558728195</v>
      </c>
      <c r="M516" s="158" t="s">
        <v>353</v>
      </c>
    </row>
    <row r="517" spans="1:15" s="258" customFormat="1" ht="28.5" customHeight="1">
      <c r="A517" s="80"/>
      <c r="B517" s="129">
        <v>10349</v>
      </c>
      <c r="C517" s="81"/>
      <c r="D517" s="82"/>
      <c r="E517" s="82"/>
      <c r="F517" s="83"/>
      <c r="G517" s="84"/>
      <c r="H517" s="82"/>
      <c r="I517" s="205"/>
      <c r="J517" s="169">
        <v>40676</v>
      </c>
      <c r="K517" s="89">
        <v>-200000</v>
      </c>
      <c r="L517" s="88">
        <f t="shared" si="60"/>
        <v>558528195</v>
      </c>
      <c r="M517" s="158" t="s">
        <v>353</v>
      </c>
    </row>
    <row r="518" spans="1:15" s="258" customFormat="1" ht="28.5" customHeight="1">
      <c r="A518" s="80"/>
      <c r="B518" s="129">
        <v>10349</v>
      </c>
      <c r="C518" s="81"/>
      <c r="D518" s="82"/>
      <c r="E518" s="82"/>
      <c r="F518" s="83"/>
      <c r="G518" s="84"/>
      <c r="H518" s="82"/>
      <c r="I518" s="205"/>
      <c r="J518" s="169">
        <v>40710</v>
      </c>
      <c r="K518" s="89">
        <v>-200000</v>
      </c>
      <c r="L518" s="88">
        <f>L517+K518</f>
        <v>558328195</v>
      </c>
      <c r="M518" s="158" t="s">
        <v>353</v>
      </c>
    </row>
    <row r="519" spans="1:15" s="258" customFormat="1" ht="28.5" customHeight="1">
      <c r="A519" s="80"/>
      <c r="B519" s="129">
        <v>10349</v>
      </c>
      <c r="C519" s="81"/>
      <c r="D519" s="82"/>
      <c r="E519" s="82"/>
      <c r="F519" s="83"/>
      <c r="G519" s="84"/>
      <c r="H519" s="82"/>
      <c r="I519" s="205"/>
      <c r="J519" s="169">
        <v>40723</v>
      </c>
      <c r="K519" s="89">
        <v>-9197</v>
      </c>
      <c r="L519" s="88">
        <f t="shared" si="60"/>
        <v>558318998</v>
      </c>
      <c r="M519" s="154" t="s">
        <v>492</v>
      </c>
    </row>
    <row r="520" spans="1:15" s="258" customFormat="1" ht="28.5" customHeight="1">
      <c r="A520" s="80"/>
      <c r="B520" s="129">
        <v>10349</v>
      </c>
      <c r="C520" s="81"/>
      <c r="D520" s="82"/>
      <c r="E520" s="82"/>
      <c r="F520" s="83"/>
      <c r="G520" s="84"/>
      <c r="H520" s="82"/>
      <c r="I520" s="205"/>
      <c r="J520" s="169">
        <v>40830</v>
      </c>
      <c r="K520" s="89">
        <v>300000</v>
      </c>
      <c r="L520" s="88">
        <f>L519+K520</f>
        <v>558618998</v>
      </c>
      <c r="M520" s="158" t="s">
        <v>353</v>
      </c>
    </row>
    <row r="521" spans="1:15" s="258" customFormat="1" ht="28.2" customHeight="1">
      <c r="A521" s="80"/>
      <c r="B521" s="129">
        <v>10349</v>
      </c>
      <c r="C521" s="81"/>
      <c r="D521" s="82"/>
      <c r="E521" s="82"/>
      <c r="F521" s="83"/>
      <c r="G521" s="84"/>
      <c r="H521" s="82"/>
      <c r="I521" s="205"/>
      <c r="J521" s="169">
        <v>40863</v>
      </c>
      <c r="K521" s="89">
        <v>-300000</v>
      </c>
      <c r="L521" s="88">
        <f t="shared" ref="L521:L528" si="61">L520+K521</f>
        <v>558318998</v>
      </c>
      <c r="M521" s="158" t="s">
        <v>353</v>
      </c>
    </row>
    <row r="522" spans="1:15" s="258" customFormat="1" ht="28.5" customHeight="1">
      <c r="A522" s="80"/>
      <c r="B522" s="129">
        <v>10349</v>
      </c>
      <c r="C522" s="81"/>
      <c r="D522" s="82"/>
      <c r="E522" s="82"/>
      <c r="F522" s="83"/>
      <c r="G522" s="84"/>
      <c r="H522" s="82"/>
      <c r="I522" s="205"/>
      <c r="J522" s="169">
        <v>40921</v>
      </c>
      <c r="K522" s="89">
        <v>200000</v>
      </c>
      <c r="L522" s="88">
        <f t="shared" si="61"/>
        <v>558518998</v>
      </c>
      <c r="M522" s="158" t="s">
        <v>353</v>
      </c>
    </row>
    <row r="523" spans="1:15" s="258" customFormat="1" ht="28.5" customHeight="1">
      <c r="A523" s="80"/>
      <c r="B523" s="129">
        <v>10349</v>
      </c>
      <c r="C523" s="81"/>
      <c r="D523" s="82"/>
      <c r="E523" s="82"/>
      <c r="F523" s="83"/>
      <c r="G523" s="84"/>
      <c r="H523" s="82"/>
      <c r="I523" s="205"/>
      <c r="J523" s="169">
        <v>40955</v>
      </c>
      <c r="K523" s="89">
        <v>-100000</v>
      </c>
      <c r="L523" s="88">
        <f t="shared" si="61"/>
        <v>558418998</v>
      </c>
      <c r="M523" s="158" t="s">
        <v>353</v>
      </c>
    </row>
    <row r="524" spans="1:15" s="258" customFormat="1" ht="28.5" customHeight="1">
      <c r="A524" s="80"/>
      <c r="B524" s="129">
        <v>10349</v>
      </c>
      <c r="C524" s="81"/>
      <c r="D524" s="82"/>
      <c r="E524" s="82"/>
      <c r="F524" s="83"/>
      <c r="G524" s="84"/>
      <c r="H524" s="82"/>
      <c r="I524" s="205"/>
      <c r="J524" s="169">
        <v>40983</v>
      </c>
      <c r="K524" s="89">
        <v>200000</v>
      </c>
      <c r="L524" s="88">
        <f t="shared" si="61"/>
        <v>558618998</v>
      </c>
      <c r="M524" s="158" t="s">
        <v>353</v>
      </c>
    </row>
    <row r="525" spans="1:15" s="258" customFormat="1" ht="28.5" customHeight="1">
      <c r="A525" s="80"/>
      <c r="B525" s="129">
        <v>10349</v>
      </c>
      <c r="C525" s="81"/>
      <c r="D525" s="82"/>
      <c r="E525" s="82"/>
      <c r="F525" s="83"/>
      <c r="G525" s="84"/>
      <c r="H525" s="82"/>
      <c r="I525" s="205"/>
      <c r="J525" s="169">
        <v>41074</v>
      </c>
      <c r="K525" s="89">
        <v>-10000</v>
      </c>
      <c r="L525" s="88">
        <f t="shared" si="61"/>
        <v>558608998</v>
      </c>
      <c r="M525" s="158" t="s">
        <v>353</v>
      </c>
    </row>
    <row r="526" spans="1:15" s="258" customFormat="1" ht="28.5" customHeight="1">
      <c r="A526" s="80"/>
      <c r="B526" s="129">
        <v>10349</v>
      </c>
      <c r="C526" s="81"/>
      <c r="D526" s="82"/>
      <c r="E526" s="82"/>
      <c r="F526" s="83"/>
      <c r="G526" s="84"/>
      <c r="H526" s="82"/>
      <c r="I526" s="205"/>
      <c r="J526" s="169">
        <v>41088</v>
      </c>
      <c r="K526" s="89">
        <v>-6771</v>
      </c>
      <c r="L526" s="88">
        <f t="shared" si="61"/>
        <v>558602227</v>
      </c>
      <c r="M526" s="154" t="s">
        <v>492</v>
      </c>
    </row>
    <row r="527" spans="1:15" s="258" customFormat="1" ht="28.5" customHeight="1">
      <c r="A527" s="80"/>
      <c r="B527" s="129">
        <v>10349</v>
      </c>
      <c r="C527" s="81"/>
      <c r="D527" s="82"/>
      <c r="E527" s="82"/>
      <c r="F527" s="83"/>
      <c r="G527" s="84"/>
      <c r="H527" s="82"/>
      <c r="I527" s="205"/>
      <c r="J527" s="169">
        <v>41179</v>
      </c>
      <c r="K527" s="89">
        <v>-18467</v>
      </c>
      <c r="L527" s="88">
        <f t="shared" si="61"/>
        <v>558583760</v>
      </c>
      <c r="M527" s="154" t="s">
        <v>492</v>
      </c>
      <c r="O527" s="145"/>
    </row>
    <row r="528" spans="1:15" s="258" customFormat="1" ht="28.5" customHeight="1">
      <c r="A528" s="80"/>
      <c r="B528" s="129">
        <v>10349</v>
      </c>
      <c r="C528" s="81"/>
      <c r="D528" s="82"/>
      <c r="E528" s="82"/>
      <c r="F528" s="83"/>
      <c r="G528" s="84"/>
      <c r="H528" s="82"/>
      <c r="I528" s="205"/>
      <c r="J528" s="169">
        <v>41270</v>
      </c>
      <c r="K528" s="89">
        <v>-3105</v>
      </c>
      <c r="L528" s="88">
        <f t="shared" si="61"/>
        <v>558580655</v>
      </c>
      <c r="M528" s="154" t="s">
        <v>492</v>
      </c>
      <c r="O528" s="145"/>
    </row>
    <row r="529" spans="1:13" s="258" customFormat="1" ht="28.5" customHeight="1">
      <c r="A529" s="90">
        <v>39995</v>
      </c>
      <c r="B529" s="162" t="s">
        <v>22</v>
      </c>
      <c r="C529" s="159" t="s">
        <v>150</v>
      </c>
      <c r="D529" s="171" t="s">
        <v>123</v>
      </c>
      <c r="E529" s="105" t="s">
        <v>12</v>
      </c>
      <c r="F529" s="103" t="s">
        <v>147</v>
      </c>
      <c r="G529" s="98">
        <v>634010000</v>
      </c>
      <c r="H529" s="92" t="s">
        <v>70</v>
      </c>
      <c r="I529" s="213"/>
      <c r="J529" s="112">
        <v>40086</v>
      </c>
      <c r="K529" s="111">
        <v>723880000</v>
      </c>
      <c r="L529" s="88">
        <f>G529+K529</f>
        <v>1357890000</v>
      </c>
      <c r="M529" s="158" t="s">
        <v>215</v>
      </c>
    </row>
    <row r="530" spans="1:13" s="258" customFormat="1" ht="28.5" customHeight="1">
      <c r="A530" s="80"/>
      <c r="B530" s="215">
        <v>1000642</v>
      </c>
      <c r="C530" s="160"/>
      <c r="D530" s="172"/>
      <c r="E530" s="107"/>
      <c r="F530" s="104"/>
      <c r="G530" s="100"/>
      <c r="H530" s="82"/>
      <c r="I530" s="205"/>
      <c r="J530" s="169">
        <v>40177</v>
      </c>
      <c r="K530" s="87">
        <v>692640000</v>
      </c>
      <c r="L530" s="88">
        <f>L529+K530</f>
        <v>2050530000</v>
      </c>
      <c r="M530" s="154" t="s">
        <v>293</v>
      </c>
    </row>
    <row r="531" spans="1:13" s="258" customFormat="1" ht="28.5" customHeight="1">
      <c r="A531" s="80"/>
      <c r="B531" s="215">
        <v>1000642</v>
      </c>
      <c r="C531" s="160"/>
      <c r="D531" s="172"/>
      <c r="E531" s="107"/>
      <c r="F531" s="104"/>
      <c r="G531" s="100"/>
      <c r="H531" s="82"/>
      <c r="I531" s="205"/>
      <c r="J531" s="169">
        <v>40226</v>
      </c>
      <c r="K531" s="89">
        <v>-2050236343.9000001</v>
      </c>
      <c r="L531" s="88">
        <f>L530+K531</f>
        <v>293656.09999990463</v>
      </c>
      <c r="M531" s="154" t="s">
        <v>303</v>
      </c>
    </row>
    <row r="532" spans="1:13" s="258" customFormat="1" ht="28.5" customHeight="1">
      <c r="A532" s="108"/>
      <c r="B532" s="215">
        <v>1000642</v>
      </c>
      <c r="C532" s="161"/>
      <c r="D532" s="173"/>
      <c r="E532" s="113"/>
      <c r="F532" s="114"/>
      <c r="G532" s="115"/>
      <c r="H532" s="97"/>
      <c r="I532" s="198">
        <v>3</v>
      </c>
      <c r="J532" s="169">
        <v>40249</v>
      </c>
      <c r="K532" s="89">
        <v>-54766.51999999999</v>
      </c>
      <c r="L532" s="88">
        <f>L531+K532</f>
        <v>238889.57999990464</v>
      </c>
      <c r="M532" s="154" t="s">
        <v>303</v>
      </c>
    </row>
    <row r="533" spans="1:13" s="258" customFormat="1" ht="28.5" customHeight="1">
      <c r="A533" s="195">
        <v>39995</v>
      </c>
      <c r="B533" s="165" t="s">
        <v>23</v>
      </c>
      <c r="C533" s="164" t="s">
        <v>24</v>
      </c>
      <c r="D533" s="171" t="s">
        <v>119</v>
      </c>
      <c r="E533" s="105" t="s">
        <v>12</v>
      </c>
      <c r="F533" s="103" t="s">
        <v>147</v>
      </c>
      <c r="G533" s="98">
        <v>44260000</v>
      </c>
      <c r="H533" s="92" t="s">
        <v>70</v>
      </c>
      <c r="I533" s="205"/>
      <c r="J533" s="112">
        <v>40086</v>
      </c>
      <c r="K533" s="111">
        <v>23850000</v>
      </c>
      <c r="L533" s="88">
        <f>G533+K533</f>
        <v>68110000</v>
      </c>
      <c r="M533" s="158" t="s">
        <v>215</v>
      </c>
    </row>
    <row r="534" spans="1:13" s="258" customFormat="1" ht="28.5" customHeight="1">
      <c r="A534" s="190"/>
      <c r="B534" s="134">
        <v>1000667</v>
      </c>
      <c r="C534" s="170"/>
      <c r="D534" s="172"/>
      <c r="E534" s="107"/>
      <c r="F534" s="104"/>
      <c r="G534" s="100"/>
      <c r="H534" s="82"/>
      <c r="I534" s="205"/>
      <c r="J534" s="169">
        <v>40177</v>
      </c>
      <c r="K534" s="87">
        <v>43590000</v>
      </c>
      <c r="L534" s="88">
        <f>L533+K534</f>
        <v>111700000</v>
      </c>
      <c r="M534" s="154" t="s">
        <v>293</v>
      </c>
    </row>
    <row r="535" spans="1:13" s="258" customFormat="1" ht="28.5" customHeight="1">
      <c r="A535" s="190"/>
      <c r="B535" s="134">
        <v>1000667</v>
      </c>
      <c r="C535" s="170"/>
      <c r="D535" s="172"/>
      <c r="E535" s="107"/>
      <c r="F535" s="104"/>
      <c r="G535" s="100"/>
      <c r="H535" s="82"/>
      <c r="I535" s="205"/>
      <c r="J535" s="169">
        <v>40263</v>
      </c>
      <c r="K535" s="87">
        <v>34540000</v>
      </c>
      <c r="L535" s="88">
        <f>L534+K535</f>
        <v>146240000</v>
      </c>
      <c r="M535" s="154" t="s">
        <v>50</v>
      </c>
    </row>
    <row r="536" spans="1:13" s="258" customFormat="1" ht="28.5" customHeight="1">
      <c r="A536" s="190"/>
      <c r="B536" s="134">
        <v>1000667</v>
      </c>
      <c r="C536" s="170"/>
      <c r="D536" s="172"/>
      <c r="E536" s="107"/>
      <c r="F536" s="104"/>
      <c r="G536" s="100"/>
      <c r="H536" s="82"/>
      <c r="I536" s="205"/>
      <c r="J536" s="169">
        <v>40305</v>
      </c>
      <c r="K536" s="89">
        <v>1010000</v>
      </c>
      <c r="L536" s="88">
        <f>L535+K536</f>
        <v>147250000</v>
      </c>
      <c r="M536" s="158" t="s">
        <v>295</v>
      </c>
    </row>
    <row r="537" spans="1:13" s="258" customFormat="1" ht="28.5" customHeight="1">
      <c r="A537" s="190"/>
      <c r="B537" s="134">
        <v>1000667</v>
      </c>
      <c r="C537" s="170"/>
      <c r="D537" s="172"/>
      <c r="E537" s="107"/>
      <c r="F537" s="104"/>
      <c r="G537" s="100"/>
      <c r="H537" s="82"/>
      <c r="I537" s="205"/>
      <c r="J537" s="169">
        <v>40373</v>
      </c>
      <c r="K537" s="87">
        <v>-34250000</v>
      </c>
      <c r="L537" s="88">
        <f t="shared" ref="L537:L545" si="62">L536+K537</f>
        <v>113000000</v>
      </c>
      <c r="M537" s="154" t="s">
        <v>50</v>
      </c>
    </row>
    <row r="538" spans="1:13" s="258" customFormat="1" ht="28.5" customHeight="1">
      <c r="A538" s="80"/>
      <c r="B538" s="131">
        <v>1000667</v>
      </c>
      <c r="C538" s="81"/>
      <c r="D538" s="82"/>
      <c r="E538" s="82"/>
      <c r="F538" s="83"/>
      <c r="G538" s="84"/>
      <c r="H538" s="82"/>
      <c r="I538" s="205"/>
      <c r="J538" s="169">
        <v>40451</v>
      </c>
      <c r="K538" s="87">
        <v>600000</v>
      </c>
      <c r="L538" s="88">
        <f t="shared" si="62"/>
        <v>113600000</v>
      </c>
      <c r="M538" s="154" t="s">
        <v>394</v>
      </c>
    </row>
    <row r="539" spans="1:13" s="258" customFormat="1" ht="28.5" customHeight="1">
      <c r="A539" s="80"/>
      <c r="B539" s="131">
        <v>1000667</v>
      </c>
      <c r="C539" s="81"/>
      <c r="D539" s="82"/>
      <c r="E539" s="82"/>
      <c r="F539" s="83"/>
      <c r="G539" s="84"/>
      <c r="H539" s="82"/>
      <c r="I539" s="205"/>
      <c r="J539" s="169">
        <v>40451</v>
      </c>
      <c r="K539" s="87">
        <v>-15252303</v>
      </c>
      <c r="L539" s="88">
        <f t="shared" si="62"/>
        <v>98347697</v>
      </c>
      <c r="M539" s="154" t="s">
        <v>50</v>
      </c>
    </row>
    <row r="540" spans="1:13" s="258" customFormat="1" ht="28.5" customHeight="1">
      <c r="A540" s="80"/>
      <c r="B540" s="131">
        <v>1000667</v>
      </c>
      <c r="C540" s="81"/>
      <c r="D540" s="82"/>
      <c r="E540" s="82"/>
      <c r="F540" s="83"/>
      <c r="G540" s="84"/>
      <c r="H540" s="82"/>
      <c r="I540" s="205"/>
      <c r="J540" s="169">
        <v>40549</v>
      </c>
      <c r="K540" s="89">
        <v>-70</v>
      </c>
      <c r="L540" s="88">
        <f t="shared" si="62"/>
        <v>98347627</v>
      </c>
      <c r="M540" s="154" t="s">
        <v>50</v>
      </c>
    </row>
    <row r="541" spans="1:13" s="258" customFormat="1" ht="28.5" customHeight="1">
      <c r="A541" s="80"/>
      <c r="B541" s="131">
        <v>1000667</v>
      </c>
      <c r="C541" s="81"/>
      <c r="D541" s="82"/>
      <c r="E541" s="82"/>
      <c r="F541" s="83"/>
      <c r="G541" s="84"/>
      <c r="H541" s="82"/>
      <c r="I541" s="205"/>
      <c r="J541" s="169">
        <v>40632</v>
      </c>
      <c r="K541" s="89">
        <v>-86</v>
      </c>
      <c r="L541" s="88">
        <f t="shared" si="62"/>
        <v>98347541</v>
      </c>
      <c r="M541" s="154" t="s">
        <v>492</v>
      </c>
    </row>
    <row r="542" spans="1:13" s="258" customFormat="1" ht="28.5" customHeight="1">
      <c r="A542" s="80"/>
      <c r="B542" s="131">
        <v>1000667</v>
      </c>
      <c r="C542" s="81"/>
      <c r="D542" s="82"/>
      <c r="E542" s="82"/>
      <c r="F542" s="83"/>
      <c r="G542" s="84"/>
      <c r="H542" s="82"/>
      <c r="I542" s="205"/>
      <c r="J542" s="169">
        <v>40646</v>
      </c>
      <c r="K542" s="89">
        <v>400000</v>
      </c>
      <c r="L542" s="88">
        <f t="shared" si="62"/>
        <v>98747541</v>
      </c>
      <c r="M542" s="158" t="s">
        <v>353</v>
      </c>
    </row>
    <row r="543" spans="1:13" s="258" customFormat="1" ht="28.5" customHeight="1">
      <c r="A543" s="80"/>
      <c r="B543" s="131">
        <v>1000667</v>
      </c>
      <c r="C543" s="81"/>
      <c r="D543" s="82"/>
      <c r="E543" s="82"/>
      <c r="F543" s="83"/>
      <c r="G543" s="84"/>
      <c r="H543" s="82"/>
      <c r="I543" s="205"/>
      <c r="J543" s="169">
        <v>40676</v>
      </c>
      <c r="K543" s="89">
        <v>100000</v>
      </c>
      <c r="L543" s="88">
        <f t="shared" si="62"/>
        <v>98847541</v>
      </c>
      <c r="M543" s="158" t="s">
        <v>353</v>
      </c>
    </row>
    <row r="544" spans="1:13" s="258" customFormat="1" ht="28.5" customHeight="1">
      <c r="A544" s="80"/>
      <c r="B544" s="129">
        <v>1000667</v>
      </c>
      <c r="C544" s="81"/>
      <c r="D544" s="82"/>
      <c r="E544" s="82"/>
      <c r="F544" s="83"/>
      <c r="G544" s="84"/>
      <c r="H544" s="82"/>
      <c r="I544" s="205"/>
      <c r="J544" s="169">
        <v>40723</v>
      </c>
      <c r="K544" s="89">
        <v>-771</v>
      </c>
      <c r="L544" s="88">
        <f t="shared" si="62"/>
        <v>98846770</v>
      </c>
      <c r="M544" s="154" t="s">
        <v>492</v>
      </c>
    </row>
    <row r="545" spans="1:15" s="258" customFormat="1" ht="28.5" customHeight="1">
      <c r="A545" s="80"/>
      <c r="B545" s="129">
        <v>1000667</v>
      </c>
      <c r="C545" s="81"/>
      <c r="D545" s="82"/>
      <c r="E545" s="82"/>
      <c r="F545" s="83"/>
      <c r="G545" s="84"/>
      <c r="H545" s="82"/>
      <c r="I545" s="205"/>
      <c r="J545" s="169">
        <v>40801</v>
      </c>
      <c r="K545" s="89">
        <v>600000</v>
      </c>
      <c r="L545" s="88">
        <f t="shared" si="62"/>
        <v>99446770</v>
      </c>
      <c r="M545" s="158" t="s">
        <v>353</v>
      </c>
    </row>
    <row r="546" spans="1:15" s="258" customFormat="1" ht="28.5" customHeight="1">
      <c r="A546" s="80"/>
      <c r="B546" s="129">
        <v>1000667</v>
      </c>
      <c r="C546" s="81"/>
      <c r="D546" s="82"/>
      <c r="E546" s="82"/>
      <c r="F546" s="83"/>
      <c r="G546" s="84"/>
      <c r="H546" s="82"/>
      <c r="I546" s="205"/>
      <c r="J546" s="169">
        <v>40830</v>
      </c>
      <c r="K546" s="89">
        <v>-18900000</v>
      </c>
      <c r="L546" s="88">
        <f t="shared" ref="L546:L560" si="63">L545+K546</f>
        <v>80546770</v>
      </c>
      <c r="M546" s="158" t="s">
        <v>353</v>
      </c>
    </row>
    <row r="547" spans="1:15" s="258" customFormat="1" ht="28.5" customHeight="1">
      <c r="A547" s="80"/>
      <c r="B547" s="129">
        <v>1000667</v>
      </c>
      <c r="C547" s="81"/>
      <c r="D547" s="82"/>
      <c r="E547" s="82"/>
      <c r="F547" s="83"/>
      <c r="G547" s="84"/>
      <c r="H547" s="82"/>
      <c r="I547" s="205"/>
      <c r="J547" s="169">
        <v>40921</v>
      </c>
      <c r="K547" s="89">
        <v>900000</v>
      </c>
      <c r="L547" s="88">
        <f t="shared" si="63"/>
        <v>81446770</v>
      </c>
      <c r="M547" s="158" t="s">
        <v>353</v>
      </c>
    </row>
    <row r="548" spans="1:15" s="258" customFormat="1" ht="28.5" customHeight="1">
      <c r="A548" s="80"/>
      <c r="B548" s="129">
        <v>1000667</v>
      </c>
      <c r="C548" s="81"/>
      <c r="D548" s="82"/>
      <c r="E548" s="82"/>
      <c r="F548" s="83"/>
      <c r="G548" s="84"/>
      <c r="H548" s="82"/>
      <c r="I548" s="205"/>
      <c r="J548" s="169">
        <v>40955</v>
      </c>
      <c r="K548" s="89">
        <v>2400000</v>
      </c>
      <c r="L548" s="88">
        <f t="shared" si="63"/>
        <v>83846770</v>
      </c>
      <c r="M548" s="158" t="s">
        <v>353</v>
      </c>
    </row>
    <row r="549" spans="1:15" s="258" customFormat="1" ht="28.5" customHeight="1">
      <c r="A549" s="80"/>
      <c r="B549" s="129">
        <v>1000667</v>
      </c>
      <c r="C549" s="81"/>
      <c r="D549" s="82"/>
      <c r="E549" s="82"/>
      <c r="F549" s="83"/>
      <c r="G549" s="84"/>
      <c r="H549" s="82"/>
      <c r="I549" s="205"/>
      <c r="J549" s="169">
        <v>40983</v>
      </c>
      <c r="K549" s="89">
        <v>-100000</v>
      </c>
      <c r="L549" s="88">
        <f t="shared" si="63"/>
        <v>83746770</v>
      </c>
      <c r="M549" s="158" t="s">
        <v>353</v>
      </c>
    </row>
    <row r="550" spans="1:15" s="258" customFormat="1" ht="28.5" customHeight="1">
      <c r="A550" s="80"/>
      <c r="B550" s="129">
        <v>1000667</v>
      </c>
      <c r="C550" s="81"/>
      <c r="D550" s="82"/>
      <c r="E550" s="82"/>
      <c r="F550" s="83"/>
      <c r="G550" s="84"/>
      <c r="H550" s="82"/>
      <c r="I550" s="205"/>
      <c r="J550" s="169">
        <v>41015</v>
      </c>
      <c r="K550" s="89">
        <v>200000</v>
      </c>
      <c r="L550" s="88">
        <f t="shared" si="63"/>
        <v>83946770</v>
      </c>
      <c r="M550" s="158" t="s">
        <v>353</v>
      </c>
    </row>
    <row r="551" spans="1:15" s="258" customFormat="1" ht="28.5" customHeight="1">
      <c r="A551" s="80"/>
      <c r="B551" s="129">
        <v>1000667</v>
      </c>
      <c r="C551" s="81"/>
      <c r="D551" s="82"/>
      <c r="E551" s="82"/>
      <c r="F551" s="83"/>
      <c r="G551" s="84"/>
      <c r="H551" s="82"/>
      <c r="I551" s="205"/>
      <c r="J551" s="169">
        <v>41045</v>
      </c>
      <c r="K551" s="89">
        <v>30000</v>
      </c>
      <c r="L551" s="88">
        <f t="shared" si="63"/>
        <v>83976770</v>
      </c>
      <c r="M551" s="158" t="s">
        <v>353</v>
      </c>
    </row>
    <row r="552" spans="1:15" s="258" customFormat="1" ht="28.5" customHeight="1">
      <c r="A552" s="80"/>
      <c r="B552" s="129">
        <v>1000667</v>
      </c>
      <c r="C552" s="81"/>
      <c r="D552" s="82"/>
      <c r="E552" s="82"/>
      <c r="F552" s="83"/>
      <c r="G552" s="84"/>
      <c r="H552" s="82"/>
      <c r="I552" s="205"/>
      <c r="J552" s="169">
        <v>41074</v>
      </c>
      <c r="K552" s="89">
        <v>1810000</v>
      </c>
      <c r="L552" s="88">
        <f t="shared" si="63"/>
        <v>85786770</v>
      </c>
      <c r="M552" s="158" t="s">
        <v>353</v>
      </c>
    </row>
    <row r="553" spans="1:15" s="258" customFormat="1" ht="28.5" customHeight="1">
      <c r="A553" s="80"/>
      <c r="B553" s="129">
        <v>1000667</v>
      </c>
      <c r="C553" s="81"/>
      <c r="D553" s="82"/>
      <c r="E553" s="82"/>
      <c r="F553" s="83"/>
      <c r="G553" s="84"/>
      <c r="H553" s="82"/>
      <c r="I553" s="205"/>
      <c r="J553" s="169">
        <v>41088</v>
      </c>
      <c r="K553" s="89">
        <v>-508</v>
      </c>
      <c r="L553" s="88">
        <f t="shared" si="63"/>
        <v>85786262</v>
      </c>
      <c r="M553" s="154" t="s">
        <v>492</v>
      </c>
    </row>
    <row r="554" spans="1:15" s="258" customFormat="1" ht="28.5" customHeight="1">
      <c r="A554" s="80"/>
      <c r="B554" s="129">
        <v>1000667</v>
      </c>
      <c r="C554" s="81"/>
      <c r="D554" s="82"/>
      <c r="E554" s="82"/>
      <c r="F554" s="83"/>
      <c r="G554" s="84"/>
      <c r="H554" s="82"/>
      <c r="I554" s="205"/>
      <c r="J554" s="169">
        <v>41106</v>
      </c>
      <c r="K554" s="89">
        <v>2660000</v>
      </c>
      <c r="L554" s="88">
        <f t="shared" si="63"/>
        <v>88446262</v>
      </c>
      <c r="M554" s="158" t="s">
        <v>353</v>
      </c>
    </row>
    <row r="555" spans="1:15" s="258" customFormat="1" ht="28.5" customHeight="1">
      <c r="A555" s="80"/>
      <c r="B555" s="129">
        <v>1000667</v>
      </c>
      <c r="C555" s="81"/>
      <c r="D555" s="82"/>
      <c r="E555" s="82"/>
      <c r="F555" s="83"/>
      <c r="G555" s="84"/>
      <c r="H555" s="82"/>
      <c r="I555" s="205"/>
      <c r="J555" s="169">
        <v>41179</v>
      </c>
      <c r="K555" s="89">
        <v>-1249</v>
      </c>
      <c r="L555" s="88">
        <f t="shared" si="63"/>
        <v>88445013</v>
      </c>
      <c r="M555" s="154" t="s">
        <v>492</v>
      </c>
      <c r="O555" s="145"/>
    </row>
    <row r="556" spans="1:15" s="258" customFormat="1" ht="28.5" customHeight="1">
      <c r="A556" s="80"/>
      <c r="B556" s="129">
        <v>1000667</v>
      </c>
      <c r="C556" s="81"/>
      <c r="D556" s="82"/>
      <c r="E556" s="82"/>
      <c r="F556" s="83"/>
      <c r="G556" s="84"/>
      <c r="H556" s="82"/>
      <c r="I556" s="205"/>
      <c r="J556" s="169">
        <v>41198</v>
      </c>
      <c r="K556" s="89">
        <v>160000</v>
      </c>
      <c r="L556" s="88">
        <f t="shared" si="63"/>
        <v>88605013</v>
      </c>
      <c r="M556" s="158" t="s">
        <v>353</v>
      </c>
      <c r="O556" s="145"/>
    </row>
    <row r="557" spans="1:15" s="258" customFormat="1" ht="28.5" customHeight="1">
      <c r="A557" s="80"/>
      <c r="C557" s="81"/>
      <c r="D557" s="82"/>
      <c r="E557" s="82"/>
      <c r="F557" s="83"/>
      <c r="G557" s="84"/>
      <c r="H557" s="82"/>
      <c r="I557" s="205"/>
      <c r="J557" s="169">
        <v>41228</v>
      </c>
      <c r="K557" s="89">
        <v>6970000</v>
      </c>
      <c r="L557" s="88">
        <f t="shared" si="63"/>
        <v>95575013</v>
      </c>
      <c r="M557" s="158" t="s">
        <v>353</v>
      </c>
      <c r="O557" s="145"/>
    </row>
    <row r="558" spans="1:15" s="258" customFormat="1" ht="28.5" customHeight="1">
      <c r="A558" s="80"/>
      <c r="B558" s="129">
        <v>1000667</v>
      </c>
      <c r="C558" s="81"/>
      <c r="D558" s="82"/>
      <c r="E558" s="82"/>
      <c r="F558" s="83"/>
      <c r="G558" s="84"/>
      <c r="H558" s="82"/>
      <c r="I558" s="205"/>
      <c r="J558" s="169">
        <v>41257</v>
      </c>
      <c r="K558" s="89">
        <v>13590000</v>
      </c>
      <c r="L558" s="88">
        <f t="shared" si="63"/>
        <v>109165013</v>
      </c>
      <c r="M558" s="158" t="s">
        <v>353</v>
      </c>
      <c r="O558" s="145"/>
    </row>
    <row r="559" spans="1:15" s="258" customFormat="1" ht="28.5" customHeight="1">
      <c r="A559" s="80"/>
      <c r="B559" s="129">
        <v>1000667</v>
      </c>
      <c r="C559" s="81"/>
      <c r="D559" s="82"/>
      <c r="E559" s="82"/>
      <c r="F559" s="83"/>
      <c r="G559" s="84"/>
      <c r="H559" s="82"/>
      <c r="I559" s="205"/>
      <c r="J559" s="169">
        <v>41270</v>
      </c>
      <c r="K559" s="89">
        <v>-298</v>
      </c>
      <c r="L559" s="88">
        <f t="shared" si="63"/>
        <v>109164715</v>
      </c>
      <c r="M559" s="154" t="s">
        <v>492</v>
      </c>
      <c r="O559" s="145"/>
    </row>
    <row r="560" spans="1:15" s="258" customFormat="1" ht="28.5" customHeight="1">
      <c r="A560" s="80"/>
      <c r="B560" s="129">
        <v>1000667</v>
      </c>
      <c r="C560" s="81"/>
      <c r="D560" s="82"/>
      <c r="E560" s="82"/>
      <c r="F560" s="83"/>
      <c r="G560" s="84"/>
      <c r="H560" s="82"/>
      <c r="I560" s="205"/>
      <c r="J560" s="169">
        <v>41290</v>
      </c>
      <c r="K560" s="89">
        <v>90000</v>
      </c>
      <c r="L560" s="88">
        <f t="shared" si="63"/>
        <v>109254715</v>
      </c>
      <c r="M560" s="158" t="s">
        <v>353</v>
      </c>
      <c r="O560" s="145"/>
    </row>
    <row r="561" spans="1:13" s="258" customFormat="1" ht="28.5" customHeight="1">
      <c r="A561" s="90">
        <v>40004</v>
      </c>
      <c r="B561" s="162" t="s">
        <v>25</v>
      </c>
      <c r="C561" s="159" t="s">
        <v>26</v>
      </c>
      <c r="D561" s="171" t="s">
        <v>133</v>
      </c>
      <c r="E561" s="105" t="s">
        <v>12</v>
      </c>
      <c r="F561" s="103" t="s">
        <v>147</v>
      </c>
      <c r="G561" s="98">
        <v>100000</v>
      </c>
      <c r="H561" s="92" t="s">
        <v>70</v>
      </c>
      <c r="I561" s="197"/>
      <c r="J561" s="112">
        <v>40086</v>
      </c>
      <c r="K561" s="111">
        <v>150000</v>
      </c>
      <c r="L561" s="88">
        <f>G561+K561</f>
        <v>250000</v>
      </c>
      <c r="M561" s="158" t="s">
        <v>215</v>
      </c>
    </row>
    <row r="562" spans="1:13" s="258" customFormat="1" ht="28.5" customHeight="1">
      <c r="A562" s="80"/>
      <c r="B562" s="215">
        <v>10355</v>
      </c>
      <c r="C562" s="160"/>
      <c r="D562" s="172"/>
      <c r="E562" s="107"/>
      <c r="F562" s="104"/>
      <c r="G562" s="100"/>
      <c r="H562" s="82"/>
      <c r="I562" s="205"/>
      <c r="J562" s="169">
        <v>40177</v>
      </c>
      <c r="K562" s="87">
        <v>130000</v>
      </c>
      <c r="L562" s="88">
        <f>L561+K562</f>
        <v>380000</v>
      </c>
      <c r="M562" s="154" t="s">
        <v>293</v>
      </c>
    </row>
    <row r="563" spans="1:13" s="258" customFormat="1" ht="28.5" customHeight="1">
      <c r="A563" s="80"/>
      <c r="B563" s="215">
        <v>10355</v>
      </c>
      <c r="C563" s="160"/>
      <c r="D563" s="172"/>
      <c r="E563" s="107"/>
      <c r="F563" s="104"/>
      <c r="G563" s="100"/>
      <c r="H563" s="82"/>
      <c r="I563" s="205"/>
      <c r="J563" s="169">
        <v>40263</v>
      </c>
      <c r="K563" s="87">
        <v>50000</v>
      </c>
      <c r="L563" s="88">
        <f>L562+K563</f>
        <v>430000</v>
      </c>
      <c r="M563" s="154" t="s">
        <v>50</v>
      </c>
    </row>
    <row r="564" spans="1:13" s="258" customFormat="1" ht="28.5" customHeight="1">
      <c r="A564" s="80"/>
      <c r="B564" s="215">
        <v>10355</v>
      </c>
      <c r="C564" s="160"/>
      <c r="D564" s="172"/>
      <c r="E564" s="107"/>
      <c r="F564" s="104"/>
      <c r="G564" s="100"/>
      <c r="H564" s="82"/>
      <c r="I564" s="205"/>
      <c r="J564" s="169">
        <v>40373</v>
      </c>
      <c r="K564" s="87">
        <v>-30000</v>
      </c>
      <c r="L564" s="88">
        <f t="shared" ref="L564:L570" si="64">L563+K564</f>
        <v>400000</v>
      </c>
      <c r="M564" s="154" t="s">
        <v>50</v>
      </c>
    </row>
    <row r="565" spans="1:13" s="258" customFormat="1" ht="28.5" customHeight="1">
      <c r="A565" s="80"/>
      <c r="B565" s="131">
        <v>10355</v>
      </c>
      <c r="C565" s="81"/>
      <c r="D565" s="82"/>
      <c r="E565" s="82"/>
      <c r="F565" s="83"/>
      <c r="G565" s="84"/>
      <c r="H565" s="82"/>
      <c r="I565" s="205"/>
      <c r="J565" s="169">
        <v>40451</v>
      </c>
      <c r="K565" s="87">
        <v>35167</v>
      </c>
      <c r="L565" s="88">
        <f t="shared" si="64"/>
        <v>435167</v>
      </c>
      <c r="M565" s="154" t="s">
        <v>50</v>
      </c>
    </row>
    <row r="566" spans="1:13" s="258" customFormat="1" ht="28.5" customHeight="1">
      <c r="A566" s="80"/>
      <c r="B566" s="131">
        <v>10355</v>
      </c>
      <c r="C566" s="81"/>
      <c r="D566" s="82"/>
      <c r="E566" s="82"/>
      <c r="F566" s="83"/>
      <c r="G566" s="84"/>
      <c r="H566" s="82"/>
      <c r="I566" s="205"/>
      <c r="J566" s="169">
        <v>40549</v>
      </c>
      <c r="K566" s="89">
        <v>-1</v>
      </c>
      <c r="L566" s="88">
        <f t="shared" si="64"/>
        <v>435166</v>
      </c>
      <c r="M566" s="154" t="s">
        <v>50</v>
      </c>
    </row>
    <row r="567" spans="1:13" s="258" customFormat="1" ht="28.5" customHeight="1">
      <c r="A567" s="80"/>
      <c r="B567" s="131">
        <v>10355</v>
      </c>
      <c r="C567" s="81"/>
      <c r="D567" s="82"/>
      <c r="E567" s="82"/>
      <c r="F567" s="83"/>
      <c r="G567" s="84"/>
      <c r="H567" s="82"/>
      <c r="I567" s="205"/>
      <c r="J567" s="169">
        <v>40632</v>
      </c>
      <c r="K567" s="89">
        <v>-1</v>
      </c>
      <c r="L567" s="88">
        <f t="shared" si="64"/>
        <v>435165</v>
      </c>
      <c r="M567" s="154" t="s">
        <v>492</v>
      </c>
    </row>
    <row r="568" spans="1:13" s="258" customFormat="1" ht="28.5" customHeight="1">
      <c r="A568" s="80"/>
      <c r="B568" s="215">
        <v>10355</v>
      </c>
      <c r="C568" s="160"/>
      <c r="D568" s="172"/>
      <c r="E568" s="107"/>
      <c r="F568" s="104"/>
      <c r="G568" s="100"/>
      <c r="H568" s="82"/>
      <c r="I568" s="205"/>
      <c r="J568" s="169">
        <v>40723</v>
      </c>
      <c r="K568" s="89">
        <v>-6</v>
      </c>
      <c r="L568" s="88">
        <f t="shared" si="64"/>
        <v>435159</v>
      </c>
      <c r="M568" s="154" t="s">
        <v>492</v>
      </c>
    </row>
    <row r="569" spans="1:13" s="258" customFormat="1" ht="28.5" customHeight="1">
      <c r="A569" s="80"/>
      <c r="B569" s="129">
        <v>10355</v>
      </c>
      <c r="C569" s="81"/>
      <c r="D569" s="82"/>
      <c r="E569" s="82"/>
      <c r="F569" s="83"/>
      <c r="G569" s="84"/>
      <c r="H569" s="82"/>
      <c r="I569" s="205"/>
      <c r="J569" s="169">
        <v>41088</v>
      </c>
      <c r="K569" s="89">
        <v>-4</v>
      </c>
      <c r="L569" s="88">
        <f t="shared" si="64"/>
        <v>435155</v>
      </c>
      <c r="M569" s="154" t="s">
        <v>492</v>
      </c>
    </row>
    <row r="570" spans="1:13" s="258" customFormat="1" ht="28.5" customHeight="1">
      <c r="A570" s="80"/>
      <c r="B570" s="129">
        <v>10355</v>
      </c>
      <c r="C570" s="81"/>
      <c r="D570" s="82"/>
      <c r="E570" s="82"/>
      <c r="F570" s="83"/>
      <c r="G570" s="84"/>
      <c r="H570" s="82"/>
      <c r="I570" s="205">
        <v>12</v>
      </c>
      <c r="J570" s="169">
        <v>41144</v>
      </c>
      <c r="K570" s="89">
        <v>-424503.55</v>
      </c>
      <c r="L570" s="88">
        <f t="shared" si="64"/>
        <v>10651.450000000012</v>
      </c>
      <c r="M570" s="155" t="s">
        <v>178</v>
      </c>
    </row>
    <row r="571" spans="1:13" s="258" customFormat="1" ht="28.5" customHeight="1">
      <c r="A571" s="90">
        <v>40004</v>
      </c>
      <c r="B571" s="162" t="s">
        <v>27</v>
      </c>
      <c r="C571" s="159" t="s">
        <v>28</v>
      </c>
      <c r="D571" s="171" t="s">
        <v>119</v>
      </c>
      <c r="E571" s="105" t="s">
        <v>12</v>
      </c>
      <c r="F571" s="103" t="s">
        <v>147</v>
      </c>
      <c r="G571" s="98">
        <v>870000</v>
      </c>
      <c r="H571" s="92" t="s">
        <v>70</v>
      </c>
      <c r="I571" s="197"/>
      <c r="J571" s="112">
        <v>40086</v>
      </c>
      <c r="K571" s="111">
        <v>-10000</v>
      </c>
      <c r="L571" s="88">
        <f>G571+K571</f>
        <v>860000</v>
      </c>
      <c r="M571" s="158" t="s">
        <v>215</v>
      </c>
    </row>
    <row r="572" spans="1:13" s="258" customFormat="1" ht="28.5" customHeight="1">
      <c r="A572" s="80"/>
      <c r="B572" s="215">
        <v>10029</v>
      </c>
      <c r="C572" s="160"/>
      <c r="D572" s="172"/>
      <c r="E572" s="107"/>
      <c r="F572" s="104"/>
      <c r="G572" s="100"/>
      <c r="H572" s="82"/>
      <c r="I572" s="205"/>
      <c r="J572" s="169">
        <v>40177</v>
      </c>
      <c r="K572" s="87">
        <v>250000</v>
      </c>
      <c r="L572" s="88">
        <f>L571+K572</f>
        <v>1110000</v>
      </c>
      <c r="M572" s="154" t="s">
        <v>293</v>
      </c>
    </row>
    <row r="573" spans="1:13" s="258" customFormat="1" ht="28.5" customHeight="1">
      <c r="A573" s="80"/>
      <c r="B573" s="215">
        <v>10029</v>
      </c>
      <c r="C573" s="160"/>
      <c r="D573" s="172"/>
      <c r="E573" s="107"/>
      <c r="F573" s="104"/>
      <c r="G573" s="100"/>
      <c r="H573" s="82"/>
      <c r="I573" s="205"/>
      <c r="J573" s="169">
        <v>40263</v>
      </c>
      <c r="K573" s="87">
        <v>-10000</v>
      </c>
      <c r="L573" s="88">
        <f>L572+K573</f>
        <v>1100000</v>
      </c>
      <c r="M573" s="154" t="s">
        <v>50</v>
      </c>
    </row>
    <row r="574" spans="1:13" s="258" customFormat="1" ht="28.5" customHeight="1">
      <c r="A574" s="80"/>
      <c r="B574" s="215">
        <v>10029</v>
      </c>
      <c r="C574" s="160"/>
      <c r="D574" s="172"/>
      <c r="E574" s="107"/>
      <c r="F574" s="104"/>
      <c r="G574" s="100"/>
      <c r="H574" s="82"/>
      <c r="I574" s="205"/>
      <c r="J574" s="169">
        <v>40373</v>
      </c>
      <c r="K574" s="87">
        <v>-400000</v>
      </c>
      <c r="L574" s="88">
        <f t="shared" ref="L574:L580" si="65">L573+K574</f>
        <v>700000</v>
      </c>
      <c r="M574" s="154" t="s">
        <v>50</v>
      </c>
    </row>
    <row r="575" spans="1:13" s="258" customFormat="1" ht="28.5" customHeight="1">
      <c r="A575" s="80"/>
      <c r="B575" s="131">
        <v>10029</v>
      </c>
      <c r="C575" s="81"/>
      <c r="D575" s="82"/>
      <c r="E575" s="82"/>
      <c r="F575" s="83"/>
      <c r="G575" s="84"/>
      <c r="H575" s="82"/>
      <c r="I575" s="205"/>
      <c r="J575" s="169">
        <v>40451</v>
      </c>
      <c r="K575" s="87">
        <v>170334</v>
      </c>
      <c r="L575" s="88">
        <f t="shared" si="65"/>
        <v>870334</v>
      </c>
      <c r="M575" s="154" t="s">
        <v>50</v>
      </c>
    </row>
    <row r="576" spans="1:13" s="258" customFormat="1" ht="28.5" customHeight="1">
      <c r="A576" s="80"/>
      <c r="B576" s="131">
        <v>10029</v>
      </c>
      <c r="C576" s="81"/>
      <c r="D576" s="82"/>
      <c r="E576" s="82"/>
      <c r="F576" s="83"/>
      <c r="G576" s="84"/>
      <c r="H576" s="82"/>
      <c r="I576" s="205"/>
      <c r="J576" s="169">
        <v>40549</v>
      </c>
      <c r="K576" s="89">
        <v>-1</v>
      </c>
      <c r="L576" s="88">
        <f t="shared" si="65"/>
        <v>870333</v>
      </c>
      <c r="M576" s="154" t="s">
        <v>50</v>
      </c>
    </row>
    <row r="577" spans="1:13" s="258" customFormat="1" ht="28.5" customHeight="1">
      <c r="A577" s="80"/>
      <c r="B577" s="131">
        <v>10029</v>
      </c>
      <c r="C577" s="81"/>
      <c r="D577" s="82"/>
      <c r="E577" s="82"/>
      <c r="F577" s="83"/>
      <c r="G577" s="84"/>
      <c r="H577" s="82"/>
      <c r="I577" s="205"/>
      <c r="J577" s="169">
        <v>40632</v>
      </c>
      <c r="K577" s="89">
        <v>-1</v>
      </c>
      <c r="L577" s="88">
        <f t="shared" si="65"/>
        <v>870332</v>
      </c>
      <c r="M577" s="154" t="s">
        <v>492</v>
      </c>
    </row>
    <row r="578" spans="1:13" s="258" customFormat="1" ht="28.5" customHeight="1">
      <c r="A578" s="80"/>
      <c r="B578" s="131">
        <v>10029</v>
      </c>
      <c r="C578" s="81"/>
      <c r="D578" s="82"/>
      <c r="E578" s="82"/>
      <c r="F578" s="83"/>
      <c r="G578" s="84"/>
      <c r="H578" s="82"/>
      <c r="I578" s="205"/>
      <c r="J578" s="169">
        <v>40723</v>
      </c>
      <c r="K578" s="89">
        <v>-12</v>
      </c>
      <c r="L578" s="88">
        <f t="shared" si="65"/>
        <v>870320</v>
      </c>
      <c r="M578" s="154" t="s">
        <v>492</v>
      </c>
    </row>
    <row r="579" spans="1:13" s="258" customFormat="1" ht="28.5" customHeight="1">
      <c r="A579" s="80"/>
      <c r="B579" s="129">
        <v>10029</v>
      </c>
      <c r="C579" s="81"/>
      <c r="D579" s="82"/>
      <c r="E579" s="82"/>
      <c r="F579" s="83"/>
      <c r="G579" s="84"/>
      <c r="H579" s="82"/>
      <c r="I579" s="205"/>
      <c r="J579" s="169">
        <v>41088</v>
      </c>
      <c r="K579" s="89">
        <v>-9</v>
      </c>
      <c r="L579" s="88">
        <f t="shared" si="65"/>
        <v>870311</v>
      </c>
      <c r="M579" s="154" t="s">
        <v>492</v>
      </c>
    </row>
    <row r="580" spans="1:13" s="258" customFormat="1" ht="28.5" customHeight="1">
      <c r="A580" s="80"/>
      <c r="B580" s="129">
        <v>10029</v>
      </c>
      <c r="C580" s="81"/>
      <c r="D580" s="82"/>
      <c r="E580" s="82"/>
      <c r="F580" s="83"/>
      <c r="G580" s="84"/>
      <c r="H580" s="82"/>
      <c r="I580" s="205">
        <v>12</v>
      </c>
      <c r="J580" s="169">
        <v>41166</v>
      </c>
      <c r="K580" s="89">
        <v>-821721.92</v>
      </c>
      <c r="L580" s="88">
        <f t="shared" si="65"/>
        <v>48589.079999999958</v>
      </c>
      <c r="M580" s="155" t="s">
        <v>178</v>
      </c>
    </row>
    <row r="581" spans="1:13" s="258" customFormat="1" ht="28.5" customHeight="1">
      <c r="A581" s="90">
        <v>40011</v>
      </c>
      <c r="B581" s="162" t="s">
        <v>30</v>
      </c>
      <c r="C581" s="159" t="s">
        <v>121</v>
      </c>
      <c r="D581" s="171" t="s">
        <v>112</v>
      </c>
      <c r="E581" s="105" t="s">
        <v>12</v>
      </c>
      <c r="F581" s="103" t="s">
        <v>147</v>
      </c>
      <c r="G581" s="98">
        <v>23480000</v>
      </c>
      <c r="H581" s="92" t="s">
        <v>70</v>
      </c>
      <c r="I581" s="197"/>
      <c r="J581" s="112">
        <v>40086</v>
      </c>
      <c r="K581" s="111">
        <v>18530000</v>
      </c>
      <c r="L581" s="88">
        <f>G581+K581</f>
        <v>42010000</v>
      </c>
      <c r="M581" s="158" t="s">
        <v>215</v>
      </c>
    </row>
    <row r="582" spans="1:13" s="258" customFormat="1" ht="28.5" customHeight="1">
      <c r="A582" s="80"/>
      <c r="B582" s="215">
        <v>1000957</v>
      </c>
      <c r="C582" s="160"/>
      <c r="D582" s="172"/>
      <c r="E582" s="107"/>
      <c r="F582" s="104"/>
      <c r="G582" s="100"/>
      <c r="H582" s="82"/>
      <c r="I582" s="205"/>
      <c r="J582" s="169">
        <v>40177</v>
      </c>
      <c r="K582" s="87">
        <v>24510000</v>
      </c>
      <c r="L582" s="88">
        <f>L581+K582</f>
        <v>66520000</v>
      </c>
      <c r="M582" s="154" t="s">
        <v>293</v>
      </c>
    </row>
    <row r="583" spans="1:13" s="258" customFormat="1" ht="28.5" customHeight="1">
      <c r="A583" s="80"/>
      <c r="B583" s="215">
        <v>1000957</v>
      </c>
      <c r="C583" s="160"/>
      <c r="D583" s="172"/>
      <c r="E583" s="107"/>
      <c r="F583" s="104"/>
      <c r="G583" s="100"/>
      <c r="H583" s="82"/>
      <c r="I583" s="205"/>
      <c r="J583" s="169">
        <v>40263</v>
      </c>
      <c r="K583" s="87">
        <v>18360000</v>
      </c>
      <c r="L583" s="88">
        <f>L582+K583</f>
        <v>84880000</v>
      </c>
      <c r="M583" s="154" t="s">
        <v>50</v>
      </c>
    </row>
    <row r="584" spans="1:13" s="258" customFormat="1" ht="28.5" customHeight="1">
      <c r="A584" s="80"/>
      <c r="B584" s="215">
        <v>1000957</v>
      </c>
      <c r="C584" s="160"/>
      <c r="D584" s="172"/>
      <c r="E584" s="107"/>
      <c r="F584" s="104"/>
      <c r="G584" s="100"/>
      <c r="H584" s="82"/>
      <c r="I584" s="205"/>
      <c r="J584" s="169">
        <v>40373</v>
      </c>
      <c r="K584" s="87">
        <v>-22580000</v>
      </c>
      <c r="L584" s="88">
        <f t="shared" ref="L584:L585" si="66">L583+K584</f>
        <v>62300000</v>
      </c>
      <c r="M584" s="154" t="s">
        <v>50</v>
      </c>
    </row>
    <row r="585" spans="1:13" s="258" customFormat="1" ht="28.5" customHeight="1">
      <c r="A585" s="80"/>
      <c r="B585" s="215">
        <v>1000957</v>
      </c>
      <c r="C585" s="81"/>
      <c r="D585" s="82"/>
      <c r="E585" s="82"/>
      <c r="F585" s="83"/>
      <c r="G585" s="84"/>
      <c r="H585" s="82"/>
      <c r="I585" s="205"/>
      <c r="J585" s="169">
        <v>40451</v>
      </c>
      <c r="K585" s="87">
        <v>-8194261</v>
      </c>
      <c r="L585" s="88">
        <f t="shared" si="66"/>
        <v>54105739</v>
      </c>
      <c r="M585" s="154" t="s">
        <v>50</v>
      </c>
    </row>
    <row r="586" spans="1:13" s="258" customFormat="1" ht="28.5" customHeight="1">
      <c r="A586" s="80"/>
      <c r="B586" s="215">
        <v>1000957</v>
      </c>
      <c r="C586" s="81"/>
      <c r="D586" s="82"/>
      <c r="E586" s="82"/>
      <c r="F586" s="83"/>
      <c r="G586" s="84"/>
      <c r="H586" s="82"/>
      <c r="I586" s="205"/>
      <c r="J586" s="169">
        <v>40549</v>
      </c>
      <c r="K586" s="89">
        <v>-37</v>
      </c>
      <c r="L586" s="88">
        <f>L585+K586</f>
        <v>54105702</v>
      </c>
      <c r="M586" s="154" t="s">
        <v>50</v>
      </c>
    </row>
    <row r="587" spans="1:13" s="258" customFormat="1" ht="28.5" customHeight="1">
      <c r="A587" s="80"/>
      <c r="B587" s="215">
        <v>1000957</v>
      </c>
      <c r="C587" s="81"/>
      <c r="D587" s="82"/>
      <c r="E587" s="82"/>
      <c r="F587" s="83"/>
      <c r="G587" s="84"/>
      <c r="H587" s="82"/>
      <c r="I587" s="205"/>
      <c r="J587" s="169">
        <v>40618</v>
      </c>
      <c r="K587" s="89">
        <v>-29400000</v>
      </c>
      <c r="L587" s="88">
        <f>L586+K587</f>
        <v>24705702</v>
      </c>
      <c r="M587" s="158" t="s">
        <v>353</v>
      </c>
    </row>
    <row r="588" spans="1:13" s="258" customFormat="1" ht="28.5" customHeight="1">
      <c r="A588" s="80"/>
      <c r="B588" s="215">
        <v>1000957</v>
      </c>
      <c r="C588" s="81"/>
      <c r="D588" s="82"/>
      <c r="E588" s="82"/>
      <c r="F588" s="83"/>
      <c r="G588" s="84"/>
      <c r="H588" s="82"/>
      <c r="I588" s="205"/>
      <c r="J588" s="169">
        <v>40632</v>
      </c>
      <c r="K588" s="89">
        <v>-34</v>
      </c>
      <c r="L588" s="88">
        <f>L587+K588</f>
        <v>24705668</v>
      </c>
      <c r="M588" s="154" t="s">
        <v>492</v>
      </c>
    </row>
    <row r="589" spans="1:13" s="258" customFormat="1" ht="28.5" customHeight="1">
      <c r="A589" s="80"/>
      <c r="B589" s="215">
        <v>1000957</v>
      </c>
      <c r="C589" s="81"/>
      <c r="D589" s="82"/>
      <c r="E589" s="82"/>
      <c r="F589" s="83"/>
      <c r="G589" s="84"/>
      <c r="H589" s="82"/>
      <c r="I589" s="212">
        <v>11</v>
      </c>
      <c r="J589" s="169">
        <v>40689</v>
      </c>
      <c r="K589" s="89">
        <v>-20077503.050000001</v>
      </c>
      <c r="L589" s="88">
        <f>L588+K589</f>
        <v>4628164.9499999993</v>
      </c>
      <c r="M589" s="154" t="s">
        <v>503</v>
      </c>
    </row>
    <row r="590" spans="1:13" s="258" customFormat="1" ht="28.5" customHeight="1">
      <c r="A590" s="90">
        <v>40011</v>
      </c>
      <c r="B590" s="162" t="s">
        <v>31</v>
      </c>
      <c r="C590" s="159" t="s">
        <v>125</v>
      </c>
      <c r="D590" s="171" t="s">
        <v>110</v>
      </c>
      <c r="E590" s="105" t="s">
        <v>12</v>
      </c>
      <c r="F590" s="103" t="s">
        <v>147</v>
      </c>
      <c r="G590" s="98">
        <v>54470000</v>
      </c>
      <c r="H590" s="92" t="s">
        <v>70</v>
      </c>
      <c r="I590" s="205"/>
      <c r="J590" s="112">
        <v>40086</v>
      </c>
      <c r="K590" s="111">
        <v>-36240000</v>
      </c>
      <c r="L590" s="88">
        <f>G590+K590</f>
        <v>18230000</v>
      </c>
      <c r="M590" s="158" t="s">
        <v>215</v>
      </c>
    </row>
    <row r="591" spans="1:13" s="258" customFormat="1" ht="28.5" customHeight="1">
      <c r="A591" s="80"/>
      <c r="B591" s="215">
        <v>1000834</v>
      </c>
      <c r="C591" s="160"/>
      <c r="D591" s="172"/>
      <c r="E591" s="107"/>
      <c r="F591" s="104"/>
      <c r="G591" s="100"/>
      <c r="H591" s="82"/>
      <c r="I591" s="205"/>
      <c r="J591" s="169">
        <v>40177</v>
      </c>
      <c r="K591" s="87">
        <v>19280000</v>
      </c>
      <c r="L591" s="88">
        <f>L590+K591</f>
        <v>37510000</v>
      </c>
      <c r="M591" s="154" t="s">
        <v>293</v>
      </c>
    </row>
    <row r="592" spans="1:13" s="258" customFormat="1" ht="28.5" customHeight="1">
      <c r="A592" s="80"/>
      <c r="B592" s="215">
        <v>1000834</v>
      </c>
      <c r="C592" s="160"/>
      <c r="D592" s="172"/>
      <c r="E592" s="107"/>
      <c r="F592" s="104"/>
      <c r="G592" s="100"/>
      <c r="H592" s="82"/>
      <c r="I592" s="205"/>
      <c r="J592" s="169">
        <v>40263</v>
      </c>
      <c r="K592" s="87">
        <v>2470000</v>
      </c>
      <c r="L592" s="88">
        <f>L591+K592</f>
        <v>39980000</v>
      </c>
      <c r="M592" s="154" t="s">
        <v>50</v>
      </c>
    </row>
    <row r="593" spans="1:15" s="258" customFormat="1" ht="28.5" customHeight="1">
      <c r="A593" s="80"/>
      <c r="B593" s="215">
        <v>1000834</v>
      </c>
      <c r="C593" s="160"/>
      <c r="D593" s="172"/>
      <c r="E593" s="107"/>
      <c r="F593" s="104"/>
      <c r="G593" s="100"/>
      <c r="H593" s="82"/>
      <c r="I593" s="205"/>
      <c r="J593" s="169">
        <v>40373</v>
      </c>
      <c r="K593" s="87">
        <v>-17180000</v>
      </c>
      <c r="L593" s="88">
        <f t="shared" ref="L593:L603" si="67">L592+K593</f>
        <v>22800000</v>
      </c>
      <c r="M593" s="154" t="s">
        <v>50</v>
      </c>
    </row>
    <row r="594" spans="1:15" s="258" customFormat="1" ht="28.5" customHeight="1">
      <c r="A594" s="80"/>
      <c r="B594" s="131">
        <v>1000834</v>
      </c>
      <c r="C594" s="81"/>
      <c r="D594" s="82"/>
      <c r="E594" s="82"/>
      <c r="F594" s="83"/>
      <c r="G594" s="84"/>
      <c r="H594" s="82"/>
      <c r="I594" s="205"/>
      <c r="J594" s="169">
        <v>40451</v>
      </c>
      <c r="K594" s="87">
        <v>35500000</v>
      </c>
      <c r="L594" s="88">
        <f t="shared" si="67"/>
        <v>58300000</v>
      </c>
      <c r="M594" s="154" t="s">
        <v>397</v>
      </c>
    </row>
    <row r="595" spans="1:15" s="258" customFormat="1" ht="28.5" customHeight="1">
      <c r="A595" s="80"/>
      <c r="B595" s="131">
        <v>1000834</v>
      </c>
      <c r="C595" s="81"/>
      <c r="D595" s="82"/>
      <c r="E595" s="82"/>
      <c r="F595" s="83"/>
      <c r="G595" s="84"/>
      <c r="H595" s="82"/>
      <c r="I595" s="205"/>
      <c r="J595" s="169">
        <v>40451</v>
      </c>
      <c r="K595" s="87">
        <v>23076191</v>
      </c>
      <c r="L595" s="88">
        <f t="shared" si="67"/>
        <v>81376191</v>
      </c>
      <c r="M595" s="154" t="s">
        <v>50</v>
      </c>
    </row>
    <row r="596" spans="1:15" s="258" customFormat="1" ht="28.5" customHeight="1">
      <c r="A596" s="80"/>
      <c r="B596" s="131">
        <v>1000834</v>
      </c>
      <c r="C596" s="81"/>
      <c r="D596" s="82"/>
      <c r="E596" s="82"/>
      <c r="F596" s="83"/>
      <c r="G596" s="84"/>
      <c r="H596" s="82"/>
      <c r="I596" s="205"/>
      <c r="J596" s="169">
        <v>40549</v>
      </c>
      <c r="K596" s="89">
        <v>-123</v>
      </c>
      <c r="L596" s="88">
        <f t="shared" si="67"/>
        <v>81376068</v>
      </c>
      <c r="M596" s="154" t="s">
        <v>50</v>
      </c>
    </row>
    <row r="597" spans="1:15" s="258" customFormat="1" ht="28.5" customHeight="1">
      <c r="A597" s="80"/>
      <c r="B597" s="131">
        <v>1000834</v>
      </c>
      <c r="C597" s="81"/>
      <c r="D597" s="82"/>
      <c r="E597" s="82"/>
      <c r="F597" s="83"/>
      <c r="G597" s="84"/>
      <c r="H597" s="82"/>
      <c r="I597" s="205"/>
      <c r="J597" s="169">
        <v>40632</v>
      </c>
      <c r="K597" s="89">
        <v>-147</v>
      </c>
      <c r="L597" s="88">
        <f t="shared" si="67"/>
        <v>81375921</v>
      </c>
      <c r="M597" s="154" t="s">
        <v>492</v>
      </c>
    </row>
    <row r="598" spans="1:15" s="258" customFormat="1" ht="28.5" customHeight="1">
      <c r="A598" s="80"/>
      <c r="B598" s="131">
        <v>1000834</v>
      </c>
      <c r="C598" s="81"/>
      <c r="D598" s="82"/>
      <c r="E598" s="82"/>
      <c r="F598" s="83"/>
      <c r="G598" s="84"/>
      <c r="H598" s="82"/>
      <c r="I598" s="205"/>
      <c r="J598" s="169">
        <v>40676</v>
      </c>
      <c r="K598" s="89">
        <v>-100000</v>
      </c>
      <c r="L598" s="88">
        <f t="shared" si="67"/>
        <v>81275921</v>
      </c>
      <c r="M598" s="154" t="s">
        <v>353</v>
      </c>
    </row>
    <row r="599" spans="1:15" s="258" customFormat="1" ht="28.5" customHeight="1">
      <c r="A599" s="80"/>
      <c r="B599" s="129">
        <v>1000834</v>
      </c>
      <c r="C599" s="81"/>
      <c r="D599" s="82"/>
      <c r="E599" s="82"/>
      <c r="F599" s="83"/>
      <c r="G599" s="84"/>
      <c r="H599" s="82"/>
      <c r="I599" s="205"/>
      <c r="J599" s="169">
        <v>40723</v>
      </c>
      <c r="K599" s="89">
        <v>-1382</v>
      </c>
      <c r="L599" s="88">
        <f t="shared" si="67"/>
        <v>81274539</v>
      </c>
      <c r="M599" s="154" t="s">
        <v>492</v>
      </c>
    </row>
    <row r="600" spans="1:15" s="258" customFormat="1" ht="28.5" customHeight="1">
      <c r="A600" s="80"/>
      <c r="B600" s="129">
        <v>1000834</v>
      </c>
      <c r="C600" s="81"/>
      <c r="D600" s="82"/>
      <c r="E600" s="82"/>
      <c r="F600" s="83"/>
      <c r="G600" s="84"/>
      <c r="H600" s="82"/>
      <c r="I600" s="205"/>
      <c r="J600" s="169">
        <v>40830</v>
      </c>
      <c r="K600" s="89">
        <v>-300000</v>
      </c>
      <c r="L600" s="88">
        <f t="shared" si="67"/>
        <v>80974539</v>
      </c>
      <c r="M600" s="154" t="s">
        <v>353</v>
      </c>
    </row>
    <row r="601" spans="1:15" s="258" customFormat="1" ht="28.5" customHeight="1">
      <c r="A601" s="80"/>
      <c r="B601" s="129">
        <v>1000834</v>
      </c>
      <c r="C601" s="81"/>
      <c r="D601" s="82"/>
      <c r="E601" s="82"/>
      <c r="F601" s="83"/>
      <c r="G601" s="84"/>
      <c r="H601" s="82"/>
      <c r="I601" s="205"/>
      <c r="J601" s="169">
        <v>41088</v>
      </c>
      <c r="K601" s="89">
        <v>-1003</v>
      </c>
      <c r="L601" s="88">
        <f t="shared" si="67"/>
        <v>80973536</v>
      </c>
      <c r="M601" s="154" t="s">
        <v>492</v>
      </c>
    </row>
    <row r="602" spans="1:15" s="258" customFormat="1" ht="28.5" customHeight="1">
      <c r="A602" s="80"/>
      <c r="B602" s="129">
        <v>1000834</v>
      </c>
      <c r="C602" s="81"/>
      <c r="D602" s="82"/>
      <c r="E602" s="82"/>
      <c r="F602" s="83"/>
      <c r="G602" s="84"/>
      <c r="H602" s="82"/>
      <c r="I602" s="205"/>
      <c r="J602" s="169">
        <v>41179</v>
      </c>
      <c r="K602" s="89">
        <v>-2745</v>
      </c>
      <c r="L602" s="88">
        <f t="shared" si="67"/>
        <v>80970791</v>
      </c>
      <c r="M602" s="154" t="s">
        <v>492</v>
      </c>
      <c r="O602" s="145"/>
    </row>
    <row r="603" spans="1:15" s="258" customFormat="1" ht="28.5" customHeight="1">
      <c r="A603" s="80"/>
      <c r="B603" s="129">
        <v>1000834</v>
      </c>
      <c r="C603" s="81"/>
      <c r="D603" s="82"/>
      <c r="E603" s="82"/>
      <c r="F603" s="83"/>
      <c r="G603" s="84"/>
      <c r="H603" s="82"/>
      <c r="I603" s="205"/>
      <c r="J603" s="169">
        <v>41270</v>
      </c>
      <c r="K603" s="89">
        <v>-460</v>
      </c>
      <c r="L603" s="88">
        <f t="shared" si="67"/>
        <v>80970331</v>
      </c>
      <c r="M603" s="154" t="s">
        <v>492</v>
      </c>
      <c r="O603" s="145"/>
    </row>
    <row r="604" spans="1:15" s="258" customFormat="1" ht="28.5" customHeight="1">
      <c r="A604" s="90">
        <v>40011</v>
      </c>
      <c r="B604" s="162" t="s">
        <v>32</v>
      </c>
      <c r="C604" s="159" t="s">
        <v>34</v>
      </c>
      <c r="D604" s="171" t="s">
        <v>133</v>
      </c>
      <c r="E604" s="105" t="s">
        <v>12</v>
      </c>
      <c r="F604" s="103" t="s">
        <v>147</v>
      </c>
      <c r="G604" s="98">
        <v>170000</v>
      </c>
      <c r="H604" s="92" t="s">
        <v>70</v>
      </c>
      <c r="I604" s="197"/>
      <c r="J604" s="112">
        <v>40086</v>
      </c>
      <c r="K604" s="111">
        <v>-90000</v>
      </c>
      <c r="L604" s="88">
        <f>G604+K604</f>
        <v>80000</v>
      </c>
      <c r="M604" s="158" t="s">
        <v>215</v>
      </c>
    </row>
    <row r="605" spans="1:15" s="258" customFormat="1" ht="28.5" customHeight="1">
      <c r="A605" s="80"/>
      <c r="B605" s="215">
        <v>10612</v>
      </c>
      <c r="C605" s="160"/>
      <c r="D605" s="172"/>
      <c r="E605" s="107"/>
      <c r="F605" s="104"/>
      <c r="G605" s="100"/>
      <c r="H605" s="82"/>
      <c r="I605" s="205"/>
      <c r="J605" s="169">
        <v>40177</v>
      </c>
      <c r="K605" s="87">
        <v>50000</v>
      </c>
      <c r="L605" s="88">
        <f>L604+K605</f>
        <v>130000</v>
      </c>
      <c r="M605" s="154" t="s">
        <v>293</v>
      </c>
    </row>
    <row r="606" spans="1:15" s="258" customFormat="1" ht="28.5" customHeight="1">
      <c r="A606" s="80"/>
      <c r="B606" s="215">
        <v>10612</v>
      </c>
      <c r="C606" s="160"/>
      <c r="D606" s="172"/>
      <c r="E606" s="107"/>
      <c r="F606" s="104"/>
      <c r="G606" s="100"/>
      <c r="H606" s="82"/>
      <c r="I606" s="205"/>
      <c r="J606" s="169">
        <v>40263</v>
      </c>
      <c r="K606" s="87">
        <v>100000</v>
      </c>
      <c r="L606" s="88">
        <f>L605+K606</f>
        <v>230000</v>
      </c>
      <c r="M606" s="154" t="s">
        <v>50</v>
      </c>
    </row>
    <row r="607" spans="1:15" s="258" customFormat="1" ht="28.5" customHeight="1">
      <c r="A607" s="80"/>
      <c r="B607" s="215">
        <v>10612</v>
      </c>
      <c r="C607" s="160"/>
      <c r="D607" s="172"/>
      <c r="E607" s="107"/>
      <c r="F607" s="104"/>
      <c r="G607" s="100"/>
      <c r="H607" s="82"/>
      <c r="I607" s="205"/>
      <c r="J607" s="169">
        <v>40373</v>
      </c>
      <c r="K607" s="87">
        <v>-130000</v>
      </c>
      <c r="L607" s="88">
        <f t="shared" ref="L607:L609" si="68">L606+K607</f>
        <v>100000</v>
      </c>
      <c r="M607" s="154" t="s">
        <v>50</v>
      </c>
    </row>
    <row r="608" spans="1:15" s="258" customFormat="1" ht="28.5" customHeight="1">
      <c r="A608" s="80"/>
      <c r="B608" s="215">
        <v>10612</v>
      </c>
      <c r="C608" s="160"/>
      <c r="D608" s="172"/>
      <c r="E608" s="107"/>
      <c r="F608" s="104"/>
      <c r="G608" s="100"/>
      <c r="H608" s="82"/>
      <c r="I608" s="205"/>
      <c r="J608" s="169">
        <v>40451</v>
      </c>
      <c r="K608" s="87">
        <v>45056</v>
      </c>
      <c r="L608" s="88">
        <f t="shared" si="68"/>
        <v>145056</v>
      </c>
      <c r="M608" s="154" t="s">
        <v>50</v>
      </c>
    </row>
    <row r="609" spans="1:13" s="258" customFormat="1" ht="28.5" customHeight="1">
      <c r="A609" s="108"/>
      <c r="B609" s="215">
        <v>10612</v>
      </c>
      <c r="C609" s="109"/>
      <c r="D609" s="97"/>
      <c r="E609" s="97"/>
      <c r="F609" s="110"/>
      <c r="G609" s="96"/>
      <c r="H609" s="97"/>
      <c r="I609" s="198"/>
      <c r="J609" s="169">
        <v>40683</v>
      </c>
      <c r="K609" s="87">
        <v>-145056</v>
      </c>
      <c r="L609" s="88">
        <f t="shared" si="68"/>
        <v>0</v>
      </c>
      <c r="M609" s="154" t="s">
        <v>178</v>
      </c>
    </row>
    <row r="610" spans="1:13" s="258" customFormat="1" ht="28.5" customHeight="1">
      <c r="A610" s="90">
        <v>40011</v>
      </c>
      <c r="B610" s="162" t="s">
        <v>33</v>
      </c>
      <c r="C610" s="159" t="s">
        <v>93</v>
      </c>
      <c r="D610" s="171" t="s">
        <v>97</v>
      </c>
      <c r="E610" s="105" t="s">
        <v>12</v>
      </c>
      <c r="F610" s="103" t="s">
        <v>147</v>
      </c>
      <c r="G610" s="98">
        <v>1410000</v>
      </c>
      <c r="H610" s="92" t="s">
        <v>70</v>
      </c>
      <c r="I610" s="205"/>
      <c r="J610" s="112">
        <v>40086</v>
      </c>
      <c r="K610" s="111">
        <v>890000</v>
      </c>
      <c r="L610" s="88">
        <f>G610+K610</f>
        <v>2300000</v>
      </c>
      <c r="M610" s="158" t="s">
        <v>215</v>
      </c>
    </row>
    <row r="611" spans="1:13" s="258" customFormat="1" ht="28.5" customHeight="1">
      <c r="A611" s="80"/>
      <c r="B611" s="215">
        <v>10257</v>
      </c>
      <c r="C611" s="160"/>
      <c r="D611" s="172"/>
      <c r="E611" s="107"/>
      <c r="F611" s="104"/>
      <c r="G611" s="100"/>
      <c r="H611" s="82"/>
      <c r="I611" s="205"/>
      <c r="J611" s="169">
        <v>40177</v>
      </c>
      <c r="K611" s="87">
        <v>1260000</v>
      </c>
      <c r="L611" s="88">
        <f>L610+K611</f>
        <v>3560000</v>
      </c>
      <c r="M611" s="154" t="s">
        <v>293</v>
      </c>
    </row>
    <row r="612" spans="1:13" s="258" customFormat="1" ht="28.5" customHeight="1">
      <c r="A612" s="80"/>
      <c r="B612" s="215">
        <v>10257</v>
      </c>
      <c r="C612" s="160"/>
      <c r="D612" s="172"/>
      <c r="E612" s="107"/>
      <c r="F612" s="104"/>
      <c r="G612" s="100"/>
      <c r="H612" s="82"/>
      <c r="I612" s="205"/>
      <c r="J612" s="169">
        <v>40263</v>
      </c>
      <c r="K612" s="87">
        <v>-20000</v>
      </c>
      <c r="L612" s="88">
        <f>L611+K612</f>
        <v>3540000</v>
      </c>
      <c r="M612" s="154" t="s">
        <v>50</v>
      </c>
    </row>
    <row r="613" spans="1:13" s="258" customFormat="1" ht="28.5" customHeight="1">
      <c r="A613" s="80"/>
      <c r="B613" s="215">
        <v>10257</v>
      </c>
      <c r="C613" s="160"/>
      <c r="D613" s="172"/>
      <c r="E613" s="107"/>
      <c r="F613" s="104"/>
      <c r="G613" s="100"/>
      <c r="H613" s="82"/>
      <c r="I613" s="205"/>
      <c r="J613" s="169">
        <v>40373</v>
      </c>
      <c r="K613" s="87">
        <v>-240000</v>
      </c>
      <c r="L613" s="88">
        <f t="shared" ref="L613:L621" si="69">L612+K613</f>
        <v>3300000</v>
      </c>
      <c r="M613" s="154" t="s">
        <v>50</v>
      </c>
    </row>
    <row r="614" spans="1:13" s="258" customFormat="1" ht="28.5" customHeight="1">
      <c r="A614" s="80"/>
      <c r="B614" s="131">
        <v>10257</v>
      </c>
      <c r="C614" s="81"/>
      <c r="D614" s="82"/>
      <c r="E614" s="82"/>
      <c r="F614" s="83"/>
      <c r="G614" s="84"/>
      <c r="H614" s="82"/>
      <c r="I614" s="205"/>
      <c r="J614" s="169">
        <v>40451</v>
      </c>
      <c r="K614" s="87">
        <v>471446</v>
      </c>
      <c r="L614" s="88">
        <f t="shared" si="69"/>
        <v>3771446</v>
      </c>
      <c r="M614" s="154" t="s">
        <v>50</v>
      </c>
    </row>
    <row r="615" spans="1:13" s="258" customFormat="1" ht="28.5" customHeight="1">
      <c r="A615" s="80"/>
      <c r="B615" s="131">
        <v>10257</v>
      </c>
      <c r="C615" s="81"/>
      <c r="D615" s="82"/>
      <c r="E615" s="82"/>
      <c r="F615" s="83"/>
      <c r="G615" s="84"/>
      <c r="H615" s="82"/>
      <c r="I615" s="205"/>
      <c r="J615" s="169">
        <v>40549</v>
      </c>
      <c r="K615" s="89">
        <v>-3</v>
      </c>
      <c r="L615" s="88">
        <f t="shared" si="69"/>
        <v>3771443</v>
      </c>
      <c r="M615" s="154" t="s">
        <v>50</v>
      </c>
    </row>
    <row r="616" spans="1:13" s="258" customFormat="1" ht="28.5" customHeight="1">
      <c r="A616" s="80"/>
      <c r="B616" s="131">
        <v>10257</v>
      </c>
      <c r="C616" s="81"/>
      <c r="D616" s="82"/>
      <c r="E616" s="82"/>
      <c r="F616" s="83"/>
      <c r="G616" s="84"/>
      <c r="H616" s="82"/>
      <c r="I616" s="205"/>
      <c r="J616" s="169">
        <v>40632</v>
      </c>
      <c r="K616" s="89">
        <v>-4</v>
      </c>
      <c r="L616" s="88">
        <f t="shared" si="69"/>
        <v>3771439</v>
      </c>
      <c r="M616" s="154" t="s">
        <v>492</v>
      </c>
    </row>
    <row r="617" spans="1:13" s="258" customFormat="1" ht="28.5" customHeight="1">
      <c r="A617" s="80"/>
      <c r="B617" s="131">
        <v>10257</v>
      </c>
      <c r="C617" s="81"/>
      <c r="D617" s="82"/>
      <c r="E617" s="82"/>
      <c r="F617" s="83"/>
      <c r="G617" s="84"/>
      <c r="H617" s="82"/>
      <c r="I617" s="205"/>
      <c r="J617" s="169">
        <v>40646</v>
      </c>
      <c r="K617" s="89">
        <v>-1100000</v>
      </c>
      <c r="L617" s="88">
        <f t="shared" si="69"/>
        <v>2671439</v>
      </c>
      <c r="M617" s="154" t="s">
        <v>353</v>
      </c>
    </row>
    <row r="618" spans="1:13" s="258" customFormat="1" ht="28.5" customHeight="1">
      <c r="A618" s="80"/>
      <c r="B618" s="215">
        <v>10257</v>
      </c>
      <c r="C618" s="160"/>
      <c r="D618" s="172"/>
      <c r="E618" s="107"/>
      <c r="F618" s="104"/>
      <c r="G618" s="100"/>
      <c r="H618" s="82"/>
      <c r="I618" s="205"/>
      <c r="J618" s="169">
        <v>40723</v>
      </c>
      <c r="K618" s="87">
        <v>-38</v>
      </c>
      <c r="L618" s="88">
        <f t="shared" si="69"/>
        <v>2671401</v>
      </c>
      <c r="M618" s="154" t="s">
        <v>492</v>
      </c>
    </row>
    <row r="619" spans="1:13" s="258" customFormat="1" ht="28.5" customHeight="1">
      <c r="A619" s="80"/>
      <c r="B619" s="215">
        <v>10257</v>
      </c>
      <c r="C619" s="160"/>
      <c r="D619" s="172"/>
      <c r="E619" s="107"/>
      <c r="F619" s="104"/>
      <c r="G619" s="100"/>
      <c r="H619" s="82"/>
      <c r="I619" s="205"/>
      <c r="J619" s="169">
        <v>41088</v>
      </c>
      <c r="K619" s="87">
        <v>-29</v>
      </c>
      <c r="L619" s="88">
        <f t="shared" si="69"/>
        <v>2671372</v>
      </c>
      <c r="M619" s="154" t="s">
        <v>492</v>
      </c>
    </row>
    <row r="620" spans="1:13" s="258" customFormat="1" ht="28.5" customHeight="1">
      <c r="A620" s="80"/>
      <c r="B620" s="215">
        <v>10257</v>
      </c>
      <c r="C620" s="160"/>
      <c r="D620" s="172"/>
      <c r="E620" s="107"/>
      <c r="F620" s="104"/>
      <c r="G620" s="100"/>
      <c r="H620" s="82"/>
      <c r="I620" s="205"/>
      <c r="J620" s="169">
        <v>41179</v>
      </c>
      <c r="K620" s="87">
        <v>-79</v>
      </c>
      <c r="L620" s="88">
        <f t="shared" si="69"/>
        <v>2671293</v>
      </c>
      <c r="M620" s="154" t="s">
        <v>492</v>
      </c>
    </row>
    <row r="621" spans="1:13" s="258" customFormat="1" ht="28.5" customHeight="1">
      <c r="A621" s="108"/>
      <c r="B621" s="215">
        <v>10257</v>
      </c>
      <c r="C621" s="109"/>
      <c r="D621" s="97"/>
      <c r="E621" s="97"/>
      <c r="F621" s="110"/>
      <c r="G621" s="96"/>
      <c r="H621" s="97"/>
      <c r="I621" s="198"/>
      <c r="J621" s="169">
        <v>41270</v>
      </c>
      <c r="K621" s="87">
        <v>-13</v>
      </c>
      <c r="L621" s="88">
        <f t="shared" si="69"/>
        <v>2671280</v>
      </c>
      <c r="M621" s="154" t="s">
        <v>492</v>
      </c>
    </row>
    <row r="622" spans="1:13" s="258" customFormat="1" ht="28.5" customHeight="1">
      <c r="A622" s="90">
        <v>40016</v>
      </c>
      <c r="B622" s="162" t="s">
        <v>537</v>
      </c>
      <c r="C622" s="159" t="s">
        <v>37</v>
      </c>
      <c r="D622" s="171" t="s">
        <v>117</v>
      </c>
      <c r="E622" s="105" t="s">
        <v>12</v>
      </c>
      <c r="F622" s="103" t="s">
        <v>147</v>
      </c>
      <c r="G622" s="98">
        <v>1272490000</v>
      </c>
      <c r="H622" s="92" t="s">
        <v>70</v>
      </c>
      <c r="I622" s="205"/>
      <c r="J622" s="112">
        <v>40086</v>
      </c>
      <c r="K622" s="111">
        <v>-53670000</v>
      </c>
      <c r="L622" s="88">
        <f>G622+K622</f>
        <v>1218820000</v>
      </c>
      <c r="M622" s="158" t="s">
        <v>215</v>
      </c>
    </row>
    <row r="623" spans="1:13" s="258" customFormat="1" ht="28.5" customHeight="1">
      <c r="A623" s="80"/>
      <c r="B623" s="215">
        <v>10727</v>
      </c>
      <c r="C623" s="160"/>
      <c r="D623" s="172"/>
      <c r="E623" s="107"/>
      <c r="F623" s="104"/>
      <c r="G623" s="100"/>
      <c r="H623" s="82"/>
      <c r="I623" s="205"/>
      <c r="J623" s="169">
        <v>40177</v>
      </c>
      <c r="K623" s="87">
        <v>250450000</v>
      </c>
      <c r="L623" s="88">
        <f>L622+K623</f>
        <v>1469270000</v>
      </c>
      <c r="M623" s="154" t="s">
        <v>293</v>
      </c>
    </row>
    <row r="624" spans="1:13" s="258" customFormat="1" ht="28.5" customHeight="1">
      <c r="A624" s="80"/>
      <c r="B624" s="215">
        <v>10727</v>
      </c>
      <c r="C624" s="160"/>
      <c r="D624" s="172"/>
      <c r="E624" s="107"/>
      <c r="F624" s="104"/>
      <c r="G624" s="100"/>
      <c r="H624" s="82"/>
      <c r="I624" s="205"/>
      <c r="J624" s="169">
        <v>40263</v>
      </c>
      <c r="K624" s="87">
        <v>124820000</v>
      </c>
      <c r="L624" s="88">
        <f>L623+K624</f>
        <v>1594090000</v>
      </c>
      <c r="M624" s="154" t="s">
        <v>50</v>
      </c>
    </row>
    <row r="625" spans="1:13" s="258" customFormat="1" ht="28.5" customHeight="1">
      <c r="A625" s="80"/>
      <c r="B625" s="215">
        <v>10727</v>
      </c>
      <c r="C625" s="160"/>
      <c r="D625" s="172"/>
      <c r="E625" s="107"/>
      <c r="F625" s="104"/>
      <c r="G625" s="100"/>
      <c r="H625" s="82"/>
      <c r="I625" s="205"/>
      <c r="J625" s="169">
        <v>40373</v>
      </c>
      <c r="K625" s="87">
        <v>-289990000</v>
      </c>
      <c r="L625" s="88">
        <f t="shared" ref="L625:L627" si="70">L624+K625</f>
        <v>1304100000</v>
      </c>
      <c r="M625" s="154" t="s">
        <v>50</v>
      </c>
    </row>
    <row r="626" spans="1:13" s="258" customFormat="1" ht="28.5" customHeight="1">
      <c r="A626" s="80"/>
      <c r="B626" s="131">
        <v>10727</v>
      </c>
      <c r="C626" s="81"/>
      <c r="D626" s="82"/>
      <c r="E626" s="82"/>
      <c r="F626" s="83"/>
      <c r="G626" s="84"/>
      <c r="H626" s="82"/>
      <c r="I626" s="205"/>
      <c r="J626" s="169">
        <v>40451</v>
      </c>
      <c r="K626" s="87">
        <v>1690508</v>
      </c>
      <c r="L626" s="88">
        <f t="shared" si="70"/>
        <v>1305790508</v>
      </c>
      <c r="M626" s="154" t="s">
        <v>50</v>
      </c>
    </row>
    <row r="627" spans="1:13" s="258" customFormat="1" ht="28.5" customHeight="1">
      <c r="A627" s="80"/>
      <c r="B627" s="129">
        <v>10727</v>
      </c>
      <c r="C627" s="81"/>
      <c r="D627" s="82"/>
      <c r="E627" s="82"/>
      <c r="F627" s="83"/>
      <c r="G627" s="84"/>
      <c r="H627" s="82"/>
      <c r="I627" s="205"/>
      <c r="J627" s="169">
        <v>40466</v>
      </c>
      <c r="K627" s="87">
        <v>300000</v>
      </c>
      <c r="L627" s="88">
        <f t="shared" si="70"/>
        <v>1306090508</v>
      </c>
      <c r="M627" s="154" t="s">
        <v>353</v>
      </c>
    </row>
    <row r="628" spans="1:13" s="258" customFormat="1" ht="28.5" customHeight="1">
      <c r="A628" s="80"/>
      <c r="B628" s="129">
        <v>10727</v>
      </c>
      <c r="C628" s="81"/>
      <c r="D628" s="82"/>
      <c r="E628" s="82"/>
      <c r="F628" s="83"/>
      <c r="G628" s="84"/>
      <c r="H628" s="82"/>
      <c r="I628" s="205"/>
      <c r="J628" s="169">
        <v>40498</v>
      </c>
      <c r="K628" s="89">
        <v>-100000</v>
      </c>
      <c r="L628" s="88">
        <f t="shared" ref="L628:L635" si="71">L627+K628</f>
        <v>1305990508</v>
      </c>
      <c r="M628" s="154" t="s">
        <v>353</v>
      </c>
    </row>
    <row r="629" spans="1:13" s="258" customFormat="1" ht="28.5" customHeight="1">
      <c r="A629" s="80"/>
      <c r="B629" s="129">
        <v>10727</v>
      </c>
      <c r="C629" s="81"/>
      <c r="D629" s="82"/>
      <c r="E629" s="82"/>
      <c r="F629" s="83"/>
      <c r="G629" s="84"/>
      <c r="H629" s="82"/>
      <c r="I629" s="205"/>
      <c r="J629" s="169">
        <v>40549</v>
      </c>
      <c r="K629" s="89">
        <v>-1173</v>
      </c>
      <c r="L629" s="88">
        <f t="shared" si="71"/>
        <v>1305989335</v>
      </c>
      <c r="M629" s="154" t="s">
        <v>50</v>
      </c>
    </row>
    <row r="630" spans="1:13" s="258" customFormat="1" ht="28.5" customHeight="1">
      <c r="A630" s="80"/>
      <c r="B630" s="129">
        <v>10727</v>
      </c>
      <c r="C630" s="81"/>
      <c r="D630" s="82"/>
      <c r="E630" s="82"/>
      <c r="F630" s="83"/>
      <c r="G630" s="84"/>
      <c r="H630" s="82"/>
      <c r="I630" s="205"/>
      <c r="J630" s="169">
        <v>40590</v>
      </c>
      <c r="K630" s="89">
        <v>-500000</v>
      </c>
      <c r="L630" s="88">
        <f t="shared" si="71"/>
        <v>1305489335</v>
      </c>
      <c r="M630" s="154" t="s">
        <v>353</v>
      </c>
    </row>
    <row r="631" spans="1:13" s="258" customFormat="1" ht="28.5" customHeight="1">
      <c r="A631" s="80"/>
      <c r="B631" s="129">
        <v>10727</v>
      </c>
      <c r="C631" s="81"/>
      <c r="D631" s="82"/>
      <c r="E631" s="82"/>
      <c r="F631" s="83"/>
      <c r="G631" s="84"/>
      <c r="H631" s="82"/>
      <c r="I631" s="205"/>
      <c r="J631" s="169">
        <v>40632</v>
      </c>
      <c r="K631" s="89">
        <v>-1400</v>
      </c>
      <c r="L631" s="88">
        <f t="shared" si="71"/>
        <v>1305487935</v>
      </c>
      <c r="M631" s="154" t="s">
        <v>492</v>
      </c>
    </row>
    <row r="632" spans="1:13" s="258" customFormat="1" ht="28.5" customHeight="1">
      <c r="A632" s="80"/>
      <c r="B632" s="129">
        <v>10727</v>
      </c>
      <c r="C632" s="81"/>
      <c r="D632" s="82"/>
      <c r="E632" s="82"/>
      <c r="F632" s="83"/>
      <c r="G632" s="84"/>
      <c r="H632" s="82"/>
      <c r="I632" s="205"/>
      <c r="J632" s="169">
        <v>40646</v>
      </c>
      <c r="K632" s="89">
        <v>3100000</v>
      </c>
      <c r="L632" s="88">
        <f t="shared" si="71"/>
        <v>1308587935</v>
      </c>
      <c r="M632" s="154" t="s">
        <v>353</v>
      </c>
    </row>
    <row r="633" spans="1:13" s="258" customFormat="1" ht="28.5" customHeight="1">
      <c r="A633" s="80"/>
      <c r="B633" s="129">
        <v>10727</v>
      </c>
      <c r="C633" s="81"/>
      <c r="D633" s="82"/>
      <c r="E633" s="82"/>
      <c r="F633" s="83"/>
      <c r="G633" s="84"/>
      <c r="H633" s="82"/>
      <c r="I633" s="205"/>
      <c r="J633" s="169">
        <v>40723</v>
      </c>
      <c r="K633" s="89">
        <v>-12883</v>
      </c>
      <c r="L633" s="88">
        <f t="shared" si="71"/>
        <v>1308575052</v>
      </c>
      <c r="M633" s="154" t="s">
        <v>492</v>
      </c>
    </row>
    <row r="634" spans="1:13" s="258" customFormat="1" ht="28.5" customHeight="1">
      <c r="A634" s="80"/>
      <c r="B634" s="129">
        <v>10727</v>
      </c>
      <c r="C634" s="81"/>
      <c r="D634" s="82"/>
      <c r="E634" s="82"/>
      <c r="F634" s="83"/>
      <c r="G634" s="84"/>
      <c r="H634" s="82"/>
      <c r="I634" s="205"/>
      <c r="J634" s="169">
        <v>40801</v>
      </c>
      <c r="K634" s="89">
        <v>-1000000</v>
      </c>
      <c r="L634" s="88">
        <f t="shared" si="71"/>
        <v>1307575052</v>
      </c>
      <c r="M634" s="154" t="s">
        <v>353</v>
      </c>
    </row>
    <row r="635" spans="1:13" s="181" customFormat="1" ht="28.5" customHeight="1">
      <c r="A635" s="80"/>
      <c r="B635" s="129">
        <v>10727</v>
      </c>
      <c r="C635" s="81"/>
      <c r="D635" s="82"/>
      <c r="E635" s="82"/>
      <c r="F635" s="83"/>
      <c r="G635" s="84"/>
      <c r="H635" s="82"/>
      <c r="I635" s="205"/>
      <c r="J635" s="141">
        <v>40830</v>
      </c>
      <c r="K635" s="89">
        <v>-100000</v>
      </c>
      <c r="L635" s="142">
        <f t="shared" si="71"/>
        <v>1307475052</v>
      </c>
      <c r="M635" s="178" t="s">
        <v>353</v>
      </c>
    </row>
    <row r="636" spans="1:13" s="258" customFormat="1" ht="28.5" customHeight="1">
      <c r="A636" s="80"/>
      <c r="B636" s="131">
        <v>10727</v>
      </c>
      <c r="C636" s="81"/>
      <c r="D636" s="82"/>
      <c r="E636" s="82"/>
      <c r="F636" s="83"/>
      <c r="G636" s="84"/>
      <c r="H636" s="82"/>
      <c r="I636" s="205"/>
      <c r="J636" s="169">
        <v>40863</v>
      </c>
      <c r="K636" s="89">
        <v>-1100000</v>
      </c>
      <c r="L636" s="88">
        <f t="shared" ref="L636:L646" si="72">L635+K636</f>
        <v>1306375052</v>
      </c>
      <c r="M636" s="154" t="s">
        <v>353</v>
      </c>
    </row>
    <row r="637" spans="1:13" s="258" customFormat="1" ht="28.5" customHeight="1">
      <c r="A637" s="80"/>
      <c r="B637" s="131">
        <v>10727</v>
      </c>
      <c r="C637" s="81"/>
      <c r="D637" s="82"/>
      <c r="E637" s="82"/>
      <c r="F637" s="83"/>
      <c r="G637" s="84"/>
      <c r="H637" s="82"/>
      <c r="I637" s="205"/>
      <c r="J637" s="169">
        <v>41045</v>
      </c>
      <c r="K637" s="89">
        <v>-10000</v>
      </c>
      <c r="L637" s="88">
        <f t="shared" si="72"/>
        <v>1306365052</v>
      </c>
      <c r="M637" s="154" t="s">
        <v>353</v>
      </c>
    </row>
    <row r="638" spans="1:13" s="258" customFormat="1" ht="28.5" customHeight="1">
      <c r="A638" s="80"/>
      <c r="B638" s="215">
        <v>10727</v>
      </c>
      <c r="C638" s="160"/>
      <c r="D638" s="172"/>
      <c r="E638" s="107"/>
      <c r="F638" s="104"/>
      <c r="G638" s="100"/>
      <c r="H638" s="82"/>
      <c r="I638" s="205"/>
      <c r="J638" s="169">
        <v>41088</v>
      </c>
      <c r="K638" s="87">
        <v>-8378</v>
      </c>
      <c r="L638" s="88">
        <f t="shared" si="72"/>
        <v>1306356674</v>
      </c>
      <c r="M638" s="154" t="s">
        <v>492</v>
      </c>
    </row>
    <row r="639" spans="1:13" s="258" customFormat="1" ht="28.5" customHeight="1">
      <c r="A639" s="80"/>
      <c r="B639" s="131">
        <v>10727</v>
      </c>
      <c r="C639" s="81"/>
      <c r="D639" s="82"/>
      <c r="E639" s="82"/>
      <c r="F639" s="83"/>
      <c r="G639" s="84"/>
      <c r="H639" s="82"/>
      <c r="I639" s="205"/>
      <c r="J639" s="169">
        <v>41106</v>
      </c>
      <c r="K639" s="89">
        <v>-470000</v>
      </c>
      <c r="L639" s="88">
        <f t="shared" si="72"/>
        <v>1305886674</v>
      </c>
      <c r="M639" s="154" t="s">
        <v>353</v>
      </c>
    </row>
    <row r="640" spans="1:13" s="258" customFormat="1" ht="28.5" customHeight="1">
      <c r="A640" s="80"/>
      <c r="B640" s="215">
        <v>10727</v>
      </c>
      <c r="C640" s="160"/>
      <c r="D640" s="172"/>
      <c r="E640" s="107"/>
      <c r="F640" s="104"/>
      <c r="G640" s="100"/>
      <c r="H640" s="82"/>
      <c r="I640" s="205"/>
      <c r="J640" s="169">
        <v>41137</v>
      </c>
      <c r="K640" s="87">
        <v>-80000</v>
      </c>
      <c r="L640" s="88">
        <f t="shared" si="72"/>
        <v>1305806674</v>
      </c>
      <c r="M640" s="154" t="s">
        <v>353</v>
      </c>
    </row>
    <row r="641" spans="1:13" s="258" customFormat="1" ht="28.5" customHeight="1">
      <c r="A641" s="80"/>
      <c r="B641" s="215">
        <v>10727</v>
      </c>
      <c r="C641" s="160"/>
      <c r="D641" s="172"/>
      <c r="E641" s="107"/>
      <c r="F641" s="104"/>
      <c r="G641" s="100"/>
      <c r="H641" s="82"/>
      <c r="I641" s="205"/>
      <c r="J641" s="169">
        <v>41179</v>
      </c>
      <c r="K641" s="87">
        <v>-22494</v>
      </c>
      <c r="L641" s="88">
        <f t="shared" si="72"/>
        <v>1305784180</v>
      </c>
      <c r="M641" s="154" t="s">
        <v>492</v>
      </c>
    </row>
    <row r="642" spans="1:13" s="258" customFormat="1" ht="28.5" customHeight="1">
      <c r="A642" s="80"/>
      <c r="B642" s="215">
        <v>10727</v>
      </c>
      <c r="C642" s="81"/>
      <c r="D642" s="82"/>
      <c r="E642" s="82"/>
      <c r="F642" s="83"/>
      <c r="G642" s="84"/>
      <c r="H642" s="82"/>
      <c r="I642" s="205"/>
      <c r="J642" s="169">
        <v>41198</v>
      </c>
      <c r="K642" s="87">
        <v>-260000</v>
      </c>
      <c r="L642" s="88">
        <f t="shared" si="72"/>
        <v>1305524180</v>
      </c>
      <c r="M642" s="154" t="s">
        <v>353</v>
      </c>
    </row>
    <row r="643" spans="1:13" s="258" customFormat="1" ht="28.5" customHeight="1">
      <c r="A643" s="80"/>
      <c r="B643" s="215">
        <v>10727</v>
      </c>
      <c r="C643" s="160"/>
      <c r="D643" s="172"/>
      <c r="E643" s="107"/>
      <c r="F643" s="104"/>
      <c r="G643" s="100"/>
      <c r="H643" s="82"/>
      <c r="I643" s="205"/>
      <c r="J643" s="169">
        <v>41228</v>
      </c>
      <c r="K643" s="87">
        <v>-30000</v>
      </c>
      <c r="L643" s="88">
        <f t="shared" si="72"/>
        <v>1305494180</v>
      </c>
      <c r="M643" s="154" t="s">
        <v>353</v>
      </c>
    </row>
    <row r="644" spans="1:13" s="258" customFormat="1" ht="28.2" customHeight="1">
      <c r="A644" s="80"/>
      <c r="B644" s="215">
        <v>10727</v>
      </c>
      <c r="C644" s="160"/>
      <c r="D644" s="172"/>
      <c r="E644" s="107"/>
      <c r="F644" s="104"/>
      <c r="G644" s="100"/>
      <c r="H644" s="82"/>
      <c r="I644" s="205"/>
      <c r="J644" s="169">
        <v>41257</v>
      </c>
      <c r="K644" s="87">
        <v>-50000</v>
      </c>
      <c r="L644" s="88">
        <f t="shared" si="72"/>
        <v>1305444180</v>
      </c>
      <c r="M644" s="154" t="s">
        <v>353</v>
      </c>
    </row>
    <row r="645" spans="1:13" s="258" customFormat="1" ht="28.5" customHeight="1">
      <c r="A645" s="80"/>
      <c r="B645" s="215">
        <v>10727</v>
      </c>
      <c r="C645" s="160"/>
      <c r="D645" s="172"/>
      <c r="E645" s="107"/>
      <c r="F645" s="104"/>
      <c r="G645" s="100"/>
      <c r="H645" s="82"/>
      <c r="I645" s="205"/>
      <c r="J645" s="169">
        <v>41270</v>
      </c>
      <c r="K645" s="87">
        <v>-3676</v>
      </c>
      <c r="L645" s="88">
        <f t="shared" si="72"/>
        <v>1305440504</v>
      </c>
      <c r="M645" s="154" t="s">
        <v>492</v>
      </c>
    </row>
    <row r="646" spans="1:13" s="258" customFormat="1" ht="28.5" customHeight="1">
      <c r="A646" s="108"/>
      <c r="B646" s="215">
        <v>10727</v>
      </c>
      <c r="C646" s="109"/>
      <c r="D646" s="97"/>
      <c r="E646" s="97"/>
      <c r="F646" s="110"/>
      <c r="G646" s="96"/>
      <c r="H646" s="97"/>
      <c r="I646" s="198"/>
      <c r="J646" s="169">
        <v>41290</v>
      </c>
      <c r="K646" s="87">
        <v>-80000</v>
      </c>
      <c r="L646" s="88">
        <f t="shared" si="72"/>
        <v>1305360504</v>
      </c>
      <c r="M646" s="154" t="s">
        <v>353</v>
      </c>
    </row>
    <row r="647" spans="1:13" s="258" customFormat="1" ht="28.5" customHeight="1">
      <c r="A647" s="90">
        <v>40016</v>
      </c>
      <c r="B647" s="162" t="s">
        <v>35</v>
      </c>
      <c r="C647" s="159" t="s">
        <v>38</v>
      </c>
      <c r="D647" s="171" t="s">
        <v>64</v>
      </c>
      <c r="E647" s="105" t="s">
        <v>12</v>
      </c>
      <c r="F647" s="103" t="s">
        <v>147</v>
      </c>
      <c r="G647" s="98">
        <v>4210000</v>
      </c>
      <c r="H647" s="92" t="s">
        <v>70</v>
      </c>
      <c r="I647" s="205"/>
      <c r="J647" s="112">
        <v>40086</v>
      </c>
      <c r="K647" s="111">
        <v>1780000</v>
      </c>
      <c r="L647" s="88">
        <f>G647+K647</f>
        <v>5990000</v>
      </c>
      <c r="M647" s="158" t="s">
        <v>215</v>
      </c>
    </row>
    <row r="648" spans="1:13" s="258" customFormat="1" ht="28.5" customHeight="1">
      <c r="A648" s="80"/>
      <c r="B648" s="215">
        <v>10439</v>
      </c>
      <c r="C648" s="160"/>
      <c r="D648" s="172"/>
      <c r="E648" s="107"/>
      <c r="F648" s="104"/>
      <c r="G648" s="100"/>
      <c r="H648" s="82"/>
      <c r="I648" s="205"/>
      <c r="J648" s="169">
        <v>40177</v>
      </c>
      <c r="K648" s="87">
        <v>2840000</v>
      </c>
      <c r="L648" s="88">
        <f>L647+K648</f>
        <v>8830000</v>
      </c>
      <c r="M648" s="154" t="s">
        <v>293</v>
      </c>
    </row>
    <row r="649" spans="1:13" s="258" customFormat="1" ht="28.5" customHeight="1">
      <c r="A649" s="80"/>
      <c r="B649" s="215">
        <v>10439</v>
      </c>
      <c r="C649" s="160"/>
      <c r="D649" s="172"/>
      <c r="E649" s="107"/>
      <c r="F649" s="104"/>
      <c r="G649" s="100"/>
      <c r="H649" s="82"/>
      <c r="I649" s="205"/>
      <c r="J649" s="169">
        <v>40263</v>
      </c>
      <c r="K649" s="87">
        <v>2800000</v>
      </c>
      <c r="L649" s="88">
        <f>L648+K649</f>
        <v>11630000</v>
      </c>
      <c r="M649" s="154" t="s">
        <v>50</v>
      </c>
    </row>
    <row r="650" spans="1:13" s="258" customFormat="1" ht="28.5" customHeight="1">
      <c r="A650" s="80"/>
      <c r="B650" s="215">
        <v>10439</v>
      </c>
      <c r="C650" s="160"/>
      <c r="D650" s="172"/>
      <c r="E650" s="107"/>
      <c r="F650" s="104"/>
      <c r="G650" s="100"/>
      <c r="H650" s="82"/>
      <c r="I650" s="205"/>
      <c r="J650" s="169">
        <v>40373</v>
      </c>
      <c r="K650" s="87">
        <v>-5730000</v>
      </c>
      <c r="L650" s="88">
        <f t="shared" ref="L650:L657" si="73">L649+K650</f>
        <v>5900000</v>
      </c>
      <c r="M650" s="154" t="s">
        <v>50</v>
      </c>
    </row>
    <row r="651" spans="1:13" s="258" customFormat="1" ht="28.5" customHeight="1">
      <c r="A651" s="80"/>
      <c r="B651" s="131">
        <v>10439</v>
      </c>
      <c r="C651" s="81"/>
      <c r="D651" s="82"/>
      <c r="E651" s="82"/>
      <c r="F651" s="83"/>
      <c r="G651" s="84"/>
      <c r="H651" s="82"/>
      <c r="I651" s="205"/>
      <c r="J651" s="169">
        <v>40451</v>
      </c>
      <c r="K651" s="87">
        <v>2658280</v>
      </c>
      <c r="L651" s="88">
        <f t="shared" si="73"/>
        <v>8558280</v>
      </c>
      <c r="M651" s="154" t="s">
        <v>50</v>
      </c>
    </row>
    <row r="652" spans="1:13" s="258" customFormat="1" ht="28.5" customHeight="1">
      <c r="A652" s="80"/>
      <c r="B652" s="131">
        <v>10439</v>
      </c>
      <c r="C652" s="81"/>
      <c r="D652" s="82"/>
      <c r="E652" s="82"/>
      <c r="F652" s="83"/>
      <c r="G652" s="84"/>
      <c r="H652" s="82"/>
      <c r="I652" s="205"/>
      <c r="J652" s="169">
        <v>40549</v>
      </c>
      <c r="K652" s="89">
        <v>-12</v>
      </c>
      <c r="L652" s="88">
        <f t="shared" si="73"/>
        <v>8558268</v>
      </c>
      <c r="M652" s="154" t="s">
        <v>50</v>
      </c>
    </row>
    <row r="653" spans="1:13" s="258" customFormat="1" ht="28.5" customHeight="1">
      <c r="A653" s="80"/>
      <c r="B653" s="131">
        <v>10439</v>
      </c>
      <c r="C653" s="81"/>
      <c r="D653" s="82"/>
      <c r="E653" s="82"/>
      <c r="F653" s="83"/>
      <c r="G653" s="84"/>
      <c r="H653" s="82"/>
      <c r="I653" s="205"/>
      <c r="J653" s="169">
        <v>40632</v>
      </c>
      <c r="K653" s="89">
        <v>-14</v>
      </c>
      <c r="L653" s="88">
        <f t="shared" si="73"/>
        <v>8558254</v>
      </c>
      <c r="M653" s="154" t="s">
        <v>492</v>
      </c>
    </row>
    <row r="654" spans="1:13" s="258" customFormat="1" ht="28.5" customHeight="1">
      <c r="A654" s="80"/>
      <c r="B654" s="131">
        <v>10439</v>
      </c>
      <c r="C654" s="81"/>
      <c r="D654" s="82"/>
      <c r="E654" s="82"/>
      <c r="F654" s="83"/>
      <c r="G654" s="84"/>
      <c r="H654" s="82"/>
      <c r="I654" s="205"/>
      <c r="J654" s="169">
        <v>40723</v>
      </c>
      <c r="K654" s="89">
        <v>-129</v>
      </c>
      <c r="L654" s="88">
        <f t="shared" si="73"/>
        <v>8558125</v>
      </c>
      <c r="M654" s="154" t="s">
        <v>492</v>
      </c>
    </row>
    <row r="655" spans="1:13" s="258" customFormat="1" ht="28.5" customHeight="1">
      <c r="A655" s="80"/>
      <c r="B655" s="215">
        <v>10439</v>
      </c>
      <c r="C655" s="81"/>
      <c r="D655" s="82"/>
      <c r="E655" s="82"/>
      <c r="F655" s="83"/>
      <c r="G655" s="84"/>
      <c r="H655" s="82"/>
      <c r="I655" s="205"/>
      <c r="J655" s="169">
        <v>41088</v>
      </c>
      <c r="K655" s="87">
        <v>-94</v>
      </c>
      <c r="L655" s="88">
        <f t="shared" si="73"/>
        <v>8558031</v>
      </c>
      <c r="M655" s="154" t="s">
        <v>492</v>
      </c>
    </row>
    <row r="656" spans="1:13" s="258" customFormat="1" ht="28.2" customHeight="1">
      <c r="A656" s="80"/>
      <c r="B656" s="215">
        <v>10439</v>
      </c>
      <c r="C656" s="160"/>
      <c r="D656" s="172"/>
      <c r="E656" s="107"/>
      <c r="F656" s="104"/>
      <c r="G656" s="100"/>
      <c r="H656" s="82"/>
      <c r="I656" s="205"/>
      <c r="J656" s="169">
        <v>41179</v>
      </c>
      <c r="K656" s="87">
        <v>-256</v>
      </c>
      <c r="L656" s="88">
        <f t="shared" si="73"/>
        <v>8557775</v>
      </c>
      <c r="M656" s="154" t="s">
        <v>492</v>
      </c>
    </row>
    <row r="657" spans="1:15" s="258" customFormat="1" ht="28.5" customHeight="1">
      <c r="A657" s="108"/>
      <c r="B657" s="215">
        <v>10439</v>
      </c>
      <c r="C657" s="109"/>
      <c r="D657" s="97"/>
      <c r="E657" s="97"/>
      <c r="F657" s="110"/>
      <c r="G657" s="96"/>
      <c r="H657" s="97"/>
      <c r="I657" s="198"/>
      <c r="J657" s="169">
        <v>41270</v>
      </c>
      <c r="K657" s="87">
        <v>-43</v>
      </c>
      <c r="L657" s="88">
        <f t="shared" si="73"/>
        <v>8557732</v>
      </c>
      <c r="M657" s="154" t="s">
        <v>492</v>
      </c>
      <c r="O657" s="145"/>
    </row>
    <row r="658" spans="1:15" s="258" customFormat="1" ht="28.5" customHeight="1">
      <c r="A658" s="90">
        <v>40016</v>
      </c>
      <c r="B658" s="162" t="s">
        <v>36</v>
      </c>
      <c r="C658" s="159" t="s">
        <v>39</v>
      </c>
      <c r="D658" s="171" t="s">
        <v>98</v>
      </c>
      <c r="E658" s="105" t="s">
        <v>12</v>
      </c>
      <c r="F658" s="103" t="s">
        <v>147</v>
      </c>
      <c r="G658" s="98">
        <v>860000</v>
      </c>
      <c r="H658" s="92" t="s">
        <v>70</v>
      </c>
      <c r="I658" s="205"/>
      <c r="J658" s="112">
        <v>40086</v>
      </c>
      <c r="K658" s="111">
        <v>-490000</v>
      </c>
      <c r="L658" s="88">
        <f>G658+K658</f>
        <v>370000</v>
      </c>
      <c r="M658" s="158" t="s">
        <v>215</v>
      </c>
    </row>
    <row r="659" spans="1:15" s="258" customFormat="1" ht="28.5" customHeight="1">
      <c r="A659" s="80"/>
      <c r="B659" s="215">
        <v>1000455</v>
      </c>
      <c r="C659" s="160"/>
      <c r="D659" s="172"/>
      <c r="E659" s="107"/>
      <c r="F659" s="104"/>
      <c r="G659" s="100"/>
      <c r="H659" s="82"/>
      <c r="I659" s="205"/>
      <c r="J659" s="169">
        <v>40177</v>
      </c>
      <c r="K659" s="87">
        <v>6750000</v>
      </c>
      <c r="L659" s="88">
        <f>L658+K659</f>
        <v>7120000</v>
      </c>
      <c r="M659" s="154" t="s">
        <v>293</v>
      </c>
    </row>
    <row r="660" spans="1:15" s="258" customFormat="1" ht="28.5" customHeight="1">
      <c r="A660" s="80"/>
      <c r="B660" s="215">
        <v>1000455</v>
      </c>
      <c r="C660" s="160"/>
      <c r="D660" s="172"/>
      <c r="E660" s="107"/>
      <c r="F660" s="104"/>
      <c r="G660" s="100"/>
      <c r="H660" s="82"/>
      <c r="I660" s="205"/>
      <c r="J660" s="169">
        <v>40263</v>
      </c>
      <c r="K660" s="87">
        <v>-6340000</v>
      </c>
      <c r="L660" s="88">
        <f>L659+K660</f>
        <v>780000</v>
      </c>
      <c r="M660" s="154" t="s">
        <v>50</v>
      </c>
    </row>
    <row r="661" spans="1:15" s="258" customFormat="1" ht="28.5" customHeight="1">
      <c r="A661" s="80"/>
      <c r="B661" s="215">
        <v>1000455</v>
      </c>
      <c r="C661" s="160"/>
      <c r="D661" s="172"/>
      <c r="E661" s="107"/>
      <c r="F661" s="104"/>
      <c r="G661" s="100"/>
      <c r="H661" s="82"/>
      <c r="I661" s="205"/>
      <c r="J661" s="169">
        <v>40373</v>
      </c>
      <c r="K661" s="87">
        <v>-180000</v>
      </c>
      <c r="L661" s="88">
        <f t="shared" ref="L661:L666" si="74">L660+K661</f>
        <v>600000</v>
      </c>
      <c r="M661" s="154" t="s">
        <v>50</v>
      </c>
    </row>
    <row r="662" spans="1:15" s="258" customFormat="1" ht="28.5" customHeight="1">
      <c r="A662" s="80"/>
      <c r="B662" s="135">
        <v>1000455</v>
      </c>
      <c r="C662" s="160"/>
      <c r="D662" s="172"/>
      <c r="E662" s="107"/>
      <c r="F662" s="104"/>
      <c r="G662" s="100"/>
      <c r="H662" s="82"/>
      <c r="I662" s="205"/>
      <c r="J662" s="169">
        <v>40451</v>
      </c>
      <c r="K662" s="87">
        <v>125278</v>
      </c>
      <c r="L662" s="88">
        <f t="shared" si="74"/>
        <v>725278</v>
      </c>
      <c r="M662" s="154" t="s">
        <v>50</v>
      </c>
    </row>
    <row r="663" spans="1:15" s="258" customFormat="1" ht="28.5" customHeight="1">
      <c r="A663" s="80"/>
      <c r="B663" s="131">
        <v>1000455</v>
      </c>
      <c r="C663" s="81"/>
      <c r="D663" s="82"/>
      <c r="E663" s="82"/>
      <c r="F663" s="83"/>
      <c r="G663" s="84"/>
      <c r="H663" s="82"/>
      <c r="I663" s="205"/>
      <c r="J663" s="169">
        <v>40632</v>
      </c>
      <c r="K663" s="89">
        <v>-1</v>
      </c>
      <c r="L663" s="88">
        <f t="shared" si="74"/>
        <v>725277</v>
      </c>
      <c r="M663" s="154" t="s">
        <v>492</v>
      </c>
    </row>
    <row r="664" spans="1:15" s="258" customFormat="1" ht="28.5" customHeight="1">
      <c r="A664" s="80"/>
      <c r="B664" s="131">
        <v>1000455</v>
      </c>
      <c r="C664" s="81"/>
      <c r="D664" s="82"/>
      <c r="E664" s="82"/>
      <c r="F664" s="83"/>
      <c r="G664" s="84"/>
      <c r="H664" s="82"/>
      <c r="I664" s="205"/>
      <c r="J664" s="169">
        <v>40723</v>
      </c>
      <c r="K664" s="89">
        <v>-4</v>
      </c>
      <c r="L664" s="88">
        <f t="shared" si="74"/>
        <v>725273</v>
      </c>
      <c r="M664" s="154" t="s">
        <v>492</v>
      </c>
    </row>
    <row r="665" spans="1:15" s="258" customFormat="1" ht="28.5" customHeight="1">
      <c r="A665" s="80"/>
      <c r="B665" s="131">
        <v>1000455</v>
      </c>
      <c r="C665" s="81"/>
      <c r="D665" s="82"/>
      <c r="E665" s="82"/>
      <c r="F665" s="83"/>
      <c r="G665" s="84"/>
      <c r="H665" s="82"/>
      <c r="I665" s="205"/>
      <c r="J665" s="169">
        <v>41088</v>
      </c>
      <c r="K665" s="89">
        <v>-1</v>
      </c>
      <c r="L665" s="88">
        <f t="shared" si="74"/>
        <v>725272</v>
      </c>
      <c r="M665" s="154" t="s">
        <v>492</v>
      </c>
    </row>
    <row r="666" spans="1:15" s="258" customFormat="1" ht="28.5" customHeight="1">
      <c r="A666" s="80"/>
      <c r="B666" s="131">
        <v>1000455</v>
      </c>
      <c r="C666" s="81"/>
      <c r="D666" s="82"/>
      <c r="E666" s="82"/>
      <c r="F666" s="83"/>
      <c r="G666" s="96"/>
      <c r="H666" s="97"/>
      <c r="I666" s="198"/>
      <c r="J666" s="169">
        <v>41179</v>
      </c>
      <c r="K666" s="89">
        <v>-1</v>
      </c>
      <c r="L666" s="88">
        <f t="shared" si="74"/>
        <v>725271</v>
      </c>
      <c r="M666" s="154" t="s">
        <v>492</v>
      </c>
      <c r="O666" s="145"/>
    </row>
    <row r="667" spans="1:15" s="258" customFormat="1" ht="28.5" customHeight="1">
      <c r="A667" s="90">
        <v>40023</v>
      </c>
      <c r="B667" s="162" t="s">
        <v>41</v>
      </c>
      <c r="C667" s="159" t="s">
        <v>135</v>
      </c>
      <c r="D667" s="171" t="s">
        <v>105</v>
      </c>
      <c r="E667" s="105" t="s">
        <v>12</v>
      </c>
      <c r="F667" s="103" t="s">
        <v>147</v>
      </c>
      <c r="G667" s="98">
        <v>6460000</v>
      </c>
      <c r="H667" s="92" t="s">
        <v>70</v>
      </c>
      <c r="I667" s="205"/>
      <c r="J667" s="112">
        <v>40086</v>
      </c>
      <c r="K667" s="111">
        <v>-1530000</v>
      </c>
      <c r="L667" s="88">
        <f>G667+K667</f>
        <v>4930000</v>
      </c>
      <c r="M667" s="158" t="s">
        <v>215</v>
      </c>
    </row>
    <row r="668" spans="1:15" s="258" customFormat="1" ht="28.5" customHeight="1">
      <c r="A668" s="80"/>
      <c r="B668" s="215">
        <v>10455</v>
      </c>
      <c r="C668" s="160"/>
      <c r="D668" s="172"/>
      <c r="E668" s="107"/>
      <c r="F668" s="104"/>
      <c r="G668" s="100"/>
      <c r="H668" s="82"/>
      <c r="I668" s="205"/>
      <c r="J668" s="169">
        <v>40177</v>
      </c>
      <c r="K668" s="87">
        <v>680000</v>
      </c>
      <c r="L668" s="88">
        <f>L667+K668</f>
        <v>5610000</v>
      </c>
      <c r="M668" s="154" t="s">
        <v>293</v>
      </c>
    </row>
    <row r="669" spans="1:15" s="258" customFormat="1" ht="28.5" customHeight="1">
      <c r="A669" s="80"/>
      <c r="B669" s="215">
        <v>10455</v>
      </c>
      <c r="C669" s="160"/>
      <c r="D669" s="172"/>
      <c r="E669" s="107"/>
      <c r="F669" s="104"/>
      <c r="G669" s="100"/>
      <c r="H669" s="82"/>
      <c r="I669" s="205"/>
      <c r="J669" s="169">
        <v>40263</v>
      </c>
      <c r="K669" s="87">
        <v>2460000</v>
      </c>
      <c r="L669" s="88">
        <f>L668+K669</f>
        <v>8070000</v>
      </c>
      <c r="M669" s="154" t="s">
        <v>50</v>
      </c>
    </row>
    <row r="670" spans="1:15" s="258" customFormat="1" ht="28.5" customHeight="1">
      <c r="A670" s="80"/>
      <c r="B670" s="215">
        <v>10455</v>
      </c>
      <c r="C670" s="160"/>
      <c r="D670" s="172"/>
      <c r="E670" s="107"/>
      <c r="F670" s="104"/>
      <c r="G670" s="100"/>
      <c r="H670" s="82"/>
      <c r="I670" s="205"/>
      <c r="J670" s="169">
        <v>40373</v>
      </c>
      <c r="K670" s="87">
        <v>-2470000</v>
      </c>
      <c r="L670" s="88">
        <f t="shared" ref="L670:L677" si="75">L669+K670</f>
        <v>5600000</v>
      </c>
      <c r="M670" s="154" t="s">
        <v>50</v>
      </c>
    </row>
    <row r="671" spans="1:15" s="258" customFormat="1" ht="28.5" customHeight="1">
      <c r="A671" s="80"/>
      <c r="B671" s="131">
        <v>10455</v>
      </c>
      <c r="C671" s="81"/>
      <c r="D671" s="82"/>
      <c r="E671" s="82"/>
      <c r="F671" s="83"/>
      <c r="G671" s="84"/>
      <c r="H671" s="82"/>
      <c r="I671" s="205"/>
      <c r="J671" s="169">
        <v>40451</v>
      </c>
      <c r="K671" s="87">
        <v>2523114</v>
      </c>
      <c r="L671" s="88">
        <f t="shared" si="75"/>
        <v>8123114</v>
      </c>
      <c r="M671" s="154" t="s">
        <v>50</v>
      </c>
    </row>
    <row r="672" spans="1:15" s="258" customFormat="1" ht="28.5" customHeight="1">
      <c r="A672" s="80"/>
      <c r="B672" s="131">
        <v>10455</v>
      </c>
      <c r="C672" s="81"/>
      <c r="D672" s="82"/>
      <c r="E672" s="82"/>
      <c r="F672" s="83"/>
      <c r="G672" s="84"/>
      <c r="H672" s="82"/>
      <c r="I672" s="205"/>
      <c r="J672" s="169">
        <v>40549</v>
      </c>
      <c r="K672" s="89">
        <v>-2</v>
      </c>
      <c r="L672" s="88">
        <f t="shared" si="75"/>
        <v>8123112</v>
      </c>
      <c r="M672" s="154" t="s">
        <v>50</v>
      </c>
    </row>
    <row r="673" spans="1:15" s="258" customFormat="1" ht="28.5" customHeight="1">
      <c r="A673" s="80"/>
      <c r="B673" s="131">
        <v>10455</v>
      </c>
      <c r="C673" s="81"/>
      <c r="D673" s="82"/>
      <c r="E673" s="82"/>
      <c r="F673" s="83"/>
      <c r="G673" s="84"/>
      <c r="H673" s="82"/>
      <c r="I673" s="205"/>
      <c r="J673" s="169">
        <v>40632</v>
      </c>
      <c r="K673" s="89">
        <v>-2</v>
      </c>
      <c r="L673" s="88">
        <f t="shared" si="75"/>
        <v>8123110</v>
      </c>
      <c r="M673" s="154" t="s">
        <v>492</v>
      </c>
    </row>
    <row r="674" spans="1:15" s="258" customFormat="1" ht="28.5" customHeight="1">
      <c r="A674" s="80"/>
      <c r="B674" s="135">
        <v>10455</v>
      </c>
      <c r="C674" s="160"/>
      <c r="D674" s="172"/>
      <c r="E674" s="107"/>
      <c r="F674" s="104"/>
      <c r="G674" s="100"/>
      <c r="H674" s="82"/>
      <c r="I674" s="205"/>
      <c r="J674" s="169">
        <v>40723</v>
      </c>
      <c r="K674" s="87">
        <v>-15</v>
      </c>
      <c r="L674" s="88">
        <f t="shared" si="75"/>
        <v>8123095</v>
      </c>
      <c r="M674" s="154" t="s">
        <v>492</v>
      </c>
    </row>
    <row r="675" spans="1:15" s="258" customFormat="1" ht="28.5" customHeight="1">
      <c r="A675" s="80"/>
      <c r="B675" s="131">
        <v>10455</v>
      </c>
      <c r="C675" s="81"/>
      <c r="D675" s="82"/>
      <c r="E675" s="82"/>
      <c r="F675" s="83"/>
      <c r="G675" s="84"/>
      <c r="H675" s="82"/>
      <c r="I675" s="205"/>
      <c r="J675" s="169">
        <v>41088</v>
      </c>
      <c r="K675" s="89">
        <v>-3</v>
      </c>
      <c r="L675" s="88">
        <f t="shared" si="75"/>
        <v>8123092</v>
      </c>
      <c r="M675" s="154" t="s">
        <v>492</v>
      </c>
    </row>
    <row r="676" spans="1:15" s="258" customFormat="1" ht="28.5" customHeight="1">
      <c r="A676" s="80"/>
      <c r="B676" s="131">
        <v>10455</v>
      </c>
      <c r="C676" s="81"/>
      <c r="D676" s="82"/>
      <c r="E676" s="82"/>
      <c r="F676" s="83"/>
      <c r="G676" s="84"/>
      <c r="H676" s="82"/>
      <c r="I676" s="205"/>
      <c r="J676" s="169">
        <v>41179</v>
      </c>
      <c r="K676" s="89">
        <v>-5</v>
      </c>
      <c r="L676" s="88">
        <f t="shared" si="75"/>
        <v>8123087</v>
      </c>
      <c r="M676" s="154" t="s">
        <v>492</v>
      </c>
    </row>
    <row r="677" spans="1:15" s="258" customFormat="1" ht="28.5" customHeight="1">
      <c r="A677" s="80"/>
      <c r="B677" s="131">
        <v>10455</v>
      </c>
      <c r="C677" s="81"/>
      <c r="D677" s="82"/>
      <c r="E677" s="82"/>
      <c r="F677" s="83"/>
      <c r="G677" s="96"/>
      <c r="H677" s="97"/>
      <c r="I677" s="198"/>
      <c r="J677" s="169">
        <v>41270</v>
      </c>
      <c r="K677" s="89">
        <v>-1</v>
      </c>
      <c r="L677" s="88">
        <f t="shared" si="75"/>
        <v>8123086</v>
      </c>
      <c r="M677" s="154" t="s">
        <v>492</v>
      </c>
      <c r="O677" s="145"/>
    </row>
    <row r="678" spans="1:15" s="258" customFormat="1" ht="28.5" customHeight="1">
      <c r="A678" s="90">
        <v>40023</v>
      </c>
      <c r="B678" s="162" t="s">
        <v>42</v>
      </c>
      <c r="C678" s="159" t="s">
        <v>44</v>
      </c>
      <c r="D678" s="171" t="s">
        <v>112</v>
      </c>
      <c r="E678" s="105" t="s">
        <v>12</v>
      </c>
      <c r="F678" s="103" t="s">
        <v>147</v>
      </c>
      <c r="G678" s="98">
        <v>1090000</v>
      </c>
      <c r="H678" s="92" t="s">
        <v>70</v>
      </c>
      <c r="I678" s="205"/>
      <c r="J678" s="112">
        <v>40086</v>
      </c>
      <c r="K678" s="111">
        <v>-60000</v>
      </c>
      <c r="L678" s="88">
        <f>G678+K678</f>
        <v>1030000</v>
      </c>
      <c r="M678" s="158" t="s">
        <v>215</v>
      </c>
    </row>
    <row r="679" spans="1:15" s="258" customFormat="1" ht="28.5" customHeight="1">
      <c r="A679" s="80"/>
      <c r="B679" s="215">
        <v>1000505</v>
      </c>
      <c r="C679" s="160"/>
      <c r="D679" s="172"/>
      <c r="E679" s="107"/>
      <c r="F679" s="104"/>
      <c r="G679" s="100"/>
      <c r="H679" s="82"/>
      <c r="I679" s="205"/>
      <c r="J679" s="169">
        <v>40177</v>
      </c>
      <c r="K679" s="87">
        <v>1260000</v>
      </c>
      <c r="L679" s="88">
        <f>L678+K679</f>
        <v>2290000</v>
      </c>
      <c r="M679" s="154" t="s">
        <v>293</v>
      </c>
    </row>
    <row r="680" spans="1:15" s="258" customFormat="1" ht="28.5" customHeight="1">
      <c r="A680" s="80"/>
      <c r="B680" s="215">
        <v>1000505</v>
      </c>
      <c r="C680" s="160"/>
      <c r="D680" s="172"/>
      <c r="E680" s="107"/>
      <c r="F680" s="104"/>
      <c r="G680" s="100"/>
      <c r="H680" s="82"/>
      <c r="I680" s="205"/>
      <c r="J680" s="169">
        <v>40263</v>
      </c>
      <c r="K680" s="87">
        <v>2070000</v>
      </c>
      <c r="L680" s="88">
        <f>L679+K680</f>
        <v>4360000</v>
      </c>
      <c r="M680" s="154" t="s">
        <v>50</v>
      </c>
    </row>
    <row r="681" spans="1:15" s="258" customFormat="1" ht="28.5" customHeight="1">
      <c r="A681" s="80"/>
      <c r="B681" s="215">
        <v>1000505</v>
      </c>
      <c r="C681" s="160"/>
      <c r="D681" s="172"/>
      <c r="E681" s="107"/>
      <c r="F681" s="104"/>
      <c r="G681" s="100"/>
      <c r="H681" s="82"/>
      <c r="I681" s="205"/>
      <c r="J681" s="169">
        <v>40373</v>
      </c>
      <c r="K681" s="87">
        <v>-3960000</v>
      </c>
      <c r="L681" s="88">
        <f t="shared" ref="L681:L688" si="76">L680+K681</f>
        <v>400000</v>
      </c>
      <c r="M681" s="154" t="s">
        <v>50</v>
      </c>
    </row>
    <row r="682" spans="1:15" s="258" customFormat="1" ht="28.5" customHeight="1">
      <c r="A682" s="80"/>
      <c r="B682" s="131">
        <v>1000505</v>
      </c>
      <c r="C682" s="81"/>
      <c r="D682" s="82"/>
      <c r="E682" s="82"/>
      <c r="F682" s="83"/>
      <c r="G682" s="84"/>
      <c r="H682" s="82"/>
      <c r="I682" s="205"/>
      <c r="J682" s="169">
        <v>40451</v>
      </c>
      <c r="K682" s="87">
        <v>180222</v>
      </c>
      <c r="L682" s="88">
        <f t="shared" si="76"/>
        <v>580222</v>
      </c>
      <c r="M682" s="154" t="s">
        <v>50</v>
      </c>
    </row>
    <row r="683" spans="1:15" s="258" customFormat="1" ht="28.5" customHeight="1">
      <c r="A683" s="80"/>
      <c r="B683" s="131">
        <v>1000505</v>
      </c>
      <c r="C683" s="81"/>
      <c r="D683" s="82"/>
      <c r="E683" s="82"/>
      <c r="F683" s="83"/>
      <c r="G683" s="84"/>
      <c r="H683" s="82"/>
      <c r="I683" s="205"/>
      <c r="J683" s="169">
        <v>40549</v>
      </c>
      <c r="K683" s="89">
        <v>-1</v>
      </c>
      <c r="L683" s="88">
        <f t="shared" si="76"/>
        <v>580221</v>
      </c>
      <c r="M683" s="154" t="s">
        <v>50</v>
      </c>
    </row>
    <row r="684" spans="1:15" s="258" customFormat="1" ht="28.5" customHeight="1">
      <c r="A684" s="80"/>
      <c r="B684" s="131">
        <v>1000505</v>
      </c>
      <c r="C684" s="81"/>
      <c r="D684" s="82"/>
      <c r="E684" s="82"/>
      <c r="F684" s="83"/>
      <c r="G684" s="84"/>
      <c r="H684" s="82"/>
      <c r="I684" s="205"/>
      <c r="J684" s="169">
        <v>40632</v>
      </c>
      <c r="K684" s="89">
        <v>-1</v>
      </c>
      <c r="L684" s="88">
        <f t="shared" si="76"/>
        <v>580220</v>
      </c>
      <c r="M684" s="154" t="s">
        <v>492</v>
      </c>
    </row>
    <row r="685" spans="1:15" s="258" customFormat="1" ht="28.5" customHeight="1">
      <c r="A685" s="80"/>
      <c r="B685" s="215">
        <v>1000505</v>
      </c>
      <c r="C685" s="81"/>
      <c r="D685" s="82"/>
      <c r="E685" s="82"/>
      <c r="F685" s="83"/>
      <c r="G685" s="84"/>
      <c r="H685" s="82"/>
      <c r="I685" s="205"/>
      <c r="J685" s="169">
        <v>40723</v>
      </c>
      <c r="K685" s="87">
        <v>-8</v>
      </c>
      <c r="L685" s="88">
        <f t="shared" si="76"/>
        <v>580212</v>
      </c>
      <c r="M685" s="154" t="s">
        <v>492</v>
      </c>
    </row>
    <row r="686" spans="1:15" s="258" customFormat="1" ht="28.5" customHeight="1">
      <c r="A686" s="80"/>
      <c r="B686" s="215">
        <v>1000505</v>
      </c>
      <c r="C686" s="81"/>
      <c r="D686" s="82"/>
      <c r="E686" s="82"/>
      <c r="F686" s="83"/>
      <c r="G686" s="84"/>
      <c r="H686" s="82"/>
      <c r="I686" s="205"/>
      <c r="J686" s="169">
        <v>41088</v>
      </c>
      <c r="K686" s="87">
        <v>-6</v>
      </c>
      <c r="L686" s="88">
        <f t="shared" si="76"/>
        <v>580206</v>
      </c>
      <c r="M686" s="154" t="s">
        <v>492</v>
      </c>
    </row>
    <row r="687" spans="1:15" s="258" customFormat="1" ht="28.5" customHeight="1">
      <c r="A687" s="80"/>
      <c r="B687" s="215">
        <v>1000505</v>
      </c>
      <c r="C687" s="81"/>
      <c r="D687" s="82"/>
      <c r="E687" s="82"/>
      <c r="F687" s="83"/>
      <c r="G687" s="84"/>
      <c r="H687" s="82"/>
      <c r="I687" s="205"/>
      <c r="J687" s="169">
        <v>41179</v>
      </c>
      <c r="K687" s="87">
        <v>-17</v>
      </c>
      <c r="L687" s="88">
        <f t="shared" si="76"/>
        <v>580189</v>
      </c>
      <c r="M687" s="154" t="s">
        <v>492</v>
      </c>
    </row>
    <row r="688" spans="1:15" s="258" customFormat="1" ht="28.2" customHeight="1">
      <c r="A688" s="80"/>
      <c r="B688" s="215">
        <v>1000505</v>
      </c>
      <c r="C688" s="81"/>
      <c r="D688" s="82"/>
      <c r="E688" s="82"/>
      <c r="F688" s="83"/>
      <c r="G688" s="96"/>
      <c r="H688" s="97"/>
      <c r="I688" s="198"/>
      <c r="J688" s="169">
        <v>41270</v>
      </c>
      <c r="K688" s="87">
        <v>-3</v>
      </c>
      <c r="L688" s="88">
        <f t="shared" si="76"/>
        <v>580186</v>
      </c>
      <c r="M688" s="154" t="s">
        <v>492</v>
      </c>
    </row>
    <row r="689" spans="1:13" s="258" customFormat="1" ht="28.5" customHeight="1">
      <c r="A689" s="90">
        <v>40023</v>
      </c>
      <c r="B689" s="162" t="s">
        <v>43</v>
      </c>
      <c r="C689" s="159" t="s">
        <v>8</v>
      </c>
      <c r="D689" s="171" t="s">
        <v>75</v>
      </c>
      <c r="E689" s="105" t="s">
        <v>12</v>
      </c>
      <c r="F689" s="103" t="s">
        <v>147</v>
      </c>
      <c r="G689" s="98">
        <v>85020000</v>
      </c>
      <c r="H689" s="92" t="s">
        <v>70</v>
      </c>
      <c r="I689" s="205"/>
      <c r="J689" s="112">
        <v>40086</v>
      </c>
      <c r="K689" s="111">
        <v>-37700000</v>
      </c>
      <c r="L689" s="88">
        <f>G689+K689</f>
        <v>47320000</v>
      </c>
      <c r="M689" s="158" t="s">
        <v>215</v>
      </c>
    </row>
    <row r="690" spans="1:13" s="258" customFormat="1" ht="28.5" customHeight="1">
      <c r="A690" s="80"/>
      <c r="B690" s="215">
        <v>1000902</v>
      </c>
      <c r="C690" s="160"/>
      <c r="D690" s="172"/>
      <c r="E690" s="107"/>
      <c r="F690" s="104"/>
      <c r="G690" s="100"/>
      <c r="H690" s="82"/>
      <c r="I690" s="205"/>
      <c r="J690" s="169">
        <v>40177</v>
      </c>
      <c r="K690" s="87">
        <v>26160000</v>
      </c>
      <c r="L690" s="88">
        <f>L689+K690</f>
        <v>73480000</v>
      </c>
      <c r="M690" s="154" t="s">
        <v>293</v>
      </c>
    </row>
    <row r="691" spans="1:13" s="258" customFormat="1" ht="28.5" customHeight="1">
      <c r="A691" s="80"/>
      <c r="B691" s="215">
        <v>1000902</v>
      </c>
      <c r="C691" s="160"/>
      <c r="D691" s="172"/>
      <c r="E691" s="107"/>
      <c r="F691" s="104"/>
      <c r="G691" s="100"/>
      <c r="H691" s="82"/>
      <c r="I691" s="205"/>
      <c r="J691" s="169">
        <v>40263</v>
      </c>
      <c r="K691" s="87">
        <v>9820000</v>
      </c>
      <c r="L691" s="88">
        <f>L690+K691</f>
        <v>83300000</v>
      </c>
      <c r="M691" s="154" t="s">
        <v>50</v>
      </c>
    </row>
    <row r="692" spans="1:13" s="258" customFormat="1" ht="28.5" customHeight="1">
      <c r="A692" s="80"/>
      <c r="B692" s="215">
        <v>1000902</v>
      </c>
      <c r="C692" s="160"/>
      <c r="D692" s="172"/>
      <c r="E692" s="107"/>
      <c r="F692" s="104"/>
      <c r="G692" s="100"/>
      <c r="H692" s="82"/>
      <c r="I692" s="205"/>
      <c r="J692" s="169">
        <v>40373</v>
      </c>
      <c r="K692" s="87">
        <v>-46200000</v>
      </c>
      <c r="L692" s="88">
        <f t="shared" ref="L692:L694" si="77">L691+K692</f>
        <v>37100000</v>
      </c>
      <c r="M692" s="154" t="s">
        <v>50</v>
      </c>
    </row>
    <row r="693" spans="1:13" s="258" customFormat="1" ht="28.5" customHeight="1">
      <c r="A693" s="80"/>
      <c r="B693" s="215">
        <v>1000902</v>
      </c>
      <c r="C693" s="81"/>
      <c r="D693" s="82"/>
      <c r="E693" s="82"/>
      <c r="F693" s="83"/>
      <c r="G693" s="84"/>
      <c r="H693" s="82"/>
      <c r="I693" s="205"/>
      <c r="J693" s="169">
        <v>40451</v>
      </c>
      <c r="K693" s="87">
        <v>-28686775</v>
      </c>
      <c r="L693" s="88">
        <f t="shared" si="77"/>
        <v>8413225</v>
      </c>
      <c r="M693" s="154" t="s">
        <v>50</v>
      </c>
    </row>
    <row r="694" spans="1:13" s="258" customFormat="1" ht="28.2" customHeight="1">
      <c r="A694" s="80"/>
      <c r="B694" s="215">
        <v>1000902</v>
      </c>
      <c r="C694" s="81"/>
      <c r="D694" s="82"/>
      <c r="E694" s="82"/>
      <c r="F694" s="83"/>
      <c r="G694" s="96"/>
      <c r="H694" s="97"/>
      <c r="I694" s="198"/>
      <c r="J694" s="169">
        <v>40515</v>
      </c>
      <c r="K694" s="87">
        <v>-8413225</v>
      </c>
      <c r="L694" s="88">
        <f t="shared" si="77"/>
        <v>0</v>
      </c>
      <c r="M694" s="154" t="s">
        <v>178</v>
      </c>
    </row>
    <row r="695" spans="1:13" s="258" customFormat="1" ht="28.5" customHeight="1">
      <c r="A695" s="90">
        <v>40025</v>
      </c>
      <c r="B695" s="162" t="s">
        <v>508</v>
      </c>
      <c r="C695" s="159" t="s">
        <v>176</v>
      </c>
      <c r="D695" s="171" t="s">
        <v>117</v>
      </c>
      <c r="E695" s="105" t="s">
        <v>12</v>
      </c>
      <c r="F695" s="103" t="s">
        <v>147</v>
      </c>
      <c r="G695" s="98">
        <v>2699720000</v>
      </c>
      <c r="H695" s="92" t="s">
        <v>70</v>
      </c>
      <c r="I695" s="205"/>
      <c r="J695" s="112">
        <v>40086</v>
      </c>
      <c r="K695" s="111">
        <v>-14850000</v>
      </c>
      <c r="L695" s="88">
        <f>G695+K695</f>
        <v>2684870000</v>
      </c>
      <c r="M695" s="158" t="s">
        <v>215</v>
      </c>
    </row>
    <row r="696" spans="1:13" s="258" customFormat="1" ht="28.5" customHeight="1">
      <c r="A696" s="80"/>
      <c r="B696" s="215">
        <v>10706</v>
      </c>
      <c r="C696" s="160"/>
      <c r="D696" s="172"/>
      <c r="E696" s="107"/>
      <c r="F696" s="104"/>
      <c r="G696" s="100"/>
      <c r="H696" s="82"/>
      <c r="I696" s="205"/>
      <c r="J696" s="169">
        <v>40177</v>
      </c>
      <c r="K696" s="87">
        <v>1178180000</v>
      </c>
      <c r="L696" s="88">
        <f>L695+K696</f>
        <v>3863050000</v>
      </c>
      <c r="M696" s="154" t="s">
        <v>293</v>
      </c>
    </row>
    <row r="697" spans="1:13" s="258" customFormat="1" ht="28.5" customHeight="1">
      <c r="A697" s="80"/>
      <c r="B697" s="215">
        <v>10706</v>
      </c>
      <c r="C697" s="160"/>
      <c r="D697" s="172"/>
      <c r="E697" s="107"/>
      <c r="F697" s="104"/>
      <c r="G697" s="100"/>
      <c r="H697" s="82"/>
      <c r="I697" s="205"/>
      <c r="J697" s="169">
        <v>40263</v>
      </c>
      <c r="K697" s="87">
        <v>1006580000</v>
      </c>
      <c r="L697" s="88">
        <f>L696+K697</f>
        <v>4869630000</v>
      </c>
      <c r="M697" s="154" t="s">
        <v>310</v>
      </c>
    </row>
    <row r="698" spans="1:13" s="258" customFormat="1" ht="28.5" customHeight="1">
      <c r="A698" s="80"/>
      <c r="B698" s="215">
        <v>10706</v>
      </c>
      <c r="C698" s="160"/>
      <c r="D698" s="172"/>
      <c r="E698" s="107"/>
      <c r="F698" s="104"/>
      <c r="G698" s="100"/>
      <c r="H698" s="82"/>
      <c r="I698" s="205"/>
      <c r="J698" s="169">
        <v>40373</v>
      </c>
      <c r="K698" s="87">
        <v>-1934230000</v>
      </c>
      <c r="L698" s="88">
        <f t="shared" ref="L698:L700" si="78">L697+K698</f>
        <v>2935400000</v>
      </c>
      <c r="M698" s="154" t="s">
        <v>50</v>
      </c>
    </row>
    <row r="699" spans="1:13" s="258" customFormat="1" ht="28.5" customHeight="1">
      <c r="A699" s="261"/>
      <c r="B699" s="129">
        <v>10706</v>
      </c>
      <c r="C699" s="81"/>
      <c r="D699" s="82"/>
      <c r="E699" s="82"/>
      <c r="F699" s="83"/>
      <c r="G699" s="84"/>
      <c r="H699" s="82"/>
      <c r="I699" s="205"/>
      <c r="J699" s="169">
        <v>40451</v>
      </c>
      <c r="K699" s="87">
        <v>72400000</v>
      </c>
      <c r="L699" s="88">
        <f t="shared" si="78"/>
        <v>3007800000</v>
      </c>
      <c r="M699" s="154" t="s">
        <v>393</v>
      </c>
    </row>
    <row r="700" spans="1:13" s="258" customFormat="1" ht="28.5" customHeight="1">
      <c r="A700" s="80"/>
      <c r="B700" s="131">
        <v>10706</v>
      </c>
      <c r="C700" s="81"/>
      <c r="D700" s="82"/>
      <c r="E700" s="82"/>
      <c r="F700" s="83"/>
      <c r="G700" s="84"/>
      <c r="H700" s="82"/>
      <c r="I700" s="205"/>
      <c r="J700" s="169">
        <v>40451</v>
      </c>
      <c r="K700" s="87">
        <v>215625536</v>
      </c>
      <c r="L700" s="88">
        <f t="shared" si="78"/>
        <v>3223425536</v>
      </c>
      <c r="M700" s="154" t="s">
        <v>50</v>
      </c>
    </row>
    <row r="701" spans="1:13" s="258" customFormat="1" ht="28.5" customHeight="1">
      <c r="A701" s="80"/>
      <c r="B701" s="129">
        <v>10706</v>
      </c>
      <c r="C701" s="81"/>
      <c r="D701" s="82"/>
      <c r="E701" s="82"/>
      <c r="F701" s="83"/>
      <c r="G701" s="84"/>
      <c r="H701" s="82"/>
      <c r="I701" s="205"/>
      <c r="J701" s="169">
        <v>40549</v>
      </c>
      <c r="K701" s="89">
        <v>-3636</v>
      </c>
      <c r="L701" s="88">
        <f t="shared" ref="L701:L709" si="79">L700+K701</f>
        <v>3223421900</v>
      </c>
      <c r="M701" s="154" t="s">
        <v>50</v>
      </c>
    </row>
    <row r="702" spans="1:13" s="258" customFormat="1" ht="28.5" customHeight="1">
      <c r="A702" s="80"/>
      <c r="B702" s="129">
        <v>10706</v>
      </c>
      <c r="C702" s="81"/>
      <c r="D702" s="82"/>
      <c r="E702" s="82"/>
      <c r="F702" s="83"/>
      <c r="G702" s="84"/>
      <c r="H702" s="82"/>
      <c r="I702" s="205"/>
      <c r="J702" s="169">
        <v>40618</v>
      </c>
      <c r="K702" s="89">
        <v>-100000</v>
      </c>
      <c r="L702" s="88">
        <f t="shared" si="79"/>
        <v>3223321900</v>
      </c>
      <c r="M702" s="158" t="s">
        <v>353</v>
      </c>
    </row>
    <row r="703" spans="1:13" s="258" customFormat="1" ht="28.5" customHeight="1">
      <c r="A703" s="80"/>
      <c r="B703" s="129">
        <v>10706</v>
      </c>
      <c r="C703" s="81"/>
      <c r="D703" s="82"/>
      <c r="E703" s="82"/>
      <c r="F703" s="83"/>
      <c r="G703" s="84"/>
      <c r="H703" s="82"/>
      <c r="I703" s="205"/>
      <c r="J703" s="169">
        <v>40632</v>
      </c>
      <c r="K703" s="89">
        <v>-3999</v>
      </c>
      <c r="L703" s="88">
        <f t="shared" si="79"/>
        <v>3223317901</v>
      </c>
      <c r="M703" s="154" t="s">
        <v>492</v>
      </c>
    </row>
    <row r="704" spans="1:13" s="258" customFormat="1" ht="28.5" customHeight="1">
      <c r="A704" s="80"/>
      <c r="B704" s="129">
        <v>10706</v>
      </c>
      <c r="C704" s="81"/>
      <c r="D704" s="82"/>
      <c r="E704" s="82"/>
      <c r="F704" s="83"/>
      <c r="G704" s="84"/>
      <c r="H704" s="82"/>
      <c r="I704" s="205"/>
      <c r="J704" s="169">
        <v>40646</v>
      </c>
      <c r="K704" s="89">
        <v>-200000</v>
      </c>
      <c r="L704" s="88">
        <f t="shared" si="79"/>
        <v>3223117901</v>
      </c>
      <c r="M704" s="158" t="s">
        <v>353</v>
      </c>
    </row>
    <row r="705" spans="1:15" s="258" customFormat="1" ht="28.5" customHeight="1">
      <c r="A705" s="80"/>
      <c r="B705" s="129">
        <v>10706</v>
      </c>
      <c r="C705" s="81"/>
      <c r="D705" s="82"/>
      <c r="E705" s="82"/>
      <c r="F705" s="83"/>
      <c r="G705" s="84"/>
      <c r="H705" s="82"/>
      <c r="I705" s="205"/>
      <c r="J705" s="169">
        <v>40676</v>
      </c>
      <c r="K705" s="89">
        <v>122700000</v>
      </c>
      <c r="L705" s="88">
        <f t="shared" si="79"/>
        <v>3345817901</v>
      </c>
      <c r="M705" s="158" t="s">
        <v>353</v>
      </c>
    </row>
    <row r="706" spans="1:15" s="258" customFormat="1" ht="28.5" customHeight="1">
      <c r="A706" s="80"/>
      <c r="B706" s="129">
        <v>10706</v>
      </c>
      <c r="C706" s="81"/>
      <c r="D706" s="82"/>
      <c r="E706" s="82"/>
      <c r="F706" s="83"/>
      <c r="G706" s="84"/>
      <c r="H706" s="82"/>
      <c r="I706" s="205"/>
      <c r="J706" s="169">
        <v>40723</v>
      </c>
      <c r="K706" s="89">
        <v>-34606</v>
      </c>
      <c r="L706" s="88">
        <f t="shared" si="79"/>
        <v>3345783295</v>
      </c>
      <c r="M706" s="154" t="s">
        <v>492</v>
      </c>
    </row>
    <row r="707" spans="1:15" s="258" customFormat="1" ht="28.5" customHeight="1">
      <c r="A707" s="80"/>
      <c r="B707" s="129">
        <v>10706</v>
      </c>
      <c r="C707" s="81"/>
      <c r="D707" s="82"/>
      <c r="E707" s="82"/>
      <c r="F707" s="83"/>
      <c r="G707" s="84"/>
      <c r="H707" s="82"/>
      <c r="I707" s="205"/>
      <c r="J707" s="169">
        <v>40738</v>
      </c>
      <c r="K707" s="89">
        <v>600000</v>
      </c>
      <c r="L707" s="88">
        <f t="shared" si="79"/>
        <v>3346383295</v>
      </c>
      <c r="M707" s="158" t="s">
        <v>353</v>
      </c>
    </row>
    <row r="708" spans="1:15" s="258" customFormat="1" ht="28.5" customHeight="1">
      <c r="A708" s="80"/>
      <c r="B708" s="129">
        <v>10706</v>
      </c>
      <c r="C708" s="81"/>
      <c r="D708" s="82"/>
      <c r="E708" s="82"/>
      <c r="F708" s="83"/>
      <c r="G708" s="84"/>
      <c r="H708" s="82"/>
      <c r="I708" s="205"/>
      <c r="J708" s="169">
        <v>40771</v>
      </c>
      <c r="K708" s="89">
        <v>-400000</v>
      </c>
      <c r="L708" s="88">
        <f t="shared" si="79"/>
        <v>3345983295</v>
      </c>
      <c r="M708" s="158" t="s">
        <v>353</v>
      </c>
    </row>
    <row r="709" spans="1:15" s="258" customFormat="1" ht="28.5" customHeight="1">
      <c r="A709" s="80"/>
      <c r="B709" s="129">
        <v>10706</v>
      </c>
      <c r="C709" s="81"/>
      <c r="D709" s="82"/>
      <c r="E709" s="82"/>
      <c r="F709" s="83"/>
      <c r="G709" s="84"/>
      <c r="H709" s="82"/>
      <c r="I709" s="211"/>
      <c r="J709" s="169">
        <v>40801</v>
      </c>
      <c r="K709" s="89">
        <v>-100000</v>
      </c>
      <c r="L709" s="88">
        <f t="shared" si="79"/>
        <v>3345883295</v>
      </c>
      <c r="M709" s="158" t="s">
        <v>353</v>
      </c>
    </row>
    <row r="710" spans="1:15" s="258" customFormat="1" ht="28.5" customHeight="1">
      <c r="A710" s="80"/>
      <c r="B710" s="129">
        <v>10706</v>
      </c>
      <c r="C710" s="81"/>
      <c r="D710" s="82"/>
      <c r="E710" s="82"/>
      <c r="F710" s="83"/>
      <c r="G710" s="84"/>
      <c r="H710" s="82"/>
      <c r="I710" s="211"/>
      <c r="J710" s="169">
        <v>40830</v>
      </c>
      <c r="K710" s="89">
        <v>200000</v>
      </c>
      <c r="L710" s="88">
        <f t="shared" ref="L710:L711" si="80">L709+K710</f>
        <v>3346083295</v>
      </c>
      <c r="M710" s="158" t="s">
        <v>353</v>
      </c>
    </row>
    <row r="711" spans="1:15" s="258" customFormat="1" ht="28.5" customHeight="1">
      <c r="A711" s="80"/>
      <c r="B711" s="129">
        <v>10706</v>
      </c>
      <c r="C711" s="81"/>
      <c r="D711" s="82"/>
      <c r="E711" s="82"/>
      <c r="F711" s="83"/>
      <c r="G711" s="84"/>
      <c r="H711" s="82"/>
      <c r="I711" s="211"/>
      <c r="J711" s="169">
        <v>40835</v>
      </c>
      <c r="K711" s="89">
        <v>519211308.69999999</v>
      </c>
      <c r="L711" s="88">
        <f t="shared" si="80"/>
        <v>3865294603.6999998</v>
      </c>
      <c r="M711" s="155" t="s">
        <v>353</v>
      </c>
    </row>
    <row r="712" spans="1:15" s="258" customFormat="1" ht="28.5" customHeight="1">
      <c r="A712" s="80"/>
      <c r="B712" s="129">
        <v>10706</v>
      </c>
      <c r="C712" s="81"/>
      <c r="D712" s="82"/>
      <c r="E712" s="82"/>
      <c r="F712" s="83"/>
      <c r="G712" s="84"/>
      <c r="H712" s="82"/>
      <c r="I712" s="211"/>
      <c r="J712" s="169">
        <v>40863</v>
      </c>
      <c r="K712" s="89">
        <v>-2800000</v>
      </c>
      <c r="L712" s="88">
        <f t="shared" ref="L712:L725" si="81">L711+K712</f>
        <v>3862494603.6999998</v>
      </c>
      <c r="M712" s="155" t="s">
        <v>353</v>
      </c>
    </row>
    <row r="713" spans="1:15" s="258" customFormat="1" ht="28.5" customHeight="1">
      <c r="A713" s="80"/>
      <c r="B713" s="129">
        <v>10706</v>
      </c>
      <c r="C713" s="81"/>
      <c r="D713" s="82"/>
      <c r="E713" s="82"/>
      <c r="F713" s="83"/>
      <c r="G713" s="84"/>
      <c r="H713" s="82"/>
      <c r="I713" s="211"/>
      <c r="J713" s="169">
        <v>40921</v>
      </c>
      <c r="K713" s="89">
        <v>-100000</v>
      </c>
      <c r="L713" s="88">
        <f t="shared" si="81"/>
        <v>3862394603.6999998</v>
      </c>
      <c r="M713" s="155" t="s">
        <v>353</v>
      </c>
    </row>
    <row r="714" spans="1:15" s="258" customFormat="1" ht="28.5" customHeight="1">
      <c r="A714" s="80"/>
      <c r="B714" s="129">
        <v>10706</v>
      </c>
      <c r="C714" s="81"/>
      <c r="D714" s="82"/>
      <c r="E714" s="82"/>
      <c r="F714" s="83"/>
      <c r="G714" s="84"/>
      <c r="H714" s="82"/>
      <c r="I714" s="211"/>
      <c r="J714" s="169">
        <v>40955</v>
      </c>
      <c r="K714" s="89">
        <v>-100000</v>
      </c>
      <c r="L714" s="88">
        <f t="shared" si="81"/>
        <v>3862294603.6999998</v>
      </c>
      <c r="M714" s="155" t="s">
        <v>353</v>
      </c>
    </row>
    <row r="715" spans="1:15" s="258" customFormat="1" ht="28.5" customHeight="1">
      <c r="A715" s="80"/>
      <c r="B715" s="129">
        <v>10706</v>
      </c>
      <c r="C715" s="81"/>
      <c r="D715" s="82"/>
      <c r="E715" s="82"/>
      <c r="F715" s="83"/>
      <c r="G715" s="84"/>
      <c r="H715" s="82"/>
      <c r="I715" s="211"/>
      <c r="J715" s="169">
        <v>41045</v>
      </c>
      <c r="K715" s="89">
        <v>-126080000</v>
      </c>
      <c r="L715" s="88">
        <f t="shared" si="81"/>
        <v>3736214603.6999998</v>
      </c>
      <c r="M715" s="155" t="s">
        <v>353</v>
      </c>
    </row>
    <row r="716" spans="1:15" s="258" customFormat="1" ht="28.5" customHeight="1">
      <c r="A716" s="80"/>
      <c r="B716" s="129">
        <v>10706</v>
      </c>
      <c r="C716" s="81"/>
      <c r="D716" s="82"/>
      <c r="E716" s="82"/>
      <c r="F716" s="83"/>
      <c r="G716" s="84"/>
      <c r="H716" s="82"/>
      <c r="I716" s="211"/>
      <c r="J716" s="169">
        <v>41074</v>
      </c>
      <c r="K716" s="89">
        <v>-1620000</v>
      </c>
      <c r="L716" s="88">
        <f t="shared" si="81"/>
        <v>3734594603.6999998</v>
      </c>
      <c r="M716" s="155" t="s">
        <v>353</v>
      </c>
    </row>
    <row r="717" spans="1:15" s="258" customFormat="1" ht="28.5" customHeight="1">
      <c r="A717" s="80"/>
      <c r="B717" s="129">
        <v>10706</v>
      </c>
      <c r="C717" s="81"/>
      <c r="D717" s="82"/>
      <c r="E717" s="82"/>
      <c r="F717" s="83"/>
      <c r="G717" s="84"/>
      <c r="H717" s="82"/>
      <c r="I717" s="211"/>
      <c r="J717" s="169">
        <v>41088</v>
      </c>
      <c r="K717" s="89">
        <v>-16192</v>
      </c>
      <c r="L717" s="88">
        <f t="shared" si="81"/>
        <v>3734578411.6999998</v>
      </c>
      <c r="M717" s="154" t="s">
        <v>492</v>
      </c>
    </row>
    <row r="718" spans="1:15" s="258" customFormat="1" ht="28.5" customHeight="1">
      <c r="A718" s="80"/>
      <c r="B718" s="129">
        <v>10706</v>
      </c>
      <c r="C718" s="81"/>
      <c r="D718" s="82"/>
      <c r="E718" s="82"/>
      <c r="F718" s="83"/>
      <c r="G718" s="84"/>
      <c r="H718" s="82"/>
      <c r="I718" s="211"/>
      <c r="J718" s="169">
        <v>41106</v>
      </c>
      <c r="K718" s="89">
        <v>-2300000</v>
      </c>
      <c r="L718" s="88">
        <f t="shared" si="81"/>
        <v>3732278411.6999998</v>
      </c>
      <c r="M718" s="155" t="s">
        <v>353</v>
      </c>
    </row>
    <row r="719" spans="1:15" s="258" customFormat="1" ht="28.5" customHeight="1">
      <c r="A719" s="80"/>
      <c r="B719" s="129">
        <v>10706</v>
      </c>
      <c r="C719" s="81"/>
      <c r="D719" s="82"/>
      <c r="E719" s="82"/>
      <c r="F719" s="83"/>
      <c r="G719" s="84"/>
      <c r="H719" s="82"/>
      <c r="I719" s="211"/>
      <c r="J719" s="169">
        <v>41137</v>
      </c>
      <c r="K719" s="89">
        <v>-20000</v>
      </c>
      <c r="L719" s="88">
        <f t="shared" si="81"/>
        <v>3732258411.6999998</v>
      </c>
      <c r="M719" s="155" t="s">
        <v>353</v>
      </c>
    </row>
    <row r="720" spans="1:15" s="258" customFormat="1" ht="28.5" customHeight="1">
      <c r="A720" s="80"/>
      <c r="B720" s="129">
        <v>10706</v>
      </c>
      <c r="C720" s="81"/>
      <c r="D720" s="82"/>
      <c r="E720" s="82"/>
      <c r="F720" s="83"/>
      <c r="G720" s="84"/>
      <c r="H720" s="82"/>
      <c r="I720" s="211"/>
      <c r="J720" s="169">
        <v>41179</v>
      </c>
      <c r="K720" s="89">
        <v>-37341</v>
      </c>
      <c r="L720" s="88">
        <f t="shared" si="81"/>
        <v>3732221070.6999998</v>
      </c>
      <c r="M720" s="154" t="s">
        <v>492</v>
      </c>
      <c r="O720" s="145"/>
    </row>
    <row r="721" spans="1:15" s="258" customFormat="1" ht="28.5" customHeight="1">
      <c r="A721" s="80"/>
      <c r="B721" s="129">
        <v>10706</v>
      </c>
      <c r="C721" s="81"/>
      <c r="D721" s="82"/>
      <c r="E721" s="82"/>
      <c r="F721" s="83"/>
      <c r="G721" s="84"/>
      <c r="H721" s="82"/>
      <c r="I721" s="211"/>
      <c r="J721" s="169">
        <v>41198</v>
      </c>
      <c r="K721" s="89">
        <v>-1130000</v>
      </c>
      <c r="L721" s="88">
        <f t="shared" si="81"/>
        <v>3731091070.6999998</v>
      </c>
      <c r="M721" s="155" t="s">
        <v>353</v>
      </c>
      <c r="O721" s="145"/>
    </row>
    <row r="722" spans="1:15" s="258" customFormat="1" ht="28.5" customHeight="1">
      <c r="A722" s="80"/>
      <c r="B722" s="129">
        <v>10706</v>
      </c>
      <c r="C722" s="81"/>
      <c r="D722" s="82"/>
      <c r="E722" s="82"/>
      <c r="F722" s="83"/>
      <c r="G722" s="84"/>
      <c r="H722" s="82"/>
      <c r="I722" s="211"/>
      <c r="J722" s="169">
        <v>41228</v>
      </c>
      <c r="K722" s="89">
        <v>-3770000</v>
      </c>
      <c r="L722" s="88">
        <f t="shared" si="81"/>
        <v>3727321070.6999998</v>
      </c>
      <c r="M722" s="155" t="s">
        <v>353</v>
      </c>
      <c r="O722" s="145"/>
    </row>
    <row r="723" spans="1:15" s="258" customFormat="1" ht="28.5" customHeight="1">
      <c r="A723" s="80"/>
      <c r="B723" s="129">
        <v>10706</v>
      </c>
      <c r="C723" s="81"/>
      <c r="D723" s="82"/>
      <c r="E723" s="82"/>
      <c r="F723" s="83"/>
      <c r="G723" s="84"/>
      <c r="H723" s="82"/>
      <c r="I723" s="211"/>
      <c r="J723" s="169">
        <v>41257</v>
      </c>
      <c r="K723" s="89">
        <v>-180000</v>
      </c>
      <c r="L723" s="88">
        <f t="shared" si="81"/>
        <v>3727141070.6999998</v>
      </c>
      <c r="M723" s="155" t="s">
        <v>353</v>
      </c>
      <c r="O723" s="145"/>
    </row>
    <row r="724" spans="1:15" s="258" customFormat="1" ht="28.5" customHeight="1">
      <c r="A724" s="80"/>
      <c r="B724" s="129">
        <v>10706</v>
      </c>
      <c r="C724" s="81"/>
      <c r="D724" s="82"/>
      <c r="E724" s="82"/>
      <c r="F724" s="83"/>
      <c r="G724" s="84"/>
      <c r="H724" s="82"/>
      <c r="I724" s="211"/>
      <c r="J724" s="169">
        <v>41270</v>
      </c>
      <c r="K724" s="89">
        <v>-4535</v>
      </c>
      <c r="L724" s="88">
        <f t="shared" si="81"/>
        <v>3727136535.6999998</v>
      </c>
      <c r="M724" s="154" t="s">
        <v>492</v>
      </c>
      <c r="O724" s="145"/>
    </row>
    <row r="725" spans="1:15" s="258" customFormat="1" ht="28.5" customHeight="1">
      <c r="A725" s="80"/>
      <c r="B725" s="129">
        <v>10706</v>
      </c>
      <c r="C725" s="81"/>
      <c r="D725" s="82"/>
      <c r="E725" s="82"/>
      <c r="F725" s="83"/>
      <c r="G725" s="84"/>
      <c r="H725" s="82"/>
      <c r="I725" s="211"/>
      <c r="J725" s="169">
        <v>41290</v>
      </c>
      <c r="K725" s="89">
        <v>-60000</v>
      </c>
      <c r="L725" s="88">
        <f t="shared" si="81"/>
        <v>3727076535.6999998</v>
      </c>
      <c r="M725" s="155" t="s">
        <v>353</v>
      </c>
      <c r="O725" s="145"/>
    </row>
    <row r="726" spans="1:15" s="258" customFormat="1" ht="28.5" customHeight="1">
      <c r="A726" s="90">
        <v>40025</v>
      </c>
      <c r="B726" s="162" t="s">
        <v>177</v>
      </c>
      <c r="C726" s="159" t="s">
        <v>176</v>
      </c>
      <c r="D726" s="171" t="s">
        <v>117</v>
      </c>
      <c r="E726" s="105" t="s">
        <v>12</v>
      </c>
      <c r="F726" s="103" t="s">
        <v>147</v>
      </c>
      <c r="G726" s="98">
        <v>707380000</v>
      </c>
      <c r="H726" s="92" t="s">
        <v>70</v>
      </c>
      <c r="I726" s="213"/>
      <c r="J726" s="112">
        <v>40086</v>
      </c>
      <c r="K726" s="111">
        <v>-10000</v>
      </c>
      <c r="L726" s="88">
        <f>G726+K726</f>
        <v>707370000</v>
      </c>
      <c r="M726" s="158" t="s">
        <v>215</v>
      </c>
    </row>
    <row r="727" spans="1:15" s="258" customFormat="1" ht="28.5" customHeight="1">
      <c r="A727" s="80"/>
      <c r="B727" s="215">
        <v>1001020</v>
      </c>
      <c r="C727" s="160"/>
      <c r="D727" s="172"/>
      <c r="E727" s="107"/>
      <c r="F727" s="104"/>
      <c r="G727" s="100"/>
      <c r="H727" s="82"/>
      <c r="I727" s="205"/>
      <c r="J727" s="169">
        <v>40177</v>
      </c>
      <c r="K727" s="87">
        <v>502430000</v>
      </c>
      <c r="L727" s="88">
        <f>L726+K727</f>
        <v>1209800000</v>
      </c>
      <c r="M727" s="154" t="s">
        <v>293</v>
      </c>
    </row>
    <row r="728" spans="1:15" s="258" customFormat="1" ht="28.5" customHeight="1">
      <c r="A728" s="80"/>
      <c r="B728" s="215">
        <v>1001020</v>
      </c>
      <c r="C728" s="160"/>
      <c r="D728" s="172"/>
      <c r="E728" s="107"/>
      <c r="F728" s="104"/>
      <c r="G728" s="100"/>
      <c r="H728" s="82"/>
      <c r="I728" s="205"/>
      <c r="J728" s="169">
        <v>40263</v>
      </c>
      <c r="K728" s="87">
        <v>-134560000</v>
      </c>
      <c r="L728" s="88">
        <f>L727+K728</f>
        <v>1075240000</v>
      </c>
      <c r="M728" s="154" t="s">
        <v>310</v>
      </c>
    </row>
    <row r="729" spans="1:15" s="258" customFormat="1" ht="28.5" customHeight="1">
      <c r="A729" s="80"/>
      <c r="B729" s="215">
        <v>1001020</v>
      </c>
      <c r="C729" s="160"/>
      <c r="D729" s="172"/>
      <c r="E729" s="107"/>
      <c r="F729" s="104"/>
      <c r="G729" s="100"/>
      <c r="H729" s="82"/>
      <c r="I729" s="205"/>
      <c r="J729" s="169">
        <v>40373</v>
      </c>
      <c r="K729" s="87">
        <v>-392140000</v>
      </c>
      <c r="L729" s="88">
        <f t="shared" ref="L729:L732" si="82">L728+K729</f>
        <v>683100000</v>
      </c>
      <c r="M729" s="154" t="s">
        <v>50</v>
      </c>
    </row>
    <row r="730" spans="1:15" s="258" customFormat="1" ht="28.5" customHeight="1">
      <c r="A730" s="80"/>
      <c r="B730" s="215">
        <v>1001020</v>
      </c>
      <c r="C730" s="160"/>
      <c r="D730" s="172"/>
      <c r="E730" s="107"/>
      <c r="F730" s="104"/>
      <c r="G730" s="100"/>
      <c r="H730" s="82"/>
      <c r="I730" s="205"/>
      <c r="J730" s="169">
        <v>40375</v>
      </c>
      <c r="K730" s="89">
        <v>-630000</v>
      </c>
      <c r="L730" s="88">
        <f t="shared" si="82"/>
        <v>682470000</v>
      </c>
      <c r="M730" s="158" t="s">
        <v>340</v>
      </c>
    </row>
    <row r="731" spans="1:15" s="258" customFormat="1" ht="28.5" customHeight="1">
      <c r="A731" s="261"/>
      <c r="B731" s="129">
        <v>1001020</v>
      </c>
      <c r="C731" s="81"/>
      <c r="D731" s="82"/>
      <c r="E731" s="82"/>
      <c r="F731" s="83"/>
      <c r="G731" s="84"/>
      <c r="H731" s="82"/>
      <c r="I731" s="205"/>
      <c r="J731" s="169">
        <v>40451</v>
      </c>
      <c r="K731" s="87">
        <v>13100000</v>
      </c>
      <c r="L731" s="88">
        <f t="shared" si="82"/>
        <v>695570000</v>
      </c>
      <c r="M731" s="154" t="s">
        <v>450</v>
      </c>
    </row>
    <row r="732" spans="1:15" s="258" customFormat="1" ht="28.5" customHeight="1">
      <c r="A732" s="80"/>
      <c r="B732" s="131">
        <v>1001020</v>
      </c>
      <c r="C732" s="81"/>
      <c r="D732" s="82"/>
      <c r="E732" s="82"/>
      <c r="F732" s="83"/>
      <c r="G732" s="84"/>
      <c r="H732" s="82"/>
      <c r="I732" s="205"/>
      <c r="J732" s="169">
        <v>40451</v>
      </c>
      <c r="K732" s="87">
        <v>-8006457</v>
      </c>
      <c r="L732" s="88">
        <f t="shared" si="82"/>
        <v>687563543</v>
      </c>
      <c r="M732" s="154" t="s">
        <v>50</v>
      </c>
    </row>
    <row r="733" spans="1:15" s="258" customFormat="1" ht="28.5" customHeight="1">
      <c r="A733" s="80"/>
      <c r="B733" s="129">
        <v>1001020</v>
      </c>
      <c r="C733" s="81"/>
      <c r="D733" s="82"/>
      <c r="E733" s="82"/>
      <c r="F733" s="83"/>
      <c r="G733" s="84"/>
      <c r="H733" s="82"/>
      <c r="I733" s="205"/>
      <c r="J733" s="169">
        <v>40466</v>
      </c>
      <c r="K733" s="87">
        <v>-100000</v>
      </c>
      <c r="L733" s="88">
        <f>L732+K733</f>
        <v>687463543</v>
      </c>
      <c r="M733" s="154" t="s">
        <v>353</v>
      </c>
    </row>
    <row r="734" spans="1:15" s="258" customFormat="1" ht="28.5" customHeight="1">
      <c r="A734" s="80"/>
      <c r="B734" s="129">
        <v>1001020</v>
      </c>
      <c r="C734" s="81"/>
      <c r="D734" s="82"/>
      <c r="E734" s="82"/>
      <c r="F734" s="83"/>
      <c r="G734" s="84"/>
      <c r="H734" s="82"/>
      <c r="I734" s="205"/>
      <c r="J734" s="169">
        <v>40527</v>
      </c>
      <c r="K734" s="89">
        <v>-4400000</v>
      </c>
      <c r="L734" s="88">
        <f t="shared" ref="L734" si="83">L733+K734</f>
        <v>683063543</v>
      </c>
      <c r="M734" s="154" t="s">
        <v>50</v>
      </c>
    </row>
    <row r="735" spans="1:15" s="258" customFormat="1" ht="28.5" customHeight="1">
      <c r="A735" s="80"/>
      <c r="B735" s="129">
        <v>1001020</v>
      </c>
      <c r="C735" s="81"/>
      <c r="D735" s="82"/>
      <c r="E735" s="82"/>
      <c r="F735" s="83"/>
      <c r="G735" s="84"/>
      <c r="H735" s="82"/>
      <c r="I735" s="205"/>
      <c r="J735" s="169">
        <v>40549</v>
      </c>
      <c r="K735" s="89">
        <v>-802</v>
      </c>
      <c r="L735" s="88">
        <f t="shared" ref="L735:L742" si="84">L734+K735</f>
        <v>683062741</v>
      </c>
      <c r="M735" s="154" t="s">
        <v>50</v>
      </c>
    </row>
    <row r="736" spans="1:15" s="258" customFormat="1" ht="28.5" customHeight="1">
      <c r="A736" s="80"/>
      <c r="B736" s="129">
        <v>1001020</v>
      </c>
      <c r="C736" s="81"/>
      <c r="D736" s="82"/>
      <c r="E736" s="82"/>
      <c r="F736" s="83"/>
      <c r="G736" s="84"/>
      <c r="H736" s="82"/>
      <c r="I736" s="205"/>
      <c r="J736" s="169">
        <v>40590</v>
      </c>
      <c r="K736" s="89">
        <v>-900000</v>
      </c>
      <c r="L736" s="88">
        <f t="shared" si="84"/>
        <v>682162741</v>
      </c>
      <c r="M736" s="154" t="s">
        <v>353</v>
      </c>
    </row>
    <row r="737" spans="1:15" s="258" customFormat="1" ht="28.5" customHeight="1">
      <c r="A737" s="80"/>
      <c r="B737" s="129">
        <v>1001020</v>
      </c>
      <c r="C737" s="81"/>
      <c r="D737" s="82"/>
      <c r="E737" s="82"/>
      <c r="F737" s="83"/>
      <c r="G737" s="84"/>
      <c r="H737" s="82"/>
      <c r="I737" s="205"/>
      <c r="J737" s="169">
        <v>40618</v>
      </c>
      <c r="K737" s="89">
        <v>-4000000</v>
      </c>
      <c r="L737" s="88">
        <f t="shared" si="84"/>
        <v>678162741</v>
      </c>
      <c r="M737" s="158" t="s">
        <v>353</v>
      </c>
    </row>
    <row r="738" spans="1:15" s="258" customFormat="1" ht="28.5" customHeight="1">
      <c r="A738" s="80"/>
      <c r="B738" s="129">
        <v>1001020</v>
      </c>
      <c r="C738" s="81"/>
      <c r="D738" s="82"/>
      <c r="E738" s="82"/>
      <c r="F738" s="83"/>
      <c r="G738" s="84"/>
      <c r="H738" s="82"/>
      <c r="I738" s="205"/>
      <c r="J738" s="169">
        <v>40632</v>
      </c>
      <c r="K738" s="89">
        <v>-925</v>
      </c>
      <c r="L738" s="88">
        <f t="shared" si="84"/>
        <v>678161816</v>
      </c>
      <c r="M738" s="154" t="s">
        <v>492</v>
      </c>
    </row>
    <row r="739" spans="1:15" s="258" customFormat="1" ht="28.5" customHeight="1">
      <c r="A739" s="80"/>
      <c r="B739" s="129">
        <v>1001020</v>
      </c>
      <c r="C739" s="81"/>
      <c r="D739" s="82"/>
      <c r="E739" s="82"/>
      <c r="F739" s="83"/>
      <c r="G739" s="84"/>
      <c r="H739" s="82"/>
      <c r="I739" s="205"/>
      <c r="J739" s="169">
        <v>40676</v>
      </c>
      <c r="K739" s="89">
        <v>-122900000</v>
      </c>
      <c r="L739" s="88">
        <f t="shared" si="84"/>
        <v>555261816</v>
      </c>
      <c r="M739" s="158" t="s">
        <v>353</v>
      </c>
    </row>
    <row r="740" spans="1:15" s="258" customFormat="1" ht="28.5" customHeight="1">
      <c r="A740" s="80"/>
      <c r="B740" s="129">
        <v>1001020</v>
      </c>
      <c r="C740" s="81"/>
      <c r="D740" s="82"/>
      <c r="E740" s="82"/>
      <c r="F740" s="83"/>
      <c r="G740" s="84"/>
      <c r="H740" s="82"/>
      <c r="I740" s="205"/>
      <c r="J740" s="169">
        <v>40723</v>
      </c>
      <c r="K740" s="89">
        <v>-8728</v>
      </c>
      <c r="L740" s="88">
        <f t="shared" si="84"/>
        <v>555253088</v>
      </c>
      <c r="M740" s="154" t="s">
        <v>492</v>
      </c>
    </row>
    <row r="741" spans="1:15" s="258" customFormat="1" ht="28.5" customHeight="1">
      <c r="A741" s="80"/>
      <c r="B741" s="129">
        <v>1001020</v>
      </c>
      <c r="C741" s="81"/>
      <c r="D741" s="82"/>
      <c r="E741" s="82"/>
      <c r="F741" s="83"/>
      <c r="G741" s="84"/>
      <c r="H741" s="82"/>
      <c r="I741" s="211"/>
      <c r="J741" s="169">
        <v>40738</v>
      </c>
      <c r="K741" s="89">
        <v>-600000</v>
      </c>
      <c r="L741" s="88">
        <f t="shared" si="84"/>
        <v>554653088</v>
      </c>
      <c r="M741" s="158" t="s">
        <v>353</v>
      </c>
    </row>
    <row r="742" spans="1:15" s="258" customFormat="1" ht="28.5" customHeight="1">
      <c r="A742" s="80"/>
      <c r="B742" s="129">
        <v>1001020</v>
      </c>
      <c r="C742" s="81"/>
      <c r="D742" s="82"/>
      <c r="E742" s="82"/>
      <c r="F742" s="83"/>
      <c r="G742" s="84"/>
      <c r="H742" s="82"/>
      <c r="I742" s="205">
        <v>14</v>
      </c>
      <c r="J742" s="169">
        <v>40835</v>
      </c>
      <c r="K742" s="89">
        <v>-519211308.69999999</v>
      </c>
      <c r="L742" s="88">
        <f t="shared" si="84"/>
        <v>35441779.300000012</v>
      </c>
      <c r="M742" s="155" t="s">
        <v>178</v>
      </c>
    </row>
    <row r="743" spans="1:15" s="258" customFormat="1" ht="28.5" customHeight="1">
      <c r="A743" s="90">
        <v>40030</v>
      </c>
      <c r="B743" s="162" t="s">
        <v>180</v>
      </c>
      <c r="C743" s="159" t="s">
        <v>120</v>
      </c>
      <c r="D743" s="171" t="s">
        <v>112</v>
      </c>
      <c r="E743" s="105" t="s">
        <v>12</v>
      </c>
      <c r="F743" s="103" t="s">
        <v>147</v>
      </c>
      <c r="G743" s="98">
        <v>420000</v>
      </c>
      <c r="H743" s="92" t="s">
        <v>70</v>
      </c>
      <c r="I743" s="213"/>
      <c r="J743" s="112">
        <v>40086</v>
      </c>
      <c r="K743" s="111">
        <v>180000</v>
      </c>
      <c r="L743" s="88">
        <f>G743+K743</f>
        <v>600000</v>
      </c>
      <c r="M743" s="158" t="s">
        <v>215</v>
      </c>
    </row>
    <row r="744" spans="1:15" s="258" customFormat="1" ht="28.5" customHeight="1">
      <c r="A744" s="80"/>
      <c r="B744" s="215">
        <v>1000840</v>
      </c>
      <c r="C744" s="160"/>
      <c r="D744" s="172"/>
      <c r="E744" s="107"/>
      <c r="F744" s="104"/>
      <c r="G744" s="100"/>
      <c r="H744" s="82"/>
      <c r="I744" s="205"/>
      <c r="J744" s="169">
        <v>40177</v>
      </c>
      <c r="K744" s="87">
        <v>-350000</v>
      </c>
      <c r="L744" s="88">
        <f>L743+K744</f>
        <v>250000</v>
      </c>
      <c r="M744" s="154" t="s">
        <v>293</v>
      </c>
    </row>
    <row r="745" spans="1:15" s="258" customFormat="1" ht="28.5" customHeight="1">
      <c r="A745" s="80"/>
      <c r="B745" s="215">
        <v>1000840</v>
      </c>
      <c r="C745" s="160"/>
      <c r="D745" s="172"/>
      <c r="E745" s="107"/>
      <c r="F745" s="104"/>
      <c r="G745" s="100"/>
      <c r="H745" s="82"/>
      <c r="I745" s="205"/>
      <c r="J745" s="169">
        <v>40263</v>
      </c>
      <c r="K745" s="87">
        <v>20000</v>
      </c>
      <c r="L745" s="88">
        <f>L744+K745</f>
        <v>270000</v>
      </c>
      <c r="M745" s="154" t="s">
        <v>50</v>
      </c>
    </row>
    <row r="746" spans="1:15" s="258" customFormat="1" ht="28.5" customHeight="1">
      <c r="A746" s="80"/>
      <c r="B746" s="215">
        <v>1000840</v>
      </c>
      <c r="C746" s="160"/>
      <c r="D746" s="172"/>
      <c r="E746" s="107"/>
      <c r="F746" s="104"/>
      <c r="G746" s="100"/>
      <c r="H746" s="82"/>
      <c r="I746" s="205"/>
      <c r="J746" s="169">
        <v>40373</v>
      </c>
      <c r="K746" s="87">
        <v>-70000</v>
      </c>
      <c r="L746" s="88">
        <f t="shared" ref="L746:L751" si="85">L745+K746</f>
        <v>200000</v>
      </c>
      <c r="M746" s="154" t="s">
        <v>50</v>
      </c>
    </row>
    <row r="747" spans="1:15" s="258" customFormat="1" ht="28.5" customHeight="1">
      <c r="A747" s="80"/>
      <c r="B747" s="135">
        <v>1000840</v>
      </c>
      <c r="C747" s="160"/>
      <c r="D747" s="172"/>
      <c r="E747" s="107"/>
      <c r="F747" s="104"/>
      <c r="G747" s="100"/>
      <c r="H747" s="82"/>
      <c r="I747" s="205"/>
      <c r="J747" s="169">
        <v>40451</v>
      </c>
      <c r="K747" s="87">
        <v>90111</v>
      </c>
      <c r="L747" s="88">
        <f t="shared" si="85"/>
        <v>290111</v>
      </c>
      <c r="M747" s="154" t="s">
        <v>50</v>
      </c>
    </row>
    <row r="748" spans="1:15" s="258" customFormat="1" ht="28.5" customHeight="1">
      <c r="A748" s="80"/>
      <c r="B748" s="129">
        <v>1000840</v>
      </c>
      <c r="C748" s="81"/>
      <c r="D748" s="82"/>
      <c r="E748" s="82"/>
      <c r="F748" s="83"/>
      <c r="G748" s="84"/>
      <c r="H748" s="82"/>
      <c r="I748" s="211"/>
      <c r="J748" s="169">
        <v>40723</v>
      </c>
      <c r="K748" s="89">
        <v>-3</v>
      </c>
      <c r="L748" s="88">
        <f t="shared" si="85"/>
        <v>290108</v>
      </c>
      <c r="M748" s="158" t="s">
        <v>492</v>
      </c>
    </row>
    <row r="749" spans="1:15" s="258" customFormat="1" ht="28.5" customHeight="1">
      <c r="A749" s="80"/>
      <c r="B749" s="129">
        <v>1000840</v>
      </c>
      <c r="C749" s="81"/>
      <c r="D749" s="82"/>
      <c r="E749" s="82"/>
      <c r="F749" s="83"/>
      <c r="G749" s="84"/>
      <c r="H749" s="82"/>
      <c r="I749" s="205"/>
      <c r="J749" s="169">
        <v>41088</v>
      </c>
      <c r="K749" s="89">
        <v>-2</v>
      </c>
      <c r="L749" s="88">
        <f t="shared" si="85"/>
        <v>290106</v>
      </c>
      <c r="M749" s="158" t="s">
        <v>492</v>
      </c>
    </row>
    <row r="750" spans="1:15" s="258" customFormat="1" ht="28.5" customHeight="1">
      <c r="A750" s="80"/>
      <c r="B750" s="129">
        <v>1000840</v>
      </c>
      <c r="C750" s="81"/>
      <c r="D750" s="82"/>
      <c r="E750" s="82"/>
      <c r="F750" s="83"/>
      <c r="G750" s="84"/>
      <c r="H750" s="82"/>
      <c r="I750" s="205"/>
      <c r="J750" s="169">
        <v>41179</v>
      </c>
      <c r="K750" s="89">
        <v>-7</v>
      </c>
      <c r="L750" s="88">
        <f t="shared" si="85"/>
        <v>290099</v>
      </c>
      <c r="M750" s="158" t="s">
        <v>492</v>
      </c>
      <c r="O750" s="145"/>
    </row>
    <row r="751" spans="1:15" s="258" customFormat="1" ht="28.5" customHeight="1">
      <c r="A751" s="80"/>
      <c r="B751" s="129">
        <v>1000840</v>
      </c>
      <c r="C751" s="81"/>
      <c r="D751" s="82"/>
      <c r="E751" s="82"/>
      <c r="F751" s="83"/>
      <c r="G751" s="84"/>
      <c r="H751" s="82"/>
      <c r="I751" s="205"/>
      <c r="J751" s="169">
        <v>41270</v>
      </c>
      <c r="K751" s="89">
        <v>-1</v>
      </c>
      <c r="L751" s="88">
        <f t="shared" si="85"/>
        <v>290098</v>
      </c>
      <c r="M751" s="158" t="s">
        <v>492</v>
      </c>
      <c r="O751" s="145"/>
    </row>
    <row r="752" spans="1:15" s="258" customFormat="1" ht="28.5" customHeight="1">
      <c r="A752" s="90">
        <v>40030</v>
      </c>
      <c r="B752" s="162" t="s">
        <v>183</v>
      </c>
      <c r="C752" s="159" t="s">
        <v>78</v>
      </c>
      <c r="D752" s="171" t="s">
        <v>98</v>
      </c>
      <c r="E752" s="105" t="s">
        <v>12</v>
      </c>
      <c r="F752" s="103" t="s">
        <v>147</v>
      </c>
      <c r="G752" s="98">
        <v>140000</v>
      </c>
      <c r="H752" s="92" t="s">
        <v>70</v>
      </c>
      <c r="I752" s="213"/>
      <c r="J752" s="112">
        <v>40086</v>
      </c>
      <c r="K752" s="111">
        <v>290000</v>
      </c>
      <c r="L752" s="88">
        <f>G752+K752</f>
        <v>430000</v>
      </c>
      <c r="M752" s="158" t="s">
        <v>215</v>
      </c>
    </row>
    <row r="753" spans="1:13" s="258" customFormat="1" ht="28.5" customHeight="1">
      <c r="A753" s="80"/>
      <c r="B753" s="215">
        <v>1000609</v>
      </c>
      <c r="C753" s="160"/>
      <c r="D753" s="172"/>
      <c r="E753" s="107"/>
      <c r="F753" s="104"/>
      <c r="G753" s="100"/>
      <c r="H753" s="82"/>
      <c r="I753" s="205"/>
      <c r="J753" s="169">
        <v>40177</v>
      </c>
      <c r="K753" s="87">
        <v>210000</v>
      </c>
      <c r="L753" s="88">
        <f>L752+K753</f>
        <v>640000</v>
      </c>
      <c r="M753" s="154" t="s">
        <v>293</v>
      </c>
    </row>
    <row r="754" spans="1:13" s="258" customFormat="1" ht="28.5" customHeight="1">
      <c r="A754" s="80"/>
      <c r="B754" s="215">
        <v>1000609</v>
      </c>
      <c r="C754" s="160"/>
      <c r="D754" s="172"/>
      <c r="E754" s="107"/>
      <c r="F754" s="104"/>
      <c r="G754" s="100"/>
      <c r="H754" s="82"/>
      <c r="I754" s="205"/>
      <c r="J754" s="169">
        <v>40263</v>
      </c>
      <c r="K754" s="87">
        <v>170000</v>
      </c>
      <c r="L754" s="88">
        <f>L753+K754</f>
        <v>810000</v>
      </c>
      <c r="M754" s="154" t="s">
        <v>50</v>
      </c>
    </row>
    <row r="755" spans="1:13" s="258" customFormat="1" ht="28.5" customHeight="1">
      <c r="A755" s="80"/>
      <c r="B755" s="215">
        <v>1000609</v>
      </c>
      <c r="C755" s="160"/>
      <c r="D755" s="172"/>
      <c r="E755" s="107"/>
      <c r="F755" s="104"/>
      <c r="G755" s="100"/>
      <c r="H755" s="82"/>
      <c r="I755" s="205"/>
      <c r="J755" s="169">
        <v>40373</v>
      </c>
      <c r="K755" s="87">
        <v>-10000</v>
      </c>
      <c r="L755" s="88">
        <f t="shared" ref="L755:L761" si="86">L754+K755</f>
        <v>800000</v>
      </c>
      <c r="M755" s="154" t="s">
        <v>50</v>
      </c>
    </row>
    <row r="756" spans="1:13" s="258" customFormat="1" ht="28.5" customHeight="1">
      <c r="A756" s="80"/>
      <c r="B756" s="215">
        <v>1000609</v>
      </c>
      <c r="C756" s="81"/>
      <c r="D756" s="82"/>
      <c r="E756" s="82"/>
      <c r="F756" s="83"/>
      <c r="G756" s="84"/>
      <c r="H756" s="82"/>
      <c r="I756" s="205"/>
      <c r="J756" s="169">
        <v>40451</v>
      </c>
      <c r="K756" s="87">
        <v>-74722</v>
      </c>
      <c r="L756" s="88">
        <f t="shared" si="86"/>
        <v>725278</v>
      </c>
      <c r="M756" s="154" t="s">
        <v>50</v>
      </c>
    </row>
    <row r="757" spans="1:13" s="258" customFormat="1" ht="28.5" customHeight="1">
      <c r="A757" s="80"/>
      <c r="B757" s="215">
        <v>1000609</v>
      </c>
      <c r="C757" s="81"/>
      <c r="D757" s="82"/>
      <c r="E757" s="82"/>
      <c r="F757" s="83"/>
      <c r="G757" s="84"/>
      <c r="H757" s="82"/>
      <c r="I757" s="205"/>
      <c r="J757" s="169">
        <v>40549</v>
      </c>
      <c r="K757" s="89">
        <v>-1</v>
      </c>
      <c r="L757" s="88">
        <f t="shared" si="86"/>
        <v>725277</v>
      </c>
      <c r="M757" s="154" t="s">
        <v>50</v>
      </c>
    </row>
    <row r="758" spans="1:13" s="258" customFormat="1" ht="28.5" customHeight="1">
      <c r="A758" s="80"/>
      <c r="B758" s="215">
        <v>1000609</v>
      </c>
      <c r="C758" s="81"/>
      <c r="D758" s="82"/>
      <c r="E758" s="82"/>
      <c r="F758" s="83"/>
      <c r="G758" s="84"/>
      <c r="H758" s="82"/>
      <c r="I758" s="205"/>
      <c r="J758" s="169">
        <v>40632</v>
      </c>
      <c r="K758" s="89">
        <v>-1</v>
      </c>
      <c r="L758" s="88">
        <f t="shared" si="86"/>
        <v>725276</v>
      </c>
      <c r="M758" s="154" t="s">
        <v>492</v>
      </c>
    </row>
    <row r="759" spans="1:13" s="258" customFormat="1" ht="28.5" customHeight="1">
      <c r="A759" s="80"/>
      <c r="B759" s="215">
        <v>1000609</v>
      </c>
      <c r="C759" s="81"/>
      <c r="D759" s="82"/>
      <c r="E759" s="82"/>
      <c r="F759" s="83"/>
      <c r="G759" s="84"/>
      <c r="H759" s="82"/>
      <c r="I759" s="205"/>
      <c r="J759" s="169">
        <v>40646</v>
      </c>
      <c r="K759" s="89">
        <v>-200000</v>
      </c>
      <c r="L759" s="88">
        <f t="shared" si="86"/>
        <v>525276</v>
      </c>
      <c r="M759" s="158" t="s">
        <v>353</v>
      </c>
    </row>
    <row r="760" spans="1:13" s="258" customFormat="1" ht="28.5" customHeight="1">
      <c r="A760" s="80"/>
      <c r="B760" s="215">
        <v>1000609</v>
      </c>
      <c r="C760" s="81"/>
      <c r="D760" s="82"/>
      <c r="E760" s="82"/>
      <c r="F760" s="83"/>
      <c r="G760" s="84"/>
      <c r="H760" s="82"/>
      <c r="I760" s="205"/>
      <c r="J760" s="169">
        <v>40723</v>
      </c>
      <c r="K760" s="89">
        <v>-7</v>
      </c>
      <c r="L760" s="88">
        <f t="shared" si="86"/>
        <v>525269</v>
      </c>
      <c r="M760" s="154" t="s">
        <v>492</v>
      </c>
    </row>
    <row r="761" spans="1:13" s="258" customFormat="1" ht="28.5" customHeight="1">
      <c r="A761" s="80"/>
      <c r="B761" s="215">
        <v>1000609</v>
      </c>
      <c r="C761" s="81"/>
      <c r="D761" s="82"/>
      <c r="E761" s="82"/>
      <c r="F761" s="83"/>
      <c r="G761" s="96"/>
      <c r="H761" s="97"/>
      <c r="I761" s="198">
        <v>12</v>
      </c>
      <c r="J761" s="169">
        <v>40746</v>
      </c>
      <c r="K761" s="89">
        <v>-515200.89</v>
      </c>
      <c r="L761" s="88">
        <f t="shared" si="86"/>
        <v>10068.109999999986</v>
      </c>
      <c r="M761" s="154" t="s">
        <v>178</v>
      </c>
    </row>
    <row r="762" spans="1:13" s="258" customFormat="1" ht="28.5" customHeight="1">
      <c r="A762" s="90">
        <v>40030</v>
      </c>
      <c r="B762" s="162" t="s">
        <v>181</v>
      </c>
      <c r="C762" s="159" t="s">
        <v>182</v>
      </c>
      <c r="D762" s="171" t="s">
        <v>98</v>
      </c>
      <c r="E762" s="105" t="s">
        <v>12</v>
      </c>
      <c r="F762" s="103" t="s">
        <v>147</v>
      </c>
      <c r="G762" s="98">
        <v>674000000</v>
      </c>
      <c r="H762" s="92" t="s">
        <v>70</v>
      </c>
      <c r="I762" s="205"/>
      <c r="J762" s="112">
        <v>40086</v>
      </c>
      <c r="K762" s="116">
        <v>-121190000</v>
      </c>
      <c r="L762" s="88">
        <f>G762+K762</f>
        <v>552810000</v>
      </c>
      <c r="M762" s="158" t="s">
        <v>215</v>
      </c>
    </row>
    <row r="763" spans="1:13" s="258" customFormat="1" ht="28.5" customHeight="1">
      <c r="A763" s="80"/>
      <c r="B763" s="215">
        <v>10717</v>
      </c>
      <c r="C763" s="160"/>
      <c r="D763" s="172"/>
      <c r="E763" s="107"/>
      <c r="F763" s="104"/>
      <c r="G763" s="100"/>
      <c r="H763" s="82"/>
      <c r="I763" s="205"/>
      <c r="J763" s="169">
        <v>40177</v>
      </c>
      <c r="K763" s="87">
        <v>-36290000</v>
      </c>
      <c r="L763" s="88">
        <f>L762+K763</f>
        <v>516520000</v>
      </c>
      <c r="M763" s="154" t="s">
        <v>293</v>
      </c>
    </row>
    <row r="764" spans="1:13" s="258" customFormat="1" ht="28.5" customHeight="1">
      <c r="A764" s="80"/>
      <c r="B764" s="215">
        <v>10717</v>
      </c>
      <c r="C764" s="160"/>
      <c r="D764" s="172"/>
      <c r="E764" s="107"/>
      <c r="F764" s="104"/>
      <c r="G764" s="100"/>
      <c r="H764" s="82"/>
      <c r="I764" s="205"/>
      <c r="J764" s="169">
        <v>40263</v>
      </c>
      <c r="K764" s="87">
        <v>199320000</v>
      </c>
      <c r="L764" s="88">
        <f>L763+K764</f>
        <v>715840000</v>
      </c>
      <c r="M764" s="154" t="s">
        <v>50</v>
      </c>
    </row>
    <row r="765" spans="1:13" s="258" customFormat="1" ht="28.5" customHeight="1">
      <c r="A765" s="80"/>
      <c r="B765" s="215">
        <v>10717</v>
      </c>
      <c r="C765" s="160"/>
      <c r="D765" s="172"/>
      <c r="E765" s="107"/>
      <c r="F765" s="104"/>
      <c r="G765" s="100"/>
      <c r="H765" s="82"/>
      <c r="I765" s="205"/>
      <c r="J765" s="169">
        <v>40373</v>
      </c>
      <c r="K765" s="87">
        <v>-189040000</v>
      </c>
      <c r="L765" s="88">
        <f t="shared" ref="L765:L766" si="87">L764+K765</f>
        <v>526800000</v>
      </c>
      <c r="M765" s="154" t="s">
        <v>50</v>
      </c>
    </row>
    <row r="766" spans="1:13" s="258" customFormat="1" ht="28.5" customHeight="1">
      <c r="A766" s="80"/>
      <c r="B766" s="131">
        <v>10717</v>
      </c>
      <c r="C766" s="81"/>
      <c r="D766" s="82"/>
      <c r="E766" s="82"/>
      <c r="F766" s="83"/>
      <c r="G766" s="84"/>
      <c r="H766" s="82"/>
      <c r="I766" s="205"/>
      <c r="J766" s="169">
        <v>40451</v>
      </c>
      <c r="K766" s="87">
        <v>38626728</v>
      </c>
      <c r="L766" s="88">
        <f t="shared" si="87"/>
        <v>565426728</v>
      </c>
      <c r="M766" s="154" t="s">
        <v>50</v>
      </c>
    </row>
    <row r="767" spans="1:13" s="258" customFormat="1" ht="28.5" customHeight="1">
      <c r="A767" s="80"/>
      <c r="B767" s="129">
        <v>10717</v>
      </c>
      <c r="C767" s="81"/>
      <c r="D767" s="82"/>
      <c r="E767" s="82"/>
      <c r="F767" s="83"/>
      <c r="G767" s="84"/>
      <c r="H767" s="82"/>
      <c r="I767" s="205"/>
      <c r="J767" s="169">
        <v>40466</v>
      </c>
      <c r="K767" s="87">
        <v>-170800000</v>
      </c>
      <c r="L767" s="88">
        <f>L766+K767</f>
        <v>394626728</v>
      </c>
      <c r="M767" s="154" t="s">
        <v>353</v>
      </c>
    </row>
    <row r="768" spans="1:13" s="258" customFormat="1" ht="28.5" customHeight="1">
      <c r="A768" s="80"/>
      <c r="B768" s="129">
        <v>10717</v>
      </c>
      <c r="C768" s="81"/>
      <c r="D768" s="82"/>
      <c r="E768" s="82"/>
      <c r="F768" s="83"/>
      <c r="G768" s="84"/>
      <c r="H768" s="82"/>
      <c r="I768" s="205"/>
      <c r="J768" s="169">
        <v>40527</v>
      </c>
      <c r="K768" s="89">
        <v>-22200000</v>
      </c>
      <c r="L768" s="88">
        <f t="shared" ref="L768" si="88">L767+K768</f>
        <v>372426728</v>
      </c>
      <c r="M768" s="154" t="s">
        <v>50</v>
      </c>
    </row>
    <row r="769" spans="1:13" s="258" customFormat="1" ht="28.5" customHeight="1">
      <c r="A769" s="80"/>
      <c r="B769" s="129">
        <v>10717</v>
      </c>
      <c r="C769" s="81"/>
      <c r="D769" s="82"/>
      <c r="E769" s="82"/>
      <c r="F769" s="83"/>
      <c r="G769" s="84"/>
      <c r="H769" s="82"/>
      <c r="I769" s="205"/>
      <c r="J769" s="169">
        <v>40549</v>
      </c>
      <c r="K769" s="89">
        <v>-549</v>
      </c>
      <c r="L769" s="88">
        <f t="shared" ref="L769:L777" si="89">L768+K769</f>
        <v>372426179</v>
      </c>
      <c r="M769" s="154" t="s">
        <v>50</v>
      </c>
    </row>
    <row r="770" spans="1:13" s="258" customFormat="1" ht="28.5" customHeight="1">
      <c r="A770" s="80"/>
      <c r="B770" s="129">
        <v>10717</v>
      </c>
      <c r="C770" s="81"/>
      <c r="D770" s="82"/>
      <c r="E770" s="82"/>
      <c r="F770" s="83"/>
      <c r="G770" s="84"/>
      <c r="H770" s="82"/>
      <c r="I770" s="205"/>
      <c r="J770" s="169">
        <v>40590</v>
      </c>
      <c r="K770" s="89">
        <v>-900000</v>
      </c>
      <c r="L770" s="88">
        <f t="shared" si="89"/>
        <v>371526179</v>
      </c>
      <c r="M770" s="154" t="s">
        <v>353</v>
      </c>
    </row>
    <row r="771" spans="1:13" s="258" customFormat="1" ht="28.5" customHeight="1">
      <c r="A771" s="80"/>
      <c r="B771" s="129">
        <v>10717</v>
      </c>
      <c r="C771" s="81"/>
      <c r="D771" s="82"/>
      <c r="E771" s="82"/>
      <c r="F771" s="83"/>
      <c r="G771" s="84"/>
      <c r="H771" s="82"/>
      <c r="I771" s="205"/>
      <c r="J771" s="169">
        <v>40632</v>
      </c>
      <c r="K771" s="89">
        <v>-653</v>
      </c>
      <c r="L771" s="88">
        <f t="shared" si="89"/>
        <v>371525526</v>
      </c>
      <c r="M771" s="154" t="s">
        <v>492</v>
      </c>
    </row>
    <row r="772" spans="1:13" s="258" customFormat="1" ht="28.5" customHeight="1">
      <c r="A772" s="80"/>
      <c r="B772" s="215">
        <v>10717</v>
      </c>
      <c r="C772" s="81"/>
      <c r="D772" s="82"/>
      <c r="E772" s="82"/>
      <c r="F772" s="83"/>
      <c r="G772" s="84"/>
      <c r="H772" s="82"/>
      <c r="I772" s="205"/>
      <c r="J772" s="169">
        <v>40723</v>
      </c>
      <c r="K772" s="89">
        <v>-6168</v>
      </c>
      <c r="L772" s="88">
        <f t="shared" si="89"/>
        <v>371519358</v>
      </c>
      <c r="M772" s="154" t="s">
        <v>492</v>
      </c>
    </row>
    <row r="773" spans="1:13" s="258" customFormat="1" ht="28.5" customHeight="1">
      <c r="A773" s="80"/>
      <c r="B773" s="215">
        <v>10717</v>
      </c>
      <c r="C773" s="81"/>
      <c r="D773" s="82"/>
      <c r="E773" s="82"/>
      <c r="F773" s="83"/>
      <c r="G773" s="84"/>
      <c r="H773" s="82"/>
      <c r="I773" s="205"/>
      <c r="J773" s="169">
        <v>41088</v>
      </c>
      <c r="K773" s="89">
        <v>-4634</v>
      </c>
      <c r="L773" s="88">
        <f t="shared" si="89"/>
        <v>371514724</v>
      </c>
      <c r="M773" s="154" t="s">
        <v>492</v>
      </c>
    </row>
    <row r="774" spans="1:13" s="258" customFormat="1" ht="28.5" customHeight="1">
      <c r="A774" s="80"/>
      <c r="B774" s="215">
        <v>10717</v>
      </c>
      <c r="C774" s="81"/>
      <c r="D774" s="82"/>
      <c r="E774" s="82"/>
      <c r="F774" s="83"/>
      <c r="G774" s="84"/>
      <c r="H774" s="82"/>
      <c r="I774" s="205"/>
      <c r="J774" s="169">
        <v>41137</v>
      </c>
      <c r="K774" s="89">
        <v>-430000</v>
      </c>
      <c r="L774" s="88">
        <f t="shared" si="89"/>
        <v>371084724</v>
      </c>
      <c r="M774" s="154" t="s">
        <v>353</v>
      </c>
    </row>
    <row r="775" spans="1:13" s="258" customFormat="1" ht="28.5" customHeight="1">
      <c r="A775" s="80"/>
      <c r="B775" s="215">
        <v>10717</v>
      </c>
      <c r="C775" s="81"/>
      <c r="D775" s="82"/>
      <c r="E775" s="82"/>
      <c r="F775" s="83"/>
      <c r="G775" s="84"/>
      <c r="H775" s="82"/>
      <c r="I775" s="205"/>
      <c r="J775" s="169">
        <v>41179</v>
      </c>
      <c r="K775" s="89">
        <v>-12728</v>
      </c>
      <c r="L775" s="88">
        <f t="shared" si="89"/>
        <v>371071996</v>
      </c>
      <c r="M775" s="154" t="s">
        <v>492</v>
      </c>
    </row>
    <row r="776" spans="1:13" s="258" customFormat="1" ht="28.5" customHeight="1">
      <c r="A776" s="80"/>
      <c r="B776" s="215">
        <v>10717</v>
      </c>
      <c r="C776" s="81"/>
      <c r="D776" s="82"/>
      <c r="E776" s="82"/>
      <c r="F776" s="83"/>
      <c r="G776" s="84"/>
      <c r="H776" s="82"/>
      <c r="I776" s="205"/>
      <c r="J776" s="169">
        <v>41257</v>
      </c>
      <c r="K776" s="89">
        <v>-20000</v>
      </c>
      <c r="L776" s="88">
        <f t="shared" si="89"/>
        <v>371051996</v>
      </c>
      <c r="M776" s="154" t="s">
        <v>353</v>
      </c>
    </row>
    <row r="777" spans="1:13" s="258" customFormat="1" ht="28.5" customHeight="1">
      <c r="A777" s="80"/>
      <c r="B777" s="215">
        <v>10717</v>
      </c>
      <c r="C777" s="81"/>
      <c r="D777" s="82"/>
      <c r="E777" s="82"/>
      <c r="F777" s="83"/>
      <c r="G777" s="96"/>
      <c r="H777" s="97"/>
      <c r="I777" s="198"/>
      <c r="J777" s="169">
        <v>41270</v>
      </c>
      <c r="K777" s="89">
        <v>-2148</v>
      </c>
      <c r="L777" s="88">
        <f t="shared" si="89"/>
        <v>371049848</v>
      </c>
      <c r="M777" s="154" t="s">
        <v>492</v>
      </c>
    </row>
    <row r="778" spans="1:13" s="258" customFormat="1" ht="28.5" customHeight="1">
      <c r="A778" s="90">
        <v>40037</v>
      </c>
      <c r="B778" s="162" t="s">
        <v>482</v>
      </c>
      <c r="C778" s="159" t="s">
        <v>77</v>
      </c>
      <c r="D778" s="171" t="s">
        <v>117</v>
      </c>
      <c r="E778" s="105" t="s">
        <v>12</v>
      </c>
      <c r="F778" s="103" t="s">
        <v>147</v>
      </c>
      <c r="G778" s="98">
        <v>774900000</v>
      </c>
      <c r="H778" s="92" t="s">
        <v>70</v>
      </c>
      <c r="I778" s="205"/>
      <c r="J778" s="112">
        <v>40086</v>
      </c>
      <c r="K778" s="116">
        <v>313050000</v>
      </c>
      <c r="L778" s="88">
        <f>G778+K778</f>
        <v>1087950000</v>
      </c>
      <c r="M778" s="158" t="s">
        <v>215</v>
      </c>
    </row>
    <row r="779" spans="1:13" s="258" customFormat="1" ht="28.5" customHeight="1">
      <c r="A779" s="80"/>
      <c r="B779" s="215">
        <v>10438</v>
      </c>
      <c r="C779" s="160"/>
      <c r="D779" s="172"/>
      <c r="E779" s="107"/>
      <c r="F779" s="104"/>
      <c r="G779" s="100"/>
      <c r="H779" s="82"/>
      <c r="I779" s="205"/>
      <c r="J779" s="169">
        <v>40177</v>
      </c>
      <c r="K779" s="87">
        <v>275370000</v>
      </c>
      <c r="L779" s="88">
        <f>L778+K779</f>
        <v>1363320000</v>
      </c>
      <c r="M779" s="154" t="s">
        <v>293</v>
      </c>
    </row>
    <row r="780" spans="1:13" s="258" customFormat="1" ht="28.5" customHeight="1">
      <c r="A780" s="80"/>
      <c r="B780" s="215">
        <v>10438</v>
      </c>
      <c r="C780" s="160"/>
      <c r="D780" s="172"/>
      <c r="E780" s="107"/>
      <c r="F780" s="104"/>
      <c r="G780" s="100"/>
      <c r="H780" s="82"/>
      <c r="I780" s="205"/>
      <c r="J780" s="169">
        <v>40263</v>
      </c>
      <c r="K780" s="87">
        <v>278910000</v>
      </c>
      <c r="L780" s="88">
        <f>L779+K780</f>
        <v>1642230000</v>
      </c>
      <c r="M780" s="154" t="s">
        <v>50</v>
      </c>
    </row>
    <row r="781" spans="1:13" s="258" customFormat="1" ht="28.5" customHeight="1">
      <c r="A781" s="80"/>
      <c r="B781" s="215">
        <v>10438</v>
      </c>
      <c r="C781" s="160"/>
      <c r="D781" s="172"/>
      <c r="E781" s="107"/>
      <c r="F781" s="104"/>
      <c r="G781" s="100"/>
      <c r="H781" s="82"/>
      <c r="I781" s="205"/>
      <c r="J781" s="169">
        <v>40373</v>
      </c>
      <c r="K781" s="87">
        <v>-474730000</v>
      </c>
      <c r="L781" s="88">
        <f t="shared" ref="L781" si="90">L780+K781</f>
        <v>1167500000</v>
      </c>
      <c r="M781" s="154" t="s">
        <v>50</v>
      </c>
    </row>
    <row r="782" spans="1:13" s="258" customFormat="1" ht="28.5" customHeight="1">
      <c r="A782" s="80"/>
      <c r="B782" s="215">
        <v>10438</v>
      </c>
      <c r="C782" s="160"/>
      <c r="D782" s="172"/>
      <c r="E782" s="107"/>
      <c r="F782" s="104"/>
      <c r="G782" s="100"/>
      <c r="H782" s="82"/>
      <c r="I782" s="205"/>
      <c r="J782" s="169">
        <v>40403</v>
      </c>
      <c r="K782" s="89">
        <v>-700000</v>
      </c>
      <c r="L782" s="88">
        <f>L781+K782</f>
        <v>1166800000</v>
      </c>
      <c r="M782" s="158" t="s">
        <v>352</v>
      </c>
    </row>
    <row r="783" spans="1:13" s="258" customFormat="1" ht="28.5" customHeight="1">
      <c r="A783" s="80"/>
      <c r="B783" s="215">
        <v>10438</v>
      </c>
      <c r="C783" s="160"/>
      <c r="D783" s="172"/>
      <c r="E783" s="107"/>
      <c r="F783" s="104"/>
      <c r="G783" s="100"/>
      <c r="H783" s="82"/>
      <c r="I783" s="205"/>
      <c r="J783" s="169">
        <v>40436</v>
      </c>
      <c r="K783" s="89">
        <v>-1000000</v>
      </c>
      <c r="L783" s="88">
        <f>L782+K783</f>
        <v>1165800000</v>
      </c>
      <c r="M783" s="158" t="s">
        <v>352</v>
      </c>
    </row>
    <row r="784" spans="1:13" s="258" customFormat="1" ht="28.5" customHeight="1">
      <c r="A784" s="80"/>
      <c r="B784" s="131">
        <v>10438</v>
      </c>
      <c r="C784" s="81"/>
      <c r="D784" s="82"/>
      <c r="E784" s="82"/>
      <c r="F784" s="83"/>
      <c r="G784" s="84"/>
      <c r="H784" s="82"/>
      <c r="I784" s="205"/>
      <c r="J784" s="169">
        <v>40451</v>
      </c>
      <c r="K784" s="87">
        <v>-115017236</v>
      </c>
      <c r="L784" s="88">
        <f t="shared" ref="L784" si="91">L783+K784</f>
        <v>1050782764</v>
      </c>
      <c r="M784" s="154" t="s">
        <v>50</v>
      </c>
    </row>
    <row r="785" spans="1:13" s="258" customFormat="1" ht="28.5" customHeight="1">
      <c r="A785" s="80"/>
      <c r="B785" s="129">
        <v>10438</v>
      </c>
      <c r="C785" s="81"/>
      <c r="D785" s="82"/>
      <c r="E785" s="82"/>
      <c r="F785" s="83"/>
      <c r="G785" s="84"/>
      <c r="H785" s="82"/>
      <c r="I785" s="205"/>
      <c r="J785" s="169">
        <v>40466</v>
      </c>
      <c r="K785" s="87">
        <v>-800000</v>
      </c>
      <c r="L785" s="88">
        <f>L784+K785</f>
        <v>1049982764</v>
      </c>
      <c r="M785" s="154" t="s">
        <v>353</v>
      </c>
    </row>
    <row r="786" spans="1:13" s="258" customFormat="1" ht="28.5" customHeight="1">
      <c r="A786" s="80"/>
      <c r="B786" s="129">
        <v>10438</v>
      </c>
      <c r="C786" s="81"/>
      <c r="D786" s="82"/>
      <c r="E786" s="82"/>
      <c r="F786" s="83"/>
      <c r="G786" s="84"/>
      <c r="H786" s="82"/>
      <c r="I786" s="205"/>
      <c r="J786" s="169">
        <v>40527</v>
      </c>
      <c r="K786" s="89">
        <v>800000</v>
      </c>
      <c r="L786" s="88">
        <f t="shared" ref="L786" si="92">L785+K786</f>
        <v>1050782764</v>
      </c>
      <c r="M786" s="154" t="s">
        <v>50</v>
      </c>
    </row>
    <row r="787" spans="1:13" s="258" customFormat="1" ht="28.5" customHeight="1">
      <c r="A787" s="80"/>
      <c r="B787" s="129">
        <v>10438</v>
      </c>
      <c r="C787" s="81"/>
      <c r="D787" s="82"/>
      <c r="E787" s="82"/>
      <c r="F787" s="83"/>
      <c r="G787" s="84"/>
      <c r="H787" s="82"/>
      <c r="I787" s="205"/>
      <c r="J787" s="169">
        <v>40549</v>
      </c>
      <c r="K787" s="89">
        <v>-1286</v>
      </c>
      <c r="L787" s="88">
        <f t="shared" ref="L787:L795" si="93">L786+K787</f>
        <v>1050781478</v>
      </c>
      <c r="M787" s="154" t="s">
        <v>50</v>
      </c>
    </row>
    <row r="788" spans="1:13" s="258" customFormat="1" ht="28.5" customHeight="1">
      <c r="A788" s="80"/>
      <c r="B788" s="129">
        <v>10438</v>
      </c>
      <c r="C788" s="81"/>
      <c r="D788" s="82"/>
      <c r="E788" s="82"/>
      <c r="F788" s="83"/>
      <c r="G788" s="84"/>
      <c r="H788" s="82"/>
      <c r="I788" s="205"/>
      <c r="J788" s="169">
        <v>40618</v>
      </c>
      <c r="K788" s="89">
        <v>8800000</v>
      </c>
      <c r="L788" s="88">
        <f t="shared" si="93"/>
        <v>1059581478</v>
      </c>
      <c r="M788" s="158" t="s">
        <v>353</v>
      </c>
    </row>
    <row r="789" spans="1:13" s="258" customFormat="1" ht="28.5" customHeight="1">
      <c r="A789" s="80"/>
      <c r="B789" s="129">
        <v>10438</v>
      </c>
      <c r="C789" s="81"/>
      <c r="D789" s="82"/>
      <c r="E789" s="82"/>
      <c r="F789" s="83"/>
      <c r="G789" s="84"/>
      <c r="H789" s="82"/>
      <c r="I789" s="205"/>
      <c r="J789" s="169">
        <v>40632</v>
      </c>
      <c r="K789" s="89">
        <v>-1470</v>
      </c>
      <c r="L789" s="88">
        <f t="shared" si="93"/>
        <v>1059580008</v>
      </c>
      <c r="M789" s="154" t="s">
        <v>492</v>
      </c>
    </row>
    <row r="790" spans="1:13" s="258" customFormat="1" ht="28.5" customHeight="1">
      <c r="A790" s="80"/>
      <c r="B790" s="129">
        <v>10438</v>
      </c>
      <c r="C790" s="81"/>
      <c r="D790" s="82"/>
      <c r="E790" s="82"/>
      <c r="F790" s="83"/>
      <c r="G790" s="84"/>
      <c r="H790" s="82"/>
      <c r="I790" s="205"/>
      <c r="J790" s="169">
        <v>40646</v>
      </c>
      <c r="K790" s="89">
        <v>-3300000</v>
      </c>
      <c r="L790" s="88">
        <f t="shared" si="93"/>
        <v>1056280008</v>
      </c>
      <c r="M790" s="158" t="s">
        <v>353</v>
      </c>
    </row>
    <row r="791" spans="1:13" s="258" customFormat="1" ht="28.5" customHeight="1">
      <c r="A791" s="80"/>
      <c r="B791" s="129">
        <v>10438</v>
      </c>
      <c r="C791" s="81"/>
      <c r="D791" s="82"/>
      <c r="E791" s="82"/>
      <c r="F791" s="83"/>
      <c r="G791" s="84"/>
      <c r="H791" s="82"/>
      <c r="I791" s="205"/>
      <c r="J791" s="169">
        <v>40676</v>
      </c>
      <c r="K791" s="89">
        <v>-300000</v>
      </c>
      <c r="L791" s="88">
        <f t="shared" si="93"/>
        <v>1055980008</v>
      </c>
      <c r="M791" s="158" t="s">
        <v>353</v>
      </c>
    </row>
    <row r="792" spans="1:13" s="258" customFormat="1" ht="28.5" customHeight="1">
      <c r="A792" s="80"/>
      <c r="B792" s="129">
        <v>10438</v>
      </c>
      <c r="C792" s="81"/>
      <c r="D792" s="82"/>
      <c r="E792" s="82"/>
      <c r="F792" s="83"/>
      <c r="G792" s="84"/>
      <c r="H792" s="82"/>
      <c r="I792" s="205"/>
      <c r="J792" s="169">
        <v>40710</v>
      </c>
      <c r="K792" s="89">
        <v>-700000</v>
      </c>
      <c r="L792" s="88">
        <f t="shared" si="93"/>
        <v>1055280008</v>
      </c>
      <c r="M792" s="158" t="s">
        <v>353</v>
      </c>
    </row>
    <row r="793" spans="1:13" s="258" customFormat="1" ht="28.5" customHeight="1">
      <c r="A793" s="80"/>
      <c r="B793" s="129">
        <v>10438</v>
      </c>
      <c r="C793" s="81"/>
      <c r="D793" s="82"/>
      <c r="E793" s="82"/>
      <c r="F793" s="83"/>
      <c r="G793" s="84"/>
      <c r="H793" s="82"/>
      <c r="I793" s="205"/>
      <c r="J793" s="169">
        <v>40723</v>
      </c>
      <c r="K793" s="89">
        <v>-13097</v>
      </c>
      <c r="L793" s="88">
        <f t="shared" si="93"/>
        <v>1055266911</v>
      </c>
      <c r="M793" s="154" t="s">
        <v>492</v>
      </c>
    </row>
    <row r="794" spans="1:13" s="258" customFormat="1" ht="28.5" customHeight="1">
      <c r="A794" s="80"/>
      <c r="B794" s="129">
        <v>10438</v>
      </c>
      <c r="C794" s="81"/>
      <c r="D794" s="82"/>
      <c r="E794" s="82"/>
      <c r="F794" s="83"/>
      <c r="G794" s="84"/>
      <c r="H794" s="82"/>
      <c r="I794" s="205"/>
      <c r="J794" s="169">
        <v>40738</v>
      </c>
      <c r="K794" s="89">
        <v>-200000</v>
      </c>
      <c r="L794" s="88">
        <f t="shared" si="93"/>
        <v>1055066911</v>
      </c>
      <c r="M794" s="158" t="s">
        <v>353</v>
      </c>
    </row>
    <row r="795" spans="1:13" s="258" customFormat="1" ht="28.5" customHeight="1">
      <c r="A795" s="80"/>
      <c r="B795" s="129">
        <v>10438</v>
      </c>
      <c r="C795" s="81"/>
      <c r="D795" s="82"/>
      <c r="E795" s="82"/>
      <c r="F795" s="83"/>
      <c r="G795" s="84"/>
      <c r="H795" s="82"/>
      <c r="I795" s="211"/>
      <c r="J795" s="169">
        <v>40801</v>
      </c>
      <c r="K795" s="89">
        <v>-2900000</v>
      </c>
      <c r="L795" s="88">
        <f t="shared" si="93"/>
        <v>1052166911</v>
      </c>
      <c r="M795" s="158" t="s">
        <v>353</v>
      </c>
    </row>
    <row r="796" spans="1:13" s="258" customFormat="1" ht="28.5" customHeight="1">
      <c r="A796" s="80"/>
      <c r="B796" s="129">
        <v>10438</v>
      </c>
      <c r="C796" s="81"/>
      <c r="D796" s="82"/>
      <c r="E796" s="82"/>
      <c r="F796" s="83"/>
      <c r="G796" s="84"/>
      <c r="H796" s="82"/>
      <c r="I796" s="211"/>
      <c r="J796" s="169">
        <v>40830</v>
      </c>
      <c r="K796" s="89">
        <v>-300000</v>
      </c>
      <c r="L796" s="88">
        <f t="shared" ref="L796" si="94">L795+K796</f>
        <v>1051866911</v>
      </c>
      <c r="M796" s="158" t="s">
        <v>353</v>
      </c>
    </row>
    <row r="797" spans="1:13" s="258" customFormat="1" ht="28.5" customHeight="1">
      <c r="A797" s="80"/>
      <c r="B797" s="129">
        <v>10438</v>
      </c>
      <c r="C797" s="81"/>
      <c r="D797" s="82"/>
      <c r="E797" s="82"/>
      <c r="F797" s="83"/>
      <c r="G797" s="84"/>
      <c r="H797" s="82"/>
      <c r="I797" s="211"/>
      <c r="J797" s="169">
        <v>40863</v>
      </c>
      <c r="K797" s="89">
        <v>-500000</v>
      </c>
      <c r="L797" s="88">
        <f t="shared" ref="L797:L804" si="95">L796+K797</f>
        <v>1051366911</v>
      </c>
      <c r="M797" s="158" t="s">
        <v>353</v>
      </c>
    </row>
    <row r="798" spans="1:13" s="258" customFormat="1" ht="28.5" customHeight="1">
      <c r="A798" s="80"/>
      <c r="B798" s="129">
        <v>10438</v>
      </c>
      <c r="C798" s="81"/>
      <c r="D798" s="82"/>
      <c r="E798" s="82"/>
      <c r="F798" s="83"/>
      <c r="G798" s="84"/>
      <c r="H798" s="82"/>
      <c r="I798" s="211"/>
      <c r="J798" s="169">
        <v>40892</v>
      </c>
      <c r="K798" s="89">
        <v>-2600000</v>
      </c>
      <c r="L798" s="88">
        <f t="shared" si="95"/>
        <v>1048766911</v>
      </c>
      <c r="M798" s="158" t="s">
        <v>353</v>
      </c>
    </row>
    <row r="799" spans="1:13" s="258" customFormat="1" ht="28.5" customHeight="1">
      <c r="A799" s="80"/>
      <c r="B799" s="129">
        <v>10438</v>
      </c>
      <c r="C799" s="81"/>
      <c r="D799" s="82"/>
      <c r="E799" s="82"/>
      <c r="F799" s="83"/>
      <c r="G799" s="84"/>
      <c r="H799" s="82"/>
      <c r="I799" s="211"/>
      <c r="J799" s="169">
        <v>40921</v>
      </c>
      <c r="K799" s="89">
        <v>-194800000</v>
      </c>
      <c r="L799" s="88">
        <f t="shared" si="95"/>
        <v>853966911</v>
      </c>
      <c r="M799" s="158" t="s">
        <v>353</v>
      </c>
    </row>
    <row r="800" spans="1:13" s="258" customFormat="1" ht="28.5" customHeight="1">
      <c r="A800" s="80"/>
      <c r="B800" s="129">
        <v>10438</v>
      </c>
      <c r="C800" s="81"/>
      <c r="D800" s="82"/>
      <c r="E800" s="82"/>
      <c r="F800" s="83"/>
      <c r="G800" s="84"/>
      <c r="H800" s="82"/>
      <c r="I800" s="211"/>
      <c r="J800" s="169">
        <v>40955</v>
      </c>
      <c r="K800" s="89">
        <v>-400000</v>
      </c>
      <c r="L800" s="88">
        <f t="shared" si="95"/>
        <v>853566911</v>
      </c>
      <c r="M800" s="158" t="s">
        <v>353</v>
      </c>
    </row>
    <row r="801" spans="1:15" s="258" customFormat="1" ht="28.5" customHeight="1">
      <c r="A801" s="80"/>
      <c r="B801" s="129">
        <v>10438</v>
      </c>
      <c r="C801" s="81"/>
      <c r="D801" s="82"/>
      <c r="E801" s="82"/>
      <c r="F801" s="83"/>
      <c r="G801" s="84"/>
      <c r="H801" s="82"/>
      <c r="I801" s="211"/>
      <c r="J801" s="169">
        <v>41088</v>
      </c>
      <c r="K801" s="89">
        <v>-9728</v>
      </c>
      <c r="L801" s="88">
        <f t="shared" si="95"/>
        <v>853557183</v>
      </c>
      <c r="M801" s="154" t="s">
        <v>492</v>
      </c>
    </row>
    <row r="802" spans="1:15" s="258" customFormat="1" ht="28.5" customHeight="1">
      <c r="A802" s="80"/>
      <c r="B802" s="129">
        <v>10438</v>
      </c>
      <c r="C802" s="81"/>
      <c r="D802" s="82"/>
      <c r="E802" s="82"/>
      <c r="F802" s="83"/>
      <c r="G802" s="84"/>
      <c r="H802" s="82"/>
      <c r="I802" s="211"/>
      <c r="J802" s="169">
        <v>41137</v>
      </c>
      <c r="K802" s="89">
        <v>-7990000</v>
      </c>
      <c r="L802" s="88">
        <f t="shared" si="95"/>
        <v>845567183</v>
      </c>
      <c r="M802" s="158" t="s">
        <v>353</v>
      </c>
    </row>
    <row r="803" spans="1:15" s="258" customFormat="1" ht="28.5" customHeight="1">
      <c r="A803" s="80"/>
      <c r="B803" s="129">
        <v>10438</v>
      </c>
      <c r="C803" s="81"/>
      <c r="D803" s="82"/>
      <c r="E803" s="82"/>
      <c r="F803" s="83"/>
      <c r="G803" s="84"/>
      <c r="H803" s="82"/>
      <c r="I803" s="211"/>
      <c r="J803" s="169">
        <v>41179</v>
      </c>
      <c r="K803" s="89">
        <v>-26467</v>
      </c>
      <c r="L803" s="88">
        <f t="shared" si="95"/>
        <v>845540716</v>
      </c>
      <c r="M803" s="154" t="s">
        <v>492</v>
      </c>
      <c r="O803" s="145"/>
    </row>
    <row r="804" spans="1:15" s="258" customFormat="1" ht="28.5" customHeight="1">
      <c r="A804" s="80"/>
      <c r="B804" s="129">
        <v>10438</v>
      </c>
      <c r="C804" s="81"/>
      <c r="D804" s="82"/>
      <c r="E804" s="82"/>
      <c r="F804" s="83"/>
      <c r="G804" s="84"/>
      <c r="H804" s="82"/>
      <c r="I804" s="211"/>
      <c r="J804" s="169">
        <v>41270</v>
      </c>
      <c r="K804" s="89">
        <v>-4466</v>
      </c>
      <c r="L804" s="88">
        <f t="shared" si="95"/>
        <v>845536250</v>
      </c>
      <c r="M804" s="154" t="s">
        <v>492</v>
      </c>
      <c r="O804" s="145"/>
    </row>
    <row r="805" spans="1:15" s="258" customFormat="1" ht="28.5" customHeight="1">
      <c r="A805" s="90">
        <v>40037</v>
      </c>
      <c r="B805" s="162" t="s">
        <v>184</v>
      </c>
      <c r="C805" s="159" t="s">
        <v>185</v>
      </c>
      <c r="D805" s="171" t="s">
        <v>98</v>
      </c>
      <c r="E805" s="171" t="s">
        <v>12</v>
      </c>
      <c r="F805" s="103" t="s">
        <v>147</v>
      </c>
      <c r="G805" s="98">
        <v>6210000</v>
      </c>
      <c r="H805" s="92" t="s">
        <v>70</v>
      </c>
      <c r="I805" s="213"/>
      <c r="J805" s="112">
        <v>40086</v>
      </c>
      <c r="K805" s="111">
        <v>-1200000</v>
      </c>
      <c r="L805" s="88">
        <f>G805+K805</f>
        <v>5010000</v>
      </c>
      <c r="M805" s="158" t="s">
        <v>215</v>
      </c>
    </row>
    <row r="806" spans="1:15" s="258" customFormat="1" ht="28.5" customHeight="1">
      <c r="A806" s="80"/>
      <c r="B806" s="215">
        <v>1000744</v>
      </c>
      <c r="C806" s="160"/>
      <c r="D806" s="172"/>
      <c r="E806" s="172"/>
      <c r="F806" s="104"/>
      <c r="G806" s="100"/>
      <c r="H806" s="82"/>
      <c r="I806" s="205"/>
      <c r="J806" s="169">
        <v>40177</v>
      </c>
      <c r="K806" s="87">
        <v>30800000</v>
      </c>
      <c r="L806" s="88">
        <f>L805+K806</f>
        <v>35810000</v>
      </c>
      <c r="M806" s="154" t="s">
        <v>293</v>
      </c>
    </row>
    <row r="807" spans="1:15" s="258" customFormat="1" ht="28.5" customHeight="1">
      <c r="A807" s="80"/>
      <c r="B807" s="215">
        <v>1000744</v>
      </c>
      <c r="C807" s="160"/>
      <c r="D807" s="172"/>
      <c r="E807" s="172"/>
      <c r="F807" s="104"/>
      <c r="G807" s="100"/>
      <c r="H807" s="82"/>
      <c r="I807" s="205"/>
      <c r="J807" s="169">
        <v>40263</v>
      </c>
      <c r="K807" s="87">
        <v>23200000</v>
      </c>
      <c r="L807" s="88">
        <f>L806+K807</f>
        <v>59010000</v>
      </c>
      <c r="M807" s="154" t="s">
        <v>50</v>
      </c>
    </row>
    <row r="808" spans="1:15" s="258" customFormat="1" ht="28.5" customHeight="1">
      <c r="A808" s="80"/>
      <c r="B808" s="215">
        <v>1000744</v>
      </c>
      <c r="C808" s="160"/>
      <c r="D808" s="172"/>
      <c r="E808" s="172"/>
      <c r="F808" s="104"/>
      <c r="G808" s="100"/>
      <c r="H808" s="82"/>
      <c r="I808" s="205"/>
      <c r="J808" s="169">
        <v>40345</v>
      </c>
      <c r="K808" s="87">
        <v>2710000</v>
      </c>
      <c r="L808" s="88">
        <f>L807+K808</f>
        <v>61720000</v>
      </c>
      <c r="M808" s="158" t="s">
        <v>317</v>
      </c>
    </row>
    <row r="809" spans="1:15" s="258" customFormat="1" ht="28.5" customHeight="1">
      <c r="A809" s="80"/>
      <c r="B809" s="215">
        <v>1000744</v>
      </c>
      <c r="C809" s="160"/>
      <c r="D809" s="172"/>
      <c r="E809" s="107"/>
      <c r="F809" s="104"/>
      <c r="G809" s="100"/>
      <c r="H809" s="82"/>
      <c r="I809" s="205"/>
      <c r="J809" s="169">
        <v>40373</v>
      </c>
      <c r="K809" s="87">
        <v>-18020000</v>
      </c>
      <c r="L809" s="88">
        <f t="shared" ref="L809" si="96">L808+K809</f>
        <v>43700000</v>
      </c>
      <c r="M809" s="154" t="s">
        <v>50</v>
      </c>
    </row>
    <row r="810" spans="1:15" s="258" customFormat="1" ht="28.5" customHeight="1">
      <c r="A810" s="80"/>
      <c r="B810" s="215">
        <v>1000744</v>
      </c>
      <c r="C810" s="160"/>
      <c r="D810" s="172"/>
      <c r="E810" s="107"/>
      <c r="F810" s="104"/>
      <c r="G810" s="100"/>
      <c r="H810" s="82"/>
      <c r="I810" s="205"/>
      <c r="J810" s="169">
        <v>40375</v>
      </c>
      <c r="K810" s="87">
        <v>6680000</v>
      </c>
      <c r="L810" s="88">
        <f>L809+K810</f>
        <v>50380000</v>
      </c>
      <c r="M810" s="158" t="s">
        <v>317</v>
      </c>
    </row>
    <row r="811" spans="1:15" s="258" customFormat="1" ht="28.5" customHeight="1">
      <c r="A811" s="80"/>
      <c r="B811" s="215">
        <v>1000744</v>
      </c>
      <c r="C811" s="160"/>
      <c r="D811" s="172"/>
      <c r="E811" s="107"/>
      <c r="F811" s="104"/>
      <c r="G811" s="100"/>
      <c r="H811" s="82"/>
      <c r="I811" s="205"/>
      <c r="J811" s="169">
        <v>40403</v>
      </c>
      <c r="K811" s="89">
        <v>2600000</v>
      </c>
      <c r="L811" s="88">
        <f>L810+K811</f>
        <v>52980000</v>
      </c>
      <c r="M811" s="158" t="s">
        <v>352</v>
      </c>
    </row>
    <row r="812" spans="1:15" s="258" customFormat="1" ht="28.5" customHeight="1">
      <c r="A812" s="80"/>
      <c r="B812" s="215">
        <v>1000744</v>
      </c>
      <c r="C812" s="160"/>
      <c r="D812" s="172"/>
      <c r="E812" s="107"/>
      <c r="F812" s="104"/>
      <c r="G812" s="100"/>
      <c r="H812" s="82"/>
      <c r="I812" s="205"/>
      <c r="J812" s="169">
        <v>40436</v>
      </c>
      <c r="K812" s="89">
        <v>-100000</v>
      </c>
      <c r="L812" s="88">
        <f>L811+K812</f>
        <v>52880000</v>
      </c>
      <c r="M812" s="158" t="s">
        <v>352</v>
      </c>
    </row>
    <row r="813" spans="1:15" s="258" customFormat="1" ht="28.5" customHeight="1">
      <c r="A813" s="261"/>
      <c r="B813" s="129">
        <v>1000744</v>
      </c>
      <c r="C813" s="81"/>
      <c r="D813" s="82"/>
      <c r="E813" s="82"/>
      <c r="F813" s="83"/>
      <c r="G813" s="84"/>
      <c r="H813" s="82"/>
      <c r="I813" s="205"/>
      <c r="J813" s="169">
        <v>40451</v>
      </c>
      <c r="K813" s="87">
        <v>200000</v>
      </c>
      <c r="L813" s="88">
        <f t="shared" ref="L813:L814" si="97">L812+K813</f>
        <v>53080000</v>
      </c>
      <c r="M813" s="154" t="s">
        <v>398</v>
      </c>
    </row>
    <row r="814" spans="1:15" s="258" customFormat="1" ht="28.5" customHeight="1">
      <c r="A814" s="80"/>
      <c r="B814" s="131">
        <v>1000744</v>
      </c>
      <c r="C814" s="81"/>
      <c r="D814" s="82"/>
      <c r="E814" s="82"/>
      <c r="F814" s="83"/>
      <c r="G814" s="84"/>
      <c r="H814" s="82"/>
      <c r="I814" s="205"/>
      <c r="J814" s="169">
        <v>40451</v>
      </c>
      <c r="K814" s="87">
        <v>-1423197</v>
      </c>
      <c r="L814" s="88">
        <f t="shared" si="97"/>
        <v>51656803</v>
      </c>
      <c r="M814" s="154" t="s">
        <v>50</v>
      </c>
    </row>
    <row r="815" spans="1:15" s="258" customFormat="1" ht="28.5" customHeight="1">
      <c r="A815" s="80"/>
      <c r="B815" s="129">
        <v>1000744</v>
      </c>
      <c r="C815" s="81"/>
      <c r="D815" s="82"/>
      <c r="E815" s="82"/>
      <c r="F815" s="83"/>
      <c r="G815" s="84"/>
      <c r="H815" s="82"/>
      <c r="I815" s="205"/>
      <c r="J815" s="169">
        <v>40498</v>
      </c>
      <c r="K815" s="89">
        <v>1400000</v>
      </c>
      <c r="L815" s="88">
        <f>L814+K815</f>
        <v>53056803</v>
      </c>
      <c r="M815" s="154" t="s">
        <v>353</v>
      </c>
    </row>
    <row r="816" spans="1:15" s="258" customFormat="1" ht="28.5" customHeight="1">
      <c r="A816" s="80"/>
      <c r="B816" s="129">
        <v>1000744</v>
      </c>
      <c r="C816" s="81"/>
      <c r="D816" s="82"/>
      <c r="E816" s="82"/>
      <c r="F816" s="83"/>
      <c r="G816" s="84"/>
      <c r="H816" s="82"/>
      <c r="I816" s="205"/>
      <c r="J816" s="169">
        <v>40527</v>
      </c>
      <c r="K816" s="89">
        <v>-100000</v>
      </c>
      <c r="L816" s="88">
        <f t="shared" ref="L816" si="98">L815+K816</f>
        <v>52956803</v>
      </c>
      <c r="M816" s="154" t="s">
        <v>50</v>
      </c>
    </row>
    <row r="817" spans="1:13" s="258" customFormat="1" ht="28.5" customHeight="1">
      <c r="A817" s="80"/>
      <c r="B817" s="129">
        <v>1000744</v>
      </c>
      <c r="C817" s="81"/>
      <c r="D817" s="82"/>
      <c r="E817" s="82"/>
      <c r="F817" s="83"/>
      <c r="G817" s="84"/>
      <c r="H817" s="82"/>
      <c r="I817" s="205"/>
      <c r="J817" s="169">
        <v>40549</v>
      </c>
      <c r="K817" s="89">
        <v>-72</v>
      </c>
      <c r="L817" s="88">
        <f t="shared" ref="L817:L827" si="99">L816+K817</f>
        <v>52956731</v>
      </c>
      <c r="M817" s="154" t="s">
        <v>50</v>
      </c>
    </row>
    <row r="818" spans="1:13" s="258" customFormat="1" ht="28.5" customHeight="1">
      <c r="A818" s="80"/>
      <c r="B818" s="129">
        <v>1000744</v>
      </c>
      <c r="C818" s="81"/>
      <c r="D818" s="82"/>
      <c r="E818" s="82"/>
      <c r="F818" s="83"/>
      <c r="G818" s="84"/>
      <c r="H818" s="82"/>
      <c r="I818" s="205"/>
      <c r="J818" s="169">
        <v>40556</v>
      </c>
      <c r="K818" s="89">
        <v>4100000</v>
      </c>
      <c r="L818" s="88">
        <f t="shared" si="99"/>
        <v>57056731</v>
      </c>
      <c r="M818" s="154" t="s">
        <v>353</v>
      </c>
    </row>
    <row r="819" spans="1:13" s="258" customFormat="1" ht="28.5" customHeight="1">
      <c r="A819" s="80"/>
      <c r="B819" s="129">
        <v>1000744</v>
      </c>
      <c r="C819" s="81"/>
      <c r="D819" s="82"/>
      <c r="E819" s="82"/>
      <c r="F819" s="83"/>
      <c r="G819" s="84"/>
      <c r="H819" s="82"/>
      <c r="I819" s="205"/>
      <c r="J819" s="169">
        <v>40590</v>
      </c>
      <c r="K819" s="89">
        <v>-100000</v>
      </c>
      <c r="L819" s="88">
        <f t="shared" si="99"/>
        <v>56956731</v>
      </c>
      <c r="M819" s="154" t="s">
        <v>353</v>
      </c>
    </row>
    <row r="820" spans="1:13" s="258" customFormat="1" ht="28.5" customHeight="1">
      <c r="A820" s="80"/>
      <c r="B820" s="129">
        <v>1000744</v>
      </c>
      <c r="C820" s="81"/>
      <c r="D820" s="82"/>
      <c r="E820" s="82"/>
      <c r="F820" s="83"/>
      <c r="G820" s="84"/>
      <c r="H820" s="82"/>
      <c r="I820" s="205"/>
      <c r="J820" s="169">
        <v>40618</v>
      </c>
      <c r="K820" s="89">
        <v>4000000</v>
      </c>
      <c r="L820" s="88">
        <f t="shared" si="99"/>
        <v>60956731</v>
      </c>
      <c r="M820" s="158" t="s">
        <v>353</v>
      </c>
    </row>
    <row r="821" spans="1:13" s="258" customFormat="1" ht="28.5" customHeight="1">
      <c r="A821" s="80"/>
      <c r="B821" s="129">
        <v>1000744</v>
      </c>
      <c r="C821" s="81"/>
      <c r="D821" s="82"/>
      <c r="E821" s="82"/>
      <c r="F821" s="83"/>
      <c r="G821" s="84"/>
      <c r="H821" s="82"/>
      <c r="I821" s="205"/>
      <c r="J821" s="169">
        <v>40632</v>
      </c>
      <c r="K821" s="89">
        <v>-94</v>
      </c>
      <c r="L821" s="88">
        <f t="shared" si="99"/>
        <v>60956637</v>
      </c>
      <c r="M821" s="154" t="s">
        <v>492</v>
      </c>
    </row>
    <row r="822" spans="1:13" s="258" customFormat="1" ht="28.5" customHeight="1">
      <c r="A822" s="80"/>
      <c r="B822" s="129">
        <v>1000744</v>
      </c>
      <c r="C822" s="81"/>
      <c r="D822" s="82"/>
      <c r="E822" s="82"/>
      <c r="F822" s="83"/>
      <c r="G822" s="84"/>
      <c r="H822" s="82"/>
      <c r="I822" s="205"/>
      <c r="J822" s="169">
        <v>40646</v>
      </c>
      <c r="K822" s="89">
        <v>-100000</v>
      </c>
      <c r="L822" s="88">
        <f t="shared" si="99"/>
        <v>60856637</v>
      </c>
      <c r="M822" s="158" t="s">
        <v>353</v>
      </c>
    </row>
    <row r="823" spans="1:13" s="258" customFormat="1" ht="28.5" customHeight="1">
      <c r="A823" s="80"/>
      <c r="B823" s="129">
        <v>1000744</v>
      </c>
      <c r="C823" s="81"/>
      <c r="D823" s="82"/>
      <c r="E823" s="82"/>
      <c r="F823" s="83"/>
      <c r="G823" s="84"/>
      <c r="H823" s="82"/>
      <c r="I823" s="205"/>
      <c r="J823" s="169">
        <v>40676</v>
      </c>
      <c r="K823" s="89">
        <v>5800000</v>
      </c>
      <c r="L823" s="88">
        <f t="shared" si="99"/>
        <v>66656637</v>
      </c>
      <c r="M823" s="158" t="s">
        <v>353</v>
      </c>
    </row>
    <row r="824" spans="1:13" s="258" customFormat="1" ht="28.5" customHeight="1">
      <c r="A824" s="80"/>
      <c r="B824" s="129">
        <v>1000744</v>
      </c>
      <c r="C824" s="81"/>
      <c r="D824" s="82"/>
      <c r="E824" s="82"/>
      <c r="F824" s="83"/>
      <c r="G824" s="84"/>
      <c r="H824" s="82"/>
      <c r="I824" s="205"/>
      <c r="J824" s="169">
        <v>40710</v>
      </c>
      <c r="K824" s="89">
        <v>600000</v>
      </c>
      <c r="L824" s="88">
        <f t="shared" si="99"/>
        <v>67256637</v>
      </c>
      <c r="M824" s="158" t="s">
        <v>353</v>
      </c>
    </row>
    <row r="825" spans="1:13" s="258" customFormat="1" ht="28.5" customHeight="1">
      <c r="A825" s="80"/>
      <c r="B825" s="129">
        <v>1000744</v>
      </c>
      <c r="C825" s="81"/>
      <c r="D825" s="82"/>
      <c r="E825" s="82"/>
      <c r="F825" s="83"/>
      <c r="G825" s="84"/>
      <c r="H825" s="82"/>
      <c r="I825" s="205"/>
      <c r="J825" s="169">
        <v>40723</v>
      </c>
      <c r="K825" s="89">
        <v>-812</v>
      </c>
      <c r="L825" s="88">
        <f t="shared" si="99"/>
        <v>67255825</v>
      </c>
      <c r="M825" s="154" t="s">
        <v>492</v>
      </c>
    </row>
    <row r="826" spans="1:13" s="258" customFormat="1" ht="28.5" customHeight="1">
      <c r="A826" s="80"/>
      <c r="B826" s="129">
        <v>1000744</v>
      </c>
      <c r="C826" s="81"/>
      <c r="D826" s="82"/>
      <c r="E826" s="82"/>
      <c r="F826" s="83"/>
      <c r="G826" s="84"/>
      <c r="H826" s="82"/>
      <c r="I826" s="205"/>
      <c r="J826" s="169">
        <v>40738</v>
      </c>
      <c r="K826" s="89">
        <v>2500000</v>
      </c>
      <c r="L826" s="88">
        <f t="shared" si="99"/>
        <v>69755825</v>
      </c>
      <c r="M826" s="158" t="s">
        <v>353</v>
      </c>
    </row>
    <row r="827" spans="1:13" s="258" customFormat="1" ht="28.5" customHeight="1">
      <c r="A827" s="80"/>
      <c r="B827" s="129">
        <v>1000744</v>
      </c>
      <c r="C827" s="81"/>
      <c r="D827" s="82"/>
      <c r="E827" s="82"/>
      <c r="F827" s="83"/>
      <c r="G827" s="84"/>
      <c r="H827" s="82"/>
      <c r="I827" s="211"/>
      <c r="J827" s="169">
        <v>40801</v>
      </c>
      <c r="K827" s="89">
        <v>2800000</v>
      </c>
      <c r="L827" s="88">
        <f t="shared" si="99"/>
        <v>72555825</v>
      </c>
      <c r="M827" s="158" t="s">
        <v>353</v>
      </c>
    </row>
    <row r="828" spans="1:13" s="258" customFormat="1" ht="28.5" customHeight="1">
      <c r="A828" s="80"/>
      <c r="B828" s="129">
        <v>1000744</v>
      </c>
      <c r="C828" s="81"/>
      <c r="D828" s="82"/>
      <c r="E828" s="82"/>
      <c r="F828" s="83"/>
      <c r="G828" s="84"/>
      <c r="H828" s="82"/>
      <c r="I828" s="211"/>
      <c r="J828" s="169">
        <v>40830</v>
      </c>
      <c r="K828" s="89">
        <v>300000</v>
      </c>
      <c r="L828" s="88">
        <f t="shared" ref="L828" si="100">L827+K828</f>
        <v>72855825</v>
      </c>
      <c r="M828" s="158" t="s">
        <v>353</v>
      </c>
    </row>
    <row r="829" spans="1:13" s="258" customFormat="1" ht="28.5" customHeight="1">
      <c r="A829" s="80"/>
      <c r="B829" s="129">
        <v>1000744</v>
      </c>
      <c r="C829" s="81"/>
      <c r="D829" s="82"/>
      <c r="E829" s="82"/>
      <c r="F829" s="83"/>
      <c r="G829" s="84"/>
      <c r="H829" s="82"/>
      <c r="I829" s="211"/>
      <c r="J829" s="169">
        <v>40863</v>
      </c>
      <c r="K829" s="89">
        <v>900000</v>
      </c>
      <c r="L829" s="88">
        <f t="shared" ref="L829:L841" si="101">L828+K829</f>
        <v>73755825</v>
      </c>
      <c r="M829" s="158" t="s">
        <v>353</v>
      </c>
    </row>
    <row r="830" spans="1:13" s="258" customFormat="1" ht="28.5" customHeight="1">
      <c r="A830" s="80"/>
      <c r="B830" s="129">
        <v>1000744</v>
      </c>
      <c r="C830" s="81"/>
      <c r="D830" s="82"/>
      <c r="E830" s="82"/>
      <c r="F830" s="83"/>
      <c r="G830" s="84"/>
      <c r="H830" s="82"/>
      <c r="I830" s="211"/>
      <c r="J830" s="169">
        <v>40892</v>
      </c>
      <c r="K830" s="89">
        <v>800000</v>
      </c>
      <c r="L830" s="88">
        <f t="shared" si="101"/>
        <v>74555825</v>
      </c>
      <c r="M830" s="158" t="s">
        <v>353</v>
      </c>
    </row>
    <row r="831" spans="1:13" s="258" customFormat="1" ht="28.5" customHeight="1">
      <c r="A831" s="80"/>
      <c r="B831" s="129">
        <v>1000744</v>
      </c>
      <c r="C831" s="81"/>
      <c r="D831" s="82"/>
      <c r="E831" s="82"/>
      <c r="F831" s="83"/>
      <c r="G831" s="84"/>
      <c r="H831" s="82"/>
      <c r="I831" s="211"/>
      <c r="J831" s="169">
        <v>40921</v>
      </c>
      <c r="K831" s="89">
        <v>200000</v>
      </c>
      <c r="L831" s="88">
        <f t="shared" si="101"/>
        <v>74755825</v>
      </c>
      <c r="M831" s="158" t="s">
        <v>353</v>
      </c>
    </row>
    <row r="832" spans="1:13" s="258" customFormat="1" ht="28.5" customHeight="1">
      <c r="A832" s="80"/>
      <c r="B832" s="129">
        <v>1000744</v>
      </c>
      <c r="C832" s="81"/>
      <c r="D832" s="82"/>
      <c r="E832" s="82"/>
      <c r="F832" s="83"/>
      <c r="G832" s="84"/>
      <c r="H832" s="82"/>
      <c r="I832" s="211"/>
      <c r="J832" s="169">
        <v>40983</v>
      </c>
      <c r="K832" s="89">
        <v>1900000</v>
      </c>
      <c r="L832" s="88">
        <f t="shared" si="101"/>
        <v>76655825</v>
      </c>
      <c r="M832" s="158" t="s">
        <v>353</v>
      </c>
    </row>
    <row r="833" spans="1:15" s="258" customFormat="1" ht="28.5" customHeight="1">
      <c r="A833" s="80"/>
      <c r="B833" s="129">
        <v>1000744</v>
      </c>
      <c r="C833" s="81"/>
      <c r="D833" s="82"/>
      <c r="E833" s="82"/>
      <c r="F833" s="83"/>
      <c r="G833" s="84"/>
      <c r="H833" s="82"/>
      <c r="I833" s="211"/>
      <c r="J833" s="169">
        <v>41015</v>
      </c>
      <c r="K833" s="89">
        <v>200000</v>
      </c>
      <c r="L833" s="88">
        <f t="shared" si="101"/>
        <v>76855825</v>
      </c>
      <c r="M833" s="158" t="s">
        <v>353</v>
      </c>
    </row>
    <row r="834" spans="1:15" s="258" customFormat="1" ht="28.5" customHeight="1">
      <c r="A834" s="80"/>
      <c r="B834" s="129">
        <v>1000744</v>
      </c>
      <c r="C834" s="81"/>
      <c r="D834" s="82"/>
      <c r="E834" s="82"/>
      <c r="F834" s="83"/>
      <c r="G834" s="84"/>
      <c r="H834" s="82"/>
      <c r="I834" s="211"/>
      <c r="J834" s="169">
        <v>41074</v>
      </c>
      <c r="K834" s="89">
        <v>1340000</v>
      </c>
      <c r="L834" s="88">
        <f t="shared" si="101"/>
        <v>78195825</v>
      </c>
      <c r="M834" s="158" t="s">
        <v>353</v>
      </c>
    </row>
    <row r="835" spans="1:15" s="258" customFormat="1" ht="28.5" customHeight="1">
      <c r="A835" s="80"/>
      <c r="B835" s="129">
        <v>1000744</v>
      </c>
      <c r="C835" s="81"/>
      <c r="D835" s="82"/>
      <c r="E835" s="82"/>
      <c r="F835" s="83"/>
      <c r="G835" s="84"/>
      <c r="H835" s="82"/>
      <c r="I835" s="211"/>
      <c r="J835" s="169">
        <v>41088</v>
      </c>
      <c r="K835" s="89">
        <v>-340</v>
      </c>
      <c r="L835" s="88">
        <f t="shared" si="101"/>
        <v>78195485</v>
      </c>
      <c r="M835" s="154" t="s">
        <v>492</v>
      </c>
    </row>
    <row r="836" spans="1:15" s="258" customFormat="1" ht="28.5" customHeight="1">
      <c r="A836" s="80"/>
      <c r="B836" s="129">
        <v>1000744</v>
      </c>
      <c r="C836" s="81"/>
      <c r="D836" s="82"/>
      <c r="E836" s="82"/>
      <c r="F836" s="83"/>
      <c r="G836" s="84"/>
      <c r="H836" s="82"/>
      <c r="I836" s="211"/>
      <c r="J836" s="169">
        <v>41106</v>
      </c>
      <c r="K836" s="89">
        <v>2930000</v>
      </c>
      <c r="L836" s="88">
        <f t="shared" si="101"/>
        <v>81125485</v>
      </c>
      <c r="M836" s="158" t="s">
        <v>353</v>
      </c>
    </row>
    <row r="837" spans="1:15" s="258" customFormat="1" ht="28.5" customHeight="1">
      <c r="A837" s="80"/>
      <c r="B837" s="129">
        <v>1000744</v>
      </c>
      <c r="C837" s="81"/>
      <c r="D837" s="82"/>
      <c r="E837" s="82"/>
      <c r="F837" s="83"/>
      <c r="G837" s="84"/>
      <c r="H837" s="82"/>
      <c r="I837" s="211"/>
      <c r="J837" s="169">
        <v>41137</v>
      </c>
      <c r="K837" s="89">
        <v>890000</v>
      </c>
      <c r="L837" s="88">
        <f t="shared" si="101"/>
        <v>82015485</v>
      </c>
      <c r="M837" s="158" t="s">
        <v>353</v>
      </c>
    </row>
    <row r="838" spans="1:15" s="258" customFormat="1" ht="28.5" customHeight="1">
      <c r="A838" s="80"/>
      <c r="B838" s="129">
        <v>1000744</v>
      </c>
      <c r="C838" s="81"/>
      <c r="D838" s="82"/>
      <c r="E838" s="82"/>
      <c r="F838" s="83"/>
      <c r="G838" s="84"/>
      <c r="H838" s="82"/>
      <c r="I838" s="211"/>
      <c r="J838" s="169">
        <v>41179</v>
      </c>
      <c r="K838" s="89">
        <v>-974</v>
      </c>
      <c r="L838" s="88">
        <f t="shared" si="101"/>
        <v>82014511</v>
      </c>
      <c r="M838" s="154" t="s">
        <v>492</v>
      </c>
      <c r="O838" s="145"/>
    </row>
    <row r="839" spans="1:15" s="258" customFormat="1" ht="28.5" customHeight="1">
      <c r="A839" s="80"/>
      <c r="B839" s="129">
        <v>1000744</v>
      </c>
      <c r="C839" s="81"/>
      <c r="D839" s="82"/>
      <c r="E839" s="82"/>
      <c r="F839" s="83"/>
      <c r="G839" s="84"/>
      <c r="H839" s="82"/>
      <c r="I839" s="211"/>
      <c r="J839" s="169">
        <v>41198</v>
      </c>
      <c r="K839" s="89">
        <v>1800000</v>
      </c>
      <c r="L839" s="88">
        <f t="shared" si="101"/>
        <v>83814511</v>
      </c>
      <c r="M839" s="158" t="s">
        <v>353</v>
      </c>
      <c r="O839" s="145"/>
    </row>
    <row r="840" spans="1:15" s="258" customFormat="1" ht="28.5" customHeight="1">
      <c r="A840" s="80"/>
      <c r="B840" s="129">
        <v>1000744</v>
      </c>
      <c r="C840" s="81"/>
      <c r="D840" s="82"/>
      <c r="E840" s="82"/>
      <c r="F840" s="83"/>
      <c r="G840" s="84"/>
      <c r="H840" s="82"/>
      <c r="I840" s="211"/>
      <c r="J840" s="169">
        <v>41257</v>
      </c>
      <c r="K840" s="89">
        <v>3860000</v>
      </c>
      <c r="L840" s="88">
        <f t="shared" si="101"/>
        <v>87674511</v>
      </c>
      <c r="M840" s="158" t="s">
        <v>353</v>
      </c>
      <c r="O840" s="145"/>
    </row>
    <row r="841" spans="1:15" s="258" customFormat="1" ht="28.5" customHeight="1">
      <c r="A841" s="80"/>
      <c r="B841" s="129">
        <v>1000744</v>
      </c>
      <c r="C841" s="81"/>
      <c r="D841" s="82"/>
      <c r="E841" s="82"/>
      <c r="F841" s="83"/>
      <c r="G841" s="84"/>
      <c r="H841" s="82"/>
      <c r="I841" s="211"/>
      <c r="J841" s="169">
        <v>41270</v>
      </c>
      <c r="K841" s="89">
        <v>-154</v>
      </c>
      <c r="L841" s="88">
        <f t="shared" si="101"/>
        <v>87674357</v>
      </c>
      <c r="M841" s="154" t="s">
        <v>492</v>
      </c>
      <c r="O841" s="145"/>
    </row>
    <row r="842" spans="1:15" s="258" customFormat="1" ht="28.5" customHeight="1">
      <c r="A842" s="90">
        <v>40037</v>
      </c>
      <c r="B842" s="162" t="s">
        <v>187</v>
      </c>
      <c r="C842" s="159" t="s">
        <v>186</v>
      </c>
      <c r="D842" s="171" t="s">
        <v>110</v>
      </c>
      <c r="E842" s="171" t="s">
        <v>12</v>
      </c>
      <c r="F842" s="103" t="s">
        <v>147</v>
      </c>
      <c r="G842" s="98">
        <v>29730000</v>
      </c>
      <c r="H842" s="92" t="s">
        <v>70</v>
      </c>
      <c r="I842" s="213"/>
      <c r="J842" s="112">
        <v>40086</v>
      </c>
      <c r="K842" s="116">
        <v>-25510000</v>
      </c>
      <c r="L842" s="88">
        <f>G842+K842</f>
        <v>4220000</v>
      </c>
      <c r="M842" s="158" t="s">
        <v>215</v>
      </c>
    </row>
    <row r="843" spans="1:15" s="258" customFormat="1" ht="28.5" customHeight="1">
      <c r="A843" s="80"/>
      <c r="B843" s="215">
        <v>10454</v>
      </c>
      <c r="C843" s="160"/>
      <c r="D843" s="172"/>
      <c r="E843" s="172"/>
      <c r="F843" s="104"/>
      <c r="G843" s="100"/>
      <c r="H843" s="82"/>
      <c r="I843" s="205"/>
      <c r="J843" s="169">
        <v>40177</v>
      </c>
      <c r="K843" s="87">
        <v>520000</v>
      </c>
      <c r="L843" s="88">
        <f>L842+K843</f>
        <v>4740000</v>
      </c>
      <c r="M843" s="154" t="s">
        <v>293</v>
      </c>
    </row>
    <row r="844" spans="1:15" s="258" customFormat="1" ht="28.5" customHeight="1">
      <c r="A844" s="80"/>
      <c r="B844" s="215">
        <v>10454</v>
      </c>
      <c r="C844" s="160"/>
      <c r="D844" s="172"/>
      <c r="E844" s="172"/>
      <c r="F844" s="104"/>
      <c r="G844" s="100"/>
      <c r="H844" s="82"/>
      <c r="I844" s="205"/>
      <c r="J844" s="169">
        <v>40263</v>
      </c>
      <c r="K844" s="87">
        <v>4330000</v>
      </c>
      <c r="L844" s="88">
        <f>L843+K844</f>
        <v>9070000</v>
      </c>
      <c r="M844" s="154" t="s">
        <v>50</v>
      </c>
    </row>
    <row r="845" spans="1:15" s="258" customFormat="1" ht="28.5" customHeight="1">
      <c r="A845" s="80"/>
      <c r="B845" s="215">
        <v>10454</v>
      </c>
      <c r="C845" s="160"/>
      <c r="D845" s="172"/>
      <c r="E845" s="172"/>
      <c r="F845" s="104"/>
      <c r="G845" s="100"/>
      <c r="H845" s="82"/>
      <c r="I845" s="205"/>
      <c r="J845" s="169">
        <v>40287</v>
      </c>
      <c r="K845" s="89">
        <v>230000</v>
      </c>
      <c r="L845" s="88">
        <f>L844+K845</f>
        <v>9300000</v>
      </c>
      <c r="M845" s="158" t="s">
        <v>317</v>
      </c>
    </row>
    <row r="846" spans="1:15" s="258" customFormat="1" ht="28.5" customHeight="1">
      <c r="A846" s="80"/>
      <c r="B846" s="215">
        <v>10454</v>
      </c>
      <c r="C846" s="160"/>
      <c r="D846" s="172"/>
      <c r="E846" s="172"/>
      <c r="F846" s="104"/>
      <c r="G846" s="100"/>
      <c r="H846" s="82"/>
      <c r="I846" s="205"/>
      <c r="J846" s="169">
        <v>40317</v>
      </c>
      <c r="K846" s="89">
        <v>850000</v>
      </c>
      <c r="L846" s="88">
        <f>L845+K846</f>
        <v>10150000</v>
      </c>
      <c r="M846" s="158" t="s">
        <v>295</v>
      </c>
    </row>
    <row r="847" spans="1:15" s="258" customFormat="1" ht="28.5" customHeight="1">
      <c r="A847" s="80"/>
      <c r="B847" s="215">
        <v>10454</v>
      </c>
      <c r="C847" s="160"/>
      <c r="D847" s="172"/>
      <c r="E847" s="107"/>
      <c r="F847" s="104"/>
      <c r="G847" s="100"/>
      <c r="H847" s="82"/>
      <c r="I847" s="205"/>
      <c r="J847" s="169">
        <v>40373</v>
      </c>
      <c r="K847" s="87">
        <v>-850000</v>
      </c>
      <c r="L847" s="88">
        <f t="shared" ref="L847:L850" si="102">L846+K847</f>
        <v>9300000</v>
      </c>
      <c r="M847" s="154" t="s">
        <v>50</v>
      </c>
    </row>
    <row r="848" spans="1:15" s="258" customFormat="1" ht="28.5" customHeight="1">
      <c r="A848" s="80"/>
      <c r="B848" s="215">
        <v>10454</v>
      </c>
      <c r="C848" s="160"/>
      <c r="D848" s="172"/>
      <c r="E848" s="107"/>
      <c r="F848" s="104"/>
      <c r="G848" s="100"/>
      <c r="H848" s="82"/>
      <c r="I848" s="205"/>
      <c r="J848" s="169">
        <v>40436</v>
      </c>
      <c r="K848" s="87">
        <v>100000</v>
      </c>
      <c r="L848" s="88">
        <f t="shared" si="102"/>
        <v>9400000</v>
      </c>
      <c r="M848" s="158" t="s">
        <v>352</v>
      </c>
    </row>
    <row r="849" spans="1:13" s="258" customFormat="1" ht="28.5" customHeight="1">
      <c r="A849" s="261"/>
      <c r="B849" s="129">
        <v>10454</v>
      </c>
      <c r="C849" s="81"/>
      <c r="D849" s="82"/>
      <c r="E849" s="82"/>
      <c r="F849" s="83"/>
      <c r="G849" s="84"/>
      <c r="H849" s="82"/>
      <c r="I849" s="205"/>
      <c r="J849" s="169">
        <v>40451</v>
      </c>
      <c r="K849" s="87">
        <v>100000</v>
      </c>
      <c r="L849" s="88">
        <f t="shared" si="102"/>
        <v>9500000</v>
      </c>
      <c r="M849" s="154" t="s">
        <v>362</v>
      </c>
    </row>
    <row r="850" spans="1:13" s="258" customFormat="1" ht="28.5" customHeight="1">
      <c r="A850" s="80"/>
      <c r="B850" s="131">
        <v>10454</v>
      </c>
      <c r="C850" s="81"/>
      <c r="D850" s="82"/>
      <c r="E850" s="82"/>
      <c r="F850" s="83"/>
      <c r="G850" s="84"/>
      <c r="H850" s="82"/>
      <c r="I850" s="205"/>
      <c r="J850" s="169">
        <v>40451</v>
      </c>
      <c r="K850" s="87">
        <v>16755064</v>
      </c>
      <c r="L850" s="88">
        <f t="shared" si="102"/>
        <v>26255064</v>
      </c>
      <c r="M850" s="154" t="s">
        <v>50</v>
      </c>
    </row>
    <row r="851" spans="1:13" s="258" customFormat="1" ht="28.5" customHeight="1">
      <c r="A851" s="80"/>
      <c r="B851" s="129">
        <v>10454</v>
      </c>
      <c r="C851" s="81"/>
      <c r="D851" s="82"/>
      <c r="E851" s="82"/>
      <c r="F851" s="83"/>
      <c r="G851" s="84"/>
      <c r="H851" s="82"/>
      <c r="I851" s="205"/>
      <c r="J851" s="169">
        <v>40466</v>
      </c>
      <c r="K851" s="87">
        <v>100000</v>
      </c>
      <c r="L851" s="88">
        <f>L850+K851</f>
        <v>26355064</v>
      </c>
      <c r="M851" s="154" t="s">
        <v>353</v>
      </c>
    </row>
    <row r="852" spans="1:13" s="258" customFormat="1" ht="28.5" customHeight="1">
      <c r="A852" s="80"/>
      <c r="B852" s="129">
        <v>10454</v>
      </c>
      <c r="C852" s="81"/>
      <c r="D852" s="82"/>
      <c r="E852" s="82"/>
      <c r="F852" s="83"/>
      <c r="G852" s="84"/>
      <c r="H852" s="82"/>
      <c r="I852" s="205"/>
      <c r="J852" s="169">
        <v>40527</v>
      </c>
      <c r="K852" s="89">
        <v>100000</v>
      </c>
      <c r="L852" s="88">
        <f t="shared" ref="L852" si="103">L851+K852</f>
        <v>26455064</v>
      </c>
      <c r="M852" s="154" t="s">
        <v>50</v>
      </c>
    </row>
    <row r="853" spans="1:13" s="258" customFormat="1" ht="28.5" customHeight="1">
      <c r="A853" s="80"/>
      <c r="B853" s="129">
        <v>10454</v>
      </c>
      <c r="C853" s="81"/>
      <c r="D853" s="82"/>
      <c r="E853" s="82"/>
      <c r="F853" s="83"/>
      <c r="G853" s="84"/>
      <c r="H853" s="82"/>
      <c r="I853" s="205"/>
      <c r="J853" s="169">
        <v>40549</v>
      </c>
      <c r="K853" s="89">
        <v>-40</v>
      </c>
      <c r="L853" s="88">
        <f t="shared" ref="L853:L863" si="104">L852+K853</f>
        <v>26455024</v>
      </c>
      <c r="M853" s="154" t="s">
        <v>50</v>
      </c>
    </row>
    <row r="854" spans="1:13" s="258" customFormat="1" ht="28.5" customHeight="1">
      <c r="A854" s="80"/>
      <c r="B854" s="129">
        <v>10454</v>
      </c>
      <c r="C854" s="81"/>
      <c r="D854" s="82"/>
      <c r="E854" s="82"/>
      <c r="F854" s="83"/>
      <c r="G854" s="84"/>
      <c r="H854" s="82"/>
      <c r="I854" s="205"/>
      <c r="J854" s="169">
        <v>40556</v>
      </c>
      <c r="K854" s="89">
        <v>300000</v>
      </c>
      <c r="L854" s="88">
        <f t="shared" si="104"/>
        <v>26755024</v>
      </c>
      <c r="M854" s="154" t="s">
        <v>353</v>
      </c>
    </row>
    <row r="855" spans="1:13" s="258" customFormat="1" ht="28.5" customHeight="1">
      <c r="A855" s="80"/>
      <c r="B855" s="129">
        <v>10454</v>
      </c>
      <c r="C855" s="81"/>
      <c r="D855" s="82"/>
      <c r="E855" s="82"/>
      <c r="F855" s="83"/>
      <c r="G855" s="84"/>
      <c r="H855" s="82"/>
      <c r="I855" s="205"/>
      <c r="J855" s="169">
        <v>40590</v>
      </c>
      <c r="K855" s="89">
        <v>100000</v>
      </c>
      <c r="L855" s="88">
        <f t="shared" si="104"/>
        <v>26855024</v>
      </c>
      <c r="M855" s="154" t="s">
        <v>353</v>
      </c>
    </row>
    <row r="856" spans="1:13" s="258" customFormat="1" ht="28.5" customHeight="1">
      <c r="A856" s="80"/>
      <c r="B856" s="129">
        <v>10454</v>
      </c>
      <c r="C856" s="81"/>
      <c r="D856" s="82"/>
      <c r="E856" s="82"/>
      <c r="F856" s="83"/>
      <c r="G856" s="84"/>
      <c r="H856" s="82"/>
      <c r="I856" s="205"/>
      <c r="J856" s="169">
        <v>40618</v>
      </c>
      <c r="K856" s="89">
        <v>2200000</v>
      </c>
      <c r="L856" s="88">
        <f t="shared" si="104"/>
        <v>29055024</v>
      </c>
      <c r="M856" s="158" t="s">
        <v>353</v>
      </c>
    </row>
    <row r="857" spans="1:13" s="258" customFormat="1" ht="28.5" customHeight="1">
      <c r="A857" s="80"/>
      <c r="B857" s="129">
        <v>10454</v>
      </c>
      <c r="C857" s="81"/>
      <c r="D857" s="82"/>
      <c r="E857" s="82"/>
      <c r="F857" s="83"/>
      <c r="G857" s="84"/>
      <c r="H857" s="82"/>
      <c r="I857" s="205"/>
      <c r="J857" s="169">
        <v>40632</v>
      </c>
      <c r="K857" s="89">
        <v>-52</v>
      </c>
      <c r="L857" s="88">
        <f t="shared" si="104"/>
        <v>29054972</v>
      </c>
      <c r="M857" s="154" t="s">
        <v>492</v>
      </c>
    </row>
    <row r="858" spans="1:13" s="258" customFormat="1" ht="28.5" customHeight="1">
      <c r="A858" s="80"/>
      <c r="B858" s="129">
        <v>10454</v>
      </c>
      <c r="C858" s="81"/>
      <c r="D858" s="82"/>
      <c r="E858" s="82"/>
      <c r="F858" s="83"/>
      <c r="G858" s="84"/>
      <c r="H858" s="82"/>
      <c r="I858" s="205"/>
      <c r="J858" s="169">
        <v>40646</v>
      </c>
      <c r="K858" s="89">
        <v>1500000</v>
      </c>
      <c r="L858" s="88">
        <f t="shared" si="104"/>
        <v>30554972</v>
      </c>
      <c r="M858" s="158" t="s">
        <v>353</v>
      </c>
    </row>
    <row r="859" spans="1:13" s="258" customFormat="1" ht="28.5" customHeight="1">
      <c r="A859" s="80"/>
      <c r="B859" s="129">
        <v>10454</v>
      </c>
      <c r="C859" s="81"/>
      <c r="D859" s="82"/>
      <c r="E859" s="82"/>
      <c r="F859" s="83"/>
      <c r="G859" s="84"/>
      <c r="H859" s="82"/>
      <c r="I859" s="205"/>
      <c r="J859" s="169">
        <v>40676</v>
      </c>
      <c r="K859" s="89">
        <v>1000000</v>
      </c>
      <c r="L859" s="88">
        <f t="shared" si="104"/>
        <v>31554972</v>
      </c>
      <c r="M859" s="158" t="s">
        <v>353</v>
      </c>
    </row>
    <row r="860" spans="1:13" s="258" customFormat="1" ht="28.5" customHeight="1">
      <c r="A860" s="80"/>
      <c r="B860" s="129">
        <v>10454</v>
      </c>
      <c r="C860" s="81"/>
      <c r="D860" s="82"/>
      <c r="E860" s="82"/>
      <c r="F860" s="83"/>
      <c r="G860" s="84"/>
      <c r="H860" s="82"/>
      <c r="I860" s="205"/>
      <c r="J860" s="169">
        <v>40710</v>
      </c>
      <c r="K860" s="89">
        <v>100000</v>
      </c>
      <c r="L860" s="88">
        <f t="shared" si="104"/>
        <v>31654972</v>
      </c>
      <c r="M860" s="158" t="s">
        <v>353</v>
      </c>
    </row>
    <row r="861" spans="1:13" s="258" customFormat="1" ht="28.5" customHeight="1">
      <c r="A861" s="80"/>
      <c r="B861" s="129">
        <v>10454</v>
      </c>
      <c r="C861" s="81"/>
      <c r="D861" s="82"/>
      <c r="E861" s="82"/>
      <c r="F861" s="83"/>
      <c r="G861" s="84"/>
      <c r="H861" s="82"/>
      <c r="I861" s="205"/>
      <c r="J861" s="169">
        <v>40723</v>
      </c>
      <c r="K861" s="89">
        <v>-534</v>
      </c>
      <c r="L861" s="88">
        <f t="shared" si="104"/>
        <v>31654438</v>
      </c>
      <c r="M861" s="154" t="s">
        <v>492</v>
      </c>
    </row>
    <row r="862" spans="1:13" s="258" customFormat="1" ht="28.5" customHeight="1">
      <c r="A862" s="80"/>
      <c r="B862" s="129">
        <v>10454</v>
      </c>
      <c r="C862" s="81"/>
      <c r="D862" s="82"/>
      <c r="E862" s="82"/>
      <c r="F862" s="83"/>
      <c r="G862" s="84"/>
      <c r="H862" s="82"/>
      <c r="I862" s="205"/>
      <c r="J862" s="169">
        <v>40771</v>
      </c>
      <c r="K862" s="89">
        <v>700000</v>
      </c>
      <c r="L862" s="88">
        <f t="shared" si="104"/>
        <v>32354438</v>
      </c>
      <c r="M862" s="158" t="s">
        <v>353</v>
      </c>
    </row>
    <row r="863" spans="1:13" s="258" customFormat="1" ht="28.5" customHeight="1">
      <c r="A863" s="80"/>
      <c r="B863" s="129">
        <v>10454</v>
      </c>
      <c r="C863" s="81"/>
      <c r="D863" s="82"/>
      <c r="E863" s="82"/>
      <c r="F863" s="83"/>
      <c r="G863" s="84"/>
      <c r="H863" s="82"/>
      <c r="I863" s="205"/>
      <c r="J863" s="169">
        <v>40801</v>
      </c>
      <c r="K863" s="89">
        <v>-600000</v>
      </c>
      <c r="L863" s="88">
        <f t="shared" si="104"/>
        <v>31754438</v>
      </c>
      <c r="M863" s="158" t="s">
        <v>353</v>
      </c>
    </row>
    <row r="864" spans="1:13" s="258" customFormat="1" ht="28.5" customHeight="1">
      <c r="A864" s="80"/>
      <c r="B864" s="129">
        <v>10454</v>
      </c>
      <c r="C864" s="81"/>
      <c r="D864" s="82"/>
      <c r="E864" s="82"/>
      <c r="F864" s="83"/>
      <c r="G864" s="84"/>
      <c r="H864" s="82"/>
      <c r="I864" s="205"/>
      <c r="J864" s="169">
        <v>40830</v>
      </c>
      <c r="K864" s="89">
        <v>4000000</v>
      </c>
      <c r="L864" s="88">
        <f t="shared" ref="L864" si="105">L863+K864</f>
        <v>35754438</v>
      </c>
      <c r="M864" s="158" t="s">
        <v>353</v>
      </c>
    </row>
    <row r="865" spans="1:15" s="258" customFormat="1" ht="28.5" customHeight="1">
      <c r="A865" s="80"/>
      <c r="B865" s="129">
        <v>10454</v>
      </c>
      <c r="C865" s="81"/>
      <c r="D865" s="82"/>
      <c r="E865" s="82"/>
      <c r="F865" s="83"/>
      <c r="G865" s="84"/>
      <c r="H865" s="82"/>
      <c r="I865" s="205"/>
      <c r="J865" s="169">
        <v>40863</v>
      </c>
      <c r="K865" s="89">
        <v>600000</v>
      </c>
      <c r="L865" s="88">
        <f t="shared" ref="L865:L880" si="106">L864+K865</f>
        <v>36354438</v>
      </c>
      <c r="M865" s="158" t="s">
        <v>353</v>
      </c>
    </row>
    <row r="866" spans="1:15" s="258" customFormat="1" ht="28.5" customHeight="1">
      <c r="A866" s="80"/>
      <c r="B866" s="129">
        <v>10454</v>
      </c>
      <c r="C866" s="81"/>
      <c r="D866" s="82"/>
      <c r="E866" s="82"/>
      <c r="F866" s="83"/>
      <c r="G866" s="84"/>
      <c r="H866" s="82"/>
      <c r="I866" s="205"/>
      <c r="J866" s="169">
        <v>40892</v>
      </c>
      <c r="K866" s="89">
        <v>200000</v>
      </c>
      <c r="L866" s="88">
        <f t="shared" si="106"/>
        <v>36554438</v>
      </c>
      <c r="M866" s="158" t="s">
        <v>353</v>
      </c>
    </row>
    <row r="867" spans="1:15" s="258" customFormat="1" ht="28.5" customHeight="1">
      <c r="A867" s="80"/>
      <c r="B867" s="129">
        <v>10454</v>
      </c>
      <c r="C867" s="81"/>
      <c r="D867" s="82"/>
      <c r="E867" s="82"/>
      <c r="F867" s="83"/>
      <c r="G867" s="84"/>
      <c r="H867" s="82"/>
      <c r="I867" s="205"/>
      <c r="J867" s="169">
        <v>40921</v>
      </c>
      <c r="K867" s="89">
        <v>100000</v>
      </c>
      <c r="L867" s="88">
        <f t="shared" si="106"/>
        <v>36654438</v>
      </c>
      <c r="M867" s="158" t="s">
        <v>353</v>
      </c>
    </row>
    <row r="868" spans="1:15" s="258" customFormat="1" ht="28.5" customHeight="1">
      <c r="A868" s="80"/>
      <c r="B868" s="129">
        <v>10454</v>
      </c>
      <c r="C868" s="81"/>
      <c r="D868" s="82"/>
      <c r="E868" s="82"/>
      <c r="F868" s="83"/>
      <c r="G868" s="84"/>
      <c r="H868" s="82"/>
      <c r="I868" s="205"/>
      <c r="J868" s="169">
        <v>40955</v>
      </c>
      <c r="K868" s="89">
        <v>1300000</v>
      </c>
      <c r="L868" s="88">
        <f t="shared" si="106"/>
        <v>37954438</v>
      </c>
      <c r="M868" s="158" t="s">
        <v>353</v>
      </c>
    </row>
    <row r="869" spans="1:15" s="258" customFormat="1" ht="28.5" customHeight="1">
      <c r="A869" s="80"/>
      <c r="B869" s="129">
        <v>10454</v>
      </c>
      <c r="C869" s="81"/>
      <c r="D869" s="82"/>
      <c r="E869" s="82"/>
      <c r="F869" s="83"/>
      <c r="G869" s="84"/>
      <c r="H869" s="82"/>
      <c r="I869" s="205"/>
      <c r="J869" s="169">
        <v>40983</v>
      </c>
      <c r="K869" s="89">
        <v>1100000</v>
      </c>
      <c r="L869" s="88">
        <f t="shared" si="106"/>
        <v>39054438</v>
      </c>
      <c r="M869" s="158" t="s">
        <v>353</v>
      </c>
    </row>
    <row r="870" spans="1:15" s="258" customFormat="1" ht="28.5" customHeight="1">
      <c r="A870" s="80"/>
      <c r="B870" s="129">
        <v>10454</v>
      </c>
      <c r="C870" s="81"/>
      <c r="D870" s="82"/>
      <c r="E870" s="82"/>
      <c r="F870" s="83"/>
      <c r="G870" s="84"/>
      <c r="H870" s="82"/>
      <c r="I870" s="205"/>
      <c r="J870" s="169">
        <v>41015</v>
      </c>
      <c r="K870" s="89">
        <v>800000</v>
      </c>
      <c r="L870" s="88">
        <f t="shared" si="106"/>
        <v>39854438</v>
      </c>
      <c r="M870" s="158" t="s">
        <v>353</v>
      </c>
    </row>
    <row r="871" spans="1:15" s="258" customFormat="1" ht="28.5" customHeight="1">
      <c r="A871" s="80"/>
      <c r="B871" s="129">
        <v>10454</v>
      </c>
      <c r="C871" s="81"/>
      <c r="D871" s="82"/>
      <c r="E871" s="82"/>
      <c r="F871" s="83"/>
      <c r="G871" s="84"/>
      <c r="H871" s="82"/>
      <c r="I871" s="205"/>
      <c r="J871" s="169">
        <v>41045</v>
      </c>
      <c r="K871" s="89">
        <v>-1080000</v>
      </c>
      <c r="L871" s="88">
        <f t="shared" si="106"/>
        <v>38774438</v>
      </c>
      <c r="M871" s="158" t="s">
        <v>353</v>
      </c>
    </row>
    <row r="872" spans="1:15" s="258" customFormat="1" ht="28.5" customHeight="1">
      <c r="A872" s="80"/>
      <c r="B872" s="129">
        <v>10454</v>
      </c>
      <c r="C872" s="81"/>
      <c r="D872" s="82"/>
      <c r="E872" s="82"/>
      <c r="F872" s="83"/>
      <c r="G872" s="84"/>
      <c r="H872" s="82"/>
      <c r="I872" s="205"/>
      <c r="J872" s="169">
        <v>41074</v>
      </c>
      <c r="K872" s="89">
        <v>1560000</v>
      </c>
      <c r="L872" s="88">
        <f t="shared" si="106"/>
        <v>40334438</v>
      </c>
      <c r="M872" s="158" t="s">
        <v>353</v>
      </c>
    </row>
    <row r="873" spans="1:15" s="258" customFormat="1" ht="28.5" customHeight="1">
      <c r="A873" s="80"/>
      <c r="B873" s="129">
        <v>10454</v>
      </c>
      <c r="C873" s="81"/>
      <c r="D873" s="82"/>
      <c r="E873" s="82"/>
      <c r="F873" s="83"/>
      <c r="G873" s="84"/>
      <c r="H873" s="82"/>
      <c r="I873" s="205"/>
      <c r="J873" s="169">
        <v>41088</v>
      </c>
      <c r="K873" s="89">
        <v>-465</v>
      </c>
      <c r="L873" s="88">
        <f t="shared" si="106"/>
        <v>40333973</v>
      </c>
      <c r="M873" s="154" t="s">
        <v>492</v>
      </c>
    </row>
    <row r="874" spans="1:15" s="258" customFormat="1" ht="28.5" customHeight="1">
      <c r="A874" s="80"/>
      <c r="B874" s="129">
        <v>10454</v>
      </c>
      <c r="C874" s="81"/>
      <c r="D874" s="82"/>
      <c r="E874" s="82"/>
      <c r="F874" s="83"/>
      <c r="G874" s="84"/>
      <c r="H874" s="82"/>
      <c r="I874" s="205"/>
      <c r="J874" s="169">
        <v>41137</v>
      </c>
      <c r="K874" s="89">
        <v>70000</v>
      </c>
      <c r="L874" s="88">
        <f>L873+K874</f>
        <v>40403973</v>
      </c>
      <c r="M874" s="158" t="s">
        <v>353</v>
      </c>
    </row>
    <row r="875" spans="1:15" s="258" customFormat="1" ht="28.5" customHeight="1">
      <c r="A875" s="80"/>
      <c r="B875" s="129">
        <v>10454</v>
      </c>
      <c r="C875" s="81"/>
      <c r="D875" s="82"/>
      <c r="E875" s="82"/>
      <c r="F875" s="83"/>
      <c r="G875" s="84"/>
      <c r="H875" s="82"/>
      <c r="I875" s="205"/>
      <c r="J875" s="169">
        <v>41179</v>
      </c>
      <c r="K875" s="89">
        <v>-1272</v>
      </c>
      <c r="L875" s="88">
        <f>L874+K875</f>
        <v>40402701</v>
      </c>
      <c r="M875" s="158" t="s">
        <v>492</v>
      </c>
      <c r="O875" s="145"/>
    </row>
    <row r="876" spans="1:15" s="258" customFormat="1" ht="28.5" customHeight="1">
      <c r="A876" s="80"/>
      <c r="B876" s="129">
        <v>10454</v>
      </c>
      <c r="C876" s="81"/>
      <c r="D876" s="82"/>
      <c r="E876" s="82"/>
      <c r="F876" s="83"/>
      <c r="G876" s="84"/>
      <c r="H876" s="82"/>
      <c r="I876" s="205"/>
      <c r="J876" s="169">
        <v>41198</v>
      </c>
      <c r="K876" s="89">
        <v>2100000</v>
      </c>
      <c r="L876" s="88">
        <f>L875+K876</f>
        <v>42502701</v>
      </c>
      <c r="M876" s="158" t="s">
        <v>353</v>
      </c>
      <c r="O876" s="145"/>
    </row>
    <row r="877" spans="1:15" s="258" customFormat="1" ht="28.5" customHeight="1">
      <c r="A877" s="80"/>
      <c r="B877" s="129">
        <v>10454</v>
      </c>
      <c r="C877" s="81"/>
      <c r="D877" s="82"/>
      <c r="E877" s="82"/>
      <c r="F877" s="83"/>
      <c r="G877" s="84"/>
      <c r="H877" s="82"/>
      <c r="I877" s="205"/>
      <c r="J877" s="169">
        <v>41228</v>
      </c>
      <c r="K877" s="89">
        <v>1340000</v>
      </c>
      <c r="L877" s="88">
        <f t="shared" si="106"/>
        <v>43842701</v>
      </c>
      <c r="M877" s="158" t="s">
        <v>353</v>
      </c>
      <c r="O877" s="145"/>
    </row>
    <row r="878" spans="1:15" s="258" customFormat="1" ht="28.5" customHeight="1">
      <c r="A878" s="80"/>
      <c r="B878" s="129">
        <v>10454</v>
      </c>
      <c r="C878" s="81"/>
      <c r="D878" s="82"/>
      <c r="E878" s="82"/>
      <c r="F878" s="83"/>
      <c r="G878" s="84"/>
      <c r="H878" s="82"/>
      <c r="I878" s="205"/>
      <c r="J878" s="169">
        <v>41257</v>
      </c>
      <c r="K878" s="89">
        <v>1160000</v>
      </c>
      <c r="L878" s="88">
        <f t="shared" si="106"/>
        <v>45002701</v>
      </c>
      <c r="M878" s="158" t="s">
        <v>353</v>
      </c>
      <c r="O878" s="145"/>
    </row>
    <row r="879" spans="1:15" s="258" customFormat="1" ht="28.5" customHeight="1">
      <c r="A879" s="80"/>
      <c r="B879" s="129">
        <v>10454</v>
      </c>
      <c r="C879" s="81"/>
      <c r="D879" s="82"/>
      <c r="E879" s="82"/>
      <c r="F879" s="83"/>
      <c r="G879" s="84"/>
      <c r="H879" s="82"/>
      <c r="I879" s="205"/>
      <c r="J879" s="169">
        <v>41270</v>
      </c>
      <c r="K879" s="89">
        <v>-239</v>
      </c>
      <c r="L879" s="88">
        <f t="shared" si="106"/>
        <v>45002462</v>
      </c>
      <c r="M879" s="158" t="s">
        <v>492</v>
      </c>
      <c r="O879" s="145"/>
    </row>
    <row r="880" spans="1:15" s="258" customFormat="1" ht="28.5" customHeight="1">
      <c r="A880" s="80"/>
      <c r="B880" s="129">
        <v>10454</v>
      </c>
      <c r="C880" s="81"/>
      <c r="D880" s="82"/>
      <c r="E880" s="82"/>
      <c r="F880" s="83"/>
      <c r="G880" s="84"/>
      <c r="H880" s="82"/>
      <c r="I880" s="205"/>
      <c r="J880" s="169">
        <v>41290</v>
      </c>
      <c r="K880" s="89">
        <v>210000</v>
      </c>
      <c r="L880" s="88">
        <f t="shared" si="106"/>
        <v>45212462</v>
      </c>
      <c r="M880" s="158" t="s">
        <v>353</v>
      </c>
      <c r="O880" s="145"/>
    </row>
    <row r="881" spans="1:15" s="258" customFormat="1" ht="28.5" customHeight="1">
      <c r="A881" s="90">
        <v>40053</v>
      </c>
      <c r="B881" s="162" t="s">
        <v>188</v>
      </c>
      <c r="C881" s="159" t="s">
        <v>189</v>
      </c>
      <c r="D881" s="171" t="s">
        <v>98</v>
      </c>
      <c r="E881" s="171" t="s">
        <v>12</v>
      </c>
      <c r="F881" s="103" t="s">
        <v>147</v>
      </c>
      <c r="G881" s="98">
        <v>668440000</v>
      </c>
      <c r="H881" s="92" t="s">
        <v>70</v>
      </c>
      <c r="I881" s="197"/>
      <c r="J881" s="112">
        <v>40088</v>
      </c>
      <c r="K881" s="111">
        <v>145800000</v>
      </c>
      <c r="L881" s="88">
        <f>G881+K881</f>
        <v>814240000</v>
      </c>
      <c r="M881" s="158" t="s">
        <v>216</v>
      </c>
    </row>
    <row r="882" spans="1:15" s="258" customFormat="1" ht="28.5" customHeight="1">
      <c r="A882" s="80"/>
      <c r="B882" s="215">
        <v>10008</v>
      </c>
      <c r="C882" s="160"/>
      <c r="D882" s="172"/>
      <c r="E882" s="172"/>
      <c r="F882" s="104"/>
      <c r="G882" s="100"/>
      <c r="H882" s="82"/>
      <c r="I882" s="205"/>
      <c r="J882" s="169">
        <v>40177</v>
      </c>
      <c r="K882" s="87">
        <v>1355930000</v>
      </c>
      <c r="L882" s="88">
        <f>L881+K882</f>
        <v>2170170000</v>
      </c>
      <c r="M882" s="154" t="s">
        <v>293</v>
      </c>
    </row>
    <row r="883" spans="1:15" s="258" customFormat="1" ht="28.5" customHeight="1">
      <c r="A883" s="80"/>
      <c r="B883" s="215">
        <v>10008</v>
      </c>
      <c r="C883" s="160"/>
      <c r="D883" s="172"/>
      <c r="E883" s="172"/>
      <c r="F883" s="104"/>
      <c r="G883" s="100"/>
      <c r="H883" s="82"/>
      <c r="I883" s="205"/>
      <c r="J883" s="169">
        <v>40263</v>
      </c>
      <c r="K883" s="87">
        <v>121180000</v>
      </c>
      <c r="L883" s="88">
        <f>L882+K883</f>
        <v>2291350000</v>
      </c>
      <c r="M883" s="154" t="s">
        <v>50</v>
      </c>
    </row>
    <row r="884" spans="1:15" s="258" customFormat="1" ht="28.5" customHeight="1">
      <c r="A884" s="80"/>
      <c r="B884" s="215">
        <v>10008</v>
      </c>
      <c r="C884" s="160"/>
      <c r="D884" s="172"/>
      <c r="E884" s="107"/>
      <c r="F884" s="104"/>
      <c r="G884" s="100"/>
      <c r="H884" s="82"/>
      <c r="I884" s="205"/>
      <c r="J884" s="169">
        <v>40373</v>
      </c>
      <c r="K884" s="87">
        <v>-408850000</v>
      </c>
      <c r="L884" s="88">
        <f t="shared" ref="L884:L892" si="107">L883+K884</f>
        <v>1882500000</v>
      </c>
      <c r="M884" s="154" t="s">
        <v>50</v>
      </c>
    </row>
    <row r="885" spans="1:15" s="258" customFormat="1" ht="28.5" customHeight="1">
      <c r="A885" s="261"/>
      <c r="B885" s="129">
        <v>10008</v>
      </c>
      <c r="C885" s="81"/>
      <c r="D885" s="82"/>
      <c r="E885" s="82"/>
      <c r="F885" s="83"/>
      <c r="G885" s="84"/>
      <c r="H885" s="82"/>
      <c r="I885" s="205"/>
      <c r="J885" s="169">
        <v>40451</v>
      </c>
      <c r="K885" s="87">
        <v>5500000</v>
      </c>
      <c r="L885" s="88">
        <f t="shared" si="107"/>
        <v>1888000000</v>
      </c>
      <c r="M885" s="154" t="s">
        <v>399</v>
      </c>
    </row>
    <row r="886" spans="1:15" s="258" customFormat="1" ht="28.5" customHeight="1">
      <c r="A886" s="80"/>
      <c r="B886" s="131">
        <v>10008</v>
      </c>
      <c r="C886" s="81"/>
      <c r="D886" s="82"/>
      <c r="E886" s="82"/>
      <c r="F886" s="83"/>
      <c r="G886" s="84"/>
      <c r="H886" s="82"/>
      <c r="I886" s="205"/>
      <c r="J886" s="169">
        <v>40451</v>
      </c>
      <c r="K886" s="87">
        <v>-51741163</v>
      </c>
      <c r="L886" s="88">
        <f t="shared" si="107"/>
        <v>1836258837</v>
      </c>
      <c r="M886" s="154" t="s">
        <v>50</v>
      </c>
    </row>
    <row r="887" spans="1:15" s="258" customFormat="1" ht="28.5" customHeight="1">
      <c r="A887" s="80"/>
      <c r="B887" s="131">
        <v>10008</v>
      </c>
      <c r="C887" s="81"/>
      <c r="D887" s="82"/>
      <c r="E887" s="82"/>
      <c r="F887" s="83"/>
      <c r="G887" s="84"/>
      <c r="H887" s="82"/>
      <c r="I887" s="205"/>
      <c r="J887" s="169">
        <v>40549</v>
      </c>
      <c r="K887" s="89">
        <v>-2282</v>
      </c>
      <c r="L887" s="88">
        <f t="shared" si="107"/>
        <v>1836256555</v>
      </c>
      <c r="M887" s="154" t="s">
        <v>50</v>
      </c>
    </row>
    <row r="888" spans="1:15" s="258" customFormat="1" ht="28.5" customHeight="1">
      <c r="A888" s="80"/>
      <c r="B888" s="131">
        <v>10008</v>
      </c>
      <c r="C888" s="81"/>
      <c r="D888" s="82"/>
      <c r="E888" s="82"/>
      <c r="F888" s="83"/>
      <c r="G888" s="84"/>
      <c r="H888" s="82"/>
      <c r="I888" s="205"/>
      <c r="J888" s="169">
        <v>40632</v>
      </c>
      <c r="K888" s="89">
        <v>-2674</v>
      </c>
      <c r="L888" s="88">
        <f t="shared" si="107"/>
        <v>1836253881</v>
      </c>
      <c r="M888" s="154" t="s">
        <v>492</v>
      </c>
    </row>
    <row r="889" spans="1:15" s="258" customFormat="1" ht="28.5" customHeight="1">
      <c r="A889" s="80"/>
      <c r="B889" s="129">
        <v>10008</v>
      </c>
      <c r="C889" s="81"/>
      <c r="D889" s="82"/>
      <c r="E889" s="82"/>
      <c r="F889" s="83"/>
      <c r="G889" s="84"/>
      <c r="H889" s="82"/>
      <c r="I889" s="205"/>
      <c r="J889" s="169">
        <v>40723</v>
      </c>
      <c r="K889" s="89">
        <v>-24616</v>
      </c>
      <c r="L889" s="88">
        <f t="shared" si="107"/>
        <v>1836229265</v>
      </c>
      <c r="M889" s="158" t="s">
        <v>492</v>
      </c>
    </row>
    <row r="890" spans="1:15" s="258" customFormat="1" ht="28.5" customHeight="1">
      <c r="A890" s="80"/>
      <c r="B890" s="129">
        <v>10008</v>
      </c>
      <c r="C890" s="81"/>
      <c r="D890" s="82"/>
      <c r="E890" s="82"/>
      <c r="F890" s="83"/>
      <c r="G890" s="84"/>
      <c r="H890" s="82"/>
      <c r="I890" s="205"/>
      <c r="J890" s="169">
        <v>41088</v>
      </c>
      <c r="K890" s="89">
        <v>-15481</v>
      </c>
      <c r="L890" s="88">
        <f t="shared" si="107"/>
        <v>1836213784</v>
      </c>
      <c r="M890" s="158" t="s">
        <v>492</v>
      </c>
    </row>
    <row r="891" spans="1:15" s="258" customFormat="1" ht="28.5" customHeight="1">
      <c r="A891" s="80"/>
      <c r="B891" s="129">
        <v>10008</v>
      </c>
      <c r="C891" s="81"/>
      <c r="D891" s="82"/>
      <c r="E891" s="82"/>
      <c r="F891" s="83"/>
      <c r="G891" s="84"/>
      <c r="H891" s="82"/>
      <c r="I891" s="205"/>
      <c r="J891" s="169">
        <v>41179</v>
      </c>
      <c r="K891" s="89">
        <v>-40606</v>
      </c>
      <c r="L891" s="88">
        <f t="shared" si="107"/>
        <v>1836173178</v>
      </c>
      <c r="M891" s="158" t="s">
        <v>492</v>
      </c>
      <c r="O891" s="145"/>
    </row>
    <row r="892" spans="1:15" s="258" customFormat="1" ht="28.5" customHeight="1">
      <c r="A892" s="80"/>
      <c r="B892" s="129">
        <v>10008</v>
      </c>
      <c r="C892" s="81"/>
      <c r="D892" s="82"/>
      <c r="E892" s="82"/>
      <c r="F892" s="83"/>
      <c r="G892" s="84"/>
      <c r="H892" s="82"/>
      <c r="I892" s="205"/>
      <c r="J892" s="169">
        <v>41270</v>
      </c>
      <c r="K892" s="89">
        <v>-6688</v>
      </c>
      <c r="L892" s="88">
        <f t="shared" si="107"/>
        <v>1836166490</v>
      </c>
      <c r="M892" s="158" t="s">
        <v>492</v>
      </c>
      <c r="O892" s="145"/>
    </row>
    <row r="893" spans="1:15" s="258" customFormat="1" ht="28.5" customHeight="1">
      <c r="A893" s="90">
        <v>40053</v>
      </c>
      <c r="B893" s="162" t="s">
        <v>190</v>
      </c>
      <c r="C893" s="159" t="s">
        <v>84</v>
      </c>
      <c r="D893" s="171" t="s">
        <v>98</v>
      </c>
      <c r="E893" s="171" t="s">
        <v>12</v>
      </c>
      <c r="F893" s="103" t="s">
        <v>147</v>
      </c>
      <c r="G893" s="98">
        <v>300000</v>
      </c>
      <c r="H893" s="92" t="s">
        <v>70</v>
      </c>
      <c r="I893" s="197"/>
      <c r="J893" s="112">
        <v>40088</v>
      </c>
      <c r="K893" s="111">
        <v>70000</v>
      </c>
      <c r="L893" s="88">
        <f>G893+K893</f>
        <v>370000</v>
      </c>
      <c r="M893" s="158" t="s">
        <v>216</v>
      </c>
    </row>
    <row r="894" spans="1:15" s="258" customFormat="1" ht="28.5" customHeight="1">
      <c r="A894" s="80"/>
      <c r="B894" s="215">
        <v>1000576</v>
      </c>
      <c r="C894" s="160"/>
      <c r="D894" s="172"/>
      <c r="E894" s="172"/>
      <c r="F894" s="104"/>
      <c r="G894" s="100"/>
      <c r="H894" s="82"/>
      <c r="I894" s="205"/>
      <c r="J894" s="169">
        <v>40177</v>
      </c>
      <c r="K894" s="87">
        <v>2680000</v>
      </c>
      <c r="L894" s="88">
        <f>L893+K894</f>
        <v>3050000</v>
      </c>
      <c r="M894" s="154" t="s">
        <v>293</v>
      </c>
    </row>
    <row r="895" spans="1:15" s="258" customFormat="1" ht="28.5" customHeight="1">
      <c r="A895" s="80"/>
      <c r="B895" s="215">
        <v>1000576</v>
      </c>
      <c r="C895" s="160"/>
      <c r="D895" s="172"/>
      <c r="E895" s="172"/>
      <c r="F895" s="104"/>
      <c r="G895" s="100"/>
      <c r="H895" s="82"/>
      <c r="I895" s="205"/>
      <c r="J895" s="169">
        <v>40263</v>
      </c>
      <c r="K895" s="87">
        <v>350000</v>
      </c>
      <c r="L895" s="88">
        <f>L894+K895</f>
        <v>3400000</v>
      </c>
      <c r="M895" s="154" t="s">
        <v>50</v>
      </c>
    </row>
    <row r="896" spans="1:15" s="258" customFormat="1" ht="28.5" customHeight="1">
      <c r="A896" s="80"/>
      <c r="B896" s="215">
        <v>1000576</v>
      </c>
      <c r="C896" s="160"/>
      <c r="D896" s="172"/>
      <c r="E896" s="107"/>
      <c r="F896" s="104"/>
      <c r="G896" s="100"/>
      <c r="H896" s="82"/>
      <c r="I896" s="205"/>
      <c r="J896" s="169">
        <v>40373</v>
      </c>
      <c r="K896" s="87">
        <v>-1900000</v>
      </c>
      <c r="L896" s="88">
        <f t="shared" ref="L896:L898" si="108">L895+K896</f>
        <v>1500000</v>
      </c>
      <c r="M896" s="154" t="s">
        <v>50</v>
      </c>
    </row>
    <row r="897" spans="1:15" s="258" customFormat="1" ht="28.5" customHeight="1">
      <c r="A897" s="80"/>
      <c r="B897" s="215">
        <v>1000576</v>
      </c>
      <c r="C897" s="81"/>
      <c r="D897" s="82"/>
      <c r="E897" s="82"/>
      <c r="F897" s="83"/>
      <c r="G897" s="84"/>
      <c r="H897" s="82"/>
      <c r="I897" s="205"/>
      <c r="J897" s="169">
        <v>40451</v>
      </c>
      <c r="K897" s="87">
        <v>-1209889</v>
      </c>
      <c r="L897" s="88">
        <f t="shared" si="108"/>
        <v>290111</v>
      </c>
      <c r="M897" s="154" t="s">
        <v>50</v>
      </c>
    </row>
    <row r="898" spans="1:15" s="258" customFormat="1" ht="28.5" customHeight="1">
      <c r="A898" s="108"/>
      <c r="B898" s="215">
        <v>1000576</v>
      </c>
      <c r="C898" s="109"/>
      <c r="D898" s="97"/>
      <c r="E898" s="97"/>
      <c r="F898" s="110"/>
      <c r="G898" s="96"/>
      <c r="H898" s="97"/>
      <c r="I898" s="212"/>
      <c r="J898" s="169">
        <v>40260</v>
      </c>
      <c r="K898" s="89">
        <v>-290111</v>
      </c>
      <c r="L898" s="88">
        <f t="shared" si="108"/>
        <v>0</v>
      </c>
      <c r="M898" s="158" t="s">
        <v>178</v>
      </c>
    </row>
    <row r="899" spans="1:15" s="258" customFormat="1" ht="28.5" customHeight="1">
      <c r="A899" s="90">
        <v>40053</v>
      </c>
      <c r="B899" s="162" t="s">
        <v>191</v>
      </c>
      <c r="C899" s="159" t="s">
        <v>8</v>
      </c>
      <c r="D899" s="171" t="s">
        <v>75</v>
      </c>
      <c r="E899" s="171" t="s">
        <v>12</v>
      </c>
      <c r="F899" s="103" t="s">
        <v>147</v>
      </c>
      <c r="G899" s="98">
        <v>570000</v>
      </c>
      <c r="H899" s="92" t="s">
        <v>70</v>
      </c>
      <c r="I899" s="205"/>
      <c r="J899" s="112">
        <v>40088</v>
      </c>
      <c r="K899" s="111">
        <v>130000</v>
      </c>
      <c r="L899" s="88">
        <f>G899+K899</f>
        <v>700000</v>
      </c>
      <c r="M899" s="158" t="s">
        <v>216</v>
      </c>
    </row>
    <row r="900" spans="1:15" s="258" customFormat="1" ht="28.5" customHeight="1">
      <c r="A900" s="80"/>
      <c r="B900" s="215">
        <v>1001011</v>
      </c>
      <c r="C900" s="160"/>
      <c r="D900" s="172"/>
      <c r="E900" s="172"/>
      <c r="F900" s="104"/>
      <c r="G900" s="100"/>
      <c r="H900" s="82"/>
      <c r="I900" s="205"/>
      <c r="J900" s="169">
        <v>40177</v>
      </c>
      <c r="K900" s="87">
        <v>-310000</v>
      </c>
      <c r="L900" s="88">
        <f>L899+K900</f>
        <v>390000</v>
      </c>
      <c r="M900" s="154" t="s">
        <v>293</v>
      </c>
    </row>
    <row r="901" spans="1:15" s="258" customFormat="1" ht="28.5" customHeight="1">
      <c r="A901" s="80"/>
      <c r="B901" s="215">
        <v>1001011</v>
      </c>
      <c r="C901" s="160"/>
      <c r="D901" s="172"/>
      <c r="E901" s="172"/>
      <c r="F901" s="104"/>
      <c r="G901" s="100"/>
      <c r="H901" s="82"/>
      <c r="I901" s="205"/>
      <c r="J901" s="169">
        <v>40263</v>
      </c>
      <c r="K901" s="87">
        <v>2110000</v>
      </c>
      <c r="L901" s="88">
        <f>L900+K901</f>
        <v>2500000</v>
      </c>
      <c r="M901" s="154" t="s">
        <v>50</v>
      </c>
    </row>
    <row r="902" spans="1:15" s="258" customFormat="1" ht="28.5" customHeight="1">
      <c r="A902" s="80"/>
      <c r="B902" s="215">
        <v>1001011</v>
      </c>
      <c r="C902" s="160"/>
      <c r="D902" s="172"/>
      <c r="E902" s="107"/>
      <c r="F902" s="104"/>
      <c r="G902" s="100"/>
      <c r="H902" s="82"/>
      <c r="I902" s="205"/>
      <c r="J902" s="169">
        <v>40373</v>
      </c>
      <c r="K902" s="87">
        <v>8300000</v>
      </c>
      <c r="L902" s="88">
        <f t="shared" ref="L902:L903" si="109">L901+K902</f>
        <v>10800000</v>
      </c>
      <c r="M902" s="154" t="s">
        <v>50</v>
      </c>
    </row>
    <row r="903" spans="1:15" s="258" customFormat="1" ht="28.5" customHeight="1">
      <c r="A903" s="80"/>
      <c r="B903" s="131">
        <v>1001011</v>
      </c>
      <c r="C903" s="81"/>
      <c r="D903" s="82"/>
      <c r="E903" s="82"/>
      <c r="F903" s="83"/>
      <c r="G903" s="84"/>
      <c r="H903" s="82"/>
      <c r="I903" s="205"/>
      <c r="J903" s="169">
        <v>40451</v>
      </c>
      <c r="K903" s="87">
        <v>5301172</v>
      </c>
      <c r="L903" s="88">
        <f t="shared" si="109"/>
        <v>16101172</v>
      </c>
      <c r="M903" s="154" t="s">
        <v>50</v>
      </c>
    </row>
    <row r="904" spans="1:15" s="258" customFormat="1" ht="28.5" customHeight="1">
      <c r="A904" s="80"/>
      <c r="B904" s="129">
        <v>1001011</v>
      </c>
      <c r="C904" s="81"/>
      <c r="D904" s="82"/>
      <c r="E904" s="82"/>
      <c r="F904" s="83"/>
      <c r="G904" s="84"/>
      <c r="H904" s="82"/>
      <c r="I904" s="205"/>
      <c r="J904" s="169">
        <v>40549</v>
      </c>
      <c r="K904" s="89">
        <v>-22</v>
      </c>
      <c r="L904" s="88">
        <f t="shared" ref="L904:L911" si="110">L903+K904</f>
        <v>16101150</v>
      </c>
      <c r="M904" s="154" t="s">
        <v>50</v>
      </c>
    </row>
    <row r="905" spans="1:15" s="258" customFormat="1" ht="28.5" customHeight="1">
      <c r="A905" s="80"/>
      <c r="B905" s="129">
        <v>1001011</v>
      </c>
      <c r="C905" s="81"/>
      <c r="D905" s="82"/>
      <c r="E905" s="82"/>
      <c r="F905" s="83"/>
      <c r="G905" s="84"/>
      <c r="H905" s="82"/>
      <c r="I905" s="205"/>
      <c r="J905" s="169">
        <v>40618</v>
      </c>
      <c r="K905" s="89">
        <v>-400000</v>
      </c>
      <c r="L905" s="88">
        <f t="shared" si="110"/>
        <v>15701150</v>
      </c>
      <c r="M905" s="158" t="s">
        <v>353</v>
      </c>
    </row>
    <row r="906" spans="1:15" s="258" customFormat="1" ht="28.5" customHeight="1">
      <c r="A906" s="80"/>
      <c r="B906" s="129">
        <v>1001011</v>
      </c>
      <c r="C906" s="81"/>
      <c r="D906" s="82"/>
      <c r="E906" s="82"/>
      <c r="F906" s="83"/>
      <c r="G906" s="84"/>
      <c r="H906" s="82"/>
      <c r="I906" s="205"/>
      <c r="J906" s="169">
        <v>40632</v>
      </c>
      <c r="K906" s="89">
        <v>-25</v>
      </c>
      <c r="L906" s="88">
        <f t="shared" si="110"/>
        <v>15701125</v>
      </c>
      <c r="M906" s="154" t="s">
        <v>492</v>
      </c>
    </row>
    <row r="907" spans="1:15" s="258" customFormat="1" ht="28.5" customHeight="1">
      <c r="A907" s="80"/>
      <c r="B907" s="129">
        <v>1001011</v>
      </c>
      <c r="C907" s="81"/>
      <c r="D907" s="82"/>
      <c r="E907" s="82"/>
      <c r="F907" s="83"/>
      <c r="G907" s="84"/>
      <c r="H907" s="82"/>
      <c r="I907" s="205"/>
      <c r="J907" s="169">
        <v>40723</v>
      </c>
      <c r="K907" s="89">
        <v>-232</v>
      </c>
      <c r="L907" s="88">
        <f>L906+K907</f>
        <v>15700893</v>
      </c>
      <c r="M907" s="154" t="s">
        <v>492</v>
      </c>
    </row>
    <row r="908" spans="1:15" s="258" customFormat="1" ht="28.5" customHeight="1">
      <c r="A908" s="80"/>
      <c r="B908" s="129">
        <v>1001011</v>
      </c>
      <c r="C908" s="81"/>
      <c r="D908" s="82"/>
      <c r="E908" s="82"/>
      <c r="F908" s="83"/>
      <c r="G908" s="84"/>
      <c r="H908" s="82"/>
      <c r="I908" s="205"/>
      <c r="J908" s="169">
        <v>41088</v>
      </c>
      <c r="K908" s="89">
        <v>-174</v>
      </c>
      <c r="L908" s="88">
        <f t="shared" si="110"/>
        <v>15700719</v>
      </c>
      <c r="M908" s="158" t="s">
        <v>492</v>
      </c>
    </row>
    <row r="909" spans="1:15" s="258" customFormat="1" ht="28.5" customHeight="1">
      <c r="A909" s="80"/>
      <c r="B909" s="129">
        <v>1001011</v>
      </c>
      <c r="C909" s="81"/>
      <c r="D909" s="82"/>
      <c r="E909" s="82"/>
      <c r="F909" s="83"/>
      <c r="G909" s="84"/>
      <c r="H909" s="82"/>
      <c r="I909" s="205"/>
      <c r="J909" s="169">
        <v>41179</v>
      </c>
      <c r="K909" s="89">
        <v>-479</v>
      </c>
      <c r="L909" s="88">
        <f t="shared" si="110"/>
        <v>15700240</v>
      </c>
      <c r="M909" s="158" t="s">
        <v>492</v>
      </c>
      <c r="O909" s="145"/>
    </row>
    <row r="910" spans="1:15" s="258" customFormat="1" ht="28.5" customHeight="1">
      <c r="A910" s="80"/>
      <c r="B910" s="129">
        <v>1001011</v>
      </c>
      <c r="C910" s="81"/>
      <c r="D910" s="82"/>
      <c r="E910" s="82"/>
      <c r="F910" s="83"/>
      <c r="G910" s="84"/>
      <c r="H910" s="82"/>
      <c r="I910" s="205"/>
      <c r="J910" s="169">
        <v>41228</v>
      </c>
      <c r="K910" s="89">
        <v>-350000</v>
      </c>
      <c r="L910" s="88">
        <f t="shared" si="110"/>
        <v>15350240</v>
      </c>
      <c r="M910" s="158" t="s">
        <v>353</v>
      </c>
      <c r="O910" s="145"/>
    </row>
    <row r="911" spans="1:15" s="258" customFormat="1" ht="28.5" customHeight="1">
      <c r="A911" s="80"/>
      <c r="B911" s="129">
        <v>1001011</v>
      </c>
      <c r="C911" s="81"/>
      <c r="D911" s="82"/>
      <c r="E911" s="82"/>
      <c r="F911" s="83"/>
      <c r="G911" s="84"/>
      <c r="H911" s="82"/>
      <c r="I911" s="205"/>
      <c r="J911" s="169">
        <v>41270</v>
      </c>
      <c r="K911" s="89">
        <v>-82</v>
      </c>
      <c r="L911" s="88">
        <f t="shared" si="110"/>
        <v>15350158</v>
      </c>
      <c r="M911" s="158" t="s">
        <v>492</v>
      </c>
      <c r="O911" s="145"/>
    </row>
    <row r="912" spans="1:15" s="258" customFormat="1" ht="28.5" customHeight="1">
      <c r="A912" s="90">
        <v>40058</v>
      </c>
      <c r="B912" s="162" t="s">
        <v>192</v>
      </c>
      <c r="C912" s="159" t="s">
        <v>173</v>
      </c>
      <c r="D912" s="171" t="s">
        <v>103</v>
      </c>
      <c r="E912" s="171" t="s">
        <v>12</v>
      </c>
      <c r="F912" s="103" t="s">
        <v>147</v>
      </c>
      <c r="G912" s="98">
        <v>560000</v>
      </c>
      <c r="H912" s="92" t="s">
        <v>70</v>
      </c>
      <c r="I912" s="213"/>
      <c r="J912" s="112">
        <v>40088</v>
      </c>
      <c r="K912" s="111">
        <v>130000</v>
      </c>
      <c r="L912" s="88">
        <f>G912+K912</f>
        <v>690000</v>
      </c>
      <c r="M912" s="158" t="s">
        <v>216</v>
      </c>
    </row>
    <row r="913" spans="1:15" s="258" customFormat="1" ht="28.5" customHeight="1">
      <c r="A913" s="80"/>
      <c r="B913" s="215">
        <v>1001018</v>
      </c>
      <c r="C913" s="160"/>
      <c r="D913" s="172"/>
      <c r="E913" s="172"/>
      <c r="F913" s="104"/>
      <c r="G913" s="100"/>
      <c r="H913" s="82"/>
      <c r="I913" s="205"/>
      <c r="J913" s="169">
        <v>40177</v>
      </c>
      <c r="K913" s="87">
        <v>1040000</v>
      </c>
      <c r="L913" s="88">
        <f>L912+K913</f>
        <v>1730000</v>
      </c>
      <c r="M913" s="154" t="s">
        <v>293</v>
      </c>
    </row>
    <row r="914" spans="1:15" s="258" customFormat="1" ht="28.5" customHeight="1">
      <c r="A914" s="80"/>
      <c r="B914" s="215">
        <v>1001018</v>
      </c>
      <c r="C914" s="160"/>
      <c r="D914" s="172"/>
      <c r="E914" s="172"/>
      <c r="F914" s="104"/>
      <c r="G914" s="100"/>
      <c r="H914" s="82"/>
      <c r="I914" s="205"/>
      <c r="J914" s="169">
        <v>40263</v>
      </c>
      <c r="K914" s="87">
        <v>-1680000</v>
      </c>
      <c r="L914" s="88">
        <f>L913+K914</f>
        <v>50000</v>
      </c>
      <c r="M914" s="154" t="s">
        <v>50</v>
      </c>
    </row>
    <row r="915" spans="1:15" s="258" customFormat="1" ht="28.5" customHeight="1">
      <c r="A915" s="80"/>
      <c r="B915" s="215">
        <v>1001018</v>
      </c>
      <c r="C915" s="160"/>
      <c r="D915" s="172"/>
      <c r="E915" s="172"/>
      <c r="F915" s="104"/>
      <c r="G915" s="100"/>
      <c r="H915" s="82"/>
      <c r="I915" s="205"/>
      <c r="J915" s="169">
        <v>40310</v>
      </c>
      <c r="K915" s="89">
        <v>1260000</v>
      </c>
      <c r="L915" s="88">
        <f>L914+K915</f>
        <v>1310000</v>
      </c>
      <c r="M915" s="154" t="s">
        <v>50</v>
      </c>
    </row>
    <row r="916" spans="1:15" s="258" customFormat="1" ht="28.5" customHeight="1">
      <c r="A916" s="80"/>
      <c r="B916" s="215">
        <v>1001018</v>
      </c>
      <c r="C916" s="160"/>
      <c r="D916" s="172"/>
      <c r="E916" s="107"/>
      <c r="F916" s="104"/>
      <c r="G916" s="100"/>
      <c r="H916" s="82"/>
      <c r="I916" s="205"/>
      <c r="J916" s="169">
        <v>40373</v>
      </c>
      <c r="K916" s="87">
        <v>-1110000</v>
      </c>
      <c r="L916" s="88">
        <f t="shared" ref="L916:L922" si="111">L915+K916</f>
        <v>200000</v>
      </c>
      <c r="M916" s="154" t="s">
        <v>50</v>
      </c>
    </row>
    <row r="917" spans="1:15" s="258" customFormat="1" ht="28.5" customHeight="1">
      <c r="A917" s="261"/>
      <c r="B917" s="129">
        <v>1001018</v>
      </c>
      <c r="C917" s="81"/>
      <c r="D917" s="82"/>
      <c r="E917" s="82"/>
      <c r="F917" s="83"/>
      <c r="G917" s="84"/>
      <c r="H917" s="82"/>
      <c r="I917" s="205"/>
      <c r="J917" s="169">
        <v>40451</v>
      </c>
      <c r="K917" s="87">
        <v>100000</v>
      </c>
      <c r="L917" s="88">
        <f t="shared" si="111"/>
        <v>300000</v>
      </c>
      <c r="M917" s="154" t="s">
        <v>400</v>
      </c>
    </row>
    <row r="918" spans="1:15" s="258" customFormat="1" ht="28.5" customHeight="1">
      <c r="A918" s="261"/>
      <c r="B918" s="131">
        <v>1001018</v>
      </c>
      <c r="C918" s="81"/>
      <c r="D918" s="82"/>
      <c r="E918" s="82"/>
      <c r="F918" s="83"/>
      <c r="G918" s="84"/>
      <c r="H918" s="82"/>
      <c r="I918" s="205"/>
      <c r="J918" s="169">
        <v>40451</v>
      </c>
      <c r="K918" s="87">
        <v>-9889</v>
      </c>
      <c r="L918" s="88">
        <f t="shared" si="111"/>
        <v>290111</v>
      </c>
      <c r="M918" s="154" t="s">
        <v>50</v>
      </c>
    </row>
    <row r="919" spans="1:15" s="258" customFormat="1" ht="28.5" customHeight="1">
      <c r="A919" s="80"/>
      <c r="B919" s="129">
        <v>1001018</v>
      </c>
      <c r="C919" s="81"/>
      <c r="D919" s="82"/>
      <c r="E919" s="82"/>
      <c r="F919" s="83"/>
      <c r="G919" s="84"/>
      <c r="H919" s="82"/>
      <c r="I919" s="205"/>
      <c r="J919" s="169">
        <v>40723</v>
      </c>
      <c r="K919" s="89">
        <v>-3</v>
      </c>
      <c r="L919" s="88">
        <f t="shared" si="111"/>
        <v>290108</v>
      </c>
      <c r="M919" s="158" t="s">
        <v>492</v>
      </c>
    </row>
    <row r="920" spans="1:15" s="258" customFormat="1" ht="28.5" customHeight="1">
      <c r="A920" s="80"/>
      <c r="B920" s="129">
        <v>1001018</v>
      </c>
      <c r="C920" s="81"/>
      <c r="D920" s="82"/>
      <c r="E920" s="82"/>
      <c r="F920" s="83"/>
      <c r="G920" s="84"/>
      <c r="H920" s="82"/>
      <c r="I920" s="205"/>
      <c r="J920" s="169">
        <v>41088</v>
      </c>
      <c r="K920" s="89">
        <v>-2</v>
      </c>
      <c r="L920" s="88">
        <f t="shared" si="111"/>
        <v>290106</v>
      </c>
      <c r="M920" s="158" t="s">
        <v>492</v>
      </c>
    </row>
    <row r="921" spans="1:15" s="258" customFormat="1" ht="28.5" customHeight="1">
      <c r="A921" s="80"/>
      <c r="B921" s="129">
        <v>1001018</v>
      </c>
      <c r="C921" s="81"/>
      <c r="D921" s="82"/>
      <c r="E921" s="82"/>
      <c r="F921" s="83"/>
      <c r="G921" s="84"/>
      <c r="H921" s="82"/>
      <c r="I921" s="205"/>
      <c r="J921" s="169">
        <v>41179</v>
      </c>
      <c r="K921" s="89">
        <v>-7</v>
      </c>
      <c r="L921" s="88">
        <f t="shared" si="111"/>
        <v>290099</v>
      </c>
      <c r="M921" s="158" t="s">
        <v>492</v>
      </c>
      <c r="O921" s="145"/>
    </row>
    <row r="922" spans="1:15" s="258" customFormat="1" ht="28.5" customHeight="1">
      <c r="A922" s="80"/>
      <c r="B922" s="129">
        <v>1001018</v>
      </c>
      <c r="C922" s="81"/>
      <c r="D922" s="82"/>
      <c r="E922" s="82"/>
      <c r="F922" s="83"/>
      <c r="G922" s="84"/>
      <c r="H922" s="82"/>
      <c r="I922" s="205"/>
      <c r="J922" s="169">
        <v>41270</v>
      </c>
      <c r="K922" s="89">
        <v>-1</v>
      </c>
      <c r="L922" s="88">
        <f t="shared" si="111"/>
        <v>290098</v>
      </c>
      <c r="M922" s="158" t="s">
        <v>492</v>
      </c>
      <c r="O922" s="145"/>
    </row>
    <row r="923" spans="1:15" s="258" customFormat="1" ht="28.5" customHeight="1">
      <c r="A923" s="236" t="s">
        <v>360</v>
      </c>
      <c r="B923" s="162" t="s">
        <v>359</v>
      </c>
      <c r="C923" s="159" t="s">
        <v>15</v>
      </c>
      <c r="D923" s="171" t="s">
        <v>117</v>
      </c>
      <c r="E923" s="171" t="s">
        <v>12</v>
      </c>
      <c r="F923" s="103" t="s">
        <v>147</v>
      </c>
      <c r="G923" s="98">
        <v>6000000</v>
      </c>
      <c r="H923" s="92" t="s">
        <v>70</v>
      </c>
      <c r="I923" s="213">
        <v>10</v>
      </c>
      <c r="J923" s="112">
        <v>40088</v>
      </c>
      <c r="K923" s="111">
        <v>1310000</v>
      </c>
      <c r="L923" s="88">
        <f>G923+K923</f>
        <v>7310000</v>
      </c>
      <c r="M923" s="158" t="s">
        <v>216</v>
      </c>
    </row>
    <row r="924" spans="1:15" s="258" customFormat="1" ht="28.5" customHeight="1">
      <c r="A924" s="261"/>
      <c r="B924" s="215">
        <v>10354</v>
      </c>
      <c r="C924" s="160"/>
      <c r="D924" s="172"/>
      <c r="E924" s="172"/>
      <c r="F924" s="104"/>
      <c r="G924" s="100"/>
      <c r="H924" s="82"/>
      <c r="I924" s="205"/>
      <c r="J924" s="169">
        <v>40177</v>
      </c>
      <c r="K924" s="87">
        <v>-3390000</v>
      </c>
      <c r="L924" s="88">
        <f>L923+K924</f>
        <v>3920000</v>
      </c>
      <c r="M924" s="154" t="s">
        <v>293</v>
      </c>
    </row>
    <row r="925" spans="1:15" s="258" customFormat="1" ht="28.5" customHeight="1">
      <c r="A925" s="80"/>
      <c r="B925" s="215">
        <v>10354</v>
      </c>
      <c r="C925" s="160"/>
      <c r="D925" s="172"/>
      <c r="E925" s="172"/>
      <c r="F925" s="104"/>
      <c r="G925" s="100"/>
      <c r="H925" s="82"/>
      <c r="I925" s="205"/>
      <c r="J925" s="169">
        <v>40263</v>
      </c>
      <c r="K925" s="87">
        <v>410000</v>
      </c>
      <c r="L925" s="88">
        <f>L924+K925</f>
        <v>4330000</v>
      </c>
      <c r="M925" s="154" t="s">
        <v>50</v>
      </c>
    </row>
    <row r="926" spans="1:15" s="258" customFormat="1" ht="28.5" customHeight="1">
      <c r="A926" s="80"/>
      <c r="B926" s="215">
        <v>10354</v>
      </c>
      <c r="C926" s="160"/>
      <c r="D926" s="172"/>
      <c r="E926" s="107"/>
      <c r="F926" s="104"/>
      <c r="G926" s="100"/>
      <c r="H926" s="82"/>
      <c r="I926" s="205"/>
      <c r="J926" s="169">
        <v>40373</v>
      </c>
      <c r="K926" s="87">
        <v>-730000</v>
      </c>
      <c r="L926" s="88">
        <f t="shared" ref="L926:L928" si="112">L925+K926</f>
        <v>3600000</v>
      </c>
      <c r="M926" s="154" t="s">
        <v>50</v>
      </c>
    </row>
    <row r="927" spans="1:15" s="258" customFormat="1" ht="28.5" customHeight="1">
      <c r="A927" s="80"/>
      <c r="B927" s="215">
        <v>10354</v>
      </c>
      <c r="C927" s="160"/>
      <c r="D927" s="172"/>
      <c r="E927" s="107"/>
      <c r="F927" s="104"/>
      <c r="G927" s="100"/>
      <c r="H927" s="82"/>
      <c r="I927" s="205"/>
      <c r="J927" s="169">
        <v>40436</v>
      </c>
      <c r="K927" s="87">
        <v>4700000</v>
      </c>
      <c r="L927" s="88">
        <f t="shared" si="112"/>
        <v>8300000</v>
      </c>
      <c r="M927" s="154" t="s">
        <v>353</v>
      </c>
    </row>
    <row r="928" spans="1:15" s="258" customFormat="1" ht="28.5" customHeight="1">
      <c r="A928" s="80"/>
      <c r="B928" s="131">
        <v>10354</v>
      </c>
      <c r="C928" s="81"/>
      <c r="D928" s="82"/>
      <c r="E928" s="82"/>
      <c r="F928" s="83"/>
      <c r="G928" s="84"/>
      <c r="H928" s="82"/>
      <c r="I928" s="205"/>
      <c r="J928" s="169">
        <v>40451</v>
      </c>
      <c r="K928" s="87">
        <v>117764</v>
      </c>
      <c r="L928" s="88">
        <f t="shared" si="112"/>
        <v>8417764</v>
      </c>
      <c r="M928" s="154" t="s">
        <v>50</v>
      </c>
    </row>
    <row r="929" spans="1:15" s="258" customFormat="1" ht="28.5" customHeight="1">
      <c r="A929" s="80"/>
      <c r="B929" s="129">
        <v>10354</v>
      </c>
      <c r="C929" s="81"/>
      <c r="D929" s="82"/>
      <c r="E929" s="82"/>
      <c r="F929" s="83"/>
      <c r="G929" s="84"/>
      <c r="H929" s="82"/>
      <c r="I929" s="205"/>
      <c r="J929" s="169">
        <v>40498</v>
      </c>
      <c r="K929" s="89">
        <v>800000</v>
      </c>
      <c r="L929" s="88">
        <f>L928+K929</f>
        <v>9217764</v>
      </c>
      <c r="M929" s="154" t="s">
        <v>353</v>
      </c>
    </row>
    <row r="930" spans="1:15" s="258" customFormat="1" ht="28.5" customHeight="1">
      <c r="A930" s="80"/>
      <c r="B930" s="129">
        <v>10354</v>
      </c>
      <c r="C930" s="81"/>
      <c r="D930" s="82"/>
      <c r="E930" s="82"/>
      <c r="F930" s="83"/>
      <c r="G930" s="84"/>
      <c r="H930" s="82"/>
      <c r="I930" s="205"/>
      <c r="J930" s="169">
        <v>40527</v>
      </c>
      <c r="K930" s="89">
        <v>2700000</v>
      </c>
      <c r="L930" s="88">
        <f t="shared" ref="L930" si="113">L929+K930</f>
        <v>11917764</v>
      </c>
      <c r="M930" s="154" t="s">
        <v>50</v>
      </c>
    </row>
    <row r="931" spans="1:15" s="258" customFormat="1" ht="28.5" customHeight="1">
      <c r="A931" s="80"/>
      <c r="B931" s="129">
        <v>10354</v>
      </c>
      <c r="C931" s="81"/>
      <c r="D931" s="82"/>
      <c r="E931" s="82"/>
      <c r="F931" s="83"/>
      <c r="G931" s="84"/>
      <c r="H931" s="82"/>
      <c r="I931" s="205"/>
      <c r="J931" s="169">
        <v>40549</v>
      </c>
      <c r="K931" s="89">
        <v>-17</v>
      </c>
      <c r="L931" s="88">
        <f t="shared" ref="L931:L938" si="114">L930+K931</f>
        <v>11917747</v>
      </c>
      <c r="M931" s="154" t="s">
        <v>50</v>
      </c>
    </row>
    <row r="932" spans="1:15" s="258" customFormat="1" ht="28.5" customHeight="1">
      <c r="A932" s="80"/>
      <c r="B932" s="129">
        <v>10354</v>
      </c>
      <c r="C932" s="81"/>
      <c r="D932" s="82"/>
      <c r="E932" s="82"/>
      <c r="F932" s="83"/>
      <c r="G932" s="84"/>
      <c r="H932" s="82"/>
      <c r="I932" s="205"/>
      <c r="J932" s="169">
        <v>40556</v>
      </c>
      <c r="K932" s="89">
        <v>700000</v>
      </c>
      <c r="L932" s="88">
        <f t="shared" si="114"/>
        <v>12617747</v>
      </c>
      <c r="M932" s="154" t="s">
        <v>353</v>
      </c>
    </row>
    <row r="933" spans="1:15" s="258" customFormat="1" ht="28.5" customHeight="1">
      <c r="A933" s="80"/>
      <c r="B933" s="129">
        <v>10354</v>
      </c>
      <c r="C933" s="81"/>
      <c r="D933" s="82"/>
      <c r="E933" s="82"/>
      <c r="F933" s="83"/>
      <c r="G933" s="84"/>
      <c r="H933" s="82"/>
      <c r="I933" s="205"/>
      <c r="J933" s="169">
        <v>40590</v>
      </c>
      <c r="K933" s="89">
        <v>1800000</v>
      </c>
      <c r="L933" s="88">
        <f t="shared" si="114"/>
        <v>14417747</v>
      </c>
      <c r="M933" s="154" t="s">
        <v>353</v>
      </c>
    </row>
    <row r="934" spans="1:15" s="258" customFormat="1" ht="28.5" customHeight="1">
      <c r="A934" s="80"/>
      <c r="B934" s="129">
        <v>10354</v>
      </c>
      <c r="C934" s="81"/>
      <c r="D934" s="82"/>
      <c r="E934" s="82"/>
      <c r="F934" s="83"/>
      <c r="G934" s="84"/>
      <c r="H934" s="82"/>
      <c r="I934" s="205"/>
      <c r="J934" s="169">
        <v>40632</v>
      </c>
      <c r="K934" s="89">
        <v>-19</v>
      </c>
      <c r="L934" s="88">
        <f t="shared" si="114"/>
        <v>14417728</v>
      </c>
      <c r="M934" s="154" t="s">
        <v>492</v>
      </c>
    </row>
    <row r="935" spans="1:15" s="258" customFormat="1" ht="28.5" customHeight="1">
      <c r="A935" s="80"/>
      <c r="B935" s="129">
        <v>10354</v>
      </c>
      <c r="C935" s="81"/>
      <c r="D935" s="82"/>
      <c r="E935" s="82"/>
      <c r="F935" s="83"/>
      <c r="G935" s="84"/>
      <c r="H935" s="82"/>
      <c r="I935" s="205"/>
      <c r="J935" s="169">
        <v>40646</v>
      </c>
      <c r="K935" s="89">
        <v>300000</v>
      </c>
      <c r="L935" s="88">
        <f t="shared" si="114"/>
        <v>14717728</v>
      </c>
      <c r="M935" s="154" t="s">
        <v>353</v>
      </c>
    </row>
    <row r="936" spans="1:15" s="258" customFormat="1" ht="28.5" customHeight="1">
      <c r="A936" s="80"/>
      <c r="B936" s="129">
        <v>10354</v>
      </c>
      <c r="C936" s="81"/>
      <c r="D936" s="82"/>
      <c r="E936" s="82"/>
      <c r="F936" s="83"/>
      <c r="G936" s="84"/>
      <c r="H936" s="82"/>
      <c r="I936" s="205"/>
      <c r="J936" s="169">
        <v>40723</v>
      </c>
      <c r="K936" s="89">
        <v>-189</v>
      </c>
      <c r="L936" s="88">
        <f t="shared" si="114"/>
        <v>14717539</v>
      </c>
      <c r="M936" s="154" t="s">
        <v>492</v>
      </c>
    </row>
    <row r="937" spans="1:15" s="258" customFormat="1" ht="28.5" customHeight="1">
      <c r="A937" s="80"/>
      <c r="B937" s="129">
        <v>10354</v>
      </c>
      <c r="C937" s="81"/>
      <c r="D937" s="82"/>
      <c r="E937" s="82"/>
      <c r="F937" s="83"/>
      <c r="G937" s="84"/>
      <c r="H937" s="82"/>
      <c r="I937" s="205"/>
      <c r="J937" s="169">
        <v>40771</v>
      </c>
      <c r="K937" s="89">
        <v>300000</v>
      </c>
      <c r="L937" s="88">
        <f t="shared" si="114"/>
        <v>15017539</v>
      </c>
      <c r="M937" s="154" t="s">
        <v>353</v>
      </c>
    </row>
    <row r="938" spans="1:15" s="258" customFormat="1" ht="28.5" customHeight="1">
      <c r="A938" s="80"/>
      <c r="B938" s="129">
        <v>10354</v>
      </c>
      <c r="C938" s="81"/>
      <c r="D938" s="82"/>
      <c r="E938" s="82"/>
      <c r="F938" s="83"/>
      <c r="G938" s="84"/>
      <c r="H938" s="82"/>
      <c r="I938" s="205"/>
      <c r="J938" s="169">
        <v>40801</v>
      </c>
      <c r="K938" s="89">
        <v>100000</v>
      </c>
      <c r="L938" s="88">
        <f t="shared" si="114"/>
        <v>15117539</v>
      </c>
      <c r="M938" s="154" t="s">
        <v>353</v>
      </c>
    </row>
    <row r="939" spans="1:15" s="258" customFormat="1" ht="28.5" customHeight="1">
      <c r="A939" s="80"/>
      <c r="B939" s="129">
        <v>10354</v>
      </c>
      <c r="C939" s="81"/>
      <c r="D939" s="82"/>
      <c r="E939" s="82"/>
      <c r="F939" s="83"/>
      <c r="G939" s="84"/>
      <c r="H939" s="82"/>
      <c r="I939" s="205"/>
      <c r="J939" s="169">
        <v>40830</v>
      </c>
      <c r="K939" s="89">
        <v>100000</v>
      </c>
      <c r="L939" s="88">
        <f t="shared" ref="L939:L944" si="115">L938+K939</f>
        <v>15217539</v>
      </c>
      <c r="M939" s="154" t="s">
        <v>353</v>
      </c>
    </row>
    <row r="940" spans="1:15" s="258" customFormat="1" ht="28.5" customHeight="1">
      <c r="A940" s="80"/>
      <c r="B940" s="129">
        <v>10354</v>
      </c>
      <c r="C940" s="81"/>
      <c r="D940" s="82"/>
      <c r="E940" s="82"/>
      <c r="F940" s="83"/>
      <c r="G940" s="84"/>
      <c r="H940" s="82"/>
      <c r="I940" s="205"/>
      <c r="J940" s="169">
        <v>41088</v>
      </c>
      <c r="K940" s="89">
        <v>-147</v>
      </c>
      <c r="L940" s="88">
        <f t="shared" si="115"/>
        <v>15217392</v>
      </c>
      <c r="M940" s="154" t="s">
        <v>492</v>
      </c>
    </row>
    <row r="941" spans="1:15" s="258" customFormat="1" ht="28.5" customHeight="1">
      <c r="A941" s="80"/>
      <c r="B941" s="129">
        <v>10354</v>
      </c>
      <c r="C941" s="81"/>
      <c r="D941" s="82"/>
      <c r="E941" s="82"/>
      <c r="F941" s="83"/>
      <c r="G941" s="84"/>
      <c r="H941" s="82"/>
      <c r="I941" s="205"/>
      <c r="J941" s="169">
        <v>41106</v>
      </c>
      <c r="K941" s="89">
        <v>-10000</v>
      </c>
      <c r="L941" s="88">
        <f t="shared" si="115"/>
        <v>15207392</v>
      </c>
      <c r="M941" s="154" t="s">
        <v>353</v>
      </c>
    </row>
    <row r="942" spans="1:15" s="258" customFormat="1" ht="28.5" customHeight="1">
      <c r="A942" s="80"/>
      <c r="B942" s="129">
        <v>10354</v>
      </c>
      <c r="C942" s="81"/>
      <c r="D942" s="82"/>
      <c r="E942" s="82"/>
      <c r="F942" s="83"/>
      <c r="G942" s="84"/>
      <c r="H942" s="82"/>
      <c r="I942" s="205"/>
      <c r="J942" s="169">
        <v>41179</v>
      </c>
      <c r="K942" s="89">
        <v>-413</v>
      </c>
      <c r="L942" s="88">
        <f t="shared" si="115"/>
        <v>15206979</v>
      </c>
      <c r="M942" s="154" t="s">
        <v>492</v>
      </c>
      <c r="O942" s="145"/>
    </row>
    <row r="943" spans="1:15" s="258" customFormat="1" ht="28.5" customHeight="1">
      <c r="A943" s="80"/>
      <c r="B943" s="129">
        <v>10354</v>
      </c>
      <c r="C943" s="81"/>
      <c r="D943" s="82"/>
      <c r="E943" s="82"/>
      <c r="F943" s="83"/>
      <c r="G943" s="84"/>
      <c r="H943" s="82"/>
      <c r="I943" s="205"/>
      <c r="J943" s="169">
        <v>41228</v>
      </c>
      <c r="K943" s="89">
        <v>-40000</v>
      </c>
      <c r="L943" s="88">
        <f t="shared" si="115"/>
        <v>15166979</v>
      </c>
      <c r="M943" s="154" t="s">
        <v>353</v>
      </c>
      <c r="O943" s="145"/>
    </row>
    <row r="944" spans="1:15" s="258" customFormat="1" ht="28.5" customHeight="1">
      <c r="A944" s="80"/>
      <c r="B944" s="129">
        <v>10354</v>
      </c>
      <c r="C944" s="81"/>
      <c r="D944" s="82"/>
      <c r="E944" s="82"/>
      <c r="F944" s="83"/>
      <c r="G944" s="84"/>
      <c r="H944" s="82"/>
      <c r="I944" s="205"/>
      <c r="J944" s="169">
        <v>41270</v>
      </c>
      <c r="K944" s="89">
        <v>-71</v>
      </c>
      <c r="L944" s="88">
        <f t="shared" si="115"/>
        <v>15166908</v>
      </c>
      <c r="M944" s="154" t="s">
        <v>492</v>
      </c>
      <c r="O944" s="145"/>
    </row>
    <row r="945" spans="1:15" s="258" customFormat="1" ht="28.5" customHeight="1">
      <c r="A945" s="90">
        <v>40065</v>
      </c>
      <c r="B945" s="162" t="s">
        <v>193</v>
      </c>
      <c r="C945" s="159" t="s">
        <v>196</v>
      </c>
      <c r="D945" s="171" t="s">
        <v>119</v>
      </c>
      <c r="E945" s="171" t="s">
        <v>12</v>
      </c>
      <c r="F945" s="103" t="s">
        <v>147</v>
      </c>
      <c r="G945" s="98">
        <v>1250000</v>
      </c>
      <c r="H945" s="92" t="s">
        <v>70</v>
      </c>
      <c r="I945" s="197"/>
      <c r="J945" s="112">
        <v>40088</v>
      </c>
      <c r="K945" s="111">
        <v>280000</v>
      </c>
      <c r="L945" s="88">
        <f>G945+K945</f>
        <v>1530000</v>
      </c>
      <c r="M945" s="158" t="s">
        <v>216</v>
      </c>
    </row>
    <row r="946" spans="1:15" s="258" customFormat="1" ht="28.5" customHeight="1">
      <c r="A946" s="80"/>
      <c r="B946" s="215">
        <v>1000890</v>
      </c>
      <c r="C946" s="160"/>
      <c r="D946" s="172"/>
      <c r="E946" s="172"/>
      <c r="F946" s="104"/>
      <c r="G946" s="100"/>
      <c r="H946" s="82"/>
      <c r="I946" s="205"/>
      <c r="J946" s="169">
        <v>40177</v>
      </c>
      <c r="K946" s="87">
        <v>-750000</v>
      </c>
      <c r="L946" s="88">
        <f>L945+K946</f>
        <v>780000</v>
      </c>
      <c r="M946" s="154" t="s">
        <v>293</v>
      </c>
    </row>
    <row r="947" spans="1:15" s="258" customFormat="1" ht="28.5" customHeight="1">
      <c r="A947" s="80"/>
      <c r="B947" s="215">
        <v>1000890</v>
      </c>
      <c r="C947" s="160"/>
      <c r="D947" s="172"/>
      <c r="E947" s="172"/>
      <c r="F947" s="104"/>
      <c r="G947" s="100"/>
      <c r="H947" s="82"/>
      <c r="I947" s="205"/>
      <c r="J947" s="169">
        <v>40263</v>
      </c>
      <c r="K947" s="87">
        <v>120000</v>
      </c>
      <c r="L947" s="88">
        <f>L946+K947</f>
        <v>900000</v>
      </c>
      <c r="M947" s="154" t="s">
        <v>50</v>
      </c>
    </row>
    <row r="948" spans="1:15" s="258" customFormat="1" ht="28.5" customHeight="1">
      <c r="A948" s="80"/>
      <c r="B948" s="215">
        <v>1000890</v>
      </c>
      <c r="C948" s="160"/>
      <c r="D948" s="172"/>
      <c r="E948" s="107"/>
      <c r="F948" s="104"/>
      <c r="G948" s="100"/>
      <c r="H948" s="82"/>
      <c r="I948" s="205"/>
      <c r="J948" s="169">
        <v>40373</v>
      </c>
      <c r="K948" s="87">
        <v>-300000</v>
      </c>
      <c r="L948" s="88">
        <f t="shared" ref="L948:L955" si="116">L947+K948</f>
        <v>600000</v>
      </c>
      <c r="M948" s="154" t="s">
        <v>50</v>
      </c>
    </row>
    <row r="949" spans="1:15" s="258" customFormat="1" ht="28.5" customHeight="1">
      <c r="A949" s="80"/>
      <c r="B949" s="131">
        <v>1000890</v>
      </c>
      <c r="C949" s="81"/>
      <c r="D949" s="82"/>
      <c r="E949" s="82"/>
      <c r="F949" s="83"/>
      <c r="G949" s="84"/>
      <c r="H949" s="82"/>
      <c r="I949" s="205"/>
      <c r="J949" s="169">
        <v>40451</v>
      </c>
      <c r="K949" s="87">
        <v>270334</v>
      </c>
      <c r="L949" s="88">
        <f t="shared" si="116"/>
        <v>870334</v>
      </c>
      <c r="M949" s="154" t="s">
        <v>50</v>
      </c>
    </row>
    <row r="950" spans="1:15" s="258" customFormat="1" ht="28.5" customHeight="1">
      <c r="A950" s="80"/>
      <c r="B950" s="131">
        <v>1000890</v>
      </c>
      <c r="C950" s="81"/>
      <c r="D950" s="82"/>
      <c r="E950" s="82"/>
      <c r="F950" s="83"/>
      <c r="G950" s="84"/>
      <c r="H950" s="82"/>
      <c r="I950" s="205"/>
      <c r="J950" s="169">
        <v>40549</v>
      </c>
      <c r="K950" s="89">
        <v>-1</v>
      </c>
      <c r="L950" s="88">
        <f t="shared" si="116"/>
        <v>870333</v>
      </c>
      <c r="M950" s="154" t="s">
        <v>50</v>
      </c>
    </row>
    <row r="951" spans="1:15" s="258" customFormat="1" ht="28.5" customHeight="1">
      <c r="A951" s="80"/>
      <c r="B951" s="131">
        <v>1000890</v>
      </c>
      <c r="C951" s="81"/>
      <c r="D951" s="82"/>
      <c r="E951" s="82"/>
      <c r="F951" s="83"/>
      <c r="G951" s="84"/>
      <c r="H951" s="82"/>
      <c r="I951" s="205"/>
      <c r="J951" s="169">
        <v>40632</v>
      </c>
      <c r="K951" s="89">
        <v>-1</v>
      </c>
      <c r="L951" s="88">
        <f t="shared" si="116"/>
        <v>870332</v>
      </c>
      <c r="M951" s="154" t="s">
        <v>492</v>
      </c>
    </row>
    <row r="952" spans="1:15" s="258" customFormat="1" ht="28.5" customHeight="1">
      <c r="A952" s="80"/>
      <c r="B952" s="129">
        <v>1000890</v>
      </c>
      <c r="C952" s="81"/>
      <c r="D952" s="82"/>
      <c r="E952" s="82"/>
      <c r="F952" s="83"/>
      <c r="G952" s="84"/>
      <c r="H952" s="82"/>
      <c r="I952" s="205"/>
      <c r="J952" s="169">
        <v>40723</v>
      </c>
      <c r="K952" s="89">
        <v>-5</v>
      </c>
      <c r="L952" s="88">
        <f t="shared" si="116"/>
        <v>870327</v>
      </c>
      <c r="M952" s="154" t="s">
        <v>492</v>
      </c>
    </row>
    <row r="953" spans="1:15" s="258" customFormat="1" ht="28.5" customHeight="1">
      <c r="A953" s="80"/>
      <c r="B953" s="129">
        <v>1000890</v>
      </c>
      <c r="C953" s="81"/>
      <c r="D953" s="82"/>
      <c r="E953" s="82"/>
      <c r="F953" s="83"/>
      <c r="G953" s="84"/>
      <c r="H953" s="82"/>
      <c r="I953" s="205"/>
      <c r="J953" s="169">
        <v>41088</v>
      </c>
      <c r="K953" s="89">
        <v>21717</v>
      </c>
      <c r="L953" s="88">
        <f t="shared" si="116"/>
        <v>892044</v>
      </c>
      <c r="M953" s="154" t="s">
        <v>492</v>
      </c>
    </row>
    <row r="954" spans="1:15" s="258" customFormat="1" ht="28.5" customHeight="1">
      <c r="A954" s="80"/>
      <c r="B954" s="129">
        <v>1000890</v>
      </c>
      <c r="C954" s="81"/>
      <c r="D954" s="82"/>
      <c r="E954" s="82"/>
      <c r="F954" s="83"/>
      <c r="G954" s="84"/>
      <c r="H954" s="82"/>
      <c r="I954" s="205"/>
      <c r="J954" s="169">
        <v>41179</v>
      </c>
      <c r="K954" s="89">
        <v>190077</v>
      </c>
      <c r="L954" s="88">
        <f t="shared" si="116"/>
        <v>1082121</v>
      </c>
      <c r="M954" s="154" t="s">
        <v>492</v>
      </c>
      <c r="O954" s="145"/>
    </row>
    <row r="955" spans="1:15" s="258" customFormat="1" ht="28.5" customHeight="1">
      <c r="A955" s="80"/>
      <c r="B955" s="129">
        <v>1000890</v>
      </c>
      <c r="C955" s="81"/>
      <c r="D955" s="82"/>
      <c r="E955" s="82"/>
      <c r="F955" s="83"/>
      <c r="G955" s="84"/>
      <c r="H955" s="82"/>
      <c r="I955" s="205"/>
      <c r="J955" s="169">
        <v>41270</v>
      </c>
      <c r="K955" s="89">
        <v>35966</v>
      </c>
      <c r="L955" s="88">
        <f t="shared" si="116"/>
        <v>1118087</v>
      </c>
      <c r="M955" s="154" t="s">
        <v>492</v>
      </c>
      <c r="O955" s="145"/>
    </row>
    <row r="956" spans="1:15" s="258" customFormat="1" ht="28.5" customHeight="1">
      <c r="A956" s="90">
        <v>40065</v>
      </c>
      <c r="B956" s="162" t="s">
        <v>194</v>
      </c>
      <c r="C956" s="159" t="s">
        <v>197</v>
      </c>
      <c r="D956" s="171" t="s">
        <v>99</v>
      </c>
      <c r="E956" s="171" t="s">
        <v>12</v>
      </c>
      <c r="F956" s="103" t="s">
        <v>147</v>
      </c>
      <c r="G956" s="98">
        <v>114220000</v>
      </c>
      <c r="H956" s="92" t="s">
        <v>70</v>
      </c>
      <c r="I956" s="197"/>
      <c r="J956" s="112">
        <v>40088</v>
      </c>
      <c r="K956" s="111">
        <v>24920000</v>
      </c>
      <c r="L956" s="88">
        <f>G956+K956</f>
        <v>139140000</v>
      </c>
      <c r="M956" s="158" t="s">
        <v>216</v>
      </c>
    </row>
    <row r="957" spans="1:15" s="258" customFormat="1" ht="28.5" customHeight="1">
      <c r="A957" s="80"/>
      <c r="B957" s="215">
        <v>10305</v>
      </c>
      <c r="C957" s="160"/>
      <c r="D957" s="172"/>
      <c r="E957" s="172"/>
      <c r="F957" s="104"/>
      <c r="G957" s="100"/>
      <c r="H957" s="82"/>
      <c r="I957" s="205"/>
      <c r="J957" s="169">
        <v>40177</v>
      </c>
      <c r="K957" s="87">
        <v>49410000</v>
      </c>
      <c r="L957" s="88">
        <f>L956+K957</f>
        <v>188550000</v>
      </c>
      <c r="M957" s="154" t="s">
        <v>293</v>
      </c>
    </row>
    <row r="958" spans="1:15" s="258" customFormat="1" ht="28.5" customHeight="1">
      <c r="A958" s="80"/>
      <c r="B958" s="215">
        <v>10305</v>
      </c>
      <c r="C958" s="160"/>
      <c r="D958" s="172"/>
      <c r="E958" s="172"/>
      <c r="F958" s="104"/>
      <c r="G958" s="100"/>
      <c r="H958" s="82"/>
      <c r="I958" s="205"/>
      <c r="J958" s="169">
        <v>40263</v>
      </c>
      <c r="K958" s="87">
        <v>41830000</v>
      </c>
      <c r="L958" s="88">
        <f>L957+K958</f>
        <v>230380000</v>
      </c>
      <c r="M958" s="154" t="s">
        <v>50</v>
      </c>
    </row>
    <row r="959" spans="1:15" s="258" customFormat="1" ht="28.5" customHeight="1">
      <c r="A959" s="80"/>
      <c r="B959" s="215">
        <v>10305</v>
      </c>
      <c r="C959" s="160"/>
      <c r="D959" s="172"/>
      <c r="E959" s="107"/>
      <c r="F959" s="104"/>
      <c r="G959" s="100"/>
      <c r="H959" s="82"/>
      <c r="I959" s="205"/>
      <c r="J959" s="169">
        <v>40373</v>
      </c>
      <c r="K959" s="87">
        <v>-85780000</v>
      </c>
      <c r="L959" s="88">
        <f t="shared" ref="L959:L966" si="117">L958+K959</f>
        <v>144600000</v>
      </c>
      <c r="M959" s="154" t="s">
        <v>50</v>
      </c>
    </row>
    <row r="960" spans="1:15" s="258" customFormat="1" ht="28.5" customHeight="1">
      <c r="A960" s="80"/>
      <c r="B960" s="131">
        <v>10305</v>
      </c>
      <c r="C960" s="81"/>
      <c r="D960" s="82"/>
      <c r="E960" s="82"/>
      <c r="F960" s="83"/>
      <c r="G960" s="84"/>
      <c r="H960" s="82"/>
      <c r="I960" s="205"/>
      <c r="J960" s="169">
        <v>40451</v>
      </c>
      <c r="K960" s="87">
        <v>36574444</v>
      </c>
      <c r="L960" s="88">
        <f t="shared" si="117"/>
        <v>181174444</v>
      </c>
      <c r="M960" s="154" t="s">
        <v>50</v>
      </c>
    </row>
    <row r="961" spans="1:15" s="258" customFormat="1" ht="28.5" customHeight="1">
      <c r="A961" s="80"/>
      <c r="B961" s="131">
        <v>10305</v>
      </c>
      <c r="C961" s="81"/>
      <c r="D961" s="82"/>
      <c r="E961" s="82"/>
      <c r="F961" s="83"/>
      <c r="G961" s="84"/>
      <c r="H961" s="82"/>
      <c r="I961" s="205"/>
      <c r="J961" s="169">
        <v>40549</v>
      </c>
      <c r="K961" s="89">
        <v>-160</v>
      </c>
      <c r="L961" s="88">
        <f t="shared" si="117"/>
        <v>181174284</v>
      </c>
      <c r="M961" s="154" t="s">
        <v>50</v>
      </c>
    </row>
    <row r="962" spans="1:15" s="258" customFormat="1" ht="28.5" customHeight="1">
      <c r="A962" s="80"/>
      <c r="B962" s="131">
        <v>10305</v>
      </c>
      <c r="C962" s="81"/>
      <c r="D962" s="82"/>
      <c r="E962" s="82"/>
      <c r="F962" s="83"/>
      <c r="G962" s="84"/>
      <c r="H962" s="82"/>
      <c r="I962" s="205"/>
      <c r="J962" s="169">
        <v>40632</v>
      </c>
      <c r="K962" s="89">
        <v>-172</v>
      </c>
      <c r="L962" s="88">
        <f t="shared" si="117"/>
        <v>181174112</v>
      </c>
      <c r="M962" s="154" t="s">
        <v>492</v>
      </c>
    </row>
    <row r="963" spans="1:15" s="258" customFormat="1" ht="28.5" customHeight="1">
      <c r="A963" s="80"/>
      <c r="B963" s="129">
        <v>10305</v>
      </c>
      <c r="C963" s="81"/>
      <c r="D963" s="82"/>
      <c r="E963" s="82"/>
      <c r="F963" s="83"/>
      <c r="G963" s="84"/>
      <c r="H963" s="82"/>
      <c r="I963" s="205"/>
      <c r="J963" s="169">
        <v>40723</v>
      </c>
      <c r="K963" s="89">
        <v>-1431</v>
      </c>
      <c r="L963" s="88">
        <f t="shared" si="117"/>
        <v>181172681</v>
      </c>
      <c r="M963" s="154" t="s">
        <v>492</v>
      </c>
    </row>
    <row r="964" spans="1:15" s="258" customFormat="1" ht="28.5" customHeight="1">
      <c r="A964" s="80"/>
      <c r="B964" s="129">
        <v>10305</v>
      </c>
      <c r="C964" s="81"/>
      <c r="D964" s="82"/>
      <c r="E964" s="82"/>
      <c r="F964" s="83"/>
      <c r="G964" s="84"/>
      <c r="H964" s="82"/>
      <c r="I964" s="205"/>
      <c r="J964" s="169">
        <v>41088</v>
      </c>
      <c r="K964" s="89">
        <v>-746</v>
      </c>
      <c r="L964" s="88">
        <f t="shared" si="117"/>
        <v>181171935</v>
      </c>
      <c r="M964" s="154" t="s">
        <v>492</v>
      </c>
    </row>
    <row r="965" spans="1:15" s="258" customFormat="1" ht="28.5" customHeight="1">
      <c r="A965" s="80"/>
      <c r="B965" s="129">
        <v>10305</v>
      </c>
      <c r="C965" s="81"/>
      <c r="D965" s="82"/>
      <c r="E965" s="82"/>
      <c r="F965" s="83"/>
      <c r="G965" s="84"/>
      <c r="H965" s="82"/>
      <c r="I965" s="205"/>
      <c r="J965" s="169">
        <v>41179</v>
      </c>
      <c r="K965" s="89">
        <v>-1926</v>
      </c>
      <c r="L965" s="88">
        <f t="shared" si="117"/>
        <v>181170009</v>
      </c>
      <c r="M965" s="154" t="s">
        <v>492</v>
      </c>
      <c r="O965" s="145"/>
    </row>
    <row r="966" spans="1:15" s="258" customFormat="1" ht="28.5" customHeight="1">
      <c r="A966" s="80"/>
      <c r="B966" s="129">
        <v>10305</v>
      </c>
      <c r="C966" s="81"/>
      <c r="D966" s="82"/>
      <c r="E966" s="82"/>
      <c r="F966" s="83"/>
      <c r="G966" s="84"/>
      <c r="H966" s="82"/>
      <c r="I966" s="205"/>
      <c r="J966" s="169">
        <v>41270</v>
      </c>
      <c r="K966" s="89">
        <v>-308</v>
      </c>
      <c r="L966" s="88">
        <f t="shared" si="117"/>
        <v>181169701</v>
      </c>
      <c r="M966" s="154" t="s">
        <v>492</v>
      </c>
      <c r="O966" s="145"/>
    </row>
    <row r="967" spans="1:15" s="258" customFormat="1" ht="28.5" customHeight="1">
      <c r="A967" s="90">
        <v>40065</v>
      </c>
      <c r="B967" s="162" t="s">
        <v>195</v>
      </c>
      <c r="C967" s="159" t="s">
        <v>198</v>
      </c>
      <c r="D967" s="171" t="s">
        <v>11</v>
      </c>
      <c r="E967" s="171" t="s">
        <v>12</v>
      </c>
      <c r="F967" s="103" t="s">
        <v>147</v>
      </c>
      <c r="G967" s="98">
        <v>4350000</v>
      </c>
      <c r="H967" s="92" t="s">
        <v>70</v>
      </c>
      <c r="I967" s="197"/>
      <c r="J967" s="112">
        <v>40088</v>
      </c>
      <c r="K967" s="111">
        <v>950000</v>
      </c>
      <c r="L967" s="88">
        <f>G967+K967</f>
        <v>5300000</v>
      </c>
      <c r="M967" s="158" t="s">
        <v>216</v>
      </c>
    </row>
    <row r="968" spans="1:15" s="258" customFormat="1" ht="28.5" customHeight="1">
      <c r="A968" s="80"/>
      <c r="B968" s="215">
        <v>1000483</v>
      </c>
      <c r="C968" s="160"/>
      <c r="D968" s="172"/>
      <c r="E968" s="172"/>
      <c r="F968" s="104"/>
      <c r="G968" s="100"/>
      <c r="H968" s="82"/>
      <c r="I968" s="205"/>
      <c r="J968" s="169">
        <v>40177</v>
      </c>
      <c r="K968" s="87">
        <v>5700000</v>
      </c>
      <c r="L968" s="88">
        <f>L967+K968</f>
        <v>11000000</v>
      </c>
      <c r="M968" s="154" t="s">
        <v>293</v>
      </c>
    </row>
    <row r="969" spans="1:15" s="258" customFormat="1" ht="28.5" customHeight="1">
      <c r="A969" s="80"/>
      <c r="B969" s="215">
        <v>1000483</v>
      </c>
      <c r="C969" s="160"/>
      <c r="D969" s="172"/>
      <c r="E969" s="172"/>
      <c r="F969" s="104"/>
      <c r="G969" s="100"/>
      <c r="H969" s="82"/>
      <c r="I969" s="205"/>
      <c r="J969" s="169">
        <v>40263</v>
      </c>
      <c r="K969" s="87">
        <v>740000</v>
      </c>
      <c r="L969" s="88">
        <f>L968+K969</f>
        <v>11740000</v>
      </c>
      <c r="M969" s="154" t="s">
        <v>50</v>
      </c>
    </row>
    <row r="970" spans="1:15" s="258" customFormat="1" ht="28.5" customHeight="1">
      <c r="A970" s="80"/>
      <c r="B970" s="215">
        <v>1000483</v>
      </c>
      <c r="C970" s="160"/>
      <c r="D970" s="172"/>
      <c r="E970" s="107"/>
      <c r="F970" s="104"/>
      <c r="G970" s="100"/>
      <c r="H970" s="82"/>
      <c r="I970" s="205"/>
      <c r="J970" s="169">
        <v>40373</v>
      </c>
      <c r="K970" s="87">
        <v>-1440000</v>
      </c>
      <c r="L970" s="88">
        <f t="shared" ref="L970:L977" si="118">L969+K970</f>
        <v>10300000</v>
      </c>
      <c r="M970" s="154" t="s">
        <v>50</v>
      </c>
    </row>
    <row r="971" spans="1:15" s="258" customFormat="1" ht="28.5" customHeight="1">
      <c r="A971" s="80"/>
      <c r="B971" s="131">
        <v>1000483</v>
      </c>
      <c r="C971" s="81"/>
      <c r="D971" s="82"/>
      <c r="E971" s="82"/>
      <c r="F971" s="83"/>
      <c r="G971" s="84"/>
      <c r="H971" s="82"/>
      <c r="I971" s="205"/>
      <c r="J971" s="169">
        <v>40451</v>
      </c>
      <c r="K971" s="87">
        <v>-6673610</v>
      </c>
      <c r="L971" s="88">
        <f t="shared" si="118"/>
        <v>3626390</v>
      </c>
      <c r="M971" s="154" t="s">
        <v>50</v>
      </c>
    </row>
    <row r="972" spans="1:15" s="258" customFormat="1" ht="28.5" customHeight="1">
      <c r="A972" s="80"/>
      <c r="B972" s="131">
        <v>1000483</v>
      </c>
      <c r="C972" s="81"/>
      <c r="D972" s="82"/>
      <c r="E972" s="82"/>
      <c r="F972" s="83"/>
      <c r="G972" s="84"/>
      <c r="H972" s="82"/>
      <c r="I972" s="205"/>
      <c r="J972" s="169">
        <v>40549</v>
      </c>
      <c r="K972" s="89">
        <v>-5</v>
      </c>
      <c r="L972" s="88">
        <f t="shared" si="118"/>
        <v>3626385</v>
      </c>
      <c r="M972" s="154" t="s">
        <v>50</v>
      </c>
    </row>
    <row r="973" spans="1:15" s="258" customFormat="1" ht="28.5" customHeight="1">
      <c r="A973" s="80"/>
      <c r="B973" s="131">
        <v>1000483</v>
      </c>
      <c r="C973" s="81"/>
      <c r="D973" s="82"/>
      <c r="E973" s="82"/>
      <c r="F973" s="83"/>
      <c r="G973" s="84"/>
      <c r="H973" s="82"/>
      <c r="I973" s="205"/>
      <c r="J973" s="169">
        <v>40632</v>
      </c>
      <c r="K973" s="89">
        <v>-6</v>
      </c>
      <c r="L973" s="88">
        <f t="shared" si="118"/>
        <v>3626379</v>
      </c>
      <c r="M973" s="154" t="s">
        <v>492</v>
      </c>
    </row>
    <row r="974" spans="1:15" s="258" customFormat="1" ht="28.5" customHeight="1">
      <c r="A974" s="80"/>
      <c r="B974" s="131">
        <v>1000483</v>
      </c>
      <c r="C974" s="81"/>
      <c r="D974" s="82"/>
      <c r="E974" s="82"/>
      <c r="F974" s="83"/>
      <c r="G974" s="84"/>
      <c r="H974" s="82"/>
      <c r="I974" s="205"/>
      <c r="J974" s="169">
        <v>40723</v>
      </c>
      <c r="K974" s="89">
        <v>-52</v>
      </c>
      <c r="L974" s="88">
        <f t="shared" si="118"/>
        <v>3626327</v>
      </c>
      <c r="M974" s="154" t="s">
        <v>492</v>
      </c>
    </row>
    <row r="975" spans="1:15" s="258" customFormat="1" ht="28.5" customHeight="1">
      <c r="A975" s="80"/>
      <c r="B975" s="129">
        <v>1000483</v>
      </c>
      <c r="C975" s="81"/>
      <c r="D975" s="82"/>
      <c r="E975" s="82"/>
      <c r="F975" s="83"/>
      <c r="G975" s="84"/>
      <c r="H975" s="82"/>
      <c r="I975" s="205"/>
      <c r="J975" s="169">
        <v>41088</v>
      </c>
      <c r="K975" s="89">
        <v>-38</v>
      </c>
      <c r="L975" s="88">
        <f t="shared" si="118"/>
        <v>3626289</v>
      </c>
      <c r="M975" s="154" t="s">
        <v>492</v>
      </c>
    </row>
    <row r="976" spans="1:15" s="258" customFormat="1" ht="28.5" customHeight="1">
      <c r="A976" s="80"/>
      <c r="B976" s="129">
        <v>1000483</v>
      </c>
      <c r="C976" s="81"/>
      <c r="D976" s="82"/>
      <c r="E976" s="82"/>
      <c r="F976" s="83"/>
      <c r="G976" s="84"/>
      <c r="H976" s="82"/>
      <c r="I976" s="205"/>
      <c r="J976" s="169">
        <v>41179</v>
      </c>
      <c r="K976" s="89">
        <v>-107</v>
      </c>
      <c r="L976" s="88">
        <f t="shared" si="118"/>
        <v>3626182</v>
      </c>
      <c r="M976" s="154" t="s">
        <v>492</v>
      </c>
      <c r="O976" s="145"/>
    </row>
    <row r="977" spans="1:15" s="258" customFormat="1" ht="28.5" customHeight="1">
      <c r="A977" s="80"/>
      <c r="B977" s="129">
        <v>1000483</v>
      </c>
      <c r="C977" s="81"/>
      <c r="D977" s="82"/>
      <c r="E977" s="82"/>
      <c r="F977" s="83"/>
      <c r="G977" s="84"/>
      <c r="H977" s="82"/>
      <c r="I977" s="205"/>
      <c r="J977" s="169">
        <v>41270</v>
      </c>
      <c r="K977" s="89">
        <v>-18</v>
      </c>
      <c r="L977" s="88">
        <f t="shared" si="118"/>
        <v>3626164</v>
      </c>
      <c r="M977" s="154" t="s">
        <v>492</v>
      </c>
      <c r="O977" s="145"/>
    </row>
    <row r="978" spans="1:15" s="258" customFormat="1" ht="28.5" customHeight="1">
      <c r="A978" s="90">
        <v>40067</v>
      </c>
      <c r="B978" s="162" t="s">
        <v>199</v>
      </c>
      <c r="C978" s="159" t="s">
        <v>91</v>
      </c>
      <c r="D978" s="171" t="s">
        <v>109</v>
      </c>
      <c r="E978" s="171" t="s">
        <v>12</v>
      </c>
      <c r="F978" s="103" t="s">
        <v>147</v>
      </c>
      <c r="G978" s="98">
        <v>2070000</v>
      </c>
      <c r="H978" s="92" t="s">
        <v>70</v>
      </c>
      <c r="I978" s="197"/>
      <c r="J978" s="112">
        <v>40088</v>
      </c>
      <c r="K978" s="111">
        <v>460000</v>
      </c>
      <c r="L978" s="88">
        <f>G978+K978</f>
        <v>2530000</v>
      </c>
      <c r="M978" s="158" t="s">
        <v>216</v>
      </c>
    </row>
    <row r="979" spans="1:15" s="258" customFormat="1" ht="28.5" customHeight="1">
      <c r="A979" s="80"/>
      <c r="B979" s="215">
        <v>1000467</v>
      </c>
      <c r="C979" s="160"/>
      <c r="D979" s="172"/>
      <c r="E979" s="172"/>
      <c r="F979" s="104"/>
      <c r="G979" s="100"/>
      <c r="H979" s="82"/>
      <c r="I979" s="205"/>
      <c r="J979" s="169">
        <v>40177</v>
      </c>
      <c r="K979" s="87">
        <v>2730000</v>
      </c>
      <c r="L979" s="88">
        <f>L978+K979</f>
        <v>5260000</v>
      </c>
      <c r="M979" s="154" t="s">
        <v>293</v>
      </c>
    </row>
    <row r="980" spans="1:15" s="258" customFormat="1" ht="28.5" customHeight="1">
      <c r="A980" s="80"/>
      <c r="B980" s="215">
        <v>1000467</v>
      </c>
      <c r="C980" s="160"/>
      <c r="D980" s="172"/>
      <c r="E980" s="172"/>
      <c r="F980" s="104"/>
      <c r="G980" s="100"/>
      <c r="H980" s="82"/>
      <c r="I980" s="205"/>
      <c r="J980" s="169">
        <v>40263</v>
      </c>
      <c r="K980" s="87">
        <v>13280000</v>
      </c>
      <c r="L980" s="88">
        <f>L979+K980</f>
        <v>18540000</v>
      </c>
      <c r="M980" s="154" t="s">
        <v>50</v>
      </c>
    </row>
    <row r="981" spans="1:15" s="258" customFormat="1" ht="28.5" customHeight="1">
      <c r="A981" s="80"/>
      <c r="B981" s="215">
        <v>1000467</v>
      </c>
      <c r="C981" s="160"/>
      <c r="D981" s="172"/>
      <c r="E981" s="107"/>
      <c r="F981" s="104"/>
      <c r="G981" s="100"/>
      <c r="H981" s="82"/>
      <c r="I981" s="205"/>
      <c r="J981" s="169">
        <v>40373</v>
      </c>
      <c r="K981" s="87">
        <v>-13540000</v>
      </c>
      <c r="L981" s="88">
        <f t="shared" ref="L981:L988" si="119">L980+K981</f>
        <v>5000000</v>
      </c>
      <c r="M981" s="154" t="s">
        <v>50</v>
      </c>
    </row>
    <row r="982" spans="1:15" s="258" customFormat="1" ht="28.5" customHeight="1">
      <c r="A982" s="80"/>
      <c r="B982" s="131">
        <v>1000467</v>
      </c>
      <c r="C982" s="81"/>
      <c r="D982" s="82"/>
      <c r="E982" s="82"/>
      <c r="F982" s="83"/>
      <c r="G982" s="84"/>
      <c r="H982" s="82"/>
      <c r="I982" s="205"/>
      <c r="J982" s="169">
        <v>40451</v>
      </c>
      <c r="K982" s="87">
        <v>1817613</v>
      </c>
      <c r="L982" s="88">
        <f t="shared" si="119"/>
        <v>6817613</v>
      </c>
      <c r="M982" s="154" t="s">
        <v>50</v>
      </c>
    </row>
    <row r="983" spans="1:15" s="258" customFormat="1" ht="28.5" customHeight="1">
      <c r="A983" s="80"/>
      <c r="B983" s="131">
        <v>1000467</v>
      </c>
      <c r="C983" s="81"/>
      <c r="D983" s="82"/>
      <c r="E983" s="82"/>
      <c r="F983" s="83"/>
      <c r="G983" s="84"/>
      <c r="H983" s="82"/>
      <c r="I983" s="205"/>
      <c r="J983" s="169">
        <v>40549</v>
      </c>
      <c r="K983" s="89">
        <v>-10</v>
      </c>
      <c r="L983" s="88">
        <f t="shared" si="119"/>
        <v>6817603</v>
      </c>
      <c r="M983" s="154" t="s">
        <v>50</v>
      </c>
    </row>
    <row r="984" spans="1:15" s="258" customFormat="1" ht="28.5" customHeight="1">
      <c r="A984" s="80"/>
      <c r="B984" s="131">
        <v>1000467</v>
      </c>
      <c r="C984" s="81"/>
      <c r="D984" s="82"/>
      <c r="E984" s="82"/>
      <c r="F984" s="83"/>
      <c r="G984" s="84"/>
      <c r="H984" s="82"/>
      <c r="I984" s="205"/>
      <c r="J984" s="169">
        <v>40632</v>
      </c>
      <c r="K984" s="89">
        <v>-12</v>
      </c>
      <c r="L984" s="88">
        <f t="shared" si="119"/>
        <v>6817591</v>
      </c>
      <c r="M984" s="154" t="s">
        <v>492</v>
      </c>
    </row>
    <row r="985" spans="1:15" s="258" customFormat="1" ht="28.5" customHeight="1">
      <c r="A985" s="80"/>
      <c r="B985" s="131">
        <v>1000467</v>
      </c>
      <c r="C985" s="81"/>
      <c r="D985" s="82"/>
      <c r="E985" s="82"/>
      <c r="F985" s="83"/>
      <c r="G985" s="84"/>
      <c r="H985" s="82"/>
      <c r="I985" s="205"/>
      <c r="J985" s="169">
        <v>40723</v>
      </c>
      <c r="K985" s="89">
        <v>-115</v>
      </c>
      <c r="L985" s="88">
        <f t="shared" si="119"/>
        <v>6817476</v>
      </c>
      <c r="M985" s="154" t="s">
        <v>492</v>
      </c>
    </row>
    <row r="986" spans="1:15" s="258" customFormat="1" ht="28.5" customHeight="1">
      <c r="A986" s="80"/>
      <c r="B986" s="215">
        <v>1000467</v>
      </c>
      <c r="C986" s="81"/>
      <c r="D986" s="82"/>
      <c r="E986" s="82"/>
      <c r="F986" s="83"/>
      <c r="G986" s="84"/>
      <c r="H986" s="82"/>
      <c r="I986" s="205"/>
      <c r="J986" s="169">
        <v>41088</v>
      </c>
      <c r="K986" s="89">
        <v>-86</v>
      </c>
      <c r="L986" s="88">
        <f t="shared" si="119"/>
        <v>6817390</v>
      </c>
      <c r="M986" s="154" t="s">
        <v>492</v>
      </c>
    </row>
    <row r="987" spans="1:15" s="258" customFormat="1" ht="28.5" customHeight="1">
      <c r="A987" s="80"/>
      <c r="B987" s="129">
        <v>1000467</v>
      </c>
      <c r="C987" s="81"/>
      <c r="D987" s="82"/>
      <c r="E987" s="82"/>
      <c r="F987" s="83"/>
      <c r="G987" s="84"/>
      <c r="H987" s="82"/>
      <c r="I987" s="205"/>
      <c r="J987" s="169">
        <v>41179</v>
      </c>
      <c r="K987" s="89">
        <v>-236</v>
      </c>
      <c r="L987" s="88">
        <f t="shared" si="119"/>
        <v>6817154</v>
      </c>
      <c r="M987" s="154" t="s">
        <v>492</v>
      </c>
      <c r="O987" s="145"/>
    </row>
    <row r="988" spans="1:15" s="258" customFormat="1" ht="28.5" customHeight="1">
      <c r="A988" s="80"/>
      <c r="B988" s="129">
        <v>1000467</v>
      </c>
      <c r="C988" s="81"/>
      <c r="D988" s="82"/>
      <c r="E988" s="82"/>
      <c r="F988" s="83"/>
      <c r="G988" s="84"/>
      <c r="H988" s="82"/>
      <c r="I988" s="205"/>
      <c r="J988" s="169">
        <v>41270</v>
      </c>
      <c r="K988" s="89">
        <v>-40</v>
      </c>
      <c r="L988" s="88">
        <f t="shared" si="119"/>
        <v>6817114</v>
      </c>
      <c r="M988" s="154" t="s">
        <v>492</v>
      </c>
      <c r="O988" s="145"/>
    </row>
    <row r="989" spans="1:15" s="258" customFormat="1" ht="28.5" customHeight="1">
      <c r="A989" s="90">
        <v>40067</v>
      </c>
      <c r="B989" s="162" t="s">
        <v>200</v>
      </c>
      <c r="C989" s="159" t="s">
        <v>83</v>
      </c>
      <c r="D989" s="171" t="s">
        <v>119</v>
      </c>
      <c r="E989" s="171" t="s">
        <v>12</v>
      </c>
      <c r="F989" s="103" t="s">
        <v>147</v>
      </c>
      <c r="G989" s="98">
        <v>250000</v>
      </c>
      <c r="H989" s="92" t="s">
        <v>70</v>
      </c>
      <c r="I989" s="197"/>
      <c r="J989" s="112">
        <v>40088</v>
      </c>
      <c r="K989" s="111">
        <v>60000</v>
      </c>
      <c r="L989" s="88">
        <f>G989+K989</f>
        <v>310000</v>
      </c>
      <c r="M989" s="158" t="s">
        <v>216</v>
      </c>
    </row>
    <row r="990" spans="1:15" s="258" customFormat="1" ht="28.5" customHeight="1">
      <c r="A990" s="80"/>
      <c r="B990" s="215">
        <v>1001029</v>
      </c>
      <c r="C990" s="160"/>
      <c r="D990" s="172"/>
      <c r="E990" s="172"/>
      <c r="F990" s="104"/>
      <c r="G990" s="100"/>
      <c r="H990" s="82"/>
      <c r="I990" s="205"/>
      <c r="J990" s="169">
        <v>40177</v>
      </c>
      <c r="K990" s="87">
        <v>-80000</v>
      </c>
      <c r="L990" s="88">
        <f>L989+K990</f>
        <v>230000</v>
      </c>
      <c r="M990" s="154" t="s">
        <v>293</v>
      </c>
    </row>
    <row r="991" spans="1:15" s="258" customFormat="1" ht="28.5" customHeight="1">
      <c r="A991" s="80"/>
      <c r="B991" s="215">
        <v>1001029</v>
      </c>
      <c r="C991" s="160"/>
      <c r="D991" s="172"/>
      <c r="E991" s="172"/>
      <c r="F991" s="104"/>
      <c r="G991" s="100"/>
      <c r="H991" s="82"/>
      <c r="I991" s="205"/>
      <c r="J991" s="169">
        <v>40263</v>
      </c>
      <c r="K991" s="87">
        <v>280000</v>
      </c>
      <c r="L991" s="88">
        <f>L990+K991</f>
        <v>510000</v>
      </c>
      <c r="M991" s="154" t="s">
        <v>50</v>
      </c>
    </row>
    <row r="992" spans="1:15" s="258" customFormat="1" ht="28.5" customHeight="1">
      <c r="A992" s="80"/>
      <c r="B992" s="131">
        <v>1001029</v>
      </c>
      <c r="C992" s="81"/>
      <c r="D992" s="82"/>
      <c r="E992" s="82"/>
      <c r="F992" s="104"/>
      <c r="G992" s="84"/>
      <c r="H992" s="82"/>
      <c r="I992" s="205"/>
      <c r="J992" s="169">
        <v>40373</v>
      </c>
      <c r="K992" s="89">
        <v>-410000</v>
      </c>
      <c r="L992" s="88">
        <f t="shared" ref="L992:L996" si="120">L991+K992</f>
        <v>100000</v>
      </c>
      <c r="M992" s="154" t="s">
        <v>50</v>
      </c>
    </row>
    <row r="993" spans="1:15" s="258" customFormat="1" ht="28.5" customHeight="1">
      <c r="A993" s="80"/>
      <c r="B993" s="135">
        <v>1001029</v>
      </c>
      <c r="C993" s="160"/>
      <c r="D993" s="172"/>
      <c r="E993" s="107"/>
      <c r="F993" s="104"/>
      <c r="G993" s="100"/>
      <c r="H993" s="82"/>
      <c r="I993" s="205"/>
      <c r="J993" s="169">
        <v>40451</v>
      </c>
      <c r="K993" s="87">
        <v>45056</v>
      </c>
      <c r="L993" s="88">
        <f t="shared" si="120"/>
        <v>145056</v>
      </c>
      <c r="M993" s="154" t="s">
        <v>50</v>
      </c>
    </row>
    <row r="994" spans="1:15" s="258" customFormat="1" ht="28.5" customHeight="1">
      <c r="A994" s="80"/>
      <c r="B994" s="131">
        <v>1001029</v>
      </c>
      <c r="C994" s="81"/>
      <c r="D994" s="82"/>
      <c r="E994" s="82"/>
      <c r="F994" s="83"/>
      <c r="G994" s="84"/>
      <c r="H994" s="82"/>
      <c r="I994" s="205"/>
      <c r="J994" s="169">
        <v>40723</v>
      </c>
      <c r="K994" s="89">
        <v>-1</v>
      </c>
      <c r="L994" s="88">
        <f t="shared" si="120"/>
        <v>145055</v>
      </c>
      <c r="M994" s="154" t="s">
        <v>492</v>
      </c>
    </row>
    <row r="995" spans="1:15" s="258" customFormat="1" ht="28.5" customHeight="1">
      <c r="A995" s="80"/>
      <c r="B995" s="131">
        <v>1001029</v>
      </c>
      <c r="C995" s="81"/>
      <c r="D995" s="82"/>
      <c r="E995" s="82"/>
      <c r="F995" s="83"/>
      <c r="G995" s="84"/>
      <c r="H995" s="82"/>
      <c r="I995" s="205"/>
      <c r="J995" s="169">
        <v>41088</v>
      </c>
      <c r="K995" s="89">
        <v>-1</v>
      </c>
      <c r="L995" s="88">
        <f t="shared" si="120"/>
        <v>145054</v>
      </c>
      <c r="M995" s="154" t="s">
        <v>492</v>
      </c>
    </row>
    <row r="996" spans="1:15" s="258" customFormat="1" ht="28.5" customHeight="1">
      <c r="A996" s="80"/>
      <c r="B996" s="131">
        <v>1001029</v>
      </c>
      <c r="C996" s="81"/>
      <c r="D996" s="82"/>
      <c r="E996" s="82"/>
      <c r="F996" s="83"/>
      <c r="G996" s="96"/>
      <c r="H996" s="97"/>
      <c r="I996" s="198"/>
      <c r="J996" s="169">
        <v>41179</v>
      </c>
      <c r="K996" s="89">
        <v>-2</v>
      </c>
      <c r="L996" s="88">
        <f t="shared" si="120"/>
        <v>145052</v>
      </c>
      <c r="M996" s="154" t="s">
        <v>492</v>
      </c>
      <c r="O996" s="145"/>
    </row>
    <row r="997" spans="1:15" s="258" customFormat="1" ht="28.5" customHeight="1">
      <c r="A997" s="90">
        <v>40067</v>
      </c>
      <c r="B997" s="162" t="s">
        <v>201</v>
      </c>
      <c r="C997" s="159" t="s">
        <v>87</v>
      </c>
      <c r="D997" s="171" t="s">
        <v>100</v>
      </c>
      <c r="E997" s="171" t="s">
        <v>12</v>
      </c>
      <c r="F997" s="103" t="s">
        <v>147</v>
      </c>
      <c r="G997" s="98">
        <v>280000</v>
      </c>
      <c r="H997" s="92" t="s">
        <v>70</v>
      </c>
      <c r="I997" s="205"/>
      <c r="J997" s="112">
        <v>40088</v>
      </c>
      <c r="K997" s="111">
        <v>70000</v>
      </c>
      <c r="L997" s="88">
        <f>G997+K997</f>
        <v>350000</v>
      </c>
      <c r="M997" s="158" t="s">
        <v>216</v>
      </c>
    </row>
    <row r="998" spans="1:15" s="258" customFormat="1" ht="28.5" customHeight="1">
      <c r="A998" s="80"/>
      <c r="B998" s="215">
        <v>1000747</v>
      </c>
      <c r="C998" s="160"/>
      <c r="D998" s="172"/>
      <c r="E998" s="172"/>
      <c r="F998" s="104"/>
      <c r="G998" s="100"/>
      <c r="H998" s="82"/>
      <c r="I998" s="205"/>
      <c r="J998" s="169">
        <v>40177</v>
      </c>
      <c r="K998" s="87">
        <v>620000</v>
      </c>
      <c r="L998" s="88">
        <f>L997+K998</f>
        <v>970000</v>
      </c>
      <c r="M998" s="154" t="s">
        <v>293</v>
      </c>
    </row>
    <row r="999" spans="1:15" s="258" customFormat="1" ht="28.5" customHeight="1">
      <c r="A999" s="80"/>
      <c r="B999" s="215">
        <v>1000747</v>
      </c>
      <c r="C999" s="160"/>
      <c r="D999" s="172"/>
      <c r="E999" s="172"/>
      <c r="F999" s="104"/>
      <c r="G999" s="100"/>
      <c r="H999" s="82"/>
      <c r="I999" s="205"/>
      <c r="J999" s="169">
        <v>40263</v>
      </c>
      <c r="K999" s="87">
        <v>100000</v>
      </c>
      <c r="L999" s="88">
        <f>L998+K999</f>
        <v>1070000</v>
      </c>
      <c r="M999" s="154" t="s">
        <v>50</v>
      </c>
    </row>
    <row r="1000" spans="1:15" s="258" customFormat="1" ht="28.5" customHeight="1">
      <c r="A1000" s="80"/>
      <c r="B1000" s="215">
        <v>1000747</v>
      </c>
      <c r="C1000" s="160"/>
      <c r="D1000" s="172"/>
      <c r="E1000" s="107"/>
      <c r="F1000" s="104"/>
      <c r="G1000" s="100"/>
      <c r="H1000" s="82"/>
      <c r="I1000" s="205"/>
      <c r="J1000" s="169">
        <v>40373</v>
      </c>
      <c r="K1000" s="87">
        <v>-670000</v>
      </c>
      <c r="L1000" s="88">
        <f t="shared" ref="L1000:L1001" si="121">L999+K1000</f>
        <v>400000</v>
      </c>
      <c r="M1000" s="154" t="s">
        <v>50</v>
      </c>
    </row>
    <row r="1001" spans="1:15" s="258" customFormat="1" ht="28.5" customHeight="1">
      <c r="A1001" s="80"/>
      <c r="B1001" s="215">
        <v>1000747</v>
      </c>
      <c r="C1001" s="81"/>
      <c r="D1001" s="82"/>
      <c r="E1001" s="82"/>
      <c r="F1001" s="83"/>
      <c r="G1001" s="84"/>
      <c r="H1001" s="82"/>
      <c r="I1001" s="205"/>
      <c r="J1001" s="169">
        <v>40451</v>
      </c>
      <c r="K1001" s="87">
        <v>35167</v>
      </c>
      <c r="L1001" s="88">
        <f t="shared" si="121"/>
        <v>435167</v>
      </c>
      <c r="M1001" s="154" t="s">
        <v>50</v>
      </c>
    </row>
    <row r="1002" spans="1:15" s="258" customFormat="1" ht="28.5" customHeight="1">
      <c r="A1002" s="80"/>
      <c r="B1002" s="215">
        <v>1000747</v>
      </c>
      <c r="C1002" s="81"/>
      <c r="D1002" s="82"/>
      <c r="E1002" s="82"/>
      <c r="F1002" s="83"/>
      <c r="G1002" s="84"/>
      <c r="H1002" s="82"/>
      <c r="I1002" s="205"/>
      <c r="J1002" s="169">
        <v>40549</v>
      </c>
      <c r="K1002" s="89">
        <v>-1</v>
      </c>
      <c r="L1002" s="88">
        <f>L1001+K1002</f>
        <v>435166</v>
      </c>
      <c r="M1002" s="154" t="s">
        <v>50</v>
      </c>
    </row>
    <row r="1003" spans="1:15" s="258" customFormat="1" ht="28.5" customHeight="1">
      <c r="A1003" s="80"/>
      <c r="B1003" s="215">
        <v>1000747</v>
      </c>
      <c r="C1003" s="81"/>
      <c r="D1003" s="82"/>
      <c r="E1003" s="82"/>
      <c r="F1003" s="83"/>
      <c r="G1003" s="96"/>
      <c r="H1003" s="97"/>
      <c r="I1003" s="198"/>
      <c r="J1003" s="169">
        <v>40569</v>
      </c>
      <c r="K1003" s="89">
        <v>-435166</v>
      </c>
      <c r="L1003" s="88">
        <f>L1002+K1003</f>
        <v>0</v>
      </c>
      <c r="M1003" s="154" t="s">
        <v>178</v>
      </c>
    </row>
    <row r="1004" spans="1:15" s="258" customFormat="1" ht="28.5" customHeight="1">
      <c r="A1004" s="90">
        <v>40067</v>
      </c>
      <c r="B1004" s="162" t="s">
        <v>202</v>
      </c>
      <c r="C1004" s="159" t="s">
        <v>203</v>
      </c>
      <c r="D1004" s="171" t="s">
        <v>145</v>
      </c>
      <c r="E1004" s="171" t="s">
        <v>12</v>
      </c>
      <c r="F1004" s="103" t="s">
        <v>147</v>
      </c>
      <c r="G1004" s="98">
        <v>27510000</v>
      </c>
      <c r="H1004" s="92" t="s">
        <v>70</v>
      </c>
      <c r="I1004" s="205"/>
      <c r="J1004" s="112">
        <v>40088</v>
      </c>
      <c r="K1004" s="111">
        <v>6010000</v>
      </c>
      <c r="L1004" s="88">
        <f>G1004+K1004</f>
        <v>33520000</v>
      </c>
      <c r="M1004" s="158" t="s">
        <v>216</v>
      </c>
    </row>
    <row r="1005" spans="1:15" s="258" customFormat="1" ht="28.5" customHeight="1">
      <c r="A1005" s="80"/>
      <c r="B1005" s="215">
        <v>1000955</v>
      </c>
      <c r="C1005" s="160"/>
      <c r="D1005" s="172"/>
      <c r="E1005" s="172"/>
      <c r="F1005" s="104"/>
      <c r="G1005" s="100"/>
      <c r="H1005" s="82"/>
      <c r="I1005" s="205"/>
      <c r="J1005" s="169">
        <v>40177</v>
      </c>
      <c r="K1005" s="87">
        <v>-19750000</v>
      </c>
      <c r="L1005" s="88">
        <f>L1004+K1005</f>
        <v>13770000</v>
      </c>
      <c r="M1005" s="154" t="s">
        <v>293</v>
      </c>
    </row>
    <row r="1006" spans="1:15" s="258" customFormat="1" ht="28.5" customHeight="1">
      <c r="A1006" s="80"/>
      <c r="B1006" s="215">
        <v>1000955</v>
      </c>
      <c r="C1006" s="160"/>
      <c r="D1006" s="172"/>
      <c r="E1006" s="172"/>
      <c r="F1006" s="104"/>
      <c r="G1006" s="100"/>
      <c r="H1006" s="82"/>
      <c r="I1006" s="205"/>
      <c r="J1006" s="169">
        <v>40263</v>
      </c>
      <c r="K1006" s="87">
        <v>-4780000</v>
      </c>
      <c r="L1006" s="88">
        <f>L1005+K1006</f>
        <v>8990000</v>
      </c>
      <c r="M1006" s="154" t="s">
        <v>50</v>
      </c>
    </row>
    <row r="1007" spans="1:15" s="258" customFormat="1" ht="28.5" customHeight="1">
      <c r="A1007" s="80"/>
      <c r="B1007" s="215">
        <v>1000955</v>
      </c>
      <c r="C1007" s="160"/>
      <c r="D1007" s="172"/>
      <c r="E1007" s="107"/>
      <c r="F1007" s="104"/>
      <c r="G1007" s="100"/>
      <c r="H1007" s="82"/>
      <c r="I1007" s="205"/>
      <c r="J1007" s="169">
        <v>40373</v>
      </c>
      <c r="K1007" s="87">
        <v>-2390000</v>
      </c>
      <c r="L1007" s="88">
        <f t="shared" ref="L1007:L1008" si="122">L1006+K1007</f>
        <v>6600000</v>
      </c>
      <c r="M1007" s="154" t="s">
        <v>50</v>
      </c>
    </row>
    <row r="1008" spans="1:15" s="258" customFormat="1" ht="28.5" customHeight="1">
      <c r="A1008" s="80"/>
      <c r="B1008" s="131">
        <v>1000955</v>
      </c>
      <c r="C1008" s="81"/>
      <c r="D1008" s="82"/>
      <c r="E1008" s="82"/>
      <c r="F1008" s="83"/>
      <c r="G1008" s="84"/>
      <c r="H1008" s="82"/>
      <c r="I1008" s="205"/>
      <c r="J1008" s="169">
        <v>40451</v>
      </c>
      <c r="K1008" s="87">
        <v>2973670</v>
      </c>
      <c r="L1008" s="88">
        <f t="shared" si="122"/>
        <v>9573670</v>
      </c>
      <c r="M1008" s="154" t="s">
        <v>50</v>
      </c>
    </row>
    <row r="1009" spans="1:15" s="258" customFormat="1" ht="28.5" customHeight="1">
      <c r="A1009" s="80"/>
      <c r="B1009" s="129">
        <v>1000955</v>
      </c>
      <c r="C1009" s="81"/>
      <c r="D1009" s="82"/>
      <c r="E1009" s="82"/>
      <c r="F1009" s="83"/>
      <c r="G1009" s="84"/>
      <c r="H1009" s="82"/>
      <c r="I1009" s="205"/>
      <c r="J1009" s="169">
        <v>40549</v>
      </c>
      <c r="K1009" s="89">
        <v>-3</v>
      </c>
      <c r="L1009" s="88">
        <f t="shared" ref="L1009:L1016" si="123">L1008+K1009</f>
        <v>9573667</v>
      </c>
      <c r="M1009" s="154" t="s">
        <v>50</v>
      </c>
    </row>
    <row r="1010" spans="1:15" s="258" customFormat="1" ht="28.5" customHeight="1">
      <c r="A1010" s="80"/>
      <c r="B1010" s="129">
        <v>1000955</v>
      </c>
      <c r="C1010" s="81"/>
      <c r="D1010" s="82"/>
      <c r="E1010" s="82"/>
      <c r="F1010" s="83"/>
      <c r="G1010" s="84"/>
      <c r="H1010" s="82"/>
      <c r="I1010" s="205"/>
      <c r="J1010" s="169">
        <v>40590</v>
      </c>
      <c r="K1010" s="89">
        <v>-1800000</v>
      </c>
      <c r="L1010" s="88">
        <f t="shared" si="123"/>
        <v>7773667</v>
      </c>
      <c r="M1010" s="154" t="s">
        <v>353</v>
      </c>
    </row>
    <row r="1011" spans="1:15" s="258" customFormat="1" ht="28.5" customHeight="1">
      <c r="A1011" s="80"/>
      <c r="B1011" s="129">
        <v>1000955</v>
      </c>
      <c r="C1011" s="81"/>
      <c r="D1011" s="82"/>
      <c r="E1011" s="82"/>
      <c r="F1011" s="83"/>
      <c r="G1011" s="84"/>
      <c r="H1011" s="82"/>
      <c r="I1011" s="205"/>
      <c r="J1011" s="169">
        <v>40632</v>
      </c>
      <c r="K1011" s="89">
        <v>-6</v>
      </c>
      <c r="L1011" s="88">
        <f t="shared" si="123"/>
        <v>7773661</v>
      </c>
      <c r="M1011" s="154" t="s">
        <v>492</v>
      </c>
    </row>
    <row r="1012" spans="1:15" s="258" customFormat="1" ht="28.5" customHeight="1">
      <c r="A1012" s="80"/>
      <c r="B1012" s="129">
        <v>1000955</v>
      </c>
      <c r="C1012" s="81"/>
      <c r="D1012" s="82"/>
      <c r="E1012" s="82"/>
      <c r="F1012" s="83"/>
      <c r="G1012" s="84"/>
      <c r="H1012" s="82"/>
      <c r="I1012" s="205"/>
      <c r="J1012" s="169">
        <v>40723</v>
      </c>
      <c r="K1012" s="89">
        <v>-61</v>
      </c>
      <c r="L1012" s="88">
        <f t="shared" si="123"/>
        <v>7773600</v>
      </c>
      <c r="M1012" s="154" t="s">
        <v>492</v>
      </c>
    </row>
    <row r="1013" spans="1:15" s="258" customFormat="1" ht="28.5" customHeight="1">
      <c r="A1013" s="80"/>
      <c r="B1013" s="129">
        <v>1000955</v>
      </c>
      <c r="C1013" s="81"/>
      <c r="D1013" s="82"/>
      <c r="E1013" s="82"/>
      <c r="F1013" s="83"/>
      <c r="G1013" s="84"/>
      <c r="H1013" s="82"/>
      <c r="I1013" s="205"/>
      <c r="J1013" s="169">
        <v>40830</v>
      </c>
      <c r="K1013" s="89">
        <v>-100000</v>
      </c>
      <c r="L1013" s="88">
        <f t="shared" si="123"/>
        <v>7673600</v>
      </c>
      <c r="M1013" s="154" t="s">
        <v>353</v>
      </c>
    </row>
    <row r="1014" spans="1:15" s="258" customFormat="1" ht="28.5" customHeight="1">
      <c r="A1014" s="80"/>
      <c r="B1014" s="129">
        <v>1000955</v>
      </c>
      <c r="C1014" s="81"/>
      <c r="D1014" s="82"/>
      <c r="E1014" s="82"/>
      <c r="F1014" s="83"/>
      <c r="G1014" s="84"/>
      <c r="H1014" s="82"/>
      <c r="I1014" s="205"/>
      <c r="J1014" s="169">
        <v>41088</v>
      </c>
      <c r="K1014" s="89">
        <v>-58</v>
      </c>
      <c r="L1014" s="88">
        <f t="shared" si="123"/>
        <v>7673542</v>
      </c>
      <c r="M1014" s="154" t="s">
        <v>492</v>
      </c>
    </row>
    <row r="1015" spans="1:15" s="258" customFormat="1" ht="28.5" customHeight="1">
      <c r="A1015" s="80"/>
      <c r="B1015" s="129">
        <v>1000955</v>
      </c>
      <c r="C1015" s="81"/>
      <c r="D1015" s="82"/>
      <c r="E1015" s="82"/>
      <c r="F1015" s="83"/>
      <c r="G1015" s="84"/>
      <c r="H1015" s="82"/>
      <c r="I1015" s="205"/>
      <c r="J1015" s="169">
        <v>41179</v>
      </c>
      <c r="K1015" s="89">
        <v>-164</v>
      </c>
      <c r="L1015" s="88">
        <f t="shared" si="123"/>
        <v>7673378</v>
      </c>
      <c r="M1015" s="154" t="s">
        <v>492</v>
      </c>
      <c r="O1015" s="145"/>
    </row>
    <row r="1016" spans="1:15" s="258" customFormat="1" ht="28.5" customHeight="1">
      <c r="A1016" s="80"/>
      <c r="B1016" s="129">
        <v>1000955</v>
      </c>
      <c r="C1016" s="81"/>
      <c r="D1016" s="82"/>
      <c r="E1016" s="82"/>
      <c r="F1016" s="83"/>
      <c r="G1016" s="84"/>
      <c r="H1016" s="82"/>
      <c r="I1016" s="205"/>
      <c r="J1016" s="169">
        <v>41270</v>
      </c>
      <c r="K1016" s="89">
        <v>-29</v>
      </c>
      <c r="L1016" s="88">
        <f t="shared" si="123"/>
        <v>7673349</v>
      </c>
      <c r="M1016" s="154" t="s">
        <v>492</v>
      </c>
      <c r="O1016" s="145"/>
    </row>
    <row r="1017" spans="1:15" s="258" customFormat="1" ht="28.5" customHeight="1">
      <c r="A1017" s="90">
        <v>40072</v>
      </c>
      <c r="B1017" s="162" t="s">
        <v>204</v>
      </c>
      <c r="C1017" s="159" t="s">
        <v>205</v>
      </c>
      <c r="D1017" s="171" t="s">
        <v>98</v>
      </c>
      <c r="E1017" s="171" t="s">
        <v>12</v>
      </c>
      <c r="F1017" s="103" t="s">
        <v>147</v>
      </c>
      <c r="G1017" s="98">
        <v>410000</v>
      </c>
      <c r="H1017" s="92" t="s">
        <v>70</v>
      </c>
      <c r="I1017" s="197"/>
      <c r="J1017" s="112">
        <v>40088</v>
      </c>
      <c r="K1017" s="111">
        <v>90000</v>
      </c>
      <c r="L1017" s="88">
        <f>G1017+K1017</f>
        <v>500000</v>
      </c>
      <c r="M1017" s="158" t="s">
        <v>216</v>
      </c>
    </row>
    <row r="1018" spans="1:15" s="258" customFormat="1" ht="28.5" customHeight="1">
      <c r="A1018" s="80"/>
      <c r="B1018" s="215">
        <v>1001037</v>
      </c>
      <c r="C1018" s="160"/>
      <c r="D1018" s="172"/>
      <c r="E1018" s="172"/>
      <c r="F1018" s="104"/>
      <c r="G1018" s="100"/>
      <c r="H1018" s="82"/>
      <c r="I1018" s="205"/>
      <c r="J1018" s="169">
        <v>40177</v>
      </c>
      <c r="K1018" s="87">
        <v>1460000</v>
      </c>
      <c r="L1018" s="88">
        <f>L1017+K1018</f>
        <v>1960000</v>
      </c>
      <c r="M1018" s="154" t="s">
        <v>293</v>
      </c>
    </row>
    <row r="1019" spans="1:15" s="258" customFormat="1" ht="28.5" customHeight="1">
      <c r="A1019" s="80"/>
      <c r="B1019" s="215">
        <v>1001037</v>
      </c>
      <c r="C1019" s="160"/>
      <c r="D1019" s="172"/>
      <c r="E1019" s="172"/>
      <c r="F1019" s="104"/>
      <c r="G1019" s="100"/>
      <c r="H1019" s="82"/>
      <c r="I1019" s="205"/>
      <c r="J1019" s="169">
        <v>40263</v>
      </c>
      <c r="K1019" s="87">
        <v>160000</v>
      </c>
      <c r="L1019" s="88">
        <f>L1018+K1019</f>
        <v>2120000</v>
      </c>
      <c r="M1019" s="154" t="s">
        <v>50</v>
      </c>
    </row>
    <row r="1020" spans="1:15" s="258" customFormat="1" ht="28.5" customHeight="1">
      <c r="A1020" s="80"/>
      <c r="B1020" s="215">
        <v>1001037</v>
      </c>
      <c r="C1020" s="160"/>
      <c r="D1020" s="172"/>
      <c r="E1020" s="107"/>
      <c r="F1020" s="104"/>
      <c r="G1020" s="100"/>
      <c r="H1020" s="82"/>
      <c r="I1020" s="205"/>
      <c r="J1020" s="169">
        <v>40373</v>
      </c>
      <c r="K1020" s="87">
        <v>-120000</v>
      </c>
      <c r="L1020" s="88">
        <f t="shared" ref="L1020:L1023" si="124">L1019+K1020</f>
        <v>2000000</v>
      </c>
      <c r="M1020" s="154" t="s">
        <v>50</v>
      </c>
    </row>
    <row r="1021" spans="1:15" s="258" customFormat="1" ht="28.5" customHeight="1">
      <c r="A1021" s="80"/>
      <c r="B1021" s="131">
        <v>1001037</v>
      </c>
      <c r="C1021" s="81"/>
      <c r="D1021" s="82"/>
      <c r="E1021" s="82"/>
      <c r="F1021" s="83"/>
      <c r="G1021" s="84"/>
      <c r="H1021" s="82"/>
      <c r="I1021" s="205"/>
      <c r="J1021" s="169">
        <v>40451</v>
      </c>
      <c r="K1021" s="87">
        <v>-1419778</v>
      </c>
      <c r="L1021" s="88">
        <f t="shared" si="124"/>
        <v>580222</v>
      </c>
      <c r="M1021" s="154" t="s">
        <v>50</v>
      </c>
    </row>
    <row r="1022" spans="1:15" s="258" customFormat="1" ht="28.5" customHeight="1">
      <c r="A1022" s="80"/>
      <c r="B1022" s="131">
        <v>1001037</v>
      </c>
      <c r="C1022" s="81"/>
      <c r="D1022" s="82"/>
      <c r="E1022" s="82"/>
      <c r="F1022" s="83"/>
      <c r="G1022" s="84"/>
      <c r="H1022" s="82"/>
      <c r="I1022" s="205"/>
      <c r="J1022" s="169">
        <v>40549</v>
      </c>
      <c r="K1022" s="89">
        <v>-1</v>
      </c>
      <c r="L1022" s="88">
        <f t="shared" si="124"/>
        <v>580221</v>
      </c>
      <c r="M1022" s="154" t="s">
        <v>50</v>
      </c>
    </row>
    <row r="1023" spans="1:15" s="258" customFormat="1" ht="28.5" customHeight="1">
      <c r="A1023" s="80"/>
      <c r="B1023" s="131">
        <v>1001037</v>
      </c>
      <c r="C1023" s="81"/>
      <c r="D1023" s="82"/>
      <c r="E1023" s="82"/>
      <c r="F1023" s="83"/>
      <c r="G1023" s="84"/>
      <c r="H1023" s="82"/>
      <c r="I1023" s="205"/>
      <c r="J1023" s="169">
        <v>40632</v>
      </c>
      <c r="K1023" s="89">
        <v>-1</v>
      </c>
      <c r="L1023" s="88">
        <f t="shared" si="124"/>
        <v>580220</v>
      </c>
      <c r="M1023" s="154" t="s">
        <v>492</v>
      </c>
    </row>
    <row r="1024" spans="1:15" s="258" customFormat="1" ht="28.5" customHeight="1">
      <c r="A1024" s="80"/>
      <c r="B1024" s="129">
        <v>1001037</v>
      </c>
      <c r="C1024" s="81"/>
      <c r="D1024" s="82"/>
      <c r="E1024" s="82"/>
      <c r="F1024" s="83"/>
      <c r="G1024" s="84"/>
      <c r="H1024" s="82"/>
      <c r="I1024" s="205"/>
      <c r="J1024" s="169">
        <v>40723</v>
      </c>
      <c r="K1024" s="89">
        <v>-8</v>
      </c>
      <c r="L1024" s="88">
        <f>L1023+K1024</f>
        <v>580212</v>
      </c>
      <c r="M1024" s="154" t="s">
        <v>492</v>
      </c>
    </row>
    <row r="1025" spans="1:13" s="258" customFormat="1" ht="28.5" customHeight="1">
      <c r="A1025" s="80"/>
      <c r="B1025" s="129">
        <v>1001037</v>
      </c>
      <c r="C1025" s="81"/>
      <c r="D1025" s="82"/>
      <c r="E1025" s="82"/>
      <c r="F1025" s="83"/>
      <c r="G1025" s="84"/>
      <c r="H1025" s="82"/>
      <c r="I1025" s="205"/>
      <c r="J1025" s="169">
        <v>40933</v>
      </c>
      <c r="K1025" s="89">
        <v>-580212</v>
      </c>
      <c r="L1025" s="88">
        <f>L1024+K1025</f>
        <v>0</v>
      </c>
      <c r="M1025" s="154" t="s">
        <v>178</v>
      </c>
    </row>
    <row r="1026" spans="1:13" s="258" customFormat="1" ht="28.5" customHeight="1">
      <c r="A1026" s="191">
        <v>40079</v>
      </c>
      <c r="B1026" s="193" t="s">
        <v>206</v>
      </c>
      <c r="C1026" s="193" t="s">
        <v>114</v>
      </c>
      <c r="D1026" s="187" t="s">
        <v>11</v>
      </c>
      <c r="E1026" s="171" t="s">
        <v>12</v>
      </c>
      <c r="F1026" s="103" t="s">
        <v>147</v>
      </c>
      <c r="G1026" s="98">
        <v>4390000</v>
      </c>
      <c r="H1026" s="92" t="s">
        <v>70</v>
      </c>
      <c r="I1026" s="197"/>
      <c r="J1026" s="112">
        <v>40088</v>
      </c>
      <c r="K1026" s="111">
        <v>960000</v>
      </c>
      <c r="L1026" s="88">
        <f>G1026+K1026</f>
        <v>5350000</v>
      </c>
      <c r="M1026" s="158" t="s">
        <v>216</v>
      </c>
    </row>
    <row r="1027" spans="1:13" s="258" customFormat="1" ht="28.5" customHeight="1">
      <c r="A1027" s="203"/>
      <c r="B1027" s="136">
        <v>1001184</v>
      </c>
      <c r="C1027" s="186"/>
      <c r="D1027" s="188"/>
      <c r="E1027" s="172"/>
      <c r="F1027" s="104"/>
      <c r="G1027" s="100"/>
      <c r="H1027" s="82"/>
      <c r="I1027" s="205"/>
      <c r="J1027" s="169">
        <v>40177</v>
      </c>
      <c r="K1027" s="87">
        <v>-3090000</v>
      </c>
      <c r="L1027" s="88">
        <f>L1026+K1027</f>
        <v>2260000</v>
      </c>
      <c r="M1027" s="154" t="s">
        <v>293</v>
      </c>
    </row>
    <row r="1028" spans="1:13" s="258" customFormat="1" ht="28.5" customHeight="1">
      <c r="A1028" s="203"/>
      <c r="B1028" s="136">
        <v>1001184</v>
      </c>
      <c r="C1028" s="186"/>
      <c r="D1028" s="188"/>
      <c r="E1028" s="172"/>
      <c r="F1028" s="104"/>
      <c r="G1028" s="100"/>
      <c r="H1028" s="82"/>
      <c r="I1028" s="205"/>
      <c r="J1028" s="169">
        <v>40263</v>
      </c>
      <c r="K1028" s="87">
        <v>230000</v>
      </c>
      <c r="L1028" s="88">
        <f>L1027+K1028</f>
        <v>2490000</v>
      </c>
      <c r="M1028" s="154" t="s">
        <v>50</v>
      </c>
    </row>
    <row r="1029" spans="1:13" s="258" customFormat="1" ht="28.5" customHeight="1">
      <c r="A1029" s="80"/>
      <c r="B1029" s="215">
        <v>1001184</v>
      </c>
      <c r="C1029" s="160"/>
      <c r="D1029" s="172"/>
      <c r="E1029" s="107"/>
      <c r="F1029" s="104"/>
      <c r="G1029" s="100"/>
      <c r="H1029" s="82"/>
      <c r="I1029" s="205"/>
      <c r="J1029" s="169">
        <v>40373</v>
      </c>
      <c r="K1029" s="87">
        <v>5310000</v>
      </c>
      <c r="L1029" s="88">
        <f t="shared" ref="L1029:L1030" si="125">L1028+K1029</f>
        <v>7800000</v>
      </c>
      <c r="M1029" s="154" t="s">
        <v>50</v>
      </c>
    </row>
    <row r="1030" spans="1:13" s="258" customFormat="1" ht="28.5" customHeight="1">
      <c r="A1030" s="80"/>
      <c r="B1030" s="131">
        <v>1001184</v>
      </c>
      <c r="C1030" s="81"/>
      <c r="D1030" s="82"/>
      <c r="E1030" s="82"/>
      <c r="F1030" s="83"/>
      <c r="G1030" s="84"/>
      <c r="H1030" s="82"/>
      <c r="I1030" s="205"/>
      <c r="J1030" s="169">
        <v>40451</v>
      </c>
      <c r="K1030" s="87">
        <v>323114</v>
      </c>
      <c r="L1030" s="88">
        <f t="shared" si="125"/>
        <v>8123114</v>
      </c>
      <c r="M1030" s="154" t="s">
        <v>50</v>
      </c>
    </row>
    <row r="1031" spans="1:13" s="258" customFormat="1" ht="28.5" customHeight="1">
      <c r="A1031" s="80"/>
      <c r="B1031" s="129">
        <v>1001184</v>
      </c>
      <c r="C1031" s="81"/>
      <c r="D1031" s="82"/>
      <c r="E1031" s="82"/>
      <c r="F1031" s="83"/>
      <c r="G1031" s="84"/>
      <c r="H1031" s="82"/>
      <c r="I1031" s="205"/>
      <c r="J1031" s="169">
        <v>40549</v>
      </c>
      <c r="K1031" s="89">
        <v>-12</v>
      </c>
      <c r="L1031" s="88">
        <f t="shared" ref="L1031:L1037" si="126">L1030+K1031</f>
        <v>8123102</v>
      </c>
      <c r="M1031" s="154" t="s">
        <v>50</v>
      </c>
    </row>
    <row r="1032" spans="1:13" s="258" customFormat="1" ht="28.5" customHeight="1">
      <c r="A1032" s="80"/>
      <c r="B1032" s="129">
        <v>1001184</v>
      </c>
      <c r="C1032" s="81"/>
      <c r="D1032" s="82"/>
      <c r="E1032" s="82"/>
      <c r="F1032" s="83"/>
      <c r="G1032" s="84"/>
      <c r="H1032" s="82"/>
      <c r="I1032" s="205"/>
      <c r="J1032" s="169">
        <v>40618</v>
      </c>
      <c r="K1032" s="89">
        <v>600000</v>
      </c>
      <c r="L1032" s="88">
        <f t="shared" si="126"/>
        <v>8723102</v>
      </c>
      <c r="M1032" s="158" t="s">
        <v>353</v>
      </c>
    </row>
    <row r="1033" spans="1:13" s="258" customFormat="1" ht="28.5" customHeight="1">
      <c r="A1033" s="80"/>
      <c r="B1033" s="129">
        <v>1001184</v>
      </c>
      <c r="C1033" s="81"/>
      <c r="D1033" s="82"/>
      <c r="E1033" s="82"/>
      <c r="F1033" s="83"/>
      <c r="G1033" s="84"/>
      <c r="H1033" s="82"/>
      <c r="I1033" s="205"/>
      <c r="J1033" s="169">
        <v>40632</v>
      </c>
      <c r="K1033" s="89">
        <v>-16</v>
      </c>
      <c r="L1033" s="88">
        <f t="shared" si="126"/>
        <v>8723086</v>
      </c>
      <c r="M1033" s="154" t="s">
        <v>492</v>
      </c>
    </row>
    <row r="1034" spans="1:13" s="258" customFormat="1" ht="28.5" customHeight="1">
      <c r="A1034" s="80"/>
      <c r="B1034" s="129">
        <v>1001184</v>
      </c>
      <c r="C1034" s="81"/>
      <c r="D1034" s="82"/>
      <c r="E1034" s="82"/>
      <c r="F1034" s="83"/>
      <c r="G1034" s="84"/>
      <c r="H1034" s="82"/>
      <c r="I1034" s="205"/>
      <c r="J1034" s="169">
        <v>40646</v>
      </c>
      <c r="K1034" s="89">
        <v>200000</v>
      </c>
      <c r="L1034" s="88">
        <f t="shared" si="126"/>
        <v>8923086</v>
      </c>
      <c r="M1034" s="158" t="s">
        <v>353</v>
      </c>
    </row>
    <row r="1035" spans="1:13" s="258" customFormat="1" ht="28.5" customHeight="1">
      <c r="A1035" s="80"/>
      <c r="B1035" s="129">
        <v>1001184</v>
      </c>
      <c r="C1035" s="81"/>
      <c r="D1035" s="82"/>
      <c r="E1035" s="82"/>
      <c r="F1035" s="83"/>
      <c r="G1035" s="84"/>
      <c r="H1035" s="82"/>
      <c r="I1035" s="205"/>
      <c r="J1035" s="169">
        <v>40676</v>
      </c>
      <c r="K1035" s="89">
        <v>100000</v>
      </c>
      <c r="L1035" s="88">
        <f t="shared" si="126"/>
        <v>9023086</v>
      </c>
      <c r="M1035" s="158" t="s">
        <v>353</v>
      </c>
    </row>
    <row r="1036" spans="1:13" s="258" customFormat="1" ht="28.5" customHeight="1">
      <c r="A1036" s="80"/>
      <c r="B1036" s="129">
        <v>1001184</v>
      </c>
      <c r="C1036" s="81"/>
      <c r="D1036" s="82"/>
      <c r="E1036" s="82"/>
      <c r="F1036" s="83"/>
      <c r="G1036" s="84"/>
      <c r="H1036" s="82"/>
      <c r="I1036" s="205"/>
      <c r="J1036" s="169">
        <v>40723</v>
      </c>
      <c r="K1036" s="89">
        <v>-153</v>
      </c>
      <c r="L1036" s="88">
        <f t="shared" si="126"/>
        <v>9022933</v>
      </c>
      <c r="M1036" s="154" t="s">
        <v>492</v>
      </c>
    </row>
    <row r="1037" spans="1:13" s="258" customFormat="1" ht="28.5" customHeight="1">
      <c r="A1037" s="80"/>
      <c r="B1037" s="129">
        <v>1001184</v>
      </c>
      <c r="C1037" s="81"/>
      <c r="D1037" s="82"/>
      <c r="E1037" s="82"/>
      <c r="F1037" s="83"/>
      <c r="G1037" s="84"/>
      <c r="H1037" s="82"/>
      <c r="I1037" s="205"/>
      <c r="J1037" s="169">
        <v>40801</v>
      </c>
      <c r="K1037" s="89">
        <v>100000</v>
      </c>
      <c r="L1037" s="88">
        <f t="shared" si="126"/>
        <v>9122933</v>
      </c>
      <c r="M1037" s="158" t="s">
        <v>353</v>
      </c>
    </row>
    <row r="1038" spans="1:13" s="258" customFormat="1" ht="28.5" customHeight="1">
      <c r="A1038" s="80"/>
      <c r="B1038" s="129">
        <v>1001184</v>
      </c>
      <c r="C1038" s="81"/>
      <c r="D1038" s="82"/>
      <c r="E1038" s="82"/>
      <c r="F1038" s="83"/>
      <c r="G1038" s="84"/>
      <c r="H1038" s="82"/>
      <c r="I1038" s="205"/>
      <c r="J1038" s="169">
        <v>40863</v>
      </c>
      <c r="K1038" s="89">
        <v>100000</v>
      </c>
      <c r="L1038" s="88">
        <f t="shared" ref="L1038:L1047" si="127">L1037+K1038</f>
        <v>9222933</v>
      </c>
      <c r="M1038" s="154" t="s">
        <v>353</v>
      </c>
    </row>
    <row r="1039" spans="1:13" s="258" customFormat="1" ht="28.5" customHeight="1">
      <c r="A1039" s="80"/>
      <c r="B1039" s="129">
        <v>1001184</v>
      </c>
      <c r="C1039" s="81"/>
      <c r="D1039" s="82"/>
      <c r="E1039" s="82"/>
      <c r="F1039" s="83"/>
      <c r="G1039" s="84"/>
      <c r="H1039" s="82"/>
      <c r="I1039" s="205"/>
      <c r="J1039" s="169">
        <v>41015</v>
      </c>
      <c r="K1039" s="89">
        <v>1100000</v>
      </c>
      <c r="L1039" s="88">
        <f t="shared" si="127"/>
        <v>10322933</v>
      </c>
      <c r="M1039" s="154" t="s">
        <v>353</v>
      </c>
    </row>
    <row r="1040" spans="1:13" s="258" customFormat="1" ht="28.5" customHeight="1">
      <c r="A1040" s="80"/>
      <c r="B1040" s="129">
        <v>1001184</v>
      </c>
      <c r="C1040" s="81"/>
      <c r="D1040" s="82"/>
      <c r="E1040" s="82"/>
      <c r="F1040" s="83"/>
      <c r="G1040" s="84"/>
      <c r="H1040" s="82"/>
      <c r="I1040" s="205"/>
      <c r="J1040" s="169">
        <v>41074</v>
      </c>
      <c r="K1040" s="89">
        <v>650000</v>
      </c>
      <c r="L1040" s="88">
        <f t="shared" si="127"/>
        <v>10972933</v>
      </c>
      <c r="M1040" s="154" t="s">
        <v>353</v>
      </c>
    </row>
    <row r="1041" spans="1:15" s="258" customFormat="1" ht="28.5" customHeight="1">
      <c r="A1041" s="80"/>
      <c r="B1041" s="129">
        <v>1001184</v>
      </c>
      <c r="C1041" s="81"/>
      <c r="D1041" s="82"/>
      <c r="E1041" s="82"/>
      <c r="F1041" s="83"/>
      <c r="G1041" s="84"/>
      <c r="H1041" s="82"/>
      <c r="I1041" s="205"/>
      <c r="J1041" s="169">
        <v>41088</v>
      </c>
      <c r="K1041" s="89">
        <v>-136</v>
      </c>
      <c r="L1041" s="88">
        <f t="shared" si="127"/>
        <v>10972797</v>
      </c>
      <c r="M1041" s="154" t="s">
        <v>492</v>
      </c>
    </row>
    <row r="1042" spans="1:15" s="258" customFormat="1" ht="28.5" customHeight="1">
      <c r="A1042" s="80"/>
      <c r="B1042" s="129">
        <v>1001184</v>
      </c>
      <c r="C1042" s="81"/>
      <c r="D1042" s="82"/>
      <c r="E1042" s="82"/>
      <c r="F1042" s="83"/>
      <c r="G1042" s="84"/>
      <c r="H1042" s="82"/>
      <c r="I1042" s="205"/>
      <c r="J1042" s="169">
        <v>41179</v>
      </c>
      <c r="K1042" s="89">
        <v>-347</v>
      </c>
      <c r="L1042" s="88">
        <f t="shared" si="127"/>
        <v>10972450</v>
      </c>
      <c r="M1042" s="154" t="s">
        <v>492</v>
      </c>
      <c r="O1042" s="145"/>
    </row>
    <row r="1043" spans="1:15" s="258" customFormat="1" ht="28.5" customHeight="1">
      <c r="A1043" s="80"/>
      <c r="B1043" s="129">
        <v>1001184</v>
      </c>
      <c r="C1043" s="81"/>
      <c r="D1043" s="82"/>
      <c r="E1043" s="82"/>
      <c r="F1043" s="83"/>
      <c r="G1043" s="84"/>
      <c r="H1043" s="82"/>
      <c r="I1043" s="205"/>
      <c r="J1043" s="169">
        <v>41198</v>
      </c>
      <c r="K1043" s="89">
        <v>250000</v>
      </c>
      <c r="L1043" s="88">
        <f t="shared" si="127"/>
        <v>11222450</v>
      </c>
      <c r="M1043" s="154" t="s">
        <v>353</v>
      </c>
      <c r="O1043" s="145"/>
    </row>
    <row r="1044" spans="1:15" s="258" customFormat="1" ht="28.5" customHeight="1">
      <c r="A1044" s="80"/>
      <c r="B1044" s="129">
        <v>1001184</v>
      </c>
      <c r="C1044" s="81"/>
      <c r="D1044" s="82"/>
      <c r="E1044" s="82"/>
      <c r="F1044" s="83"/>
      <c r="G1044" s="84"/>
      <c r="H1044" s="82"/>
      <c r="I1044" s="205"/>
      <c r="J1044" s="169">
        <v>41228</v>
      </c>
      <c r="K1044" s="89">
        <v>30000</v>
      </c>
      <c r="L1044" s="88">
        <f t="shared" si="127"/>
        <v>11252450</v>
      </c>
      <c r="M1044" s="154" t="s">
        <v>353</v>
      </c>
      <c r="O1044" s="145"/>
    </row>
    <row r="1045" spans="1:15" s="258" customFormat="1" ht="28.5" customHeight="1">
      <c r="A1045" s="80"/>
      <c r="B1045" s="129">
        <v>1001184</v>
      </c>
      <c r="C1045" s="81"/>
      <c r="D1045" s="82"/>
      <c r="E1045" s="82"/>
      <c r="F1045" s="83"/>
      <c r="G1045" s="84"/>
      <c r="H1045" s="82"/>
      <c r="I1045" s="205"/>
      <c r="J1045" s="169">
        <v>41257</v>
      </c>
      <c r="K1045" s="89">
        <v>-10000</v>
      </c>
      <c r="L1045" s="88">
        <f t="shared" si="127"/>
        <v>11242450</v>
      </c>
      <c r="M1045" s="154" t="s">
        <v>353</v>
      </c>
      <c r="O1045" s="145"/>
    </row>
    <row r="1046" spans="1:15" s="258" customFormat="1" ht="28.5" customHeight="1">
      <c r="A1046" s="80"/>
      <c r="B1046" s="129">
        <v>1001184</v>
      </c>
      <c r="C1046" s="81"/>
      <c r="D1046" s="82"/>
      <c r="E1046" s="82"/>
      <c r="F1046" s="83"/>
      <c r="G1046" s="84"/>
      <c r="H1046" s="82"/>
      <c r="I1046" s="205"/>
      <c r="J1046" s="169">
        <v>41270</v>
      </c>
      <c r="K1046" s="89">
        <v>-59</v>
      </c>
      <c r="L1046" s="88">
        <f t="shared" si="127"/>
        <v>11242391</v>
      </c>
      <c r="M1046" s="154" t="s">
        <v>492</v>
      </c>
      <c r="O1046" s="145"/>
    </row>
    <row r="1047" spans="1:15" s="258" customFormat="1" ht="28.5" customHeight="1">
      <c r="A1047" s="80"/>
      <c r="B1047" s="129">
        <v>1001184</v>
      </c>
      <c r="C1047" s="81"/>
      <c r="D1047" s="82"/>
      <c r="E1047" s="82"/>
      <c r="F1047" s="83"/>
      <c r="G1047" s="84"/>
      <c r="H1047" s="82"/>
      <c r="I1047" s="205"/>
      <c r="J1047" s="169">
        <v>41290</v>
      </c>
      <c r="K1047" s="89">
        <v>20000</v>
      </c>
      <c r="L1047" s="88">
        <f t="shared" si="127"/>
        <v>11262391</v>
      </c>
      <c r="M1047" s="154" t="s">
        <v>353</v>
      </c>
      <c r="O1047" s="145"/>
    </row>
    <row r="1048" spans="1:15" s="258" customFormat="1" ht="28.5" customHeight="1">
      <c r="A1048" s="191">
        <v>40079</v>
      </c>
      <c r="B1048" s="193" t="s">
        <v>207</v>
      </c>
      <c r="C1048" s="193" t="s">
        <v>208</v>
      </c>
      <c r="D1048" s="187" t="s">
        <v>98</v>
      </c>
      <c r="E1048" s="171" t="s">
        <v>12</v>
      </c>
      <c r="F1048" s="103" t="s">
        <v>147</v>
      </c>
      <c r="G1048" s="98">
        <v>390000</v>
      </c>
      <c r="H1048" s="92" t="s">
        <v>70</v>
      </c>
      <c r="I1048" s="197"/>
      <c r="J1048" s="112">
        <v>40088</v>
      </c>
      <c r="K1048" s="111">
        <v>90000</v>
      </c>
      <c r="L1048" s="88">
        <f>G1048+K1048</f>
        <v>480000</v>
      </c>
      <c r="M1048" s="158" t="s">
        <v>216</v>
      </c>
    </row>
    <row r="1049" spans="1:15" s="258" customFormat="1" ht="28.5" customHeight="1">
      <c r="A1049" s="203"/>
      <c r="B1049" s="136">
        <v>1001045</v>
      </c>
      <c r="C1049" s="186"/>
      <c r="D1049" s="188"/>
      <c r="E1049" s="172"/>
      <c r="F1049" s="104"/>
      <c r="G1049" s="100"/>
      <c r="H1049" s="82"/>
      <c r="I1049" s="205"/>
      <c r="J1049" s="169">
        <v>40177</v>
      </c>
      <c r="K1049" s="87">
        <v>940000</v>
      </c>
      <c r="L1049" s="88">
        <f>L1048+K1049</f>
        <v>1420000</v>
      </c>
      <c r="M1049" s="154" t="s">
        <v>293</v>
      </c>
    </row>
    <row r="1050" spans="1:15" s="258" customFormat="1" ht="28.5" customHeight="1">
      <c r="A1050" s="203"/>
      <c r="B1050" s="136">
        <v>1001045</v>
      </c>
      <c r="C1050" s="186"/>
      <c r="D1050" s="188"/>
      <c r="E1050" s="172"/>
      <c r="F1050" s="104"/>
      <c r="G1050" s="100"/>
      <c r="H1050" s="82"/>
      <c r="I1050" s="205"/>
      <c r="J1050" s="169">
        <v>40263</v>
      </c>
      <c r="K1050" s="87">
        <v>-980000</v>
      </c>
      <c r="L1050" s="88">
        <f>L1049+K1050</f>
        <v>440000</v>
      </c>
      <c r="M1050" s="154" t="s">
        <v>50</v>
      </c>
    </row>
    <row r="1051" spans="1:15" s="258" customFormat="1" ht="28.5" customHeight="1">
      <c r="A1051" s="80"/>
      <c r="B1051" s="215">
        <v>1001045</v>
      </c>
      <c r="C1051" s="160"/>
      <c r="D1051" s="172"/>
      <c r="E1051" s="107"/>
      <c r="F1051" s="104"/>
      <c r="G1051" s="100"/>
      <c r="H1051" s="82"/>
      <c r="I1051" s="205"/>
      <c r="J1051" s="169">
        <v>40373</v>
      </c>
      <c r="K1051" s="87">
        <v>-140000</v>
      </c>
      <c r="L1051" s="88">
        <f t="shared" ref="L1051:L1058" si="128">L1050+K1051</f>
        <v>300000</v>
      </c>
      <c r="M1051" s="154" t="s">
        <v>50</v>
      </c>
    </row>
    <row r="1052" spans="1:15" s="258" customFormat="1" ht="28.5" customHeight="1">
      <c r="A1052" s="80"/>
      <c r="B1052" s="131">
        <v>1001045</v>
      </c>
      <c r="C1052" s="81"/>
      <c r="D1052" s="82"/>
      <c r="E1052" s="82"/>
      <c r="F1052" s="83"/>
      <c r="G1052" s="84"/>
      <c r="H1052" s="82"/>
      <c r="I1052" s="205"/>
      <c r="J1052" s="169">
        <v>40451</v>
      </c>
      <c r="K1052" s="87">
        <v>1150556</v>
      </c>
      <c r="L1052" s="88">
        <f t="shared" si="128"/>
        <v>1450556</v>
      </c>
      <c r="M1052" s="154" t="s">
        <v>50</v>
      </c>
    </row>
    <row r="1053" spans="1:15" s="258" customFormat="1" ht="28.5" customHeight="1">
      <c r="A1053" s="80"/>
      <c r="B1053" s="131">
        <v>1001045</v>
      </c>
      <c r="C1053" s="81"/>
      <c r="D1053" s="82"/>
      <c r="E1053" s="82"/>
      <c r="F1053" s="83"/>
      <c r="G1053" s="84"/>
      <c r="H1053" s="82"/>
      <c r="I1053" s="205"/>
      <c r="J1053" s="169">
        <v>40549</v>
      </c>
      <c r="K1053" s="89">
        <v>-2</v>
      </c>
      <c r="L1053" s="88">
        <f t="shared" si="128"/>
        <v>1450554</v>
      </c>
      <c r="M1053" s="154" t="s">
        <v>50</v>
      </c>
    </row>
    <row r="1054" spans="1:15" s="258" customFormat="1" ht="28.5" customHeight="1">
      <c r="A1054" s="80"/>
      <c r="B1054" s="131">
        <v>1001045</v>
      </c>
      <c r="C1054" s="81"/>
      <c r="D1054" s="82"/>
      <c r="E1054" s="82"/>
      <c r="F1054" s="83"/>
      <c r="G1054" s="84"/>
      <c r="H1054" s="82"/>
      <c r="I1054" s="205"/>
      <c r="J1054" s="169">
        <v>40632</v>
      </c>
      <c r="K1054" s="89">
        <v>-2</v>
      </c>
      <c r="L1054" s="88">
        <f t="shared" si="128"/>
        <v>1450552</v>
      </c>
      <c r="M1054" s="154" t="s">
        <v>492</v>
      </c>
    </row>
    <row r="1055" spans="1:15" s="258" customFormat="1" ht="28.5" customHeight="1">
      <c r="A1055" s="80"/>
      <c r="B1055" s="129">
        <v>1001045</v>
      </c>
      <c r="C1055" s="81"/>
      <c r="D1055" s="82"/>
      <c r="E1055" s="82"/>
      <c r="F1055" s="83"/>
      <c r="G1055" s="84"/>
      <c r="H1055" s="82"/>
      <c r="I1055" s="205"/>
      <c r="J1055" s="169">
        <v>40723</v>
      </c>
      <c r="K1055" s="89">
        <v>-22</v>
      </c>
      <c r="L1055" s="88">
        <f t="shared" si="128"/>
        <v>1450530</v>
      </c>
      <c r="M1055" s="154" t="s">
        <v>492</v>
      </c>
    </row>
    <row r="1056" spans="1:15" s="258" customFormat="1" ht="28.5" customHeight="1">
      <c r="A1056" s="80"/>
      <c r="B1056" s="129">
        <v>1001045</v>
      </c>
      <c r="C1056" s="81"/>
      <c r="D1056" s="82"/>
      <c r="E1056" s="82"/>
      <c r="F1056" s="83"/>
      <c r="G1056" s="84"/>
      <c r="H1056" s="82"/>
      <c r="I1056" s="205"/>
      <c r="J1056" s="169">
        <v>41088</v>
      </c>
      <c r="K1056" s="89">
        <v>-16</v>
      </c>
      <c r="L1056" s="88">
        <f t="shared" si="128"/>
        <v>1450514</v>
      </c>
      <c r="M1056" s="154" t="s">
        <v>492</v>
      </c>
    </row>
    <row r="1057" spans="1:15" s="258" customFormat="1" ht="28.5" customHeight="1">
      <c r="A1057" s="80"/>
      <c r="B1057" s="129">
        <v>1001045</v>
      </c>
      <c r="C1057" s="81"/>
      <c r="D1057" s="82"/>
      <c r="E1057" s="82"/>
      <c r="F1057" s="83"/>
      <c r="G1057" s="84"/>
      <c r="H1057" s="82"/>
      <c r="I1057" s="205"/>
      <c r="J1057" s="169">
        <v>41179</v>
      </c>
      <c r="K1057" s="89">
        <v>-44</v>
      </c>
      <c r="L1057" s="88">
        <f t="shared" si="128"/>
        <v>1450470</v>
      </c>
      <c r="M1057" s="154" t="s">
        <v>492</v>
      </c>
      <c r="O1057" s="145"/>
    </row>
    <row r="1058" spans="1:15" s="258" customFormat="1" ht="28.5" customHeight="1">
      <c r="A1058" s="80"/>
      <c r="B1058" s="129">
        <v>1001045</v>
      </c>
      <c r="C1058" s="81"/>
      <c r="D1058" s="82"/>
      <c r="E1058" s="82"/>
      <c r="F1058" s="83"/>
      <c r="G1058" s="84"/>
      <c r="H1058" s="82"/>
      <c r="I1058" s="205"/>
      <c r="J1058" s="169">
        <v>41270</v>
      </c>
      <c r="K1058" s="89">
        <v>-7</v>
      </c>
      <c r="L1058" s="88">
        <f t="shared" si="128"/>
        <v>1450463</v>
      </c>
      <c r="M1058" s="154" t="s">
        <v>492</v>
      </c>
      <c r="O1058" s="145"/>
    </row>
    <row r="1059" spans="1:15" s="258" customFormat="1" ht="28.5" customHeight="1">
      <c r="A1059" s="191">
        <v>40079</v>
      </c>
      <c r="B1059" s="193" t="s">
        <v>213</v>
      </c>
      <c r="C1059" s="193" t="s">
        <v>209</v>
      </c>
      <c r="D1059" s="187" t="s">
        <v>133</v>
      </c>
      <c r="E1059" s="171" t="s">
        <v>12</v>
      </c>
      <c r="F1059" s="103" t="s">
        <v>147</v>
      </c>
      <c r="G1059" s="98">
        <v>230000</v>
      </c>
      <c r="H1059" s="92" t="s">
        <v>70</v>
      </c>
      <c r="I1059" s="197"/>
      <c r="J1059" s="112">
        <v>40088</v>
      </c>
      <c r="K1059" s="111">
        <v>60000</v>
      </c>
      <c r="L1059" s="88">
        <f>G1059+K1059</f>
        <v>290000</v>
      </c>
      <c r="M1059" s="158" t="s">
        <v>216</v>
      </c>
    </row>
    <row r="1060" spans="1:15" s="258" customFormat="1" ht="28.5" customHeight="1">
      <c r="A1060" s="203"/>
      <c r="B1060" s="136">
        <v>10716</v>
      </c>
      <c r="C1060" s="186"/>
      <c r="D1060" s="188"/>
      <c r="E1060" s="172"/>
      <c r="F1060" s="104"/>
      <c r="G1060" s="100"/>
      <c r="H1060" s="82"/>
      <c r="I1060" s="205"/>
      <c r="J1060" s="169">
        <v>40177</v>
      </c>
      <c r="K1060" s="87">
        <v>-10000</v>
      </c>
      <c r="L1060" s="88">
        <f>L1059+K1060</f>
        <v>280000</v>
      </c>
      <c r="M1060" s="154" t="s">
        <v>293</v>
      </c>
    </row>
    <row r="1061" spans="1:15" s="258" customFormat="1" ht="28.5" customHeight="1">
      <c r="A1061" s="203"/>
      <c r="B1061" s="136">
        <v>10716</v>
      </c>
      <c r="C1061" s="186"/>
      <c r="D1061" s="188"/>
      <c r="E1061" s="172"/>
      <c r="F1061" s="104"/>
      <c r="G1061" s="100"/>
      <c r="H1061" s="82"/>
      <c r="I1061" s="205"/>
      <c r="J1061" s="169">
        <v>40263</v>
      </c>
      <c r="K1061" s="87">
        <v>130000</v>
      </c>
      <c r="L1061" s="88">
        <f>L1060+K1061</f>
        <v>410000</v>
      </c>
      <c r="M1061" s="154" t="s">
        <v>50</v>
      </c>
    </row>
    <row r="1062" spans="1:15" s="258" customFormat="1" ht="28.5" customHeight="1">
      <c r="A1062" s="80"/>
      <c r="B1062" s="215">
        <v>10716</v>
      </c>
      <c r="C1062" s="160"/>
      <c r="D1062" s="172"/>
      <c r="E1062" s="107"/>
      <c r="F1062" s="104"/>
      <c r="G1062" s="100"/>
      <c r="H1062" s="82"/>
      <c r="I1062" s="205"/>
      <c r="J1062" s="169">
        <v>40373</v>
      </c>
      <c r="K1062" s="87">
        <v>-110000</v>
      </c>
      <c r="L1062" s="88">
        <f t="shared" ref="L1062:L1067" si="129">L1061+K1062</f>
        <v>300000</v>
      </c>
      <c r="M1062" s="154" t="s">
        <v>50</v>
      </c>
    </row>
    <row r="1063" spans="1:15" s="258" customFormat="1" ht="28.5" customHeight="1">
      <c r="A1063" s="80"/>
      <c r="B1063" s="135">
        <v>10716</v>
      </c>
      <c r="C1063" s="160"/>
      <c r="D1063" s="172"/>
      <c r="E1063" s="107"/>
      <c r="F1063" s="104"/>
      <c r="G1063" s="100"/>
      <c r="H1063" s="82"/>
      <c r="I1063" s="205"/>
      <c r="J1063" s="169">
        <v>40451</v>
      </c>
      <c r="K1063" s="87">
        <v>-9889</v>
      </c>
      <c r="L1063" s="88">
        <f t="shared" si="129"/>
        <v>290111</v>
      </c>
      <c r="M1063" s="154" t="s">
        <v>50</v>
      </c>
    </row>
    <row r="1064" spans="1:15" s="258" customFormat="1" ht="28.5" customHeight="1">
      <c r="A1064" s="80"/>
      <c r="B1064" s="131">
        <v>10716</v>
      </c>
      <c r="C1064" s="81"/>
      <c r="D1064" s="82"/>
      <c r="E1064" s="82"/>
      <c r="F1064" s="83"/>
      <c r="G1064" s="84"/>
      <c r="H1064" s="82"/>
      <c r="I1064" s="205"/>
      <c r="J1064" s="169">
        <v>40723</v>
      </c>
      <c r="K1064" s="89">
        <v>-3</v>
      </c>
      <c r="L1064" s="88">
        <f t="shared" si="129"/>
        <v>290108</v>
      </c>
      <c r="M1064" s="154" t="s">
        <v>492</v>
      </c>
    </row>
    <row r="1065" spans="1:15" s="258" customFormat="1" ht="28.5" customHeight="1">
      <c r="A1065" s="80"/>
      <c r="B1065" s="129">
        <v>10716</v>
      </c>
      <c r="C1065" s="81"/>
      <c r="D1065" s="82"/>
      <c r="E1065" s="82"/>
      <c r="F1065" s="83"/>
      <c r="G1065" s="84"/>
      <c r="H1065" s="82"/>
      <c r="I1065" s="205"/>
      <c r="J1065" s="169">
        <v>41088</v>
      </c>
      <c r="K1065" s="89">
        <v>-2</v>
      </c>
      <c r="L1065" s="88">
        <f t="shared" si="129"/>
        <v>290106</v>
      </c>
      <c r="M1065" s="154" t="s">
        <v>492</v>
      </c>
    </row>
    <row r="1066" spans="1:15" s="258" customFormat="1" ht="28.5" customHeight="1">
      <c r="A1066" s="80"/>
      <c r="B1066" s="129">
        <v>10716</v>
      </c>
      <c r="C1066" s="81"/>
      <c r="D1066" s="82"/>
      <c r="E1066" s="82"/>
      <c r="F1066" s="83"/>
      <c r="G1066" s="84"/>
      <c r="H1066" s="82"/>
      <c r="I1066" s="205"/>
      <c r="J1066" s="169">
        <v>41179</v>
      </c>
      <c r="K1066" s="89">
        <v>-7</v>
      </c>
      <c r="L1066" s="88">
        <f t="shared" si="129"/>
        <v>290099</v>
      </c>
      <c r="M1066" s="154" t="s">
        <v>492</v>
      </c>
      <c r="O1066" s="145"/>
    </row>
    <row r="1067" spans="1:15" s="258" customFormat="1" ht="28.5" customHeight="1">
      <c r="A1067" s="80"/>
      <c r="B1067" s="129">
        <v>10716</v>
      </c>
      <c r="C1067" s="81"/>
      <c r="D1067" s="82"/>
      <c r="E1067" s="82"/>
      <c r="F1067" s="83"/>
      <c r="G1067" s="84"/>
      <c r="H1067" s="82"/>
      <c r="I1067" s="205"/>
      <c r="J1067" s="169">
        <v>41270</v>
      </c>
      <c r="K1067" s="89">
        <v>-1</v>
      </c>
      <c r="L1067" s="88">
        <f t="shared" si="129"/>
        <v>290098</v>
      </c>
      <c r="M1067" s="154" t="s">
        <v>492</v>
      </c>
      <c r="O1067" s="145"/>
    </row>
    <row r="1068" spans="1:15" s="258" customFormat="1" ht="28.5" customHeight="1">
      <c r="A1068" s="191">
        <v>40079</v>
      </c>
      <c r="B1068" s="193" t="s">
        <v>210</v>
      </c>
      <c r="C1068" s="193" t="s">
        <v>211</v>
      </c>
      <c r="D1068" s="187" t="s">
        <v>145</v>
      </c>
      <c r="E1068" s="171" t="s">
        <v>12</v>
      </c>
      <c r="F1068" s="103" t="s">
        <v>147</v>
      </c>
      <c r="G1068" s="98">
        <v>30000</v>
      </c>
      <c r="H1068" s="92" t="s">
        <v>70</v>
      </c>
      <c r="I1068" s="197"/>
      <c r="J1068" s="112">
        <v>40088</v>
      </c>
      <c r="K1068" s="111">
        <v>10000</v>
      </c>
      <c r="L1068" s="88">
        <f>G1068+K1068</f>
        <v>40000</v>
      </c>
      <c r="M1068" s="158" t="s">
        <v>216</v>
      </c>
    </row>
    <row r="1069" spans="1:15" s="258" customFormat="1" ht="28.5" customHeight="1">
      <c r="A1069" s="203"/>
      <c r="B1069" s="136">
        <v>10149</v>
      </c>
      <c r="C1069" s="186"/>
      <c r="D1069" s="188"/>
      <c r="E1069" s="172"/>
      <c r="F1069" s="104"/>
      <c r="G1069" s="100"/>
      <c r="H1069" s="82"/>
      <c r="I1069" s="205"/>
      <c r="J1069" s="169">
        <v>40177</v>
      </c>
      <c r="K1069" s="87">
        <v>120000</v>
      </c>
      <c r="L1069" s="88">
        <f>L1068+K1069</f>
        <v>160000</v>
      </c>
      <c r="M1069" s="154" t="s">
        <v>293</v>
      </c>
    </row>
    <row r="1070" spans="1:15" s="258" customFormat="1" ht="28.5" customHeight="1">
      <c r="A1070" s="203"/>
      <c r="B1070" s="136">
        <v>10149</v>
      </c>
      <c r="C1070" s="186"/>
      <c r="D1070" s="188"/>
      <c r="E1070" s="172"/>
      <c r="F1070" s="104"/>
      <c r="G1070" s="100"/>
      <c r="H1070" s="82"/>
      <c r="I1070" s="205"/>
      <c r="J1070" s="169">
        <v>40263</v>
      </c>
      <c r="K1070" s="87">
        <v>10000</v>
      </c>
      <c r="L1070" s="88">
        <f>L1069+K1070</f>
        <v>170000</v>
      </c>
      <c r="M1070" s="154" t="s">
        <v>50</v>
      </c>
    </row>
    <row r="1071" spans="1:15" s="258" customFormat="1" ht="28.5" customHeight="1">
      <c r="A1071" s="80"/>
      <c r="B1071" s="136">
        <v>10149</v>
      </c>
      <c r="C1071" s="160"/>
      <c r="D1071" s="172"/>
      <c r="E1071" s="107"/>
      <c r="F1071" s="104"/>
      <c r="G1071" s="100"/>
      <c r="H1071" s="82"/>
      <c r="I1071" s="205"/>
      <c r="J1071" s="169">
        <v>40373</v>
      </c>
      <c r="K1071" s="87">
        <v>-70000</v>
      </c>
      <c r="L1071" s="88">
        <f t="shared" ref="L1071:L1073" si="130">L1070+K1071</f>
        <v>100000</v>
      </c>
      <c r="M1071" s="154" t="s">
        <v>50</v>
      </c>
    </row>
    <row r="1072" spans="1:15" s="258" customFormat="1" ht="28.5" customHeight="1">
      <c r="A1072" s="80"/>
      <c r="B1072" s="136">
        <v>10149</v>
      </c>
      <c r="C1072" s="81"/>
      <c r="D1072" s="82"/>
      <c r="E1072" s="82"/>
      <c r="F1072" s="83"/>
      <c r="G1072" s="84"/>
      <c r="H1072" s="82"/>
      <c r="I1072" s="205"/>
      <c r="J1072" s="169">
        <v>40451</v>
      </c>
      <c r="K1072" s="87">
        <v>45056</v>
      </c>
      <c r="L1072" s="88">
        <f t="shared" si="130"/>
        <v>145056</v>
      </c>
      <c r="M1072" s="154" t="s">
        <v>50</v>
      </c>
    </row>
    <row r="1073" spans="1:13" s="258" customFormat="1" ht="28.5" customHeight="1">
      <c r="A1073" s="108"/>
      <c r="B1073" s="136">
        <v>10149</v>
      </c>
      <c r="C1073" s="109"/>
      <c r="D1073" s="97"/>
      <c r="E1073" s="97"/>
      <c r="F1073" s="110"/>
      <c r="G1073" s="96"/>
      <c r="H1073" s="97"/>
      <c r="I1073" s="198"/>
      <c r="J1073" s="169">
        <v>40480</v>
      </c>
      <c r="K1073" s="87">
        <v>-145056</v>
      </c>
      <c r="L1073" s="88">
        <f t="shared" si="130"/>
        <v>0</v>
      </c>
      <c r="M1073" s="154" t="s">
        <v>178</v>
      </c>
    </row>
    <row r="1074" spans="1:13" s="258" customFormat="1" ht="28.5" customHeight="1">
      <c r="A1074" s="191">
        <v>40079</v>
      </c>
      <c r="B1074" s="193" t="s">
        <v>212</v>
      </c>
      <c r="C1074" s="193" t="s">
        <v>76</v>
      </c>
      <c r="D1074" s="187" t="s">
        <v>75</v>
      </c>
      <c r="E1074" s="171" t="s">
        <v>12</v>
      </c>
      <c r="F1074" s="103" t="s">
        <v>147</v>
      </c>
      <c r="G1074" s="98">
        <v>240000</v>
      </c>
      <c r="H1074" s="92" t="s">
        <v>70</v>
      </c>
      <c r="I1074" s="205"/>
      <c r="J1074" s="112">
        <v>40088</v>
      </c>
      <c r="K1074" s="111">
        <v>60000</v>
      </c>
      <c r="L1074" s="88">
        <f>G1074+K1074</f>
        <v>300000</v>
      </c>
      <c r="M1074" s="158" t="s">
        <v>216</v>
      </c>
    </row>
    <row r="1075" spans="1:13" s="258" customFormat="1" ht="28.5" customHeight="1">
      <c r="A1075" s="203"/>
      <c r="B1075" s="136">
        <v>1001000</v>
      </c>
      <c r="C1075" s="186"/>
      <c r="D1075" s="188"/>
      <c r="E1075" s="172"/>
      <c r="F1075" s="104"/>
      <c r="G1075" s="100"/>
      <c r="H1075" s="82"/>
      <c r="I1075" s="205"/>
      <c r="J1075" s="169">
        <v>40177</v>
      </c>
      <c r="K1075" s="87">
        <v>350000</v>
      </c>
      <c r="L1075" s="88">
        <f>L1074+K1075</f>
        <v>650000</v>
      </c>
      <c r="M1075" s="154" t="s">
        <v>293</v>
      </c>
    </row>
    <row r="1076" spans="1:13" s="258" customFormat="1" ht="28.5" customHeight="1">
      <c r="A1076" s="203"/>
      <c r="B1076" s="136">
        <v>1001000</v>
      </c>
      <c r="C1076" s="186"/>
      <c r="D1076" s="188"/>
      <c r="E1076" s="172"/>
      <c r="F1076" s="104"/>
      <c r="G1076" s="100"/>
      <c r="H1076" s="82"/>
      <c r="I1076" s="205"/>
      <c r="J1076" s="169">
        <v>40263</v>
      </c>
      <c r="K1076" s="87">
        <v>1360000</v>
      </c>
      <c r="L1076" s="88">
        <f>L1075+K1076</f>
        <v>2010000</v>
      </c>
      <c r="M1076" s="154" t="s">
        <v>50</v>
      </c>
    </row>
    <row r="1077" spans="1:13" s="258" customFormat="1" ht="28.5" customHeight="1">
      <c r="A1077" s="80"/>
      <c r="B1077" s="215">
        <v>1001000</v>
      </c>
      <c r="C1077" s="160"/>
      <c r="D1077" s="172"/>
      <c r="E1077" s="107"/>
      <c r="F1077" s="104"/>
      <c r="G1077" s="100"/>
      <c r="H1077" s="82"/>
      <c r="I1077" s="205"/>
      <c r="J1077" s="169">
        <v>40373</v>
      </c>
      <c r="K1077" s="87">
        <v>-1810000</v>
      </c>
      <c r="L1077" s="88">
        <f t="shared" ref="L1077:L1083" si="131">L1076+K1077</f>
        <v>200000</v>
      </c>
      <c r="M1077" s="154" t="s">
        <v>50</v>
      </c>
    </row>
    <row r="1078" spans="1:13" s="258" customFormat="1" ht="28.5" customHeight="1">
      <c r="A1078" s="80"/>
      <c r="B1078" s="131">
        <v>1001000</v>
      </c>
      <c r="C1078" s="81"/>
      <c r="D1078" s="82"/>
      <c r="E1078" s="82"/>
      <c r="F1078" s="83"/>
      <c r="G1078" s="84"/>
      <c r="H1078" s="82"/>
      <c r="I1078" s="205"/>
      <c r="J1078" s="169">
        <v>40451</v>
      </c>
      <c r="K1078" s="87">
        <v>235167</v>
      </c>
      <c r="L1078" s="88">
        <f t="shared" si="131"/>
        <v>435167</v>
      </c>
      <c r="M1078" s="154" t="s">
        <v>50</v>
      </c>
    </row>
    <row r="1079" spans="1:13" s="258" customFormat="1" ht="28.5" customHeight="1">
      <c r="A1079" s="80"/>
      <c r="B1079" s="131">
        <v>1001000</v>
      </c>
      <c r="C1079" s="81"/>
      <c r="D1079" s="82"/>
      <c r="E1079" s="82"/>
      <c r="F1079" s="83"/>
      <c r="G1079" s="84"/>
      <c r="H1079" s="82"/>
      <c r="I1079" s="205"/>
      <c r="J1079" s="169">
        <v>40549</v>
      </c>
      <c r="K1079" s="89">
        <v>-1</v>
      </c>
      <c r="L1079" s="88">
        <f t="shared" si="131"/>
        <v>435166</v>
      </c>
      <c r="M1079" s="154" t="s">
        <v>50</v>
      </c>
    </row>
    <row r="1080" spans="1:13" s="258" customFormat="1" ht="28.5" customHeight="1">
      <c r="A1080" s="80"/>
      <c r="B1080" s="131">
        <v>1001000</v>
      </c>
      <c r="C1080" s="81"/>
      <c r="D1080" s="82"/>
      <c r="E1080" s="82"/>
      <c r="F1080" s="83"/>
      <c r="G1080" s="84"/>
      <c r="H1080" s="82"/>
      <c r="I1080" s="205"/>
      <c r="J1080" s="169">
        <v>40723</v>
      </c>
      <c r="K1080" s="89">
        <v>-4</v>
      </c>
      <c r="L1080" s="88">
        <f t="shared" si="131"/>
        <v>435162</v>
      </c>
      <c r="M1080" s="154" t="s">
        <v>492</v>
      </c>
    </row>
    <row r="1081" spans="1:13" s="258" customFormat="1" ht="28.5" customHeight="1">
      <c r="A1081" s="80"/>
      <c r="B1081" s="136">
        <v>1001000</v>
      </c>
      <c r="C1081" s="81"/>
      <c r="D1081" s="82"/>
      <c r="E1081" s="82"/>
      <c r="F1081" s="83"/>
      <c r="G1081" s="84"/>
      <c r="H1081" s="82"/>
      <c r="I1081" s="205"/>
      <c r="J1081" s="169">
        <v>41088</v>
      </c>
      <c r="K1081" s="87">
        <v>-3</v>
      </c>
      <c r="L1081" s="88">
        <f t="shared" si="131"/>
        <v>435159</v>
      </c>
      <c r="M1081" s="154" t="s">
        <v>492</v>
      </c>
    </row>
    <row r="1082" spans="1:13" s="258" customFormat="1" ht="28.5" customHeight="1">
      <c r="A1082" s="80"/>
      <c r="B1082" s="136">
        <v>1001000</v>
      </c>
      <c r="C1082" s="81"/>
      <c r="D1082" s="82"/>
      <c r="E1082" s="82"/>
      <c r="F1082" s="83"/>
      <c r="G1082" s="84"/>
      <c r="H1082" s="82"/>
      <c r="I1082" s="205"/>
      <c r="J1082" s="169">
        <v>41179</v>
      </c>
      <c r="K1082" s="87">
        <v>-7</v>
      </c>
      <c r="L1082" s="88">
        <f t="shared" si="131"/>
        <v>435152</v>
      </c>
      <c r="M1082" s="154" t="s">
        <v>492</v>
      </c>
    </row>
    <row r="1083" spans="1:13" s="258" customFormat="1" ht="28.5" customHeight="1">
      <c r="A1083" s="108"/>
      <c r="B1083" s="136">
        <v>1001000</v>
      </c>
      <c r="C1083" s="109"/>
      <c r="D1083" s="97"/>
      <c r="E1083" s="97"/>
      <c r="F1083" s="110"/>
      <c r="G1083" s="96"/>
      <c r="H1083" s="97"/>
      <c r="I1083" s="198"/>
      <c r="J1083" s="169">
        <v>41270</v>
      </c>
      <c r="K1083" s="87">
        <v>-1</v>
      </c>
      <c r="L1083" s="88">
        <f t="shared" si="131"/>
        <v>435151</v>
      </c>
      <c r="M1083" s="154" t="s">
        <v>492</v>
      </c>
    </row>
    <row r="1084" spans="1:13" s="258" customFormat="1" ht="28.5" customHeight="1">
      <c r="A1084" s="191">
        <v>40081</v>
      </c>
      <c r="B1084" s="193" t="s">
        <v>214</v>
      </c>
      <c r="C1084" s="193" t="s">
        <v>198</v>
      </c>
      <c r="D1084" s="187" t="s">
        <v>11</v>
      </c>
      <c r="E1084" s="171" t="s">
        <v>12</v>
      </c>
      <c r="F1084" s="103" t="s">
        <v>147</v>
      </c>
      <c r="G1084" s="98">
        <v>440000</v>
      </c>
      <c r="H1084" s="92" t="s">
        <v>70</v>
      </c>
      <c r="I1084" s="205"/>
      <c r="J1084" s="112">
        <v>40088</v>
      </c>
      <c r="K1084" s="111">
        <v>100000</v>
      </c>
      <c r="L1084" s="88">
        <f>G1084+K1084</f>
        <v>540000</v>
      </c>
      <c r="M1084" s="158" t="s">
        <v>216</v>
      </c>
    </row>
    <row r="1085" spans="1:13" s="258" customFormat="1" ht="28.5" customHeight="1">
      <c r="A1085" s="190"/>
      <c r="B1085" s="215">
        <v>1000924</v>
      </c>
      <c r="C1085" s="163"/>
      <c r="D1085" s="175"/>
      <c r="E1085" s="172"/>
      <c r="F1085" s="104"/>
      <c r="G1085" s="100"/>
      <c r="H1085" s="82"/>
      <c r="I1085" s="205"/>
      <c r="J1085" s="169">
        <v>40177</v>
      </c>
      <c r="K1085" s="87">
        <v>20000</v>
      </c>
      <c r="L1085" s="88">
        <f>L1084+K1085</f>
        <v>560000</v>
      </c>
      <c r="M1085" s="154" t="s">
        <v>293</v>
      </c>
    </row>
    <row r="1086" spans="1:13" s="258" customFormat="1" ht="28.5" customHeight="1">
      <c r="A1086" s="190"/>
      <c r="B1086" s="215">
        <v>1000924</v>
      </c>
      <c r="C1086" s="163"/>
      <c r="D1086" s="175"/>
      <c r="E1086" s="172"/>
      <c r="F1086" s="104"/>
      <c r="G1086" s="100"/>
      <c r="H1086" s="82"/>
      <c r="I1086" s="205"/>
      <c r="J1086" s="169">
        <v>40263</v>
      </c>
      <c r="K1086" s="87">
        <v>-290000</v>
      </c>
      <c r="L1086" s="88">
        <f>L1085+K1086</f>
        <v>270000</v>
      </c>
      <c r="M1086" s="154" t="s">
        <v>50</v>
      </c>
    </row>
    <row r="1087" spans="1:13" s="258" customFormat="1" ht="28.5" customHeight="1">
      <c r="A1087" s="80"/>
      <c r="B1087" s="215">
        <v>1000924</v>
      </c>
      <c r="C1087" s="160"/>
      <c r="D1087" s="172"/>
      <c r="E1087" s="107"/>
      <c r="F1087" s="104"/>
      <c r="G1087" s="100"/>
      <c r="H1087" s="82"/>
      <c r="I1087" s="205"/>
      <c r="J1087" s="169">
        <v>40373</v>
      </c>
      <c r="K1087" s="87">
        <v>-70000</v>
      </c>
      <c r="L1087" s="88">
        <f t="shared" ref="L1087:L1090" si="132">L1086+K1087</f>
        <v>200000</v>
      </c>
      <c r="M1087" s="154" t="s">
        <v>50</v>
      </c>
    </row>
    <row r="1088" spans="1:13" s="258" customFormat="1" ht="28.5" customHeight="1">
      <c r="A1088" s="80"/>
      <c r="B1088" s="135">
        <v>1000924</v>
      </c>
      <c r="C1088" s="160"/>
      <c r="D1088" s="172"/>
      <c r="E1088" s="107"/>
      <c r="F1088" s="104"/>
      <c r="G1088" s="100"/>
      <c r="H1088" s="82"/>
      <c r="I1088" s="205"/>
      <c r="J1088" s="169">
        <v>40451</v>
      </c>
      <c r="K1088" s="87">
        <v>-54944</v>
      </c>
      <c r="L1088" s="88">
        <f t="shared" si="132"/>
        <v>145056</v>
      </c>
      <c r="M1088" s="154" t="s">
        <v>50</v>
      </c>
    </row>
    <row r="1089" spans="1:13" s="258" customFormat="1" ht="28.5" customHeight="1">
      <c r="A1089" s="80"/>
      <c r="B1089" s="131">
        <v>1000924</v>
      </c>
      <c r="C1089" s="81"/>
      <c r="D1089" s="82"/>
      <c r="E1089" s="82"/>
      <c r="F1089" s="83"/>
      <c r="G1089" s="84"/>
      <c r="H1089" s="82"/>
      <c r="I1089" s="205"/>
      <c r="J1089" s="169">
        <v>40723</v>
      </c>
      <c r="K1089" s="89">
        <v>-1</v>
      </c>
      <c r="L1089" s="88">
        <f t="shared" si="132"/>
        <v>145055</v>
      </c>
      <c r="M1089" s="154" t="s">
        <v>492</v>
      </c>
    </row>
    <row r="1090" spans="1:13" s="258" customFormat="1" ht="28.5" customHeight="1">
      <c r="A1090" s="80"/>
      <c r="B1090" s="131">
        <v>1000924</v>
      </c>
      <c r="C1090" s="81"/>
      <c r="D1090" s="82"/>
      <c r="E1090" s="82"/>
      <c r="F1090" s="83"/>
      <c r="G1090" s="96"/>
      <c r="H1090" s="97"/>
      <c r="I1090" s="198"/>
      <c r="J1090" s="169">
        <v>41010</v>
      </c>
      <c r="K1090" s="89">
        <v>-145055</v>
      </c>
      <c r="L1090" s="88">
        <f t="shared" si="132"/>
        <v>0</v>
      </c>
      <c r="M1090" s="154" t="s">
        <v>178</v>
      </c>
    </row>
    <row r="1091" spans="1:13" s="258" customFormat="1" ht="28.5" customHeight="1">
      <c r="A1091" s="195">
        <v>40100</v>
      </c>
      <c r="B1091" s="162" t="s">
        <v>217</v>
      </c>
      <c r="C1091" s="162" t="s">
        <v>219</v>
      </c>
      <c r="D1091" s="174" t="s">
        <v>97</v>
      </c>
      <c r="E1091" s="171" t="s">
        <v>12</v>
      </c>
      <c r="F1091" s="103" t="s">
        <v>147</v>
      </c>
      <c r="G1091" s="98">
        <v>570000</v>
      </c>
      <c r="H1091" s="92" t="s">
        <v>70</v>
      </c>
      <c r="I1091" s="205"/>
      <c r="J1091" s="169">
        <v>40177</v>
      </c>
      <c r="K1091" s="147">
        <v>1030000</v>
      </c>
      <c r="L1091" s="88">
        <f>G1091+K1091</f>
        <v>1600000</v>
      </c>
      <c r="M1091" s="154" t="s">
        <v>293</v>
      </c>
    </row>
    <row r="1092" spans="1:13" s="258" customFormat="1" ht="28.5" customHeight="1">
      <c r="A1092" s="190"/>
      <c r="B1092" s="215">
        <v>1001122</v>
      </c>
      <c r="C1092" s="163"/>
      <c r="D1092" s="175"/>
      <c r="E1092" s="172"/>
      <c r="F1092" s="104"/>
      <c r="G1092" s="100"/>
      <c r="H1092" s="82"/>
      <c r="I1092" s="205"/>
      <c r="J1092" s="169">
        <v>40263</v>
      </c>
      <c r="K1092" s="87">
        <v>-880000</v>
      </c>
      <c r="L1092" s="88">
        <f>L1091+K1092</f>
        <v>720000</v>
      </c>
      <c r="M1092" s="154" t="s">
        <v>50</v>
      </c>
    </row>
    <row r="1093" spans="1:13" s="258" customFormat="1" ht="28.5" customHeight="1">
      <c r="A1093" s="80"/>
      <c r="B1093" s="215">
        <v>1001122</v>
      </c>
      <c r="C1093" s="160"/>
      <c r="D1093" s="172"/>
      <c r="E1093" s="107"/>
      <c r="F1093" s="104"/>
      <c r="G1093" s="100"/>
      <c r="H1093" s="82"/>
      <c r="I1093" s="205"/>
      <c r="J1093" s="169">
        <v>40373</v>
      </c>
      <c r="K1093" s="87">
        <v>-320000</v>
      </c>
      <c r="L1093" s="88">
        <f t="shared" ref="L1093:L1100" si="133">L1092+K1093</f>
        <v>400000</v>
      </c>
      <c r="M1093" s="154" t="s">
        <v>50</v>
      </c>
    </row>
    <row r="1094" spans="1:13" s="258" customFormat="1" ht="28.5" customHeight="1">
      <c r="A1094" s="80"/>
      <c r="B1094" s="131">
        <v>1001122</v>
      </c>
      <c r="C1094" s="81"/>
      <c r="D1094" s="82"/>
      <c r="E1094" s="82"/>
      <c r="F1094" s="83"/>
      <c r="G1094" s="84"/>
      <c r="H1094" s="82"/>
      <c r="I1094" s="205"/>
      <c r="J1094" s="169">
        <v>40451</v>
      </c>
      <c r="K1094" s="87">
        <v>180222</v>
      </c>
      <c r="L1094" s="88">
        <f t="shared" si="133"/>
        <v>580222</v>
      </c>
      <c r="M1094" s="154" t="s">
        <v>50</v>
      </c>
    </row>
    <row r="1095" spans="1:13" s="258" customFormat="1" ht="28.5" customHeight="1">
      <c r="A1095" s="80"/>
      <c r="B1095" s="131">
        <v>1001122</v>
      </c>
      <c r="C1095" s="81"/>
      <c r="D1095" s="82"/>
      <c r="E1095" s="82"/>
      <c r="F1095" s="83"/>
      <c r="G1095" s="84"/>
      <c r="H1095" s="82"/>
      <c r="I1095" s="205"/>
      <c r="J1095" s="169">
        <v>40549</v>
      </c>
      <c r="K1095" s="89">
        <v>-1</v>
      </c>
      <c r="L1095" s="88">
        <f t="shared" si="133"/>
        <v>580221</v>
      </c>
      <c r="M1095" s="154" t="s">
        <v>50</v>
      </c>
    </row>
    <row r="1096" spans="1:13" s="258" customFormat="1" ht="28.5" customHeight="1">
      <c r="A1096" s="80"/>
      <c r="B1096" s="131">
        <v>1001122</v>
      </c>
      <c r="C1096" s="81"/>
      <c r="D1096" s="82"/>
      <c r="E1096" s="82"/>
      <c r="F1096" s="83"/>
      <c r="G1096" s="84"/>
      <c r="H1096" s="82"/>
      <c r="I1096" s="205"/>
      <c r="J1096" s="169">
        <v>40632</v>
      </c>
      <c r="K1096" s="89">
        <v>-1</v>
      </c>
      <c r="L1096" s="88">
        <f t="shared" si="133"/>
        <v>580220</v>
      </c>
      <c r="M1096" s="154" t="s">
        <v>492</v>
      </c>
    </row>
    <row r="1097" spans="1:13" s="258" customFormat="1" ht="28.5" customHeight="1">
      <c r="A1097" s="80"/>
      <c r="B1097" s="131">
        <v>1001122</v>
      </c>
      <c r="C1097" s="81"/>
      <c r="D1097" s="82"/>
      <c r="E1097" s="82"/>
      <c r="F1097" s="83"/>
      <c r="G1097" s="84"/>
      <c r="H1097" s="82"/>
      <c r="I1097" s="205"/>
      <c r="J1097" s="169">
        <v>40723</v>
      </c>
      <c r="K1097" s="89">
        <v>-8</v>
      </c>
      <c r="L1097" s="88">
        <f t="shared" si="133"/>
        <v>580212</v>
      </c>
      <c r="M1097" s="154" t="s">
        <v>492</v>
      </c>
    </row>
    <row r="1098" spans="1:13" s="258" customFormat="1" ht="28.5" customHeight="1">
      <c r="A1098" s="80"/>
      <c r="B1098" s="131">
        <v>1001122</v>
      </c>
      <c r="C1098" s="81"/>
      <c r="D1098" s="82"/>
      <c r="E1098" s="82"/>
      <c r="F1098" s="83"/>
      <c r="G1098" s="84"/>
      <c r="H1098" s="82"/>
      <c r="I1098" s="205"/>
      <c r="J1098" s="169">
        <v>41088</v>
      </c>
      <c r="K1098" s="89">
        <v>-6</v>
      </c>
      <c r="L1098" s="88">
        <f t="shared" si="133"/>
        <v>580206</v>
      </c>
      <c r="M1098" s="154" t="s">
        <v>492</v>
      </c>
    </row>
    <row r="1099" spans="1:13" s="258" customFormat="1" ht="28.5" customHeight="1">
      <c r="A1099" s="80"/>
      <c r="B1099" s="131">
        <v>1001122</v>
      </c>
      <c r="C1099" s="81"/>
      <c r="D1099" s="82"/>
      <c r="E1099" s="82"/>
      <c r="F1099" s="83"/>
      <c r="G1099" s="84"/>
      <c r="H1099" s="82"/>
      <c r="I1099" s="205"/>
      <c r="J1099" s="169">
        <v>41179</v>
      </c>
      <c r="K1099" s="89">
        <v>-17</v>
      </c>
      <c r="L1099" s="88">
        <f t="shared" si="133"/>
        <v>580189</v>
      </c>
      <c r="M1099" s="154" t="s">
        <v>492</v>
      </c>
    </row>
    <row r="1100" spans="1:13" s="258" customFormat="1" ht="28.5" customHeight="1">
      <c r="A1100" s="80"/>
      <c r="B1100" s="131">
        <v>1001122</v>
      </c>
      <c r="C1100" s="81"/>
      <c r="D1100" s="82"/>
      <c r="E1100" s="82"/>
      <c r="F1100" s="83"/>
      <c r="G1100" s="96"/>
      <c r="H1100" s="97"/>
      <c r="I1100" s="198"/>
      <c r="J1100" s="169">
        <v>41270</v>
      </c>
      <c r="K1100" s="89">
        <v>-3</v>
      </c>
      <c r="L1100" s="88">
        <f t="shared" si="133"/>
        <v>580186</v>
      </c>
      <c r="M1100" s="154" t="s">
        <v>492</v>
      </c>
    </row>
    <row r="1101" spans="1:13" s="258" customFormat="1" ht="28.5" customHeight="1">
      <c r="A1101" s="195">
        <v>40100</v>
      </c>
      <c r="B1101" s="162" t="s">
        <v>218</v>
      </c>
      <c r="C1101" s="162" t="s">
        <v>164</v>
      </c>
      <c r="D1101" s="174" t="s">
        <v>126</v>
      </c>
      <c r="E1101" s="171" t="s">
        <v>12</v>
      </c>
      <c r="F1101" s="103" t="s">
        <v>147</v>
      </c>
      <c r="G1101" s="98">
        <v>4860000</v>
      </c>
      <c r="H1101" s="92" t="s">
        <v>70</v>
      </c>
      <c r="I1101" s="205"/>
      <c r="J1101" s="169">
        <v>40177</v>
      </c>
      <c r="K1101" s="147">
        <v>-2900000</v>
      </c>
      <c r="L1101" s="88">
        <f>G1101+K1101</f>
        <v>1960000</v>
      </c>
      <c r="M1101" s="154" t="s">
        <v>293</v>
      </c>
    </row>
    <row r="1102" spans="1:13" s="258" customFormat="1" ht="28.5" customHeight="1">
      <c r="A1102" s="190"/>
      <c r="B1102" s="215">
        <v>1001180</v>
      </c>
      <c r="C1102" s="163"/>
      <c r="D1102" s="175"/>
      <c r="E1102" s="172"/>
      <c r="F1102" s="104"/>
      <c r="G1102" s="100"/>
      <c r="H1102" s="82"/>
      <c r="I1102" s="205"/>
      <c r="J1102" s="169">
        <v>40263</v>
      </c>
      <c r="K1102" s="87">
        <v>-1600000</v>
      </c>
      <c r="L1102" s="88">
        <f>L1101+K1102</f>
        <v>360000</v>
      </c>
      <c r="M1102" s="154" t="s">
        <v>50</v>
      </c>
    </row>
    <row r="1103" spans="1:13" s="258" customFormat="1" ht="28.5" customHeight="1">
      <c r="A1103" s="80"/>
      <c r="B1103" s="215">
        <v>1001180</v>
      </c>
      <c r="C1103" s="160"/>
      <c r="D1103" s="172"/>
      <c r="E1103" s="107"/>
      <c r="F1103" s="104"/>
      <c r="G1103" s="100"/>
      <c r="H1103" s="82"/>
      <c r="I1103" s="205"/>
      <c r="J1103" s="169">
        <v>40373</v>
      </c>
      <c r="K1103" s="87">
        <v>-260000</v>
      </c>
      <c r="L1103" s="88">
        <f t="shared" ref="L1103:L1104" si="134">L1102+K1103</f>
        <v>100000</v>
      </c>
      <c r="M1103" s="154" t="s">
        <v>50</v>
      </c>
    </row>
    <row r="1104" spans="1:13" s="258" customFormat="1" ht="28.5" customHeight="1">
      <c r="A1104" s="80"/>
      <c r="B1104" s="215">
        <v>1001180</v>
      </c>
      <c r="C1104" s="81"/>
      <c r="D1104" s="82"/>
      <c r="E1104" s="82"/>
      <c r="F1104" s="83"/>
      <c r="G1104" s="84"/>
      <c r="H1104" s="82"/>
      <c r="I1104" s="205"/>
      <c r="J1104" s="169">
        <v>40451</v>
      </c>
      <c r="K1104" s="87">
        <v>45056</v>
      </c>
      <c r="L1104" s="88">
        <f t="shared" si="134"/>
        <v>145056</v>
      </c>
      <c r="M1104" s="154" t="s">
        <v>50</v>
      </c>
    </row>
    <row r="1105" spans="1:13" s="258" customFormat="1" ht="28.5" customHeight="1">
      <c r="A1105" s="108"/>
      <c r="B1105" s="215">
        <v>1001180</v>
      </c>
      <c r="C1105" s="109"/>
      <c r="D1105" s="97"/>
      <c r="E1105" s="97"/>
      <c r="F1105" s="110"/>
      <c r="G1105" s="96"/>
      <c r="H1105" s="97"/>
      <c r="I1105" s="198"/>
      <c r="J1105" s="169">
        <v>40611</v>
      </c>
      <c r="K1105" s="89">
        <v>-145056</v>
      </c>
      <c r="L1105" s="88">
        <f>L1104+K1105</f>
        <v>0</v>
      </c>
      <c r="M1105" s="154" t="s">
        <v>178</v>
      </c>
    </row>
    <row r="1106" spans="1:13" s="258" customFormat="1" ht="29.25" customHeight="1">
      <c r="A1106" s="195">
        <v>40107</v>
      </c>
      <c r="B1106" s="162" t="s">
        <v>220</v>
      </c>
      <c r="C1106" s="162" t="s">
        <v>175</v>
      </c>
      <c r="D1106" s="174" t="s">
        <v>64</v>
      </c>
      <c r="E1106" s="171" t="s">
        <v>12</v>
      </c>
      <c r="F1106" s="103" t="s">
        <v>147</v>
      </c>
      <c r="G1106" s="98">
        <v>410000</v>
      </c>
      <c r="H1106" s="92" t="s">
        <v>70</v>
      </c>
      <c r="I1106" s="205"/>
      <c r="J1106" s="152">
        <v>40200</v>
      </c>
      <c r="K1106" s="147">
        <v>20000</v>
      </c>
      <c r="L1106" s="88">
        <f>K1106+G1106</f>
        <v>430000</v>
      </c>
      <c r="M1106" s="156" t="s">
        <v>294</v>
      </c>
    </row>
    <row r="1107" spans="1:13" s="258" customFormat="1" ht="29.25" customHeight="1">
      <c r="A1107" s="190"/>
      <c r="B1107" s="215">
        <v>1000073</v>
      </c>
      <c r="C1107" s="163"/>
      <c r="D1107" s="175"/>
      <c r="E1107" s="172"/>
      <c r="F1107" s="104"/>
      <c r="G1107" s="100"/>
      <c r="H1107" s="82"/>
      <c r="I1107" s="205"/>
      <c r="J1107" s="169">
        <v>40263</v>
      </c>
      <c r="K1107" s="87">
        <v>400000</v>
      </c>
      <c r="L1107" s="88">
        <f>L1106+K1107</f>
        <v>830000</v>
      </c>
      <c r="M1107" s="154" t="s">
        <v>50</v>
      </c>
    </row>
    <row r="1108" spans="1:13" s="258" customFormat="1" ht="28.5" customHeight="1">
      <c r="A1108" s="80"/>
      <c r="B1108" s="215">
        <v>1000073</v>
      </c>
      <c r="C1108" s="160"/>
      <c r="D1108" s="172"/>
      <c r="E1108" s="107"/>
      <c r="F1108" s="104"/>
      <c r="G1108" s="100"/>
      <c r="H1108" s="82"/>
      <c r="I1108" s="205"/>
      <c r="J1108" s="169">
        <v>40373</v>
      </c>
      <c r="K1108" s="87">
        <v>-430000</v>
      </c>
      <c r="L1108" s="88">
        <f t="shared" ref="L1108:L1115" si="135">L1107+K1108</f>
        <v>400000</v>
      </c>
      <c r="M1108" s="154" t="s">
        <v>50</v>
      </c>
    </row>
    <row r="1109" spans="1:13" s="258" customFormat="1" ht="28.5" customHeight="1">
      <c r="A1109" s="80"/>
      <c r="B1109" s="131">
        <v>1000073</v>
      </c>
      <c r="C1109" s="81"/>
      <c r="D1109" s="82"/>
      <c r="E1109" s="82"/>
      <c r="F1109" s="83"/>
      <c r="G1109" s="84"/>
      <c r="H1109" s="82"/>
      <c r="I1109" s="205"/>
      <c r="J1109" s="169">
        <v>40451</v>
      </c>
      <c r="K1109" s="87">
        <v>180222</v>
      </c>
      <c r="L1109" s="88">
        <f t="shared" si="135"/>
        <v>580222</v>
      </c>
      <c r="M1109" s="154" t="s">
        <v>50</v>
      </c>
    </row>
    <row r="1110" spans="1:13" s="258" customFormat="1" ht="28.5" customHeight="1">
      <c r="A1110" s="80"/>
      <c r="B1110" s="131">
        <v>1000073</v>
      </c>
      <c r="C1110" s="81"/>
      <c r="D1110" s="82"/>
      <c r="E1110" s="82"/>
      <c r="F1110" s="83"/>
      <c r="G1110" s="84"/>
      <c r="H1110" s="82"/>
      <c r="I1110" s="205"/>
      <c r="J1110" s="169">
        <v>40549</v>
      </c>
      <c r="K1110" s="89">
        <v>-1</v>
      </c>
      <c r="L1110" s="88">
        <f t="shared" si="135"/>
        <v>580221</v>
      </c>
      <c r="M1110" s="154" t="s">
        <v>50</v>
      </c>
    </row>
    <row r="1111" spans="1:13" s="258" customFormat="1" ht="28.5" customHeight="1">
      <c r="A1111" s="80"/>
      <c r="B1111" s="131">
        <v>1000073</v>
      </c>
      <c r="C1111" s="81"/>
      <c r="D1111" s="82"/>
      <c r="E1111" s="82"/>
      <c r="F1111" s="83"/>
      <c r="G1111" s="84"/>
      <c r="H1111" s="82"/>
      <c r="I1111" s="205"/>
      <c r="J1111" s="169">
        <v>40632</v>
      </c>
      <c r="K1111" s="89">
        <v>-1</v>
      </c>
      <c r="L1111" s="88">
        <f t="shared" si="135"/>
        <v>580220</v>
      </c>
      <c r="M1111" s="154" t="s">
        <v>492</v>
      </c>
    </row>
    <row r="1112" spans="1:13" s="258" customFormat="1" ht="28.5" customHeight="1">
      <c r="A1112" s="80"/>
      <c r="B1112" s="215">
        <v>1000073</v>
      </c>
      <c r="C1112" s="81"/>
      <c r="D1112" s="82"/>
      <c r="E1112" s="82"/>
      <c r="F1112" s="83"/>
      <c r="G1112" s="84"/>
      <c r="H1112" s="82"/>
      <c r="I1112" s="205"/>
      <c r="J1112" s="169">
        <v>40723</v>
      </c>
      <c r="K1112" s="87">
        <v>-5</v>
      </c>
      <c r="L1112" s="88">
        <f t="shared" si="135"/>
        <v>580215</v>
      </c>
      <c r="M1112" s="154" t="s">
        <v>492</v>
      </c>
    </row>
    <row r="1113" spans="1:13" s="258" customFormat="1" ht="28.5" customHeight="1">
      <c r="A1113" s="80"/>
      <c r="B1113" s="215">
        <v>1000073</v>
      </c>
      <c r="C1113" s="81"/>
      <c r="D1113" s="82"/>
      <c r="E1113" s="82"/>
      <c r="F1113" s="83"/>
      <c r="G1113" s="84"/>
      <c r="H1113" s="82"/>
      <c r="I1113" s="205"/>
      <c r="J1113" s="169">
        <v>41088</v>
      </c>
      <c r="K1113" s="87">
        <v>-4</v>
      </c>
      <c r="L1113" s="88">
        <f t="shared" si="135"/>
        <v>580211</v>
      </c>
      <c r="M1113" s="154" t="s">
        <v>492</v>
      </c>
    </row>
    <row r="1114" spans="1:13" s="258" customFormat="1" ht="28.5" customHeight="1">
      <c r="A1114" s="80"/>
      <c r="B1114" s="215">
        <v>1000073</v>
      </c>
      <c r="C1114" s="81"/>
      <c r="D1114" s="82"/>
      <c r="E1114" s="82"/>
      <c r="F1114" s="83"/>
      <c r="G1114" s="84"/>
      <c r="H1114" s="82"/>
      <c r="I1114" s="205"/>
      <c r="J1114" s="169">
        <v>41179</v>
      </c>
      <c r="K1114" s="87">
        <v>-11</v>
      </c>
      <c r="L1114" s="88">
        <f t="shared" si="135"/>
        <v>580200</v>
      </c>
      <c r="M1114" s="154" t="s">
        <v>492</v>
      </c>
    </row>
    <row r="1115" spans="1:13" s="258" customFormat="1" ht="28.5" customHeight="1">
      <c r="A1115" s="108"/>
      <c r="B1115" s="215">
        <v>1000073</v>
      </c>
      <c r="C1115" s="109"/>
      <c r="D1115" s="97"/>
      <c r="E1115" s="97"/>
      <c r="F1115" s="110"/>
      <c r="G1115" s="96"/>
      <c r="H1115" s="97"/>
      <c r="I1115" s="198"/>
      <c r="J1115" s="169">
        <v>41270</v>
      </c>
      <c r="K1115" s="89">
        <v>-2</v>
      </c>
      <c r="L1115" s="88">
        <f t="shared" si="135"/>
        <v>580198</v>
      </c>
      <c r="M1115" s="154" t="s">
        <v>492</v>
      </c>
    </row>
    <row r="1116" spans="1:13" s="258" customFormat="1" ht="29.25" customHeight="1">
      <c r="A1116" s="195">
        <v>40109</v>
      </c>
      <c r="B1116" s="162" t="s">
        <v>221</v>
      </c>
      <c r="C1116" s="162" t="s">
        <v>222</v>
      </c>
      <c r="D1116" s="174" t="s">
        <v>119</v>
      </c>
      <c r="E1116" s="171" t="s">
        <v>12</v>
      </c>
      <c r="F1116" s="103" t="s">
        <v>147</v>
      </c>
      <c r="G1116" s="98">
        <v>93660000</v>
      </c>
      <c r="H1116" s="92" t="s">
        <v>70</v>
      </c>
      <c r="I1116" s="205"/>
      <c r="J1116" s="152">
        <v>40200</v>
      </c>
      <c r="K1116" s="147">
        <v>4370000</v>
      </c>
      <c r="L1116" s="88">
        <f>K1116+G1116</f>
        <v>98030000</v>
      </c>
      <c r="M1116" s="156" t="s">
        <v>294</v>
      </c>
    </row>
    <row r="1117" spans="1:13" s="258" customFormat="1" ht="29.25" customHeight="1">
      <c r="A1117" s="190"/>
      <c r="B1117" s="215">
        <v>10048</v>
      </c>
      <c r="C1117" s="163"/>
      <c r="D1117" s="175"/>
      <c r="E1117" s="172"/>
      <c r="F1117" s="104"/>
      <c r="G1117" s="100"/>
      <c r="H1117" s="82"/>
      <c r="I1117" s="205"/>
      <c r="J1117" s="169">
        <v>40263</v>
      </c>
      <c r="K1117" s="87">
        <v>23880000</v>
      </c>
      <c r="L1117" s="88">
        <f>L1116+K1117</f>
        <v>121910000</v>
      </c>
      <c r="M1117" s="154" t="s">
        <v>50</v>
      </c>
    </row>
    <row r="1118" spans="1:13" s="258" customFormat="1" ht="28.5" customHeight="1">
      <c r="A1118" s="80"/>
      <c r="B1118" s="215">
        <v>10048</v>
      </c>
      <c r="C1118" s="160"/>
      <c r="D1118" s="172"/>
      <c r="E1118" s="107"/>
      <c r="F1118" s="104"/>
      <c r="G1118" s="100"/>
      <c r="H1118" s="82"/>
      <c r="I1118" s="205"/>
      <c r="J1118" s="169">
        <v>40373</v>
      </c>
      <c r="K1118" s="87">
        <v>-16610000</v>
      </c>
      <c r="L1118" s="88">
        <f t="shared" ref="L1118:L1119" si="136">L1117+K1118</f>
        <v>105300000</v>
      </c>
      <c r="M1118" s="154" t="s">
        <v>50</v>
      </c>
    </row>
    <row r="1119" spans="1:13" s="258" customFormat="1" ht="28.5" customHeight="1">
      <c r="A1119" s="80"/>
      <c r="B1119" s="131">
        <v>10048</v>
      </c>
      <c r="C1119" s="81"/>
      <c r="D1119" s="82"/>
      <c r="E1119" s="82"/>
      <c r="F1119" s="83"/>
      <c r="G1119" s="84"/>
      <c r="H1119" s="82"/>
      <c r="I1119" s="205"/>
      <c r="J1119" s="169">
        <v>40451</v>
      </c>
      <c r="K1119" s="87">
        <v>1751033</v>
      </c>
      <c r="L1119" s="88">
        <f t="shared" si="136"/>
        <v>107051033</v>
      </c>
      <c r="M1119" s="154" t="s">
        <v>50</v>
      </c>
    </row>
    <row r="1120" spans="1:13" s="258" customFormat="1" ht="28.5" customHeight="1">
      <c r="A1120" s="80"/>
      <c r="B1120" s="129">
        <v>10048</v>
      </c>
      <c r="C1120" s="81"/>
      <c r="D1120" s="82"/>
      <c r="E1120" s="82"/>
      <c r="F1120" s="83"/>
      <c r="G1120" s="84"/>
      <c r="H1120" s="82"/>
      <c r="I1120" s="205"/>
      <c r="J1120" s="169">
        <v>40549</v>
      </c>
      <c r="K1120" s="89">
        <v>-77</v>
      </c>
      <c r="L1120" s="88">
        <f t="shared" ref="L1120:L1127" si="137">L1119+K1120</f>
        <v>107050956</v>
      </c>
      <c r="M1120" s="154" t="s">
        <v>50</v>
      </c>
    </row>
    <row r="1121" spans="1:15" s="258" customFormat="1" ht="28.5" customHeight="1">
      <c r="A1121" s="80"/>
      <c r="B1121" s="129">
        <v>10048</v>
      </c>
      <c r="C1121" s="81"/>
      <c r="D1121" s="82"/>
      <c r="E1121" s="82"/>
      <c r="F1121" s="83"/>
      <c r="G1121" s="84"/>
      <c r="H1121" s="82"/>
      <c r="I1121" s="205"/>
      <c r="J1121" s="177">
        <v>40618</v>
      </c>
      <c r="K1121" s="89">
        <v>-9900000</v>
      </c>
      <c r="L1121" s="88">
        <f t="shared" si="137"/>
        <v>97150956</v>
      </c>
      <c r="M1121" s="178" t="s">
        <v>353</v>
      </c>
    </row>
    <row r="1122" spans="1:15" s="258" customFormat="1" ht="28.5" customHeight="1">
      <c r="A1122" s="80"/>
      <c r="B1122" s="129">
        <v>10048</v>
      </c>
      <c r="C1122" s="81"/>
      <c r="D1122" s="82"/>
      <c r="E1122" s="82"/>
      <c r="F1122" s="83"/>
      <c r="G1122" s="84"/>
      <c r="H1122" s="82"/>
      <c r="I1122" s="205"/>
      <c r="J1122" s="177">
        <v>40632</v>
      </c>
      <c r="K1122" s="89">
        <v>-88</v>
      </c>
      <c r="L1122" s="88">
        <f t="shared" si="137"/>
        <v>97150868</v>
      </c>
      <c r="M1122" s="154" t="s">
        <v>492</v>
      </c>
    </row>
    <row r="1123" spans="1:15" s="258" customFormat="1" ht="28.5" customHeight="1">
      <c r="A1123" s="80"/>
      <c r="B1123" s="129">
        <v>10048</v>
      </c>
      <c r="C1123" s="81"/>
      <c r="D1123" s="82"/>
      <c r="E1123" s="82"/>
      <c r="F1123" s="83"/>
      <c r="G1123" s="84"/>
      <c r="H1123" s="82"/>
      <c r="I1123" s="205"/>
      <c r="J1123" s="177">
        <v>40723</v>
      </c>
      <c r="K1123" s="89">
        <v>-773</v>
      </c>
      <c r="L1123" s="88">
        <f t="shared" si="137"/>
        <v>97150095</v>
      </c>
      <c r="M1123" s="154" t="s">
        <v>492</v>
      </c>
    </row>
    <row r="1124" spans="1:15" s="258" customFormat="1" ht="28.5" customHeight="1">
      <c r="A1124" s="80"/>
      <c r="B1124" s="131">
        <v>10048</v>
      </c>
      <c r="C1124" s="81"/>
      <c r="D1124" s="82"/>
      <c r="E1124" s="82"/>
      <c r="F1124" s="83"/>
      <c r="G1124" s="84"/>
      <c r="H1124" s="82"/>
      <c r="I1124" s="205"/>
      <c r="J1124" s="169">
        <v>40983</v>
      </c>
      <c r="K1124" s="89">
        <v>-1400000</v>
      </c>
      <c r="L1124" s="88">
        <f t="shared" si="137"/>
        <v>95750095</v>
      </c>
      <c r="M1124" s="154" t="s">
        <v>353</v>
      </c>
    </row>
    <row r="1125" spans="1:15" s="258" customFormat="1" ht="28.5" customHeight="1">
      <c r="A1125" s="80"/>
      <c r="B1125" s="215">
        <v>10048</v>
      </c>
      <c r="C1125" s="81"/>
      <c r="D1125" s="82"/>
      <c r="E1125" s="82"/>
      <c r="F1125" s="83"/>
      <c r="G1125" s="84"/>
      <c r="H1125" s="82"/>
      <c r="I1125" s="205"/>
      <c r="J1125" s="169">
        <v>41088</v>
      </c>
      <c r="K1125" s="87">
        <v>-277</v>
      </c>
      <c r="L1125" s="88">
        <f t="shared" si="137"/>
        <v>95749818</v>
      </c>
      <c r="M1125" s="154" t="s">
        <v>492</v>
      </c>
    </row>
    <row r="1126" spans="1:15" s="258" customFormat="1" ht="28.5" customHeight="1">
      <c r="A1126" s="80"/>
      <c r="B1126" s="215">
        <v>10048</v>
      </c>
      <c r="C1126" s="81"/>
      <c r="D1126" s="82"/>
      <c r="E1126" s="82"/>
      <c r="F1126" s="83"/>
      <c r="G1126" s="84"/>
      <c r="H1126" s="82"/>
      <c r="I1126" s="205"/>
      <c r="J1126" s="169">
        <v>41179</v>
      </c>
      <c r="K1126" s="87">
        <v>-549</v>
      </c>
      <c r="L1126" s="88">
        <f t="shared" si="137"/>
        <v>95749269</v>
      </c>
      <c r="M1126" s="154" t="s">
        <v>492</v>
      </c>
    </row>
    <row r="1127" spans="1:15" s="258" customFormat="1" ht="28.5" customHeight="1">
      <c r="A1127" s="108"/>
      <c r="B1127" s="215">
        <v>10048</v>
      </c>
      <c r="C1127" s="109"/>
      <c r="D1127" s="97"/>
      <c r="E1127" s="97"/>
      <c r="F1127" s="110"/>
      <c r="G1127" s="96"/>
      <c r="H1127" s="97"/>
      <c r="I1127" s="198"/>
      <c r="J1127" s="169">
        <v>41270</v>
      </c>
      <c r="K1127" s="89">
        <v>-65</v>
      </c>
      <c r="L1127" s="88">
        <f t="shared" si="137"/>
        <v>95749204</v>
      </c>
      <c r="M1127" s="154" t="s">
        <v>492</v>
      </c>
      <c r="O1127" s="145"/>
    </row>
    <row r="1128" spans="1:15" s="258" customFormat="1" ht="29.25" customHeight="1">
      <c r="A1128" s="195">
        <v>40109</v>
      </c>
      <c r="B1128" s="162" t="s">
        <v>223</v>
      </c>
      <c r="C1128" s="162" t="s">
        <v>224</v>
      </c>
      <c r="D1128" s="174" t="s">
        <v>225</v>
      </c>
      <c r="E1128" s="171" t="s">
        <v>12</v>
      </c>
      <c r="F1128" s="103" t="s">
        <v>147</v>
      </c>
      <c r="G1128" s="98">
        <v>760000</v>
      </c>
      <c r="H1128" s="92" t="s">
        <v>70</v>
      </c>
      <c r="I1128" s="205"/>
      <c r="J1128" s="152">
        <v>40200</v>
      </c>
      <c r="K1128" s="147">
        <v>40000</v>
      </c>
      <c r="L1128" s="88">
        <f>K1128+G1128</f>
        <v>800000</v>
      </c>
      <c r="M1128" s="156" t="s">
        <v>294</v>
      </c>
    </row>
    <row r="1129" spans="1:15" s="258" customFormat="1" ht="29.25" customHeight="1">
      <c r="A1129" s="190"/>
      <c r="B1129" s="215">
        <v>1000740</v>
      </c>
      <c r="C1129" s="163"/>
      <c r="D1129" s="175"/>
      <c r="E1129" s="172"/>
      <c r="F1129" s="104"/>
      <c r="G1129" s="100"/>
      <c r="H1129" s="82"/>
      <c r="I1129" s="205"/>
      <c r="J1129" s="169">
        <v>40263</v>
      </c>
      <c r="K1129" s="87">
        <v>-760000</v>
      </c>
      <c r="L1129" s="88">
        <f>L1128+K1129</f>
        <v>40000</v>
      </c>
      <c r="M1129" s="154" t="s">
        <v>50</v>
      </c>
    </row>
    <row r="1130" spans="1:15" s="258" customFormat="1" ht="29.25" customHeight="1">
      <c r="A1130" s="190"/>
      <c r="B1130" s="215">
        <v>1000740</v>
      </c>
      <c r="C1130" s="163"/>
      <c r="D1130" s="175"/>
      <c r="E1130" s="172"/>
      <c r="F1130" s="104"/>
      <c r="G1130" s="100"/>
      <c r="H1130" s="82"/>
      <c r="I1130" s="205"/>
      <c r="J1130" s="169">
        <v>40310</v>
      </c>
      <c r="K1130" s="87">
        <v>2630000</v>
      </c>
      <c r="L1130" s="88">
        <f>L1129+K1130</f>
        <v>2670000</v>
      </c>
      <c r="M1130" s="154" t="s">
        <v>50</v>
      </c>
    </row>
    <row r="1131" spans="1:15" s="258" customFormat="1" ht="28.5" customHeight="1">
      <c r="A1131" s="80"/>
      <c r="B1131" s="215">
        <v>1000740</v>
      </c>
      <c r="C1131" s="160"/>
      <c r="D1131" s="172"/>
      <c r="E1131" s="107"/>
      <c r="F1131" s="104"/>
      <c r="G1131" s="100"/>
      <c r="H1131" s="82"/>
      <c r="I1131" s="205"/>
      <c r="J1131" s="169">
        <v>40373</v>
      </c>
      <c r="K1131" s="87">
        <v>-770000</v>
      </c>
      <c r="L1131" s="88">
        <f t="shared" ref="L1131:L1138" si="138">L1130+K1131</f>
        <v>1900000</v>
      </c>
      <c r="M1131" s="154" t="s">
        <v>50</v>
      </c>
    </row>
    <row r="1132" spans="1:15" s="258" customFormat="1" ht="28.5" customHeight="1">
      <c r="A1132" s="80"/>
      <c r="B1132" s="131">
        <v>1000740</v>
      </c>
      <c r="C1132" s="81"/>
      <c r="D1132" s="82"/>
      <c r="E1132" s="82"/>
      <c r="F1132" s="83"/>
      <c r="G1132" s="84"/>
      <c r="H1132" s="82"/>
      <c r="I1132" s="205"/>
      <c r="J1132" s="169">
        <v>40451</v>
      </c>
      <c r="K1132" s="87">
        <v>565945</v>
      </c>
      <c r="L1132" s="88">
        <f t="shared" si="138"/>
        <v>2465945</v>
      </c>
      <c r="M1132" s="154" t="s">
        <v>50</v>
      </c>
    </row>
    <row r="1133" spans="1:15" s="258" customFormat="1" ht="28.5" customHeight="1">
      <c r="A1133" s="80"/>
      <c r="B1133" s="131">
        <v>1000740</v>
      </c>
      <c r="C1133" s="81"/>
      <c r="D1133" s="82"/>
      <c r="E1133" s="82"/>
      <c r="F1133" s="83"/>
      <c r="G1133" s="84"/>
      <c r="H1133" s="82"/>
      <c r="I1133" s="205"/>
      <c r="J1133" s="169">
        <v>40549</v>
      </c>
      <c r="K1133" s="89">
        <v>-4</v>
      </c>
      <c r="L1133" s="88">
        <f t="shared" si="138"/>
        <v>2465941</v>
      </c>
      <c r="M1133" s="154" t="s">
        <v>50</v>
      </c>
    </row>
    <row r="1134" spans="1:15" s="258" customFormat="1" ht="28.5" customHeight="1">
      <c r="A1134" s="80"/>
      <c r="B1134" s="131">
        <v>1000740</v>
      </c>
      <c r="C1134" s="81"/>
      <c r="D1134" s="82"/>
      <c r="E1134" s="82"/>
      <c r="F1134" s="83"/>
      <c r="G1134" s="84"/>
      <c r="H1134" s="82"/>
      <c r="I1134" s="205"/>
      <c r="J1134" s="169">
        <v>40632</v>
      </c>
      <c r="K1134" s="89">
        <v>-4</v>
      </c>
      <c r="L1134" s="88">
        <f t="shared" si="138"/>
        <v>2465937</v>
      </c>
      <c r="M1134" s="154" t="s">
        <v>492</v>
      </c>
    </row>
    <row r="1135" spans="1:15" s="258" customFormat="1" ht="28.2" customHeight="1">
      <c r="A1135" s="80"/>
      <c r="B1135" s="131">
        <v>1000740</v>
      </c>
      <c r="C1135" s="81"/>
      <c r="D1135" s="82"/>
      <c r="E1135" s="82"/>
      <c r="F1135" s="83"/>
      <c r="G1135" s="84"/>
      <c r="H1135" s="82"/>
      <c r="I1135" s="205"/>
      <c r="J1135" s="169">
        <v>40723</v>
      </c>
      <c r="K1135" s="89">
        <v>-40</v>
      </c>
      <c r="L1135" s="88">
        <f t="shared" si="138"/>
        <v>2465897</v>
      </c>
      <c r="M1135" s="154" t="s">
        <v>492</v>
      </c>
    </row>
    <row r="1136" spans="1:15" s="258" customFormat="1" ht="28.5" customHeight="1">
      <c r="A1136" s="80"/>
      <c r="B1136" s="215">
        <v>1000740</v>
      </c>
      <c r="C1136" s="81"/>
      <c r="D1136" s="82"/>
      <c r="E1136" s="82"/>
      <c r="F1136" s="83"/>
      <c r="G1136" s="84"/>
      <c r="H1136" s="82"/>
      <c r="I1136" s="205"/>
      <c r="J1136" s="169">
        <v>41088</v>
      </c>
      <c r="K1136" s="87">
        <v>-29</v>
      </c>
      <c r="L1136" s="88">
        <f t="shared" si="138"/>
        <v>2465868</v>
      </c>
      <c r="M1136" s="154" t="s">
        <v>492</v>
      </c>
    </row>
    <row r="1137" spans="1:15" s="258" customFormat="1" ht="28.5" customHeight="1">
      <c r="A1137" s="80"/>
      <c r="B1137" s="215">
        <v>1000740</v>
      </c>
      <c r="C1137" s="81"/>
      <c r="D1137" s="82"/>
      <c r="E1137" s="82"/>
      <c r="F1137" s="83"/>
      <c r="G1137" s="84"/>
      <c r="H1137" s="82"/>
      <c r="I1137" s="205"/>
      <c r="J1137" s="169">
        <v>41179</v>
      </c>
      <c r="K1137" s="87">
        <v>-80</v>
      </c>
      <c r="L1137" s="88">
        <f t="shared" si="138"/>
        <v>2465788</v>
      </c>
      <c r="M1137" s="154" t="s">
        <v>492</v>
      </c>
    </row>
    <row r="1138" spans="1:15" s="258" customFormat="1" ht="28.5" customHeight="1">
      <c r="A1138" s="108"/>
      <c r="B1138" s="215">
        <v>1000740</v>
      </c>
      <c r="C1138" s="109"/>
      <c r="D1138" s="97"/>
      <c r="E1138" s="97"/>
      <c r="F1138" s="110"/>
      <c r="G1138" s="96"/>
      <c r="H1138" s="97"/>
      <c r="I1138" s="198"/>
      <c r="J1138" s="169">
        <v>41270</v>
      </c>
      <c r="K1138" s="89">
        <v>-14</v>
      </c>
      <c r="L1138" s="88">
        <f t="shared" si="138"/>
        <v>2465774</v>
      </c>
      <c r="M1138" s="154" t="s">
        <v>492</v>
      </c>
      <c r="O1138" s="145"/>
    </row>
    <row r="1139" spans="1:15" s="258" customFormat="1" ht="29.25" customHeight="1">
      <c r="A1139" s="195">
        <v>40114</v>
      </c>
      <c r="B1139" s="162" t="s">
        <v>226</v>
      </c>
      <c r="C1139" s="162" t="s">
        <v>227</v>
      </c>
      <c r="D1139" s="174" t="s">
        <v>110</v>
      </c>
      <c r="E1139" s="171" t="s">
        <v>12</v>
      </c>
      <c r="F1139" s="103" t="s">
        <v>147</v>
      </c>
      <c r="G1139" s="98">
        <v>1070000</v>
      </c>
      <c r="H1139" s="92" t="s">
        <v>70</v>
      </c>
      <c r="I1139" s="205"/>
      <c r="J1139" s="152">
        <v>40289</v>
      </c>
      <c r="K1139" s="147">
        <v>-1070000</v>
      </c>
      <c r="L1139" s="88">
        <v>0</v>
      </c>
      <c r="M1139" s="156" t="s">
        <v>178</v>
      </c>
    </row>
    <row r="1140" spans="1:15" s="258" customFormat="1" ht="29.25" customHeight="1">
      <c r="A1140" s="150">
        <v>40114</v>
      </c>
      <c r="B1140" s="201" t="s">
        <v>228</v>
      </c>
      <c r="C1140" s="201" t="s">
        <v>229</v>
      </c>
      <c r="D1140" s="202" t="s">
        <v>225</v>
      </c>
      <c r="E1140" s="179" t="s">
        <v>12</v>
      </c>
      <c r="F1140" s="117" t="s">
        <v>147</v>
      </c>
      <c r="G1140" s="118">
        <v>510000</v>
      </c>
      <c r="H1140" s="95" t="s">
        <v>70</v>
      </c>
      <c r="I1140" s="198"/>
      <c r="J1140" s="143">
        <v>40289</v>
      </c>
      <c r="K1140" s="147">
        <v>-510000</v>
      </c>
      <c r="L1140" s="88">
        <v>0</v>
      </c>
      <c r="M1140" s="156" t="s">
        <v>178</v>
      </c>
    </row>
    <row r="1141" spans="1:15" s="258" customFormat="1" ht="29.25" customHeight="1">
      <c r="A1141" s="195">
        <v>40116</v>
      </c>
      <c r="B1141" s="193" t="s">
        <v>231</v>
      </c>
      <c r="C1141" s="193" t="s">
        <v>232</v>
      </c>
      <c r="D1141" s="187" t="s">
        <v>97</v>
      </c>
      <c r="E1141" s="171" t="s">
        <v>12</v>
      </c>
      <c r="F1141" s="103" t="s">
        <v>147</v>
      </c>
      <c r="G1141" s="98">
        <v>70000</v>
      </c>
      <c r="H1141" s="92" t="s">
        <v>70</v>
      </c>
      <c r="I1141" s="205"/>
      <c r="J1141" s="143">
        <v>40200</v>
      </c>
      <c r="K1141" s="147">
        <v>10000</v>
      </c>
      <c r="L1141" s="88">
        <f t="shared" ref="L1141:L1195" si="139">K1141+G1141</f>
        <v>80000</v>
      </c>
      <c r="M1141" s="156" t="s">
        <v>294</v>
      </c>
    </row>
    <row r="1142" spans="1:15" s="258" customFormat="1" ht="29.25" customHeight="1">
      <c r="A1142" s="190"/>
      <c r="B1142" s="136">
        <v>1000585</v>
      </c>
      <c r="C1142" s="186"/>
      <c r="D1142" s="188"/>
      <c r="E1142" s="172"/>
      <c r="F1142" s="104"/>
      <c r="G1142" s="100"/>
      <c r="H1142" s="82"/>
      <c r="I1142" s="205"/>
      <c r="J1142" s="169">
        <v>40263</v>
      </c>
      <c r="K1142" s="87">
        <v>10000</v>
      </c>
      <c r="L1142" s="88">
        <f>L1141+K1142</f>
        <v>90000</v>
      </c>
      <c r="M1142" s="154" t="s">
        <v>50</v>
      </c>
    </row>
    <row r="1143" spans="1:15" s="258" customFormat="1" ht="28.5" customHeight="1">
      <c r="A1143" s="80"/>
      <c r="B1143" s="215">
        <v>1000585</v>
      </c>
      <c r="C1143" s="160"/>
      <c r="D1143" s="172"/>
      <c r="E1143" s="107"/>
      <c r="F1143" s="104"/>
      <c r="G1143" s="100"/>
      <c r="H1143" s="82"/>
      <c r="I1143" s="205"/>
      <c r="J1143" s="169">
        <v>40373</v>
      </c>
      <c r="K1143" s="87">
        <v>10000</v>
      </c>
      <c r="L1143" s="88">
        <f t="shared" ref="L1143:L1146" si="140">L1142+K1143</f>
        <v>100000</v>
      </c>
      <c r="M1143" s="154" t="s">
        <v>50</v>
      </c>
    </row>
    <row r="1144" spans="1:15" s="258" customFormat="1" ht="28.5" customHeight="1">
      <c r="A1144" s="80"/>
      <c r="B1144" s="135">
        <v>1000585</v>
      </c>
      <c r="C1144" s="160"/>
      <c r="D1144" s="172"/>
      <c r="E1144" s="107"/>
      <c r="F1144" s="104"/>
      <c r="G1144" s="100"/>
      <c r="H1144" s="82"/>
      <c r="I1144" s="205"/>
      <c r="J1144" s="169">
        <v>40451</v>
      </c>
      <c r="K1144" s="87">
        <v>45056</v>
      </c>
      <c r="L1144" s="88">
        <f t="shared" si="140"/>
        <v>145056</v>
      </c>
      <c r="M1144" s="154" t="s">
        <v>50</v>
      </c>
    </row>
    <row r="1145" spans="1:15" s="258" customFormat="1" ht="28.2" customHeight="1">
      <c r="A1145" s="80"/>
      <c r="B1145" s="131">
        <v>1000585</v>
      </c>
      <c r="C1145" s="81"/>
      <c r="D1145" s="82"/>
      <c r="E1145" s="82"/>
      <c r="F1145" s="83"/>
      <c r="G1145" s="84"/>
      <c r="H1145" s="82"/>
      <c r="I1145" s="205"/>
      <c r="J1145" s="169">
        <v>40723</v>
      </c>
      <c r="K1145" s="89">
        <v>-1</v>
      </c>
      <c r="L1145" s="88">
        <f t="shared" si="140"/>
        <v>145055</v>
      </c>
      <c r="M1145" s="154" t="s">
        <v>492</v>
      </c>
    </row>
    <row r="1146" spans="1:15" s="258" customFormat="1" ht="28.5" customHeight="1">
      <c r="A1146" s="80"/>
      <c r="B1146" s="131">
        <v>1000585</v>
      </c>
      <c r="C1146" s="81"/>
      <c r="D1146" s="82"/>
      <c r="E1146" s="82"/>
      <c r="F1146" s="83"/>
      <c r="G1146" s="96"/>
      <c r="H1146" s="97"/>
      <c r="I1146" s="198"/>
      <c r="J1146" s="169">
        <v>41179</v>
      </c>
      <c r="K1146" s="89">
        <v>-1</v>
      </c>
      <c r="L1146" s="88">
        <f t="shared" si="140"/>
        <v>145054</v>
      </c>
      <c r="M1146" s="154" t="s">
        <v>492</v>
      </c>
      <c r="O1146" s="145"/>
    </row>
    <row r="1147" spans="1:15" s="258" customFormat="1" ht="29.25" customHeight="1">
      <c r="A1147" s="195">
        <v>40123</v>
      </c>
      <c r="B1147" s="162" t="s">
        <v>233</v>
      </c>
      <c r="C1147" s="162" t="s">
        <v>140</v>
      </c>
      <c r="D1147" s="174" t="s">
        <v>142</v>
      </c>
      <c r="E1147" s="171" t="s">
        <v>12</v>
      </c>
      <c r="F1147" s="103" t="s">
        <v>147</v>
      </c>
      <c r="G1147" s="98">
        <v>700000</v>
      </c>
      <c r="H1147" s="92" t="s">
        <v>70</v>
      </c>
      <c r="I1147" s="205"/>
      <c r="J1147" s="143">
        <v>40200</v>
      </c>
      <c r="K1147" s="147">
        <v>40000</v>
      </c>
      <c r="L1147" s="88">
        <f t="shared" si="139"/>
        <v>740000</v>
      </c>
      <c r="M1147" s="156" t="s">
        <v>294</v>
      </c>
    </row>
    <row r="1148" spans="1:15" s="258" customFormat="1" ht="29.25" customHeight="1">
      <c r="A1148" s="190"/>
      <c r="B1148" s="136">
        <v>1000676</v>
      </c>
      <c r="C1148" s="186"/>
      <c r="D1148" s="188"/>
      <c r="E1148" s="172"/>
      <c r="F1148" s="104"/>
      <c r="G1148" s="100"/>
      <c r="H1148" s="82"/>
      <c r="I1148" s="205"/>
      <c r="J1148" s="169">
        <v>40263</v>
      </c>
      <c r="K1148" s="87">
        <v>50000</v>
      </c>
      <c r="L1148" s="88">
        <f>L1147+K1148</f>
        <v>790000</v>
      </c>
      <c r="M1148" s="154" t="s">
        <v>50</v>
      </c>
    </row>
    <row r="1149" spans="1:15" s="258" customFormat="1" ht="28.5" customHeight="1">
      <c r="A1149" s="80"/>
      <c r="B1149" s="215">
        <v>1000676</v>
      </c>
      <c r="C1149" s="160"/>
      <c r="D1149" s="172"/>
      <c r="E1149" s="107"/>
      <c r="F1149" s="104"/>
      <c r="G1149" s="100"/>
      <c r="H1149" s="82"/>
      <c r="I1149" s="205"/>
      <c r="J1149" s="169">
        <v>40373</v>
      </c>
      <c r="K1149" s="87">
        <v>1310000</v>
      </c>
      <c r="L1149" s="88">
        <f t="shared" ref="L1149:L1156" si="141">L1148+K1149</f>
        <v>2100000</v>
      </c>
      <c r="M1149" s="154" t="s">
        <v>50</v>
      </c>
    </row>
    <row r="1150" spans="1:15" s="258" customFormat="1" ht="28.5" customHeight="1">
      <c r="A1150" s="80"/>
      <c r="B1150" s="131">
        <v>1000676</v>
      </c>
      <c r="C1150" s="81"/>
      <c r="D1150" s="82"/>
      <c r="E1150" s="82"/>
      <c r="F1150" s="83"/>
      <c r="G1150" s="84"/>
      <c r="H1150" s="82"/>
      <c r="I1150" s="205"/>
      <c r="J1150" s="169">
        <v>40451</v>
      </c>
      <c r="K1150" s="87">
        <v>75834</v>
      </c>
      <c r="L1150" s="88">
        <f t="shared" si="141"/>
        <v>2175834</v>
      </c>
      <c r="M1150" s="154" t="s">
        <v>50</v>
      </c>
    </row>
    <row r="1151" spans="1:15" s="258" customFormat="1" ht="28.5" customHeight="1">
      <c r="A1151" s="80"/>
      <c r="B1151" s="131">
        <v>1000676</v>
      </c>
      <c r="C1151" s="81"/>
      <c r="D1151" s="82"/>
      <c r="E1151" s="82"/>
      <c r="F1151" s="83"/>
      <c r="G1151" s="84"/>
      <c r="H1151" s="82"/>
      <c r="I1151" s="205"/>
      <c r="J1151" s="169">
        <v>40549</v>
      </c>
      <c r="K1151" s="89">
        <v>-3</v>
      </c>
      <c r="L1151" s="88">
        <f t="shared" si="141"/>
        <v>2175831</v>
      </c>
      <c r="M1151" s="154" t="s">
        <v>50</v>
      </c>
    </row>
    <row r="1152" spans="1:15" s="258" customFormat="1" ht="28.5" customHeight="1">
      <c r="A1152" s="80"/>
      <c r="B1152" s="131">
        <v>1000676</v>
      </c>
      <c r="C1152" s="81"/>
      <c r="D1152" s="82"/>
      <c r="E1152" s="82"/>
      <c r="F1152" s="83"/>
      <c r="G1152" s="84"/>
      <c r="H1152" s="82"/>
      <c r="I1152" s="205"/>
      <c r="J1152" s="169">
        <v>40632</v>
      </c>
      <c r="K1152" s="89">
        <v>-4</v>
      </c>
      <c r="L1152" s="88">
        <f t="shared" si="141"/>
        <v>2175827</v>
      </c>
      <c r="M1152" s="154" t="s">
        <v>492</v>
      </c>
    </row>
    <row r="1153" spans="1:15" s="258" customFormat="1" ht="28.5" customHeight="1">
      <c r="A1153" s="80"/>
      <c r="B1153" s="135">
        <v>1000676</v>
      </c>
      <c r="C1153" s="160"/>
      <c r="D1153" s="172"/>
      <c r="E1153" s="107"/>
      <c r="F1153" s="104"/>
      <c r="G1153" s="100"/>
      <c r="H1153" s="82"/>
      <c r="I1153" s="205"/>
      <c r="J1153" s="169">
        <v>40723</v>
      </c>
      <c r="K1153" s="87">
        <v>-35</v>
      </c>
      <c r="L1153" s="88">
        <f t="shared" si="141"/>
        <v>2175792</v>
      </c>
      <c r="M1153" s="154" t="s">
        <v>492</v>
      </c>
    </row>
    <row r="1154" spans="1:15" s="258" customFormat="1" ht="28.5" customHeight="1">
      <c r="A1154" s="80"/>
      <c r="B1154" s="131">
        <v>1000676</v>
      </c>
      <c r="C1154" s="81"/>
      <c r="D1154" s="82"/>
      <c r="E1154" s="82"/>
      <c r="F1154" s="83"/>
      <c r="G1154" s="84"/>
      <c r="H1154" s="82"/>
      <c r="I1154" s="205"/>
      <c r="J1154" s="169">
        <v>41088</v>
      </c>
      <c r="K1154" s="89">
        <v>-26</v>
      </c>
      <c r="L1154" s="88">
        <f t="shared" si="141"/>
        <v>2175766</v>
      </c>
      <c r="M1154" s="154" t="s">
        <v>492</v>
      </c>
    </row>
    <row r="1155" spans="1:15" s="258" customFormat="1" ht="28.2" customHeight="1">
      <c r="A1155" s="80"/>
      <c r="B1155" s="131">
        <v>1000676</v>
      </c>
      <c r="C1155" s="81"/>
      <c r="D1155" s="82"/>
      <c r="E1155" s="82"/>
      <c r="F1155" s="83"/>
      <c r="G1155" s="84"/>
      <c r="H1155" s="82"/>
      <c r="I1155" s="205"/>
      <c r="J1155" s="169">
        <v>41179</v>
      </c>
      <c r="K1155" s="89">
        <v>-70</v>
      </c>
      <c r="L1155" s="88">
        <f t="shared" si="141"/>
        <v>2175696</v>
      </c>
      <c r="M1155" s="154" t="s">
        <v>492</v>
      </c>
    </row>
    <row r="1156" spans="1:15" s="258" customFormat="1" ht="28.5" customHeight="1">
      <c r="A1156" s="80"/>
      <c r="B1156" s="131">
        <v>1000676</v>
      </c>
      <c r="C1156" s="81"/>
      <c r="D1156" s="82"/>
      <c r="E1156" s="82"/>
      <c r="F1156" s="83"/>
      <c r="G1156" s="96"/>
      <c r="H1156" s="97"/>
      <c r="I1156" s="198"/>
      <c r="J1156" s="169">
        <v>41270</v>
      </c>
      <c r="K1156" s="89">
        <v>-12</v>
      </c>
      <c r="L1156" s="88">
        <f t="shared" si="141"/>
        <v>2175684</v>
      </c>
      <c r="M1156" s="154" t="s">
        <v>492</v>
      </c>
      <c r="O1156" s="145"/>
    </row>
    <row r="1157" spans="1:15" s="258" customFormat="1" ht="29.25" customHeight="1">
      <c r="A1157" s="195">
        <v>40135</v>
      </c>
      <c r="B1157" s="162" t="s">
        <v>234</v>
      </c>
      <c r="C1157" s="162" t="s">
        <v>118</v>
      </c>
      <c r="D1157" s="174" t="s">
        <v>119</v>
      </c>
      <c r="E1157" s="171" t="s">
        <v>12</v>
      </c>
      <c r="F1157" s="103" t="s">
        <v>147</v>
      </c>
      <c r="G1157" s="98">
        <v>18960000</v>
      </c>
      <c r="H1157" s="92" t="s">
        <v>70</v>
      </c>
      <c r="I1157" s="205"/>
      <c r="J1157" s="143">
        <v>40200</v>
      </c>
      <c r="K1157" s="147">
        <v>890000</v>
      </c>
      <c r="L1157" s="88">
        <f t="shared" si="139"/>
        <v>19850000</v>
      </c>
      <c r="M1157" s="156" t="s">
        <v>294</v>
      </c>
    </row>
    <row r="1158" spans="1:15" s="258" customFormat="1" ht="29.25" customHeight="1">
      <c r="A1158" s="190"/>
      <c r="B1158" s="136">
        <v>1001271</v>
      </c>
      <c r="C1158" s="186"/>
      <c r="D1158" s="188"/>
      <c r="E1158" s="172"/>
      <c r="F1158" s="104"/>
      <c r="G1158" s="100"/>
      <c r="H1158" s="82"/>
      <c r="I1158" s="205"/>
      <c r="J1158" s="169">
        <v>40263</v>
      </c>
      <c r="K1158" s="87">
        <v>3840000</v>
      </c>
      <c r="L1158" s="88">
        <f>L1157+K1158</f>
        <v>23690000</v>
      </c>
      <c r="M1158" s="154" t="s">
        <v>50</v>
      </c>
    </row>
    <row r="1159" spans="1:15" s="258" customFormat="1" ht="28.5" customHeight="1">
      <c r="A1159" s="80"/>
      <c r="B1159" s="215">
        <v>1001271</v>
      </c>
      <c r="C1159" s="160"/>
      <c r="D1159" s="172"/>
      <c r="E1159" s="107"/>
      <c r="F1159" s="104"/>
      <c r="G1159" s="100"/>
      <c r="H1159" s="82"/>
      <c r="I1159" s="205"/>
      <c r="J1159" s="169">
        <v>40373</v>
      </c>
      <c r="K1159" s="87">
        <v>-2890000</v>
      </c>
      <c r="L1159" s="88">
        <f t="shared" ref="L1159:L1160" si="142">L1158+K1159</f>
        <v>20800000</v>
      </c>
      <c r="M1159" s="154" t="s">
        <v>50</v>
      </c>
    </row>
    <row r="1160" spans="1:15" s="258" customFormat="1" ht="28.5" customHeight="1">
      <c r="A1160" s="80"/>
      <c r="B1160" s="131">
        <v>1001271</v>
      </c>
      <c r="C1160" s="81"/>
      <c r="D1160" s="82"/>
      <c r="E1160" s="82"/>
      <c r="F1160" s="83"/>
      <c r="G1160" s="84"/>
      <c r="H1160" s="82"/>
      <c r="I1160" s="205"/>
      <c r="J1160" s="169">
        <v>40451</v>
      </c>
      <c r="K1160" s="87">
        <v>9661676</v>
      </c>
      <c r="L1160" s="88">
        <f t="shared" si="142"/>
        <v>30461676</v>
      </c>
      <c r="M1160" s="154" t="s">
        <v>50</v>
      </c>
    </row>
    <row r="1161" spans="1:15" s="258" customFormat="1" ht="28.5" customHeight="1">
      <c r="A1161" s="80"/>
      <c r="B1161" s="129">
        <v>1001271</v>
      </c>
      <c r="C1161" s="81"/>
      <c r="D1161" s="82"/>
      <c r="E1161" s="82"/>
      <c r="F1161" s="83"/>
      <c r="G1161" s="84"/>
      <c r="H1161" s="82"/>
      <c r="I1161" s="205"/>
      <c r="J1161" s="169">
        <v>40549</v>
      </c>
      <c r="K1161" s="89">
        <v>-46</v>
      </c>
      <c r="L1161" s="88">
        <f t="shared" ref="L1161:L1171" si="143">L1160+K1161</f>
        <v>30461630</v>
      </c>
      <c r="M1161" s="154" t="s">
        <v>50</v>
      </c>
    </row>
    <row r="1162" spans="1:15" s="258" customFormat="1" ht="28.5" customHeight="1">
      <c r="A1162" s="80"/>
      <c r="B1162" s="129">
        <v>1001271</v>
      </c>
      <c r="C1162" s="81"/>
      <c r="D1162" s="82"/>
      <c r="E1162" s="82"/>
      <c r="F1162" s="83"/>
      <c r="G1162" s="84"/>
      <c r="H1162" s="82"/>
      <c r="I1162" s="205"/>
      <c r="J1162" s="169">
        <v>40556</v>
      </c>
      <c r="K1162" s="89">
        <v>1600000</v>
      </c>
      <c r="L1162" s="88">
        <f t="shared" si="143"/>
        <v>32061630</v>
      </c>
      <c r="M1162" s="154" t="s">
        <v>353</v>
      </c>
    </row>
    <row r="1163" spans="1:15" s="258" customFormat="1" ht="28.5" customHeight="1">
      <c r="A1163" s="80"/>
      <c r="B1163" s="129">
        <v>1001271</v>
      </c>
      <c r="C1163" s="81"/>
      <c r="D1163" s="82"/>
      <c r="E1163" s="82"/>
      <c r="F1163" s="83"/>
      <c r="G1163" s="84"/>
      <c r="H1163" s="82"/>
      <c r="I1163" s="205"/>
      <c r="J1163" s="169">
        <v>40590</v>
      </c>
      <c r="K1163" s="89">
        <v>1400000</v>
      </c>
      <c r="L1163" s="88">
        <f t="shared" si="143"/>
        <v>33461630</v>
      </c>
      <c r="M1163" s="154" t="s">
        <v>353</v>
      </c>
    </row>
    <row r="1164" spans="1:15" s="258" customFormat="1" ht="28.5" customHeight="1">
      <c r="A1164" s="80"/>
      <c r="B1164" s="129">
        <v>1001271</v>
      </c>
      <c r="C1164" s="81"/>
      <c r="D1164" s="82"/>
      <c r="E1164" s="82"/>
      <c r="F1164" s="83"/>
      <c r="G1164" s="84"/>
      <c r="H1164" s="82"/>
      <c r="I1164" s="205"/>
      <c r="J1164" s="169">
        <v>40632</v>
      </c>
      <c r="K1164" s="89">
        <v>-58</v>
      </c>
      <c r="L1164" s="88">
        <f t="shared" si="143"/>
        <v>33461572</v>
      </c>
      <c r="M1164" s="154" t="s">
        <v>492</v>
      </c>
    </row>
    <row r="1165" spans="1:15" s="258" customFormat="1" ht="28.5" customHeight="1">
      <c r="A1165" s="80"/>
      <c r="B1165" s="129">
        <v>1001271</v>
      </c>
      <c r="C1165" s="81"/>
      <c r="D1165" s="82"/>
      <c r="E1165" s="82"/>
      <c r="F1165" s="83"/>
      <c r="G1165" s="84"/>
      <c r="H1165" s="82"/>
      <c r="I1165" s="205"/>
      <c r="J1165" s="169">
        <v>40646</v>
      </c>
      <c r="K1165" s="89">
        <v>100000</v>
      </c>
      <c r="L1165" s="88">
        <f t="shared" si="143"/>
        <v>33561572</v>
      </c>
      <c r="M1165" s="154" t="s">
        <v>353</v>
      </c>
    </row>
    <row r="1166" spans="1:15" s="258" customFormat="1" ht="28.5" customHeight="1">
      <c r="A1166" s="80"/>
      <c r="B1166" s="129">
        <v>1001271</v>
      </c>
      <c r="C1166" s="81"/>
      <c r="D1166" s="82"/>
      <c r="E1166" s="82"/>
      <c r="F1166" s="83"/>
      <c r="G1166" s="84"/>
      <c r="H1166" s="82"/>
      <c r="I1166" s="205"/>
      <c r="J1166" s="169">
        <v>40676</v>
      </c>
      <c r="K1166" s="89">
        <v>100000</v>
      </c>
      <c r="L1166" s="88">
        <f t="shared" si="143"/>
        <v>33661572</v>
      </c>
      <c r="M1166" s="154" t="s">
        <v>353</v>
      </c>
    </row>
    <row r="1167" spans="1:15" s="258" customFormat="1" ht="28.5" customHeight="1">
      <c r="A1167" s="80"/>
      <c r="B1167" s="129">
        <v>1001271</v>
      </c>
      <c r="C1167" s="81"/>
      <c r="D1167" s="82"/>
      <c r="E1167" s="82"/>
      <c r="F1167" s="83"/>
      <c r="G1167" s="84"/>
      <c r="H1167" s="82"/>
      <c r="I1167" s="205"/>
      <c r="J1167" s="169">
        <v>40710</v>
      </c>
      <c r="K1167" s="89">
        <v>800000</v>
      </c>
      <c r="L1167" s="88">
        <f t="shared" si="143"/>
        <v>34461572</v>
      </c>
      <c r="M1167" s="154" t="s">
        <v>353</v>
      </c>
    </row>
    <row r="1168" spans="1:15" s="258" customFormat="1" ht="28.5" customHeight="1">
      <c r="A1168" s="80"/>
      <c r="B1168" s="129">
        <v>1001271</v>
      </c>
      <c r="C1168" s="81"/>
      <c r="D1168" s="82"/>
      <c r="E1168" s="82"/>
      <c r="F1168" s="83"/>
      <c r="G1168" s="84"/>
      <c r="H1168" s="82"/>
      <c r="I1168" s="205"/>
      <c r="J1168" s="169">
        <v>40723</v>
      </c>
      <c r="K1168" s="89">
        <v>-559</v>
      </c>
      <c r="L1168" s="88">
        <f t="shared" si="143"/>
        <v>34461013</v>
      </c>
      <c r="M1168" s="154" t="s">
        <v>492</v>
      </c>
    </row>
    <row r="1169" spans="1:15" s="258" customFormat="1" ht="28.5" customHeight="1">
      <c r="A1169" s="80"/>
      <c r="B1169" s="129">
        <v>1001271</v>
      </c>
      <c r="C1169" s="81"/>
      <c r="D1169" s="82"/>
      <c r="E1169" s="82"/>
      <c r="F1169" s="83"/>
      <c r="G1169" s="84"/>
      <c r="H1169" s="82"/>
      <c r="I1169" s="205"/>
      <c r="J1169" s="169">
        <v>40738</v>
      </c>
      <c r="K1169" s="89">
        <v>300000</v>
      </c>
      <c r="L1169" s="88">
        <f t="shared" si="143"/>
        <v>34761013</v>
      </c>
      <c r="M1169" s="154" t="s">
        <v>353</v>
      </c>
    </row>
    <row r="1170" spans="1:15" s="258" customFormat="1" ht="28.5" customHeight="1">
      <c r="A1170" s="80"/>
      <c r="B1170" s="129">
        <v>1001271</v>
      </c>
      <c r="C1170" s="81"/>
      <c r="D1170" s="82"/>
      <c r="E1170" s="82"/>
      <c r="F1170" s="83"/>
      <c r="G1170" s="84"/>
      <c r="H1170" s="82"/>
      <c r="I1170" s="205"/>
      <c r="J1170" s="169">
        <v>40771</v>
      </c>
      <c r="K1170" s="89">
        <v>200000</v>
      </c>
      <c r="L1170" s="88">
        <f t="shared" si="143"/>
        <v>34961013</v>
      </c>
      <c r="M1170" s="154" t="s">
        <v>353</v>
      </c>
    </row>
    <row r="1171" spans="1:15" s="258" customFormat="1" ht="28.5" customHeight="1">
      <c r="A1171" s="80"/>
      <c r="B1171" s="131">
        <v>1001271</v>
      </c>
      <c r="C1171" s="81"/>
      <c r="D1171" s="82"/>
      <c r="E1171" s="82"/>
      <c r="F1171" s="83"/>
      <c r="G1171" s="84"/>
      <c r="H1171" s="82"/>
      <c r="I1171" s="205"/>
      <c r="J1171" s="169">
        <v>40801</v>
      </c>
      <c r="K1171" s="89">
        <v>100000</v>
      </c>
      <c r="L1171" s="88">
        <f t="shared" si="143"/>
        <v>35061013</v>
      </c>
      <c r="M1171" s="154" t="s">
        <v>353</v>
      </c>
    </row>
    <row r="1172" spans="1:15" s="258" customFormat="1" ht="28.5" customHeight="1">
      <c r="A1172" s="80"/>
      <c r="B1172" s="131">
        <v>1001271</v>
      </c>
      <c r="C1172" s="81"/>
      <c r="D1172" s="82"/>
      <c r="E1172" s="82"/>
      <c r="F1172" s="83"/>
      <c r="G1172" s="84"/>
      <c r="H1172" s="82"/>
      <c r="I1172" s="205"/>
      <c r="J1172" s="169">
        <v>40921</v>
      </c>
      <c r="K1172" s="89">
        <v>100000</v>
      </c>
      <c r="L1172" s="88">
        <f t="shared" ref="L1172:L1178" si="144">L1171+K1172</f>
        <v>35161013</v>
      </c>
      <c r="M1172" s="154" t="s">
        <v>353</v>
      </c>
    </row>
    <row r="1173" spans="1:15" s="258" customFormat="1" ht="28.5" customHeight="1">
      <c r="A1173" s="80"/>
      <c r="B1173" s="131">
        <v>1001271</v>
      </c>
      <c r="C1173" s="81"/>
      <c r="D1173" s="82"/>
      <c r="E1173" s="82"/>
      <c r="F1173" s="83"/>
      <c r="G1173" s="84"/>
      <c r="H1173" s="82"/>
      <c r="I1173" s="205"/>
      <c r="J1173" s="169">
        <v>41074</v>
      </c>
      <c r="K1173" s="89">
        <v>330000</v>
      </c>
      <c r="L1173" s="88">
        <f t="shared" si="144"/>
        <v>35491013</v>
      </c>
      <c r="M1173" s="154" t="s">
        <v>353</v>
      </c>
    </row>
    <row r="1174" spans="1:15" s="258" customFormat="1" ht="28.5" customHeight="1">
      <c r="A1174" s="80"/>
      <c r="B1174" s="136">
        <v>1001271</v>
      </c>
      <c r="C1174" s="81"/>
      <c r="D1174" s="82"/>
      <c r="E1174" s="82"/>
      <c r="F1174" s="83"/>
      <c r="G1174" s="84"/>
      <c r="H1174" s="82"/>
      <c r="I1174" s="205"/>
      <c r="J1174" s="169">
        <v>41088</v>
      </c>
      <c r="K1174" s="89">
        <v>-428</v>
      </c>
      <c r="L1174" s="88">
        <f t="shared" si="144"/>
        <v>35490585</v>
      </c>
      <c r="M1174" s="154" t="s">
        <v>492</v>
      </c>
    </row>
    <row r="1175" spans="1:15" s="258" customFormat="1" ht="28.5" customHeight="1">
      <c r="A1175" s="80"/>
      <c r="B1175" s="131">
        <v>1001271</v>
      </c>
      <c r="C1175" s="81"/>
      <c r="D1175" s="82"/>
      <c r="E1175" s="82"/>
      <c r="F1175" s="83"/>
      <c r="G1175" s="84"/>
      <c r="H1175" s="82"/>
      <c r="I1175" s="205"/>
      <c r="J1175" s="169">
        <v>41179</v>
      </c>
      <c r="K1175" s="89">
        <v>-1184</v>
      </c>
      <c r="L1175" s="88">
        <f t="shared" si="144"/>
        <v>35489401</v>
      </c>
      <c r="M1175" s="154" t="s">
        <v>492</v>
      </c>
    </row>
    <row r="1176" spans="1:15" s="258" customFormat="1" ht="28.5" customHeight="1">
      <c r="A1176" s="80"/>
      <c r="B1176" s="131">
        <v>1001271</v>
      </c>
      <c r="C1176" s="81"/>
      <c r="D1176" s="82"/>
      <c r="E1176" s="82"/>
      <c r="F1176" s="83"/>
      <c r="G1176" s="84"/>
      <c r="H1176" s="82"/>
      <c r="I1176" s="205"/>
      <c r="J1176" s="169">
        <v>41198</v>
      </c>
      <c r="K1176" s="89">
        <v>-1910000</v>
      </c>
      <c r="L1176" s="88">
        <f t="shared" si="144"/>
        <v>33579401</v>
      </c>
      <c r="M1176" s="154" t="s">
        <v>353</v>
      </c>
    </row>
    <row r="1177" spans="1:15" s="258" customFormat="1" ht="28.5" customHeight="1">
      <c r="A1177" s="80"/>
      <c r="B1177" s="131">
        <v>1001271</v>
      </c>
      <c r="C1177" s="81"/>
      <c r="D1177" s="82"/>
      <c r="E1177" s="82"/>
      <c r="F1177" s="83"/>
      <c r="G1177" s="84"/>
      <c r="H1177" s="82"/>
      <c r="I1177" s="205"/>
      <c r="J1177" s="169">
        <v>41228</v>
      </c>
      <c r="K1177" s="89">
        <v>-980000</v>
      </c>
      <c r="L1177" s="88">
        <f t="shared" si="144"/>
        <v>32599401</v>
      </c>
      <c r="M1177" s="154" t="s">
        <v>353</v>
      </c>
    </row>
    <row r="1178" spans="1:15" s="258" customFormat="1" ht="28.5" customHeight="1">
      <c r="A1178" s="80"/>
      <c r="B1178" s="131">
        <v>1001271</v>
      </c>
      <c r="C1178" s="81"/>
      <c r="D1178" s="82"/>
      <c r="E1178" s="82"/>
      <c r="F1178" s="83"/>
      <c r="G1178" s="96"/>
      <c r="H1178" s="97"/>
      <c r="I1178" s="198"/>
      <c r="J1178" s="169">
        <v>41270</v>
      </c>
      <c r="K1178" s="89">
        <v>-187</v>
      </c>
      <c r="L1178" s="88">
        <f t="shared" si="144"/>
        <v>32599214</v>
      </c>
      <c r="M1178" s="154" t="s">
        <v>492</v>
      </c>
      <c r="O1178" s="145"/>
    </row>
    <row r="1179" spans="1:15" s="258" customFormat="1" ht="29.25" customHeight="1">
      <c r="A1179" s="195">
        <v>40135</v>
      </c>
      <c r="B1179" s="193" t="s">
        <v>235</v>
      </c>
      <c r="C1179" s="193" t="s">
        <v>236</v>
      </c>
      <c r="D1179" s="187" t="s">
        <v>64</v>
      </c>
      <c r="E1179" s="171" t="s">
        <v>12</v>
      </c>
      <c r="F1179" s="103" t="s">
        <v>147</v>
      </c>
      <c r="G1179" s="100">
        <v>1670000</v>
      </c>
      <c r="H1179" s="82" t="s">
        <v>70</v>
      </c>
      <c r="I1179" s="205"/>
      <c r="J1179" s="152">
        <v>40200</v>
      </c>
      <c r="K1179" s="147">
        <v>80000</v>
      </c>
      <c r="L1179" s="88">
        <f t="shared" si="139"/>
        <v>1750000</v>
      </c>
      <c r="M1179" s="156" t="s">
        <v>294</v>
      </c>
    </row>
    <row r="1180" spans="1:15" s="258" customFormat="1" ht="29.25" customHeight="1">
      <c r="A1180" s="190"/>
      <c r="B1180" s="136">
        <v>1000443</v>
      </c>
      <c r="C1180" s="186"/>
      <c r="D1180" s="188"/>
      <c r="E1180" s="172"/>
      <c r="F1180" s="104"/>
      <c r="G1180" s="100"/>
      <c r="H1180" s="82"/>
      <c r="I1180" s="205"/>
      <c r="J1180" s="169">
        <v>40263</v>
      </c>
      <c r="K1180" s="87">
        <v>330000</v>
      </c>
      <c r="L1180" s="88">
        <f>L1179+K1180</f>
        <v>2080000</v>
      </c>
      <c r="M1180" s="154" t="s">
        <v>50</v>
      </c>
    </row>
    <row r="1181" spans="1:15" s="258" customFormat="1" ht="28.5" customHeight="1">
      <c r="A1181" s="80"/>
      <c r="B1181" s="215">
        <v>1000443</v>
      </c>
      <c r="C1181" s="160"/>
      <c r="D1181" s="172"/>
      <c r="E1181" s="107"/>
      <c r="F1181" s="104"/>
      <c r="G1181" s="100"/>
      <c r="H1181" s="82"/>
      <c r="I1181" s="205"/>
      <c r="J1181" s="169">
        <v>40373</v>
      </c>
      <c r="K1181" s="87">
        <v>-1080000</v>
      </c>
      <c r="L1181" s="88">
        <f t="shared" ref="L1181:L1188" si="145">L1180+K1181</f>
        <v>1000000</v>
      </c>
      <c r="M1181" s="154" t="s">
        <v>50</v>
      </c>
    </row>
    <row r="1182" spans="1:15" s="258" customFormat="1" ht="28.5" customHeight="1">
      <c r="A1182" s="80"/>
      <c r="B1182" s="131">
        <v>1000443</v>
      </c>
      <c r="C1182" s="81"/>
      <c r="D1182" s="82"/>
      <c r="E1182" s="82"/>
      <c r="F1182" s="83"/>
      <c r="G1182" s="84"/>
      <c r="H1182" s="82"/>
      <c r="I1182" s="205"/>
      <c r="J1182" s="169">
        <v>40451</v>
      </c>
      <c r="K1182" s="87">
        <v>160445</v>
      </c>
      <c r="L1182" s="88">
        <f t="shared" si="145"/>
        <v>1160445</v>
      </c>
      <c r="M1182" s="154" t="s">
        <v>50</v>
      </c>
    </row>
    <row r="1183" spans="1:15" s="258" customFormat="1" ht="28.5" customHeight="1">
      <c r="A1183" s="80"/>
      <c r="B1183" s="131">
        <v>1000443</v>
      </c>
      <c r="C1183" s="81"/>
      <c r="D1183" s="82"/>
      <c r="E1183" s="82"/>
      <c r="F1183" s="83"/>
      <c r="G1183" s="84"/>
      <c r="H1183" s="82"/>
      <c r="I1183" s="205"/>
      <c r="J1183" s="169">
        <v>40549</v>
      </c>
      <c r="K1183" s="89">
        <v>-1</v>
      </c>
      <c r="L1183" s="88">
        <f t="shared" si="145"/>
        <v>1160444</v>
      </c>
      <c r="M1183" s="154" t="s">
        <v>50</v>
      </c>
    </row>
    <row r="1184" spans="1:15" s="258" customFormat="1" ht="28.5" customHeight="1">
      <c r="A1184" s="80"/>
      <c r="B1184" s="131">
        <v>1000443</v>
      </c>
      <c r="C1184" s="81"/>
      <c r="D1184" s="82"/>
      <c r="E1184" s="82"/>
      <c r="F1184" s="83"/>
      <c r="G1184" s="84"/>
      <c r="H1184" s="82"/>
      <c r="I1184" s="205"/>
      <c r="J1184" s="169">
        <v>40632</v>
      </c>
      <c r="K1184" s="89">
        <v>-2</v>
      </c>
      <c r="L1184" s="88">
        <f t="shared" si="145"/>
        <v>1160442</v>
      </c>
      <c r="M1184" s="154" t="s">
        <v>492</v>
      </c>
    </row>
    <row r="1185" spans="1:15" s="258" customFormat="1" ht="28.5" customHeight="1">
      <c r="A1185" s="80"/>
      <c r="B1185" s="131">
        <v>1000443</v>
      </c>
      <c r="C1185" s="81"/>
      <c r="D1185" s="82"/>
      <c r="E1185" s="82"/>
      <c r="F1185" s="83"/>
      <c r="G1185" s="84"/>
      <c r="H1185" s="82"/>
      <c r="I1185" s="205"/>
      <c r="J1185" s="169">
        <v>40723</v>
      </c>
      <c r="K1185" s="89">
        <v>-16</v>
      </c>
      <c r="L1185" s="88">
        <f t="shared" si="145"/>
        <v>1160426</v>
      </c>
      <c r="M1185" s="154" t="s">
        <v>492</v>
      </c>
    </row>
    <row r="1186" spans="1:15" s="258" customFormat="1" ht="28.5" customHeight="1">
      <c r="A1186" s="80"/>
      <c r="B1186" s="131">
        <v>1000443</v>
      </c>
      <c r="C1186" s="81"/>
      <c r="D1186" s="82"/>
      <c r="E1186" s="82"/>
      <c r="F1186" s="83"/>
      <c r="G1186" s="84"/>
      <c r="H1186" s="82"/>
      <c r="I1186" s="205"/>
      <c r="J1186" s="169">
        <v>41088</v>
      </c>
      <c r="K1186" s="89">
        <v>-12</v>
      </c>
      <c r="L1186" s="88">
        <f t="shared" si="145"/>
        <v>1160414</v>
      </c>
      <c r="M1186" s="154" t="s">
        <v>492</v>
      </c>
    </row>
    <row r="1187" spans="1:15" s="258" customFormat="1" ht="28.5" customHeight="1">
      <c r="A1187" s="80"/>
      <c r="B1187" s="131">
        <v>1000443</v>
      </c>
      <c r="C1187" s="81"/>
      <c r="D1187" s="82"/>
      <c r="E1187" s="82"/>
      <c r="F1187" s="83"/>
      <c r="G1187" s="84"/>
      <c r="H1187" s="82"/>
      <c r="I1187" s="205"/>
      <c r="J1187" s="169">
        <v>41179</v>
      </c>
      <c r="K1187" s="89">
        <v>-33</v>
      </c>
      <c r="L1187" s="88">
        <f t="shared" si="145"/>
        <v>1160381</v>
      </c>
      <c r="M1187" s="154" t="s">
        <v>492</v>
      </c>
    </row>
    <row r="1188" spans="1:15" s="258" customFormat="1" ht="28.5" customHeight="1">
      <c r="A1188" s="80"/>
      <c r="B1188" s="131">
        <v>1000443</v>
      </c>
      <c r="C1188" s="81"/>
      <c r="D1188" s="82"/>
      <c r="E1188" s="82"/>
      <c r="F1188" s="83"/>
      <c r="G1188" s="96"/>
      <c r="H1188" s="97"/>
      <c r="I1188" s="198"/>
      <c r="J1188" s="169">
        <v>41270</v>
      </c>
      <c r="K1188" s="89">
        <v>-6</v>
      </c>
      <c r="L1188" s="88">
        <f t="shared" si="145"/>
        <v>1160375</v>
      </c>
      <c r="M1188" s="154" t="s">
        <v>492</v>
      </c>
      <c r="O1188" s="145"/>
    </row>
    <row r="1189" spans="1:15" s="258" customFormat="1" ht="29.25" customHeight="1">
      <c r="A1189" s="195">
        <v>40135</v>
      </c>
      <c r="B1189" s="193" t="s">
        <v>237</v>
      </c>
      <c r="C1189" s="193" t="s">
        <v>24</v>
      </c>
      <c r="D1189" s="187" t="s">
        <v>119</v>
      </c>
      <c r="E1189" s="171" t="s">
        <v>12</v>
      </c>
      <c r="F1189" s="103" t="s">
        <v>147</v>
      </c>
      <c r="G1189" s="100">
        <v>20000</v>
      </c>
      <c r="H1189" s="82" t="s">
        <v>70</v>
      </c>
      <c r="I1189" s="205"/>
      <c r="J1189" s="152">
        <v>40263</v>
      </c>
      <c r="K1189" s="147">
        <v>-10000</v>
      </c>
      <c r="L1189" s="88">
        <f>G1189+K1189</f>
        <v>10000</v>
      </c>
      <c r="M1189" s="156" t="s">
        <v>50</v>
      </c>
    </row>
    <row r="1190" spans="1:15" s="258" customFormat="1" ht="28.5" customHeight="1">
      <c r="A1190" s="80"/>
      <c r="B1190" s="215">
        <v>1001304</v>
      </c>
      <c r="C1190" s="160"/>
      <c r="D1190" s="172"/>
      <c r="E1190" s="107"/>
      <c r="F1190" s="104"/>
      <c r="G1190" s="100"/>
      <c r="H1190" s="82"/>
      <c r="I1190" s="205"/>
      <c r="J1190" s="169">
        <v>40373</v>
      </c>
      <c r="K1190" s="87">
        <v>90000</v>
      </c>
      <c r="L1190" s="88">
        <f>L1189+K1190</f>
        <v>100000</v>
      </c>
      <c r="M1190" s="154" t="s">
        <v>50</v>
      </c>
    </row>
    <row r="1191" spans="1:15" s="258" customFormat="1" ht="28.5" customHeight="1">
      <c r="A1191" s="80"/>
      <c r="B1191" s="135">
        <v>1001304</v>
      </c>
      <c r="C1191" s="160"/>
      <c r="D1191" s="172"/>
      <c r="E1191" s="107"/>
      <c r="F1191" s="104"/>
      <c r="G1191" s="100"/>
      <c r="H1191" s="82"/>
      <c r="I1191" s="205"/>
      <c r="J1191" s="169">
        <v>40451</v>
      </c>
      <c r="K1191" s="87">
        <v>45056</v>
      </c>
      <c r="L1191" s="88">
        <f t="shared" ref="L1191:L1194" si="146">L1190+K1191</f>
        <v>145056</v>
      </c>
      <c r="M1191" s="154" t="s">
        <v>50</v>
      </c>
    </row>
    <row r="1192" spans="1:15" s="258" customFormat="1" ht="28.5" customHeight="1">
      <c r="A1192" s="80"/>
      <c r="B1192" s="131">
        <v>1001304</v>
      </c>
      <c r="C1192" s="81"/>
      <c r="D1192" s="82"/>
      <c r="E1192" s="82"/>
      <c r="F1192" s="83"/>
      <c r="G1192" s="84"/>
      <c r="H1192" s="82"/>
      <c r="I1192" s="205"/>
      <c r="J1192" s="169">
        <v>40723</v>
      </c>
      <c r="K1192" s="89">
        <v>-1</v>
      </c>
      <c r="L1192" s="88">
        <f t="shared" si="146"/>
        <v>145055</v>
      </c>
      <c r="M1192" s="154" t="s">
        <v>492</v>
      </c>
    </row>
    <row r="1193" spans="1:15" s="258" customFormat="1" ht="28.5" customHeight="1">
      <c r="A1193" s="80"/>
      <c r="B1193" s="131">
        <v>1001304</v>
      </c>
      <c r="C1193" s="81"/>
      <c r="D1193" s="82"/>
      <c r="E1193" s="82"/>
      <c r="F1193" s="83"/>
      <c r="G1193" s="84"/>
      <c r="H1193" s="82"/>
      <c r="I1193" s="205"/>
      <c r="J1193" s="169">
        <v>41088</v>
      </c>
      <c r="K1193" s="89">
        <v>-1</v>
      </c>
      <c r="L1193" s="88">
        <f t="shared" si="146"/>
        <v>145054</v>
      </c>
      <c r="M1193" s="154" t="s">
        <v>492</v>
      </c>
    </row>
    <row r="1194" spans="1:15" s="258" customFormat="1" ht="28.5" customHeight="1">
      <c r="A1194" s="80"/>
      <c r="B1194" s="131">
        <v>1001304</v>
      </c>
      <c r="C1194" s="81"/>
      <c r="D1194" s="82"/>
      <c r="E1194" s="82"/>
      <c r="F1194" s="83"/>
      <c r="G1194" s="96"/>
      <c r="H1194" s="97"/>
      <c r="I1194" s="198"/>
      <c r="J1194" s="169">
        <v>41179</v>
      </c>
      <c r="K1194" s="89">
        <v>-2</v>
      </c>
      <c r="L1194" s="88">
        <f t="shared" si="146"/>
        <v>145052</v>
      </c>
      <c r="M1194" s="154" t="s">
        <v>492</v>
      </c>
      <c r="O1194" s="145"/>
    </row>
    <row r="1195" spans="1:15" s="258" customFormat="1" ht="29.25" customHeight="1">
      <c r="A1195" s="195">
        <v>40142</v>
      </c>
      <c r="B1195" s="193" t="s">
        <v>238</v>
      </c>
      <c r="C1195" s="193" t="s">
        <v>318</v>
      </c>
      <c r="D1195" s="187" t="s">
        <v>90</v>
      </c>
      <c r="E1195" s="171" t="s">
        <v>12</v>
      </c>
      <c r="F1195" s="103" t="s">
        <v>147</v>
      </c>
      <c r="G1195" s="100">
        <v>20360000</v>
      </c>
      <c r="H1195" s="82" t="s">
        <v>70</v>
      </c>
      <c r="I1195" s="205"/>
      <c r="J1195" s="152">
        <v>40200</v>
      </c>
      <c r="K1195" s="147">
        <v>950000</v>
      </c>
      <c r="L1195" s="88">
        <f t="shared" si="139"/>
        <v>21310000</v>
      </c>
      <c r="M1195" s="156" t="s">
        <v>294</v>
      </c>
    </row>
    <row r="1196" spans="1:15" s="258" customFormat="1" ht="29.25" customHeight="1">
      <c r="A1196" s="190"/>
      <c r="B1196" s="136">
        <v>10412</v>
      </c>
      <c r="C1196" s="186"/>
      <c r="D1196" s="188"/>
      <c r="E1196" s="172"/>
      <c r="F1196" s="104"/>
      <c r="G1196" s="100"/>
      <c r="H1196" s="82"/>
      <c r="I1196" s="205"/>
      <c r="J1196" s="169">
        <v>40263</v>
      </c>
      <c r="K1196" s="87">
        <v>-17880000</v>
      </c>
      <c r="L1196" s="88">
        <f>L1195+K1196</f>
        <v>3430000</v>
      </c>
      <c r="M1196" s="154" t="s">
        <v>50</v>
      </c>
    </row>
    <row r="1197" spans="1:15" s="258" customFormat="1" ht="29.25" customHeight="1">
      <c r="A1197" s="190"/>
      <c r="B1197" s="136">
        <v>10412</v>
      </c>
      <c r="C1197" s="186"/>
      <c r="D1197" s="188"/>
      <c r="E1197" s="172"/>
      <c r="F1197" s="104"/>
      <c r="G1197" s="100"/>
      <c r="H1197" s="82"/>
      <c r="I1197" s="205"/>
      <c r="J1197" s="169">
        <v>40345</v>
      </c>
      <c r="K1197" s="87">
        <v>1030000</v>
      </c>
      <c r="L1197" s="88">
        <f>L1196+K1197</f>
        <v>4460000</v>
      </c>
      <c r="M1197" s="178" t="s">
        <v>317</v>
      </c>
    </row>
    <row r="1198" spans="1:15" s="258" customFormat="1" ht="28.5" customHeight="1">
      <c r="A1198" s="80"/>
      <c r="B1198" s="215">
        <v>10412</v>
      </c>
      <c r="C1198" s="160"/>
      <c r="D1198" s="172"/>
      <c r="E1198" s="107"/>
      <c r="F1198" s="104"/>
      <c r="G1198" s="100"/>
      <c r="H1198" s="82"/>
      <c r="I1198" s="205"/>
      <c r="J1198" s="169">
        <v>40373</v>
      </c>
      <c r="K1198" s="87">
        <v>-1160000</v>
      </c>
      <c r="L1198" s="88">
        <f t="shared" ref="L1198" si="147">L1197+K1198</f>
        <v>3300000</v>
      </c>
      <c r="M1198" s="154" t="s">
        <v>50</v>
      </c>
    </row>
    <row r="1199" spans="1:15" s="258" customFormat="1" ht="28.5" customHeight="1">
      <c r="A1199" s="80"/>
      <c r="B1199" s="129">
        <v>10412</v>
      </c>
      <c r="C1199" s="81"/>
      <c r="D1199" s="82"/>
      <c r="E1199" s="82"/>
      <c r="F1199" s="83"/>
      <c r="G1199" s="84"/>
      <c r="H1199" s="82"/>
      <c r="I1199" s="205"/>
      <c r="J1199" s="169">
        <v>40403</v>
      </c>
      <c r="K1199" s="89">
        <v>800000</v>
      </c>
      <c r="L1199" s="88">
        <f>L1198+K1199</f>
        <v>4100000</v>
      </c>
      <c r="M1199" s="154" t="s">
        <v>353</v>
      </c>
    </row>
    <row r="1200" spans="1:15" s="258" customFormat="1" ht="28.5" customHeight="1">
      <c r="A1200" s="80"/>
      <c r="B1200" s="131">
        <v>10412</v>
      </c>
      <c r="C1200" s="81"/>
      <c r="D1200" s="82"/>
      <c r="E1200" s="82"/>
      <c r="F1200" s="83"/>
      <c r="G1200" s="84"/>
      <c r="H1200" s="82"/>
      <c r="I1200" s="205"/>
      <c r="J1200" s="169">
        <v>40451</v>
      </c>
      <c r="K1200" s="87">
        <v>200000</v>
      </c>
      <c r="L1200" s="88">
        <f t="shared" ref="L1200:L1201" si="148">L1199+K1200</f>
        <v>4300000</v>
      </c>
      <c r="M1200" s="154" t="s">
        <v>401</v>
      </c>
    </row>
    <row r="1201" spans="1:13" s="258" customFormat="1" ht="28.5" customHeight="1">
      <c r="A1201" s="80"/>
      <c r="B1201" s="131">
        <v>10412</v>
      </c>
      <c r="C1201" s="81"/>
      <c r="D1201" s="82"/>
      <c r="E1201" s="82"/>
      <c r="F1201" s="83"/>
      <c r="G1201" s="84"/>
      <c r="H1201" s="82"/>
      <c r="I1201" s="205"/>
      <c r="J1201" s="169">
        <v>40451</v>
      </c>
      <c r="K1201" s="87">
        <v>1357168</v>
      </c>
      <c r="L1201" s="88">
        <f t="shared" si="148"/>
        <v>5657168</v>
      </c>
      <c r="M1201" s="154" t="s">
        <v>50</v>
      </c>
    </row>
    <row r="1202" spans="1:13" s="258" customFormat="1" ht="28.5" customHeight="1">
      <c r="A1202" s="80"/>
      <c r="B1202" s="129">
        <v>10412</v>
      </c>
      <c r="C1202" s="81"/>
      <c r="D1202" s="82"/>
      <c r="E1202" s="82"/>
      <c r="F1202" s="83"/>
      <c r="G1202" s="84"/>
      <c r="H1202" s="82"/>
      <c r="I1202" s="205"/>
      <c r="J1202" s="169">
        <v>40549</v>
      </c>
      <c r="K1202" s="89">
        <v>-1</v>
      </c>
      <c r="L1202" s="88">
        <f t="shared" ref="L1202:L1209" si="149">L1201+K1202</f>
        <v>5657167</v>
      </c>
      <c r="M1202" s="154" t="s">
        <v>50</v>
      </c>
    </row>
    <row r="1203" spans="1:13" s="258" customFormat="1" ht="28.5" customHeight="1">
      <c r="A1203" s="80"/>
      <c r="B1203" s="129">
        <v>10412</v>
      </c>
      <c r="C1203" s="81"/>
      <c r="D1203" s="82"/>
      <c r="E1203" s="82"/>
      <c r="F1203" s="83"/>
      <c r="G1203" s="84"/>
      <c r="H1203" s="82"/>
      <c r="I1203" s="205"/>
      <c r="J1203" s="169">
        <v>40618</v>
      </c>
      <c r="K1203" s="89">
        <v>5700000</v>
      </c>
      <c r="L1203" s="88">
        <f t="shared" si="149"/>
        <v>11357167</v>
      </c>
      <c r="M1203" s="178" t="s">
        <v>353</v>
      </c>
    </row>
    <row r="1204" spans="1:13" s="258" customFormat="1" ht="28.5" customHeight="1">
      <c r="A1204" s="80"/>
      <c r="B1204" s="129">
        <v>10412</v>
      </c>
      <c r="C1204" s="81"/>
      <c r="D1204" s="82"/>
      <c r="E1204" s="82"/>
      <c r="F1204" s="83"/>
      <c r="G1204" s="84"/>
      <c r="H1204" s="82"/>
      <c r="I1204" s="205"/>
      <c r="J1204" s="169">
        <v>40632</v>
      </c>
      <c r="K1204" s="89">
        <v>-6</v>
      </c>
      <c r="L1204" s="88">
        <f t="shared" si="149"/>
        <v>11357161</v>
      </c>
      <c r="M1204" s="154" t="s">
        <v>492</v>
      </c>
    </row>
    <row r="1205" spans="1:13" s="258" customFormat="1" ht="28.5" customHeight="1">
      <c r="A1205" s="80"/>
      <c r="B1205" s="129">
        <v>10412</v>
      </c>
      <c r="C1205" s="81"/>
      <c r="D1205" s="82"/>
      <c r="E1205" s="82"/>
      <c r="F1205" s="83"/>
      <c r="G1205" s="84"/>
      <c r="H1205" s="82"/>
      <c r="I1205" s="205"/>
      <c r="J1205" s="169">
        <v>40646</v>
      </c>
      <c r="K1205" s="89">
        <v>7300000</v>
      </c>
      <c r="L1205" s="88">
        <f t="shared" si="149"/>
        <v>18657161</v>
      </c>
      <c r="M1205" s="178" t="s">
        <v>353</v>
      </c>
    </row>
    <row r="1206" spans="1:13" s="258" customFormat="1" ht="28.5" customHeight="1">
      <c r="A1206" s="80"/>
      <c r="B1206" s="129">
        <v>10412</v>
      </c>
      <c r="C1206" s="81"/>
      <c r="D1206" s="82"/>
      <c r="E1206" s="82"/>
      <c r="F1206" s="83"/>
      <c r="G1206" s="84"/>
      <c r="H1206" s="82"/>
      <c r="I1206" s="205"/>
      <c r="J1206" s="169">
        <v>40676</v>
      </c>
      <c r="K1206" s="89">
        <v>300000</v>
      </c>
      <c r="L1206" s="88">
        <f t="shared" si="149"/>
        <v>18957161</v>
      </c>
      <c r="M1206" s="178" t="s">
        <v>353</v>
      </c>
    </row>
    <row r="1207" spans="1:13" s="258" customFormat="1" ht="28.5" customHeight="1">
      <c r="A1207" s="80"/>
      <c r="B1207" s="129">
        <v>10412</v>
      </c>
      <c r="C1207" s="81"/>
      <c r="D1207" s="82"/>
      <c r="E1207" s="82"/>
      <c r="F1207" s="83"/>
      <c r="G1207" s="84"/>
      <c r="H1207" s="82"/>
      <c r="I1207" s="205"/>
      <c r="J1207" s="169">
        <v>40710</v>
      </c>
      <c r="K1207" s="89">
        <v>900000</v>
      </c>
      <c r="L1207" s="88">
        <f t="shared" si="149"/>
        <v>19857161</v>
      </c>
      <c r="M1207" s="178" t="s">
        <v>353</v>
      </c>
    </row>
    <row r="1208" spans="1:13" s="258" customFormat="1" ht="28.5" customHeight="1">
      <c r="A1208" s="80"/>
      <c r="B1208" s="129">
        <v>10412</v>
      </c>
      <c r="C1208" s="81"/>
      <c r="D1208" s="82"/>
      <c r="E1208" s="82"/>
      <c r="F1208" s="83"/>
      <c r="G1208" s="84"/>
      <c r="H1208" s="82"/>
      <c r="I1208" s="205"/>
      <c r="J1208" s="169">
        <v>40723</v>
      </c>
      <c r="K1208" s="89">
        <v>-154</v>
      </c>
      <c r="L1208" s="88">
        <f t="shared" si="149"/>
        <v>19857007</v>
      </c>
      <c r="M1208" s="154" t="s">
        <v>492</v>
      </c>
    </row>
    <row r="1209" spans="1:13" s="258" customFormat="1" ht="28.5" customHeight="1">
      <c r="A1209" s="80"/>
      <c r="B1209" s="129">
        <v>10412</v>
      </c>
      <c r="C1209" s="81"/>
      <c r="D1209" s="82"/>
      <c r="E1209" s="82"/>
      <c r="F1209" s="83"/>
      <c r="G1209" s="84"/>
      <c r="H1209" s="82"/>
      <c r="I1209" s="205"/>
      <c r="J1209" s="169">
        <v>40738</v>
      </c>
      <c r="K1209" s="89">
        <v>100000</v>
      </c>
      <c r="L1209" s="88">
        <f t="shared" si="149"/>
        <v>19957007</v>
      </c>
      <c r="M1209" s="178" t="s">
        <v>353</v>
      </c>
    </row>
    <row r="1210" spans="1:13" s="258" customFormat="1" ht="28.5" customHeight="1">
      <c r="A1210" s="80"/>
      <c r="B1210" s="129">
        <v>10412</v>
      </c>
      <c r="C1210" s="81"/>
      <c r="D1210" s="82"/>
      <c r="E1210" s="82"/>
      <c r="F1210" s="83"/>
      <c r="G1210" s="84"/>
      <c r="H1210" s="82"/>
      <c r="I1210" s="205"/>
      <c r="J1210" s="169">
        <v>40771</v>
      </c>
      <c r="K1210" s="89">
        <v>300000</v>
      </c>
      <c r="L1210" s="88">
        <f t="shared" ref="L1210:L1220" si="150">L1209+K1210</f>
        <v>20257007</v>
      </c>
      <c r="M1210" s="178" t="s">
        <v>353</v>
      </c>
    </row>
    <row r="1211" spans="1:13" s="258" customFormat="1" ht="28.5" customHeight="1">
      <c r="A1211" s="80"/>
      <c r="B1211" s="129">
        <v>10412</v>
      </c>
      <c r="C1211" s="81"/>
      <c r="D1211" s="82"/>
      <c r="E1211" s="82"/>
      <c r="F1211" s="83"/>
      <c r="G1211" s="83"/>
      <c r="H1211" s="83"/>
      <c r="I1211" s="205"/>
      <c r="J1211" s="169">
        <v>40921</v>
      </c>
      <c r="K1211" s="89">
        <v>-1500000</v>
      </c>
      <c r="L1211" s="88">
        <f t="shared" si="150"/>
        <v>18757007</v>
      </c>
      <c r="M1211" s="178" t="s">
        <v>353</v>
      </c>
    </row>
    <row r="1212" spans="1:13" s="258" customFormat="1" ht="28.5" customHeight="1">
      <c r="A1212" s="80"/>
      <c r="B1212" s="215">
        <v>10412</v>
      </c>
      <c r="C1212" s="160"/>
      <c r="D1212" s="172"/>
      <c r="E1212" s="107"/>
      <c r="F1212" s="104"/>
      <c r="G1212" s="100"/>
      <c r="H1212" s="82"/>
      <c r="I1212" s="205"/>
      <c r="J1212" s="169">
        <v>40955</v>
      </c>
      <c r="K1212" s="87">
        <v>-2100000</v>
      </c>
      <c r="L1212" s="88">
        <f t="shared" si="150"/>
        <v>16657007</v>
      </c>
      <c r="M1212" s="154" t="s">
        <v>353</v>
      </c>
    </row>
    <row r="1213" spans="1:13" s="258" customFormat="1" ht="28.5" customHeight="1">
      <c r="A1213" s="80"/>
      <c r="B1213" s="135">
        <v>10412</v>
      </c>
      <c r="C1213" s="160"/>
      <c r="D1213" s="172"/>
      <c r="E1213" s="107"/>
      <c r="F1213" s="104"/>
      <c r="G1213" s="100"/>
      <c r="H1213" s="82"/>
      <c r="I1213" s="205"/>
      <c r="J1213" s="169">
        <v>41015</v>
      </c>
      <c r="K1213" s="87">
        <v>-1300000</v>
      </c>
      <c r="L1213" s="88">
        <f t="shared" si="150"/>
        <v>15357007</v>
      </c>
      <c r="M1213" s="154" t="s">
        <v>353</v>
      </c>
    </row>
    <row r="1214" spans="1:13" s="258" customFormat="1" ht="28.5" customHeight="1">
      <c r="A1214" s="80"/>
      <c r="B1214" s="136">
        <v>10412</v>
      </c>
      <c r="C1214" s="81"/>
      <c r="D1214" s="82"/>
      <c r="E1214" s="82"/>
      <c r="F1214" s="83"/>
      <c r="G1214" s="84"/>
      <c r="H1214" s="82"/>
      <c r="I1214" s="205"/>
      <c r="J1214" s="169">
        <v>41074</v>
      </c>
      <c r="K1214" s="89">
        <v>-8350000</v>
      </c>
      <c r="L1214" s="88">
        <f t="shared" si="150"/>
        <v>7007007</v>
      </c>
      <c r="M1214" s="154" t="s">
        <v>353</v>
      </c>
    </row>
    <row r="1215" spans="1:13" s="258" customFormat="1" ht="28.5" customHeight="1">
      <c r="A1215" s="80"/>
      <c r="B1215" s="136">
        <v>10412</v>
      </c>
      <c r="C1215" s="81"/>
      <c r="D1215" s="82"/>
      <c r="E1215" s="82"/>
      <c r="F1215" s="83"/>
      <c r="G1215" s="84"/>
      <c r="H1215" s="82"/>
      <c r="I1215" s="205"/>
      <c r="J1215" s="169">
        <v>41088</v>
      </c>
      <c r="K1215" s="89">
        <v>-38</v>
      </c>
      <c r="L1215" s="88">
        <f t="shared" si="150"/>
        <v>7006969</v>
      </c>
      <c r="M1215" s="154" t="s">
        <v>492</v>
      </c>
    </row>
    <row r="1216" spans="1:13" s="258" customFormat="1" ht="28.5" customHeight="1">
      <c r="A1216" s="80"/>
      <c r="B1216" s="136">
        <v>10412</v>
      </c>
      <c r="C1216" s="81"/>
      <c r="D1216" s="82"/>
      <c r="E1216" s="82"/>
      <c r="F1216" s="83"/>
      <c r="G1216" s="84"/>
      <c r="H1216" s="82"/>
      <c r="I1216" s="205"/>
      <c r="J1216" s="169">
        <v>41137</v>
      </c>
      <c r="K1216" s="89">
        <v>-90000</v>
      </c>
      <c r="L1216" s="88">
        <f t="shared" si="150"/>
        <v>6916969</v>
      </c>
      <c r="M1216" s="154" t="s">
        <v>353</v>
      </c>
    </row>
    <row r="1217" spans="1:15" s="258" customFormat="1" ht="28.5" customHeight="1">
      <c r="A1217" s="80"/>
      <c r="B1217" s="131">
        <v>10412</v>
      </c>
      <c r="C1217" s="81"/>
      <c r="D1217" s="82"/>
      <c r="E1217" s="82"/>
      <c r="F1217" s="83"/>
      <c r="G1217" s="84"/>
      <c r="H1217" s="82"/>
      <c r="I1217" s="205"/>
      <c r="J1217" s="169">
        <v>41179</v>
      </c>
      <c r="K1217" s="89">
        <v>-103</v>
      </c>
      <c r="L1217" s="88">
        <f t="shared" si="150"/>
        <v>6916866</v>
      </c>
      <c r="M1217" s="154" t="s">
        <v>492</v>
      </c>
    </row>
    <row r="1218" spans="1:15" s="258" customFormat="1" ht="28.5" customHeight="1">
      <c r="A1218" s="80"/>
      <c r="B1218" s="131">
        <v>10412</v>
      </c>
      <c r="C1218" s="81"/>
      <c r="D1218" s="82"/>
      <c r="E1218" s="82"/>
      <c r="F1218" s="83"/>
      <c r="G1218" s="84"/>
      <c r="H1218" s="82"/>
      <c r="I1218" s="205"/>
      <c r="J1218" s="169">
        <v>41198</v>
      </c>
      <c r="K1218" s="89">
        <v>-1020000</v>
      </c>
      <c r="L1218" s="88">
        <f t="shared" si="150"/>
        <v>5896866</v>
      </c>
      <c r="M1218" s="154" t="s">
        <v>353</v>
      </c>
    </row>
    <row r="1219" spans="1:15" s="258" customFormat="1" ht="28.5" customHeight="1">
      <c r="A1219" s="80"/>
      <c r="B1219" s="131">
        <v>10412</v>
      </c>
      <c r="C1219" s="81"/>
      <c r="D1219" s="82"/>
      <c r="E1219" s="82"/>
      <c r="F1219" s="83"/>
      <c r="G1219" s="84"/>
      <c r="H1219" s="82"/>
      <c r="I1219" s="205"/>
      <c r="J1219" s="169">
        <v>41228</v>
      </c>
      <c r="K1219" s="89">
        <v>170000</v>
      </c>
      <c r="L1219" s="88">
        <f t="shared" si="150"/>
        <v>6066866</v>
      </c>
      <c r="M1219" s="154" t="s">
        <v>353</v>
      </c>
    </row>
    <row r="1220" spans="1:15" s="258" customFormat="1" ht="28.5" customHeight="1">
      <c r="A1220" s="80"/>
      <c r="B1220" s="131">
        <v>10412</v>
      </c>
      <c r="C1220" s="81"/>
      <c r="D1220" s="82"/>
      <c r="E1220" s="82"/>
      <c r="F1220" s="83"/>
      <c r="G1220" s="96"/>
      <c r="H1220" s="97"/>
      <c r="I1220" s="198"/>
      <c r="J1220" s="169">
        <v>41270</v>
      </c>
      <c r="K1220" s="89">
        <v>-15</v>
      </c>
      <c r="L1220" s="88">
        <f t="shared" si="150"/>
        <v>6066851</v>
      </c>
      <c r="M1220" s="154" t="s">
        <v>492</v>
      </c>
      <c r="O1220" s="145"/>
    </row>
    <row r="1221" spans="1:15" s="258" customFormat="1" ht="29.25" customHeight="1">
      <c r="A1221" s="195">
        <v>40142</v>
      </c>
      <c r="B1221" s="193" t="s">
        <v>239</v>
      </c>
      <c r="C1221" s="193" t="s">
        <v>24</v>
      </c>
      <c r="D1221" s="187" t="s">
        <v>119</v>
      </c>
      <c r="E1221" s="171" t="s">
        <v>12</v>
      </c>
      <c r="F1221" s="103" t="s">
        <v>147</v>
      </c>
      <c r="G1221" s="100">
        <v>230000</v>
      </c>
      <c r="H1221" s="82" t="s">
        <v>70</v>
      </c>
      <c r="I1221" s="205"/>
      <c r="J1221" s="152">
        <v>40289</v>
      </c>
      <c r="K1221" s="147">
        <v>-230000</v>
      </c>
      <c r="L1221" s="88">
        <f>G1221+K1221</f>
        <v>0</v>
      </c>
      <c r="M1221" s="156" t="s">
        <v>178</v>
      </c>
    </row>
    <row r="1222" spans="1:15" s="258" customFormat="1" ht="29.25" customHeight="1">
      <c r="A1222" s="195">
        <v>40142</v>
      </c>
      <c r="B1222" s="193" t="s">
        <v>240</v>
      </c>
      <c r="C1222" s="193" t="s">
        <v>241</v>
      </c>
      <c r="D1222" s="187" t="s">
        <v>110</v>
      </c>
      <c r="E1222" s="171" t="s">
        <v>12</v>
      </c>
      <c r="F1222" s="103" t="s">
        <v>147</v>
      </c>
      <c r="G1222" s="98">
        <v>1280000</v>
      </c>
      <c r="H1222" s="92" t="s">
        <v>70</v>
      </c>
      <c r="I1222" s="213"/>
      <c r="J1222" s="143">
        <v>40200</v>
      </c>
      <c r="K1222" s="147">
        <v>50000</v>
      </c>
      <c r="L1222" s="88">
        <f t="shared" ref="L1222:L1324" si="151">K1222+G1222</f>
        <v>1330000</v>
      </c>
      <c r="M1222" s="156" t="s">
        <v>294</v>
      </c>
    </row>
    <row r="1223" spans="1:15" s="258" customFormat="1" ht="29.25" customHeight="1">
      <c r="A1223" s="190"/>
      <c r="B1223" s="136">
        <v>10519</v>
      </c>
      <c r="C1223" s="186"/>
      <c r="D1223" s="188"/>
      <c r="E1223" s="172"/>
      <c r="F1223" s="104"/>
      <c r="G1223" s="100"/>
      <c r="H1223" s="82"/>
      <c r="I1223" s="205"/>
      <c r="J1223" s="169">
        <v>40263</v>
      </c>
      <c r="K1223" s="87">
        <v>1020000</v>
      </c>
      <c r="L1223" s="88">
        <f>L1222+K1223</f>
        <v>2350000</v>
      </c>
      <c r="M1223" s="154" t="s">
        <v>50</v>
      </c>
    </row>
    <row r="1224" spans="1:15" s="258" customFormat="1" ht="28.5" customHeight="1">
      <c r="A1224" s="80"/>
      <c r="B1224" s="136">
        <v>10519</v>
      </c>
      <c r="C1224" s="160"/>
      <c r="D1224" s="172"/>
      <c r="E1224" s="107"/>
      <c r="F1224" s="104"/>
      <c r="G1224" s="100"/>
      <c r="H1224" s="82"/>
      <c r="I1224" s="205"/>
      <c r="J1224" s="169">
        <v>40373</v>
      </c>
      <c r="K1224" s="87">
        <v>-950000</v>
      </c>
      <c r="L1224" s="88">
        <f t="shared" ref="L1224:L1230" si="152">L1223+K1224</f>
        <v>1400000</v>
      </c>
      <c r="M1224" s="154" t="s">
        <v>50</v>
      </c>
    </row>
    <row r="1225" spans="1:15" s="258" customFormat="1" ht="28.5" customHeight="1">
      <c r="A1225" s="80"/>
      <c r="B1225" s="136">
        <v>10519</v>
      </c>
      <c r="C1225" s="81"/>
      <c r="D1225" s="82"/>
      <c r="E1225" s="82"/>
      <c r="F1225" s="83"/>
      <c r="G1225" s="84"/>
      <c r="H1225" s="82"/>
      <c r="I1225" s="205"/>
      <c r="J1225" s="169">
        <v>40451</v>
      </c>
      <c r="K1225" s="87">
        <v>50556</v>
      </c>
      <c r="L1225" s="88">
        <f t="shared" si="152"/>
        <v>1450556</v>
      </c>
      <c r="M1225" s="154" t="s">
        <v>50</v>
      </c>
    </row>
    <row r="1226" spans="1:15" s="258" customFormat="1" ht="28.5" customHeight="1">
      <c r="A1226" s="80"/>
      <c r="B1226" s="136">
        <v>10519</v>
      </c>
      <c r="C1226" s="81"/>
      <c r="D1226" s="82"/>
      <c r="E1226" s="82"/>
      <c r="F1226" s="83"/>
      <c r="G1226" s="84"/>
      <c r="H1226" s="82"/>
      <c r="I1226" s="205"/>
      <c r="J1226" s="169">
        <v>40549</v>
      </c>
      <c r="K1226" s="89">
        <v>-2</v>
      </c>
      <c r="L1226" s="88">
        <f t="shared" si="152"/>
        <v>1450554</v>
      </c>
      <c r="M1226" s="154" t="s">
        <v>50</v>
      </c>
    </row>
    <row r="1227" spans="1:15" s="258" customFormat="1" ht="28.5" customHeight="1">
      <c r="A1227" s="80"/>
      <c r="B1227" s="136">
        <v>10519</v>
      </c>
      <c r="C1227" s="81"/>
      <c r="D1227" s="82"/>
      <c r="E1227" s="82"/>
      <c r="F1227" s="83"/>
      <c r="G1227" s="84"/>
      <c r="H1227" s="82"/>
      <c r="I1227" s="205"/>
      <c r="J1227" s="169">
        <v>40632</v>
      </c>
      <c r="K1227" s="89">
        <v>-2</v>
      </c>
      <c r="L1227" s="88">
        <f t="shared" si="152"/>
        <v>1450552</v>
      </c>
      <c r="M1227" s="154" t="s">
        <v>492</v>
      </c>
    </row>
    <row r="1228" spans="1:15" s="258" customFormat="1" ht="28.5" customHeight="1">
      <c r="A1228" s="80"/>
      <c r="B1228" s="136">
        <v>10519</v>
      </c>
      <c r="C1228" s="81"/>
      <c r="D1228" s="82"/>
      <c r="E1228" s="82"/>
      <c r="F1228" s="83"/>
      <c r="G1228" s="84"/>
      <c r="H1228" s="82"/>
      <c r="I1228" s="205"/>
      <c r="J1228" s="169">
        <v>40710</v>
      </c>
      <c r="K1228" s="89">
        <v>-100000</v>
      </c>
      <c r="L1228" s="88">
        <f t="shared" si="152"/>
        <v>1350552</v>
      </c>
      <c r="M1228" s="154" t="s">
        <v>353</v>
      </c>
    </row>
    <row r="1229" spans="1:15" s="258" customFormat="1" ht="28.5" customHeight="1">
      <c r="A1229" s="80"/>
      <c r="B1229" s="136">
        <v>10519</v>
      </c>
      <c r="C1229" s="81"/>
      <c r="D1229" s="82"/>
      <c r="E1229" s="82"/>
      <c r="F1229" s="83"/>
      <c r="G1229" s="84"/>
      <c r="H1229" s="82"/>
      <c r="I1229" s="205"/>
      <c r="J1229" s="169">
        <v>40723</v>
      </c>
      <c r="K1229" s="89">
        <v>-21</v>
      </c>
      <c r="L1229" s="88">
        <f t="shared" si="152"/>
        <v>1350531</v>
      </c>
      <c r="M1229" s="154" t="s">
        <v>492</v>
      </c>
    </row>
    <row r="1230" spans="1:15" s="258" customFormat="1" ht="28.5" customHeight="1">
      <c r="A1230" s="80"/>
      <c r="B1230" s="136">
        <v>10519</v>
      </c>
      <c r="C1230" s="81"/>
      <c r="D1230" s="82"/>
      <c r="E1230" s="82"/>
      <c r="F1230" s="83"/>
      <c r="G1230" s="96"/>
      <c r="H1230" s="97"/>
      <c r="I1230" s="198">
        <v>12</v>
      </c>
      <c r="J1230" s="169">
        <v>40746</v>
      </c>
      <c r="K1230" s="89">
        <v>-1335614.21</v>
      </c>
      <c r="L1230" s="88">
        <f t="shared" si="152"/>
        <v>14916.790000000037</v>
      </c>
      <c r="M1230" s="154" t="s">
        <v>178</v>
      </c>
    </row>
    <row r="1231" spans="1:15" s="258" customFormat="1" ht="29.25" customHeight="1">
      <c r="A1231" s="195">
        <v>40151</v>
      </c>
      <c r="B1231" s="193" t="s">
        <v>242</v>
      </c>
      <c r="C1231" s="193" t="s">
        <v>244</v>
      </c>
      <c r="D1231" s="187" t="s">
        <v>110</v>
      </c>
      <c r="E1231" s="171" t="s">
        <v>12</v>
      </c>
      <c r="F1231" s="103" t="s">
        <v>147</v>
      </c>
      <c r="G1231" s="98">
        <v>380000</v>
      </c>
      <c r="H1231" s="92" t="s">
        <v>70</v>
      </c>
      <c r="I1231" s="213"/>
      <c r="J1231" s="143">
        <v>40200</v>
      </c>
      <c r="K1231" s="147">
        <v>10000</v>
      </c>
      <c r="L1231" s="88">
        <f t="shared" si="151"/>
        <v>390000</v>
      </c>
      <c r="M1231" s="156" t="s">
        <v>294</v>
      </c>
    </row>
    <row r="1232" spans="1:15" s="258" customFormat="1" ht="29.25" customHeight="1">
      <c r="A1232" s="190"/>
      <c r="B1232" s="136">
        <v>1000978</v>
      </c>
      <c r="C1232" s="186"/>
      <c r="D1232" s="188"/>
      <c r="E1232" s="172"/>
      <c r="F1232" s="104"/>
      <c r="G1232" s="100"/>
      <c r="H1232" s="82"/>
      <c r="I1232" s="205"/>
      <c r="J1232" s="169">
        <v>40263</v>
      </c>
      <c r="K1232" s="87">
        <v>520000</v>
      </c>
      <c r="L1232" s="88">
        <f>L1231+K1232</f>
        <v>910000</v>
      </c>
      <c r="M1232" s="154" t="s">
        <v>50</v>
      </c>
    </row>
    <row r="1233" spans="1:15" s="258" customFormat="1" ht="28.5" customHeight="1">
      <c r="A1233" s="80"/>
      <c r="B1233" s="215">
        <v>1000978</v>
      </c>
      <c r="C1233" s="160"/>
      <c r="D1233" s="172"/>
      <c r="E1233" s="107"/>
      <c r="F1233" s="104"/>
      <c r="G1233" s="100"/>
      <c r="H1233" s="82"/>
      <c r="I1233" s="205"/>
      <c r="J1233" s="169">
        <v>40373</v>
      </c>
      <c r="K1233" s="87">
        <v>-810000</v>
      </c>
      <c r="L1233" s="88">
        <f t="shared" ref="L1233:L1237" si="153">L1232+K1233</f>
        <v>100000</v>
      </c>
      <c r="M1233" s="154" t="s">
        <v>50</v>
      </c>
    </row>
    <row r="1234" spans="1:15" s="258" customFormat="1" ht="28.5" customHeight="1">
      <c r="A1234" s="80"/>
      <c r="B1234" s="135">
        <v>1000978</v>
      </c>
      <c r="C1234" s="160"/>
      <c r="D1234" s="172"/>
      <c r="E1234" s="107"/>
      <c r="F1234" s="104"/>
      <c r="G1234" s="100"/>
      <c r="H1234" s="82"/>
      <c r="I1234" s="205"/>
      <c r="J1234" s="169">
        <v>40451</v>
      </c>
      <c r="K1234" s="87">
        <v>45056</v>
      </c>
      <c r="L1234" s="88">
        <f t="shared" si="153"/>
        <v>145056</v>
      </c>
      <c r="M1234" s="154" t="s">
        <v>50</v>
      </c>
    </row>
    <row r="1235" spans="1:15" s="258" customFormat="1" ht="28.5" customHeight="1">
      <c r="A1235" s="80"/>
      <c r="B1235" s="136">
        <v>1000978</v>
      </c>
      <c r="C1235" s="81"/>
      <c r="D1235" s="82"/>
      <c r="E1235" s="82"/>
      <c r="F1235" s="83"/>
      <c r="G1235" s="84"/>
      <c r="H1235" s="82"/>
      <c r="I1235" s="205"/>
      <c r="J1235" s="169">
        <v>40723</v>
      </c>
      <c r="K1235" s="89">
        <v>-1</v>
      </c>
      <c r="L1235" s="88">
        <f t="shared" si="153"/>
        <v>145055</v>
      </c>
      <c r="M1235" s="154" t="s">
        <v>492</v>
      </c>
    </row>
    <row r="1236" spans="1:15" s="258" customFormat="1" ht="28.5" customHeight="1">
      <c r="A1236" s="80"/>
      <c r="B1236" s="136">
        <v>1000978</v>
      </c>
      <c r="C1236" s="81"/>
      <c r="D1236" s="82"/>
      <c r="E1236" s="82"/>
      <c r="F1236" s="83"/>
      <c r="G1236" s="84"/>
      <c r="H1236" s="82"/>
      <c r="I1236" s="205"/>
      <c r="J1236" s="169">
        <v>41088</v>
      </c>
      <c r="K1236" s="89">
        <v>-1</v>
      </c>
      <c r="L1236" s="88">
        <f t="shared" si="153"/>
        <v>145054</v>
      </c>
      <c r="M1236" s="154" t="s">
        <v>492</v>
      </c>
    </row>
    <row r="1237" spans="1:15" s="258" customFormat="1" ht="28.5" customHeight="1">
      <c r="A1237" s="80"/>
      <c r="B1237" s="136">
        <v>1000978</v>
      </c>
      <c r="C1237" s="81"/>
      <c r="D1237" s="82"/>
      <c r="E1237" s="82"/>
      <c r="F1237" s="83"/>
      <c r="G1237" s="96"/>
      <c r="H1237" s="97"/>
      <c r="I1237" s="198"/>
      <c r="J1237" s="169">
        <v>41179</v>
      </c>
      <c r="K1237" s="89">
        <v>-2</v>
      </c>
      <c r="L1237" s="88">
        <f t="shared" si="153"/>
        <v>145052</v>
      </c>
      <c r="M1237" s="154" t="s">
        <v>492</v>
      </c>
      <c r="O1237" s="145"/>
    </row>
    <row r="1238" spans="1:15" s="258" customFormat="1" ht="29.25" customHeight="1">
      <c r="A1238" s="195">
        <v>40151</v>
      </c>
      <c r="B1238" s="193" t="s">
        <v>243</v>
      </c>
      <c r="C1238" s="193" t="s">
        <v>79</v>
      </c>
      <c r="D1238" s="187" t="s">
        <v>124</v>
      </c>
      <c r="E1238" s="171" t="s">
        <v>12</v>
      </c>
      <c r="F1238" s="103" t="s">
        <v>147</v>
      </c>
      <c r="G1238" s="98">
        <v>9430000</v>
      </c>
      <c r="H1238" s="92" t="s">
        <v>70</v>
      </c>
      <c r="I1238" s="213"/>
      <c r="J1238" s="143">
        <v>40200</v>
      </c>
      <c r="K1238" s="147">
        <v>440000</v>
      </c>
      <c r="L1238" s="88">
        <f t="shared" si="151"/>
        <v>9870000</v>
      </c>
      <c r="M1238" s="156" t="s">
        <v>294</v>
      </c>
    </row>
    <row r="1239" spans="1:15" s="258" customFormat="1" ht="29.25" customHeight="1">
      <c r="A1239" s="190"/>
      <c r="B1239" s="136">
        <v>10223</v>
      </c>
      <c r="C1239" s="186"/>
      <c r="D1239" s="188"/>
      <c r="E1239" s="172"/>
      <c r="F1239" s="104"/>
      <c r="G1239" s="100"/>
      <c r="H1239" s="82"/>
      <c r="I1239" s="205"/>
      <c r="J1239" s="169">
        <v>40263</v>
      </c>
      <c r="K1239" s="87">
        <v>14480000</v>
      </c>
      <c r="L1239" s="88">
        <f>L1238+K1239</f>
        <v>24350000</v>
      </c>
      <c r="M1239" s="154" t="s">
        <v>50</v>
      </c>
    </row>
    <row r="1240" spans="1:15" s="258" customFormat="1" ht="29.25" customHeight="1">
      <c r="A1240" s="190"/>
      <c r="B1240" s="136">
        <v>10223</v>
      </c>
      <c r="C1240" s="186"/>
      <c r="D1240" s="188"/>
      <c r="E1240" s="172"/>
      <c r="F1240" s="104"/>
      <c r="G1240" s="100"/>
      <c r="H1240" s="82"/>
      <c r="I1240" s="205"/>
      <c r="J1240" s="169">
        <v>40324</v>
      </c>
      <c r="K1240" s="87">
        <v>-24200000</v>
      </c>
      <c r="L1240" s="88">
        <f>L1239+K1240</f>
        <v>150000</v>
      </c>
      <c r="M1240" s="154" t="s">
        <v>50</v>
      </c>
    </row>
    <row r="1241" spans="1:15" s="258" customFormat="1" ht="28.5" customHeight="1">
      <c r="A1241" s="80"/>
      <c r="B1241" s="215">
        <v>10223</v>
      </c>
      <c r="C1241" s="160"/>
      <c r="D1241" s="172"/>
      <c r="E1241" s="107"/>
      <c r="F1241" s="104"/>
      <c r="G1241" s="100"/>
      <c r="H1241" s="82"/>
      <c r="I1241" s="205"/>
      <c r="J1241" s="169">
        <v>40373</v>
      </c>
      <c r="K1241" s="87">
        <v>150000</v>
      </c>
      <c r="L1241" s="88">
        <f t="shared" ref="L1241:L1246" si="154">L1240+K1241</f>
        <v>300000</v>
      </c>
      <c r="M1241" s="154" t="s">
        <v>50</v>
      </c>
    </row>
    <row r="1242" spans="1:15" s="258" customFormat="1" ht="28.5" customHeight="1">
      <c r="A1242" s="80"/>
      <c r="B1242" s="135">
        <v>10223</v>
      </c>
      <c r="C1242" s="160"/>
      <c r="D1242" s="172"/>
      <c r="E1242" s="107"/>
      <c r="F1242" s="104"/>
      <c r="G1242" s="100"/>
      <c r="H1242" s="82"/>
      <c r="I1242" s="205"/>
      <c r="J1242" s="169">
        <v>40451</v>
      </c>
      <c r="K1242" s="87">
        <v>-9889</v>
      </c>
      <c r="L1242" s="88">
        <f t="shared" si="154"/>
        <v>290111</v>
      </c>
      <c r="M1242" s="154" t="s">
        <v>50</v>
      </c>
    </row>
    <row r="1243" spans="1:15" s="258" customFormat="1" ht="28.5" customHeight="1">
      <c r="A1243" s="80"/>
      <c r="B1243" s="136">
        <v>10223</v>
      </c>
      <c r="C1243" s="81"/>
      <c r="D1243" s="82"/>
      <c r="E1243" s="82"/>
      <c r="F1243" s="83"/>
      <c r="G1243" s="84"/>
      <c r="H1243" s="82"/>
      <c r="I1243" s="205"/>
      <c r="J1243" s="169">
        <v>40723</v>
      </c>
      <c r="K1243" s="89">
        <v>-3</v>
      </c>
      <c r="L1243" s="88">
        <f t="shared" si="154"/>
        <v>290108</v>
      </c>
      <c r="M1243" s="154" t="s">
        <v>492</v>
      </c>
    </row>
    <row r="1244" spans="1:15" s="258" customFormat="1" ht="28.5" customHeight="1">
      <c r="A1244" s="80"/>
      <c r="B1244" s="136">
        <v>10223</v>
      </c>
      <c r="C1244" s="81"/>
      <c r="D1244" s="82"/>
      <c r="E1244" s="82"/>
      <c r="F1244" s="83"/>
      <c r="G1244" s="84"/>
      <c r="H1244" s="82"/>
      <c r="I1244" s="205"/>
      <c r="J1244" s="169">
        <v>41088</v>
      </c>
      <c r="K1244" s="89">
        <v>-2</v>
      </c>
      <c r="L1244" s="88">
        <f t="shared" si="154"/>
        <v>290106</v>
      </c>
      <c r="M1244" s="154" t="s">
        <v>492</v>
      </c>
    </row>
    <row r="1245" spans="1:15" s="258" customFormat="1" ht="28.5" customHeight="1">
      <c r="A1245" s="80"/>
      <c r="B1245" s="136">
        <v>10223</v>
      </c>
      <c r="C1245" s="81"/>
      <c r="D1245" s="82"/>
      <c r="E1245" s="82"/>
      <c r="F1245" s="83"/>
      <c r="G1245" s="84"/>
      <c r="H1245" s="82"/>
      <c r="I1245" s="205"/>
      <c r="J1245" s="169">
        <v>41179</v>
      </c>
      <c r="K1245" s="89">
        <v>-6</v>
      </c>
      <c r="L1245" s="88">
        <f t="shared" si="154"/>
        <v>290100</v>
      </c>
      <c r="M1245" s="154" t="s">
        <v>492</v>
      </c>
      <c r="O1245" s="145"/>
    </row>
    <row r="1246" spans="1:15" s="258" customFormat="1" ht="28.5" customHeight="1">
      <c r="A1246" s="80"/>
      <c r="B1246" s="136">
        <v>10223</v>
      </c>
      <c r="C1246" s="81"/>
      <c r="D1246" s="82"/>
      <c r="E1246" s="82"/>
      <c r="F1246" s="83"/>
      <c r="G1246" s="84"/>
      <c r="H1246" s="82"/>
      <c r="I1246" s="205"/>
      <c r="J1246" s="169">
        <v>41270</v>
      </c>
      <c r="K1246" s="89">
        <v>-1</v>
      </c>
      <c r="L1246" s="88">
        <f t="shared" si="154"/>
        <v>290099</v>
      </c>
      <c r="M1246" s="154" t="s">
        <v>492</v>
      </c>
      <c r="O1246" s="145"/>
    </row>
    <row r="1247" spans="1:15" s="258" customFormat="1" ht="29.25" customHeight="1">
      <c r="A1247" s="195">
        <v>40156</v>
      </c>
      <c r="B1247" s="193" t="s">
        <v>245</v>
      </c>
      <c r="C1247" s="193" t="s">
        <v>252</v>
      </c>
      <c r="D1247" s="187" t="s">
        <v>92</v>
      </c>
      <c r="E1247" s="171" t="s">
        <v>12</v>
      </c>
      <c r="F1247" s="103" t="s">
        <v>147</v>
      </c>
      <c r="G1247" s="98">
        <v>360000</v>
      </c>
      <c r="H1247" s="92" t="s">
        <v>70</v>
      </c>
      <c r="I1247" s="213"/>
      <c r="J1247" s="143">
        <v>40200</v>
      </c>
      <c r="K1247" s="147">
        <v>10000</v>
      </c>
      <c r="L1247" s="88">
        <f t="shared" si="151"/>
        <v>370000</v>
      </c>
      <c r="M1247" s="156" t="s">
        <v>294</v>
      </c>
    </row>
    <row r="1248" spans="1:15" s="258" customFormat="1" ht="29.25" customHeight="1">
      <c r="A1248" s="190"/>
      <c r="B1248" s="136">
        <v>1000475</v>
      </c>
      <c r="C1248" s="186"/>
      <c r="D1248" s="188"/>
      <c r="E1248" s="172"/>
      <c r="F1248" s="104"/>
      <c r="G1248" s="100"/>
      <c r="H1248" s="82"/>
      <c r="I1248" s="205"/>
      <c r="J1248" s="169">
        <v>40263</v>
      </c>
      <c r="K1248" s="87">
        <v>850000</v>
      </c>
      <c r="L1248" s="88">
        <f>L1247+K1248</f>
        <v>1220000</v>
      </c>
      <c r="M1248" s="154" t="s">
        <v>50</v>
      </c>
    </row>
    <row r="1249" spans="1:13" s="258" customFormat="1" ht="28.5" customHeight="1">
      <c r="A1249" s="80"/>
      <c r="B1249" s="136">
        <v>1000475</v>
      </c>
      <c r="C1249" s="160"/>
      <c r="D1249" s="172"/>
      <c r="E1249" s="107"/>
      <c r="F1249" s="104"/>
      <c r="G1249" s="100"/>
      <c r="H1249" s="82"/>
      <c r="I1249" s="205"/>
      <c r="J1249" s="169">
        <v>40373</v>
      </c>
      <c r="K1249" s="87">
        <v>-120000</v>
      </c>
      <c r="L1249" s="88">
        <f t="shared" ref="L1249:L1250" si="155">L1248+K1249</f>
        <v>1100000</v>
      </c>
      <c r="M1249" s="154" t="s">
        <v>50</v>
      </c>
    </row>
    <row r="1250" spans="1:13" s="258" customFormat="1" ht="28.5" customHeight="1">
      <c r="A1250" s="80"/>
      <c r="B1250" s="136">
        <v>1000475</v>
      </c>
      <c r="C1250" s="81"/>
      <c r="D1250" s="82"/>
      <c r="E1250" s="82"/>
      <c r="F1250" s="83"/>
      <c r="G1250" s="84"/>
      <c r="H1250" s="82"/>
      <c r="I1250" s="205"/>
      <c r="J1250" s="169">
        <v>40451</v>
      </c>
      <c r="K1250" s="87">
        <v>100000</v>
      </c>
      <c r="L1250" s="88">
        <f t="shared" si="155"/>
        <v>1200000</v>
      </c>
      <c r="M1250" s="154" t="s">
        <v>362</v>
      </c>
    </row>
    <row r="1251" spans="1:13" s="258" customFormat="1" ht="28.5" customHeight="1">
      <c r="A1251" s="80"/>
      <c r="B1251" s="136">
        <v>1000475</v>
      </c>
      <c r="C1251" s="81"/>
      <c r="D1251" s="82"/>
      <c r="E1251" s="82"/>
      <c r="F1251" s="83"/>
      <c r="G1251" s="84"/>
      <c r="H1251" s="82"/>
      <c r="I1251" s="205"/>
      <c r="J1251" s="169">
        <v>40451</v>
      </c>
      <c r="K1251" s="87">
        <v>105500</v>
      </c>
      <c r="L1251" s="88">
        <f>L1250+K1251</f>
        <v>1305500</v>
      </c>
      <c r="M1251" s="154" t="s">
        <v>50</v>
      </c>
    </row>
    <row r="1252" spans="1:13" s="258" customFormat="1" ht="28.5" customHeight="1">
      <c r="A1252" s="80"/>
      <c r="B1252" s="136">
        <v>1000475</v>
      </c>
      <c r="C1252" s="81"/>
      <c r="D1252" s="82"/>
      <c r="E1252" s="82"/>
      <c r="F1252" s="83"/>
      <c r="G1252" s="84"/>
      <c r="H1252" s="82"/>
      <c r="I1252" s="205"/>
      <c r="J1252" s="169">
        <v>40549</v>
      </c>
      <c r="K1252" s="89">
        <v>-2</v>
      </c>
      <c r="L1252" s="88">
        <f>L1251+K1252</f>
        <v>1305498</v>
      </c>
      <c r="M1252" s="154" t="s">
        <v>50</v>
      </c>
    </row>
    <row r="1253" spans="1:13" s="258" customFormat="1" ht="28.5" customHeight="1">
      <c r="A1253" s="108"/>
      <c r="B1253" s="136">
        <v>1000475</v>
      </c>
      <c r="C1253" s="109"/>
      <c r="D1253" s="97"/>
      <c r="E1253" s="97"/>
      <c r="F1253" s="110"/>
      <c r="G1253" s="96"/>
      <c r="H1253" s="97"/>
      <c r="I1253" s="198"/>
      <c r="J1253" s="169">
        <v>40591</v>
      </c>
      <c r="K1253" s="87">
        <v>-1305498</v>
      </c>
      <c r="L1253" s="88">
        <f t="shared" ref="L1253" si="156">L1252+K1253</f>
        <v>0</v>
      </c>
      <c r="M1253" s="154" t="s">
        <v>178</v>
      </c>
    </row>
    <row r="1254" spans="1:13" s="258" customFormat="1" ht="29.25" customHeight="1">
      <c r="A1254" s="195">
        <v>40156</v>
      </c>
      <c r="B1254" s="193" t="s">
        <v>246</v>
      </c>
      <c r="C1254" s="193" t="s">
        <v>253</v>
      </c>
      <c r="D1254" s="187" t="s">
        <v>122</v>
      </c>
      <c r="E1254" s="171" t="s">
        <v>12</v>
      </c>
      <c r="F1254" s="103" t="s">
        <v>147</v>
      </c>
      <c r="G1254" s="98">
        <v>1590000</v>
      </c>
      <c r="H1254" s="92" t="s">
        <v>70</v>
      </c>
      <c r="I1254" s="205"/>
      <c r="J1254" s="152">
        <v>40200</v>
      </c>
      <c r="K1254" s="147">
        <v>70000</v>
      </c>
      <c r="L1254" s="88">
        <f t="shared" si="151"/>
        <v>1660000</v>
      </c>
      <c r="M1254" s="156" t="s">
        <v>294</v>
      </c>
    </row>
    <row r="1255" spans="1:13" s="258" customFormat="1" ht="29.25" customHeight="1">
      <c r="A1255" s="190"/>
      <c r="B1255" s="136">
        <v>1001228</v>
      </c>
      <c r="C1255" s="186"/>
      <c r="D1255" s="188"/>
      <c r="E1255" s="172"/>
      <c r="F1255" s="104"/>
      <c r="G1255" s="100"/>
      <c r="H1255" s="82"/>
      <c r="I1255" s="205"/>
      <c r="J1255" s="169">
        <v>40263</v>
      </c>
      <c r="K1255" s="87">
        <v>-290000</v>
      </c>
      <c r="L1255" s="88">
        <f>L1254+K1255</f>
        <v>1370000</v>
      </c>
      <c r="M1255" s="154" t="s">
        <v>50</v>
      </c>
    </row>
    <row r="1256" spans="1:13" s="258" customFormat="1" ht="28.5" customHeight="1">
      <c r="A1256" s="80"/>
      <c r="B1256" s="215">
        <v>1001228</v>
      </c>
      <c r="C1256" s="160"/>
      <c r="D1256" s="172"/>
      <c r="E1256" s="107"/>
      <c r="F1256" s="104"/>
      <c r="G1256" s="100"/>
      <c r="H1256" s="82"/>
      <c r="I1256" s="205"/>
      <c r="J1256" s="169">
        <v>40373</v>
      </c>
      <c r="K1256" s="87">
        <v>-570000</v>
      </c>
      <c r="L1256" s="88">
        <f t="shared" ref="L1256" si="157">L1255+K1256</f>
        <v>800000</v>
      </c>
      <c r="M1256" s="154" t="s">
        <v>50</v>
      </c>
    </row>
    <row r="1257" spans="1:13" s="258" customFormat="1" ht="28.5" customHeight="1">
      <c r="A1257" s="80"/>
      <c r="B1257" s="131">
        <v>1001228</v>
      </c>
      <c r="C1257" s="81"/>
      <c r="D1257" s="82"/>
      <c r="E1257" s="82"/>
      <c r="F1257" s="83"/>
      <c r="G1257" s="84"/>
      <c r="H1257" s="82"/>
      <c r="I1257" s="205"/>
      <c r="J1257" s="169">
        <v>40451</v>
      </c>
      <c r="K1257" s="87">
        <v>70334</v>
      </c>
      <c r="L1257" s="88">
        <f>L1256+K1257</f>
        <v>870334</v>
      </c>
      <c r="M1257" s="154" t="s">
        <v>50</v>
      </c>
    </row>
    <row r="1258" spans="1:13" s="258" customFormat="1" ht="28.5" customHeight="1">
      <c r="A1258" s="80"/>
      <c r="B1258" s="131">
        <v>1001228</v>
      </c>
      <c r="C1258" s="81"/>
      <c r="D1258" s="82"/>
      <c r="E1258" s="82"/>
      <c r="F1258" s="83"/>
      <c r="G1258" s="84"/>
      <c r="H1258" s="82"/>
      <c r="I1258" s="205"/>
      <c r="J1258" s="169">
        <v>40549</v>
      </c>
      <c r="K1258" s="89">
        <v>-1</v>
      </c>
      <c r="L1258" s="88">
        <f>L1257+K1258</f>
        <v>870333</v>
      </c>
      <c r="M1258" s="154" t="s">
        <v>50</v>
      </c>
    </row>
    <row r="1259" spans="1:13" s="258" customFormat="1" ht="28.5" customHeight="1">
      <c r="A1259" s="80"/>
      <c r="B1259" s="131">
        <v>1001228</v>
      </c>
      <c r="C1259" s="81"/>
      <c r="D1259" s="82"/>
      <c r="E1259" s="82"/>
      <c r="F1259" s="83"/>
      <c r="G1259" s="84"/>
      <c r="H1259" s="82"/>
      <c r="I1259" s="205"/>
      <c r="J1259" s="169">
        <v>40632</v>
      </c>
      <c r="K1259" s="89">
        <v>-1</v>
      </c>
      <c r="L1259" s="88">
        <f>L1258+K1259</f>
        <v>870332</v>
      </c>
      <c r="M1259" s="154" t="s">
        <v>492</v>
      </c>
    </row>
    <row r="1260" spans="1:13" s="258" customFormat="1" ht="28.5" customHeight="1">
      <c r="A1260" s="80"/>
      <c r="B1260" s="129">
        <v>1001228</v>
      </c>
      <c r="C1260" s="81"/>
      <c r="D1260" s="82"/>
      <c r="E1260" s="82"/>
      <c r="F1260" s="83"/>
      <c r="G1260" s="84"/>
      <c r="H1260" s="84"/>
      <c r="I1260" s="205"/>
      <c r="J1260" s="169">
        <v>40723</v>
      </c>
      <c r="K1260" s="89">
        <v>-13</v>
      </c>
      <c r="L1260" s="88">
        <f>L1259+K1260</f>
        <v>870319</v>
      </c>
      <c r="M1260" s="154" t="s">
        <v>492</v>
      </c>
    </row>
    <row r="1261" spans="1:13" s="258" customFormat="1" ht="28.5" customHeight="1">
      <c r="A1261" s="80"/>
      <c r="B1261" s="129">
        <v>1001228</v>
      </c>
      <c r="C1261" s="81"/>
      <c r="D1261" s="82"/>
      <c r="E1261" s="82"/>
      <c r="F1261" s="83"/>
      <c r="G1261" s="84"/>
      <c r="H1261" s="84"/>
      <c r="I1261" s="198"/>
      <c r="J1261" s="169">
        <v>40933</v>
      </c>
      <c r="K1261" s="89">
        <v>-870319</v>
      </c>
      <c r="L1261" s="88">
        <f>L1260+K1261</f>
        <v>0</v>
      </c>
      <c r="M1261" s="154" t="s">
        <v>178</v>
      </c>
    </row>
    <row r="1262" spans="1:13" s="258" customFormat="1" ht="29.25" customHeight="1">
      <c r="A1262" s="195">
        <v>40156</v>
      </c>
      <c r="B1262" s="193" t="s">
        <v>247</v>
      </c>
      <c r="C1262" s="193" t="s">
        <v>254</v>
      </c>
      <c r="D1262" s="187" t="s">
        <v>138</v>
      </c>
      <c r="E1262" s="171" t="s">
        <v>12</v>
      </c>
      <c r="F1262" s="103" t="s">
        <v>147</v>
      </c>
      <c r="G1262" s="98">
        <v>1880000</v>
      </c>
      <c r="H1262" s="92" t="s">
        <v>70</v>
      </c>
      <c r="I1262" s="205"/>
      <c r="J1262" s="143">
        <v>40200</v>
      </c>
      <c r="K1262" s="147">
        <v>90000</v>
      </c>
      <c r="L1262" s="88">
        <f t="shared" si="151"/>
        <v>1970000</v>
      </c>
      <c r="M1262" s="156" t="s">
        <v>294</v>
      </c>
    </row>
    <row r="1263" spans="1:13" s="258" customFormat="1" ht="29.25" customHeight="1">
      <c r="A1263" s="190"/>
      <c r="B1263" s="136">
        <v>1001075</v>
      </c>
      <c r="C1263" s="186"/>
      <c r="D1263" s="188"/>
      <c r="E1263" s="172"/>
      <c r="F1263" s="104"/>
      <c r="G1263" s="100"/>
      <c r="H1263" s="82"/>
      <c r="I1263" s="205"/>
      <c r="J1263" s="169">
        <v>40263</v>
      </c>
      <c r="K1263" s="87">
        <v>1110000</v>
      </c>
      <c r="L1263" s="88">
        <f>L1262+K1263</f>
        <v>3080000</v>
      </c>
      <c r="M1263" s="154" t="s">
        <v>50</v>
      </c>
    </row>
    <row r="1264" spans="1:13" s="258" customFormat="1" ht="28.5" customHeight="1">
      <c r="A1264" s="80"/>
      <c r="B1264" s="215">
        <v>1001075</v>
      </c>
      <c r="C1264" s="160"/>
      <c r="D1264" s="172"/>
      <c r="E1264" s="107"/>
      <c r="F1264" s="104"/>
      <c r="G1264" s="100"/>
      <c r="H1264" s="82"/>
      <c r="I1264" s="205"/>
      <c r="J1264" s="169">
        <v>40373</v>
      </c>
      <c r="K1264" s="87">
        <v>-1180000</v>
      </c>
      <c r="L1264" s="88">
        <f t="shared" ref="L1264" si="158">L1263+K1264</f>
        <v>1900000</v>
      </c>
      <c r="M1264" s="154" t="s">
        <v>50</v>
      </c>
    </row>
    <row r="1265" spans="1:13" s="258" customFormat="1" ht="28.5" customHeight="1">
      <c r="A1265" s="80"/>
      <c r="B1265" s="131">
        <v>1001075</v>
      </c>
      <c r="C1265" s="81"/>
      <c r="D1265" s="82"/>
      <c r="E1265" s="82"/>
      <c r="F1265" s="83"/>
      <c r="G1265" s="84"/>
      <c r="H1265" s="82"/>
      <c r="I1265" s="205"/>
      <c r="J1265" s="169">
        <v>40451</v>
      </c>
      <c r="K1265" s="87">
        <v>275834</v>
      </c>
      <c r="L1265" s="88">
        <f t="shared" ref="L1265:L1271" si="159">L1264+K1265</f>
        <v>2175834</v>
      </c>
      <c r="M1265" s="154" t="s">
        <v>50</v>
      </c>
    </row>
    <row r="1266" spans="1:13" s="258" customFormat="1" ht="28.5" customHeight="1">
      <c r="A1266" s="80"/>
      <c r="B1266" s="131">
        <v>1001075</v>
      </c>
      <c r="C1266" s="81"/>
      <c r="D1266" s="82"/>
      <c r="E1266" s="82"/>
      <c r="F1266" s="83"/>
      <c r="G1266" s="84"/>
      <c r="H1266" s="82"/>
      <c r="I1266" s="205"/>
      <c r="J1266" s="169">
        <v>40549</v>
      </c>
      <c r="K1266" s="89">
        <v>-2</v>
      </c>
      <c r="L1266" s="88">
        <f t="shared" si="159"/>
        <v>2175832</v>
      </c>
      <c r="M1266" s="154" t="s">
        <v>50</v>
      </c>
    </row>
    <row r="1267" spans="1:13" s="258" customFormat="1" ht="28.5" customHeight="1">
      <c r="A1267" s="80"/>
      <c r="B1267" s="131">
        <v>1001075</v>
      </c>
      <c r="C1267" s="81"/>
      <c r="D1267" s="82"/>
      <c r="E1267" s="82"/>
      <c r="F1267" s="83"/>
      <c r="G1267" s="84"/>
      <c r="H1267" s="82"/>
      <c r="I1267" s="205"/>
      <c r="J1267" s="169">
        <v>40632</v>
      </c>
      <c r="K1267" s="89">
        <v>-3</v>
      </c>
      <c r="L1267" s="88">
        <f t="shared" si="159"/>
        <v>2175829</v>
      </c>
      <c r="M1267" s="154" t="s">
        <v>492</v>
      </c>
    </row>
    <row r="1268" spans="1:13" s="258" customFormat="1" ht="28.5" customHeight="1">
      <c r="A1268" s="80"/>
      <c r="B1268" s="129">
        <v>1001075</v>
      </c>
      <c r="C1268" s="81"/>
      <c r="D1268" s="82"/>
      <c r="E1268" s="82"/>
      <c r="F1268" s="83"/>
      <c r="G1268" s="84"/>
      <c r="H1268" s="84"/>
      <c r="I1268" s="205"/>
      <c r="J1268" s="169">
        <v>40723</v>
      </c>
      <c r="K1268" s="89">
        <v>-26</v>
      </c>
      <c r="L1268" s="88">
        <f t="shared" si="159"/>
        <v>2175803</v>
      </c>
      <c r="M1268" s="154" t="s">
        <v>492</v>
      </c>
    </row>
    <row r="1269" spans="1:13" s="258" customFormat="1" ht="28.5" customHeight="1">
      <c r="A1269" s="80"/>
      <c r="B1269" s="129">
        <v>1001075</v>
      </c>
      <c r="C1269" s="81"/>
      <c r="D1269" s="82"/>
      <c r="E1269" s="82"/>
      <c r="F1269" s="83"/>
      <c r="G1269" s="84"/>
      <c r="H1269" s="84"/>
      <c r="I1269" s="205"/>
      <c r="J1269" s="169">
        <v>41088</v>
      </c>
      <c r="K1269" s="89">
        <v>-21</v>
      </c>
      <c r="L1269" s="88">
        <f t="shared" si="159"/>
        <v>2175782</v>
      </c>
      <c r="M1269" s="154" t="s">
        <v>492</v>
      </c>
    </row>
    <row r="1270" spans="1:13" s="258" customFormat="1" ht="28.5" customHeight="1">
      <c r="A1270" s="80"/>
      <c r="B1270" s="129">
        <v>1001075</v>
      </c>
      <c r="C1270" s="81"/>
      <c r="D1270" s="82"/>
      <c r="E1270" s="82"/>
      <c r="F1270" s="83"/>
      <c r="G1270" s="84"/>
      <c r="H1270" s="84"/>
      <c r="I1270" s="205"/>
      <c r="J1270" s="169">
        <v>41179</v>
      </c>
      <c r="K1270" s="89">
        <v>-57</v>
      </c>
      <c r="L1270" s="88">
        <f t="shared" si="159"/>
        <v>2175725</v>
      </c>
      <c r="M1270" s="154" t="s">
        <v>492</v>
      </c>
    </row>
    <row r="1271" spans="1:13" s="258" customFormat="1" ht="28.5" customHeight="1">
      <c r="A1271" s="80"/>
      <c r="B1271" s="129">
        <v>1001075</v>
      </c>
      <c r="C1271" s="81"/>
      <c r="D1271" s="82"/>
      <c r="E1271" s="82"/>
      <c r="F1271" s="83"/>
      <c r="G1271" s="84"/>
      <c r="H1271" s="84"/>
      <c r="I1271" s="198"/>
      <c r="J1271" s="169">
        <v>41270</v>
      </c>
      <c r="K1271" s="89">
        <v>-10</v>
      </c>
      <c r="L1271" s="88">
        <f t="shared" si="159"/>
        <v>2175715</v>
      </c>
      <c r="M1271" s="154" t="s">
        <v>492</v>
      </c>
    </row>
    <row r="1272" spans="1:13" s="258" customFormat="1" ht="29.25" customHeight="1">
      <c r="A1272" s="195">
        <v>40156</v>
      </c>
      <c r="B1272" s="193" t="s">
        <v>248</v>
      </c>
      <c r="C1272" s="193" t="s">
        <v>94</v>
      </c>
      <c r="D1272" s="187" t="s">
        <v>129</v>
      </c>
      <c r="E1272" s="171" t="s">
        <v>12</v>
      </c>
      <c r="F1272" s="103" t="s">
        <v>147</v>
      </c>
      <c r="G1272" s="98">
        <v>2940000</v>
      </c>
      <c r="H1272" s="92" t="s">
        <v>70</v>
      </c>
      <c r="I1272" s="205"/>
      <c r="J1272" s="143">
        <v>40200</v>
      </c>
      <c r="K1272" s="147">
        <v>140000</v>
      </c>
      <c r="L1272" s="88">
        <f t="shared" si="151"/>
        <v>3080000</v>
      </c>
      <c r="M1272" s="156" t="s">
        <v>294</v>
      </c>
    </row>
    <row r="1273" spans="1:13" s="258" customFormat="1" ht="29.25" customHeight="1">
      <c r="A1273" s="190"/>
      <c r="B1273" s="136">
        <v>1001269</v>
      </c>
      <c r="C1273" s="186"/>
      <c r="D1273" s="188"/>
      <c r="E1273" s="172"/>
      <c r="F1273" s="104"/>
      <c r="G1273" s="100"/>
      <c r="H1273" s="82"/>
      <c r="I1273" s="205"/>
      <c r="J1273" s="169">
        <v>40263</v>
      </c>
      <c r="K1273" s="87">
        <v>6300000</v>
      </c>
      <c r="L1273" s="88">
        <f>L1272+K1273</f>
        <v>9380000</v>
      </c>
      <c r="M1273" s="154" t="s">
        <v>50</v>
      </c>
    </row>
    <row r="1274" spans="1:13" s="258" customFormat="1" ht="28.5" customHeight="1">
      <c r="A1274" s="80"/>
      <c r="B1274" s="215">
        <v>1001269</v>
      </c>
      <c r="C1274" s="160"/>
      <c r="D1274" s="172"/>
      <c r="E1274" s="107"/>
      <c r="F1274" s="104"/>
      <c r="G1274" s="100"/>
      <c r="H1274" s="82"/>
      <c r="I1274" s="205"/>
      <c r="J1274" s="169">
        <v>40373</v>
      </c>
      <c r="K1274" s="87">
        <v>-1980000</v>
      </c>
      <c r="L1274" s="88">
        <f t="shared" ref="L1274" si="160">L1273+K1274</f>
        <v>7400000</v>
      </c>
      <c r="M1274" s="154" t="s">
        <v>50</v>
      </c>
    </row>
    <row r="1275" spans="1:13" s="258" customFormat="1" ht="28.5" customHeight="1">
      <c r="A1275" s="80"/>
      <c r="B1275" s="131">
        <v>1001269</v>
      </c>
      <c r="C1275" s="81"/>
      <c r="D1275" s="82"/>
      <c r="E1275" s="82"/>
      <c r="F1275" s="83"/>
      <c r="G1275" s="84"/>
      <c r="H1275" s="82"/>
      <c r="I1275" s="205"/>
      <c r="J1275" s="169">
        <v>40451</v>
      </c>
      <c r="K1275" s="87">
        <v>-6384611</v>
      </c>
      <c r="L1275" s="88">
        <f t="shared" ref="L1275:L1281" si="161">L1274+K1275</f>
        <v>1015389</v>
      </c>
      <c r="M1275" s="154" t="s">
        <v>50</v>
      </c>
    </row>
    <row r="1276" spans="1:13" s="258" customFormat="1" ht="28.5" customHeight="1">
      <c r="A1276" s="80"/>
      <c r="B1276" s="131">
        <v>1001269</v>
      </c>
      <c r="C1276" s="81"/>
      <c r="D1276" s="82"/>
      <c r="E1276" s="82"/>
      <c r="F1276" s="83"/>
      <c r="G1276" s="84"/>
      <c r="H1276" s="82"/>
      <c r="I1276" s="205"/>
      <c r="J1276" s="169">
        <v>40549</v>
      </c>
      <c r="K1276" s="89">
        <v>-1</v>
      </c>
      <c r="L1276" s="88">
        <f t="shared" si="161"/>
        <v>1015388</v>
      </c>
      <c r="M1276" s="154" t="s">
        <v>50</v>
      </c>
    </row>
    <row r="1277" spans="1:13" s="258" customFormat="1" ht="28.5" customHeight="1">
      <c r="A1277" s="80"/>
      <c r="B1277" s="131">
        <v>1001269</v>
      </c>
      <c r="C1277" s="81"/>
      <c r="D1277" s="82"/>
      <c r="E1277" s="82"/>
      <c r="F1277" s="83"/>
      <c r="G1277" s="84"/>
      <c r="H1277" s="82"/>
      <c r="I1277" s="205"/>
      <c r="J1277" s="169">
        <v>40632</v>
      </c>
      <c r="K1277" s="89">
        <v>-2</v>
      </c>
      <c r="L1277" s="88">
        <f t="shared" si="161"/>
        <v>1015386</v>
      </c>
      <c r="M1277" s="154" t="s">
        <v>492</v>
      </c>
    </row>
    <row r="1278" spans="1:13" s="258" customFormat="1" ht="28.5" customHeight="1">
      <c r="A1278" s="80"/>
      <c r="B1278" s="131">
        <v>1001269</v>
      </c>
      <c r="C1278" s="81"/>
      <c r="D1278" s="82"/>
      <c r="E1278" s="82"/>
      <c r="F1278" s="83"/>
      <c r="G1278" s="84"/>
      <c r="H1278" s="82"/>
      <c r="I1278" s="205"/>
      <c r="J1278" s="169">
        <v>40723</v>
      </c>
      <c r="K1278" s="89">
        <v>-16</v>
      </c>
      <c r="L1278" s="88">
        <f t="shared" si="161"/>
        <v>1015370</v>
      </c>
      <c r="M1278" s="154" t="s">
        <v>492</v>
      </c>
    </row>
    <row r="1279" spans="1:13" s="258" customFormat="1" ht="28.5" customHeight="1">
      <c r="A1279" s="80"/>
      <c r="B1279" s="129">
        <v>1001269</v>
      </c>
      <c r="C1279" s="81"/>
      <c r="D1279" s="82"/>
      <c r="E1279" s="82"/>
      <c r="F1279" s="83"/>
      <c r="G1279" s="84"/>
      <c r="H1279" s="84"/>
      <c r="I1279" s="205"/>
      <c r="J1279" s="169">
        <v>41088</v>
      </c>
      <c r="K1279" s="89">
        <v>-12</v>
      </c>
      <c r="L1279" s="88">
        <f t="shared" si="161"/>
        <v>1015358</v>
      </c>
      <c r="M1279" s="154" t="s">
        <v>492</v>
      </c>
    </row>
    <row r="1280" spans="1:13" s="258" customFormat="1" ht="28.5" customHeight="1">
      <c r="A1280" s="80"/>
      <c r="B1280" s="129">
        <v>1001269</v>
      </c>
      <c r="C1280" s="81"/>
      <c r="D1280" s="82"/>
      <c r="E1280" s="82"/>
      <c r="F1280" s="83"/>
      <c r="G1280" s="84"/>
      <c r="H1280" s="84"/>
      <c r="I1280" s="205"/>
      <c r="J1280" s="169">
        <v>41179</v>
      </c>
      <c r="K1280" s="89">
        <v>-32</v>
      </c>
      <c r="L1280" s="88">
        <f t="shared" si="161"/>
        <v>1015326</v>
      </c>
      <c r="M1280" s="154" t="s">
        <v>492</v>
      </c>
    </row>
    <row r="1281" spans="1:15" s="258" customFormat="1" ht="28.5" customHeight="1">
      <c r="A1281" s="80"/>
      <c r="B1281" s="129">
        <v>1001269</v>
      </c>
      <c r="C1281" s="81"/>
      <c r="D1281" s="82"/>
      <c r="E1281" s="82"/>
      <c r="F1281" s="83"/>
      <c r="G1281" s="84"/>
      <c r="H1281" s="84"/>
      <c r="I1281" s="198"/>
      <c r="J1281" s="169">
        <v>41270</v>
      </c>
      <c r="K1281" s="89">
        <v>-5</v>
      </c>
      <c r="L1281" s="88">
        <f t="shared" si="161"/>
        <v>1015321</v>
      </c>
      <c r="M1281" s="154" t="s">
        <v>492</v>
      </c>
      <c r="O1281" s="145"/>
    </row>
    <row r="1282" spans="1:15" s="258" customFormat="1" ht="29.25" customHeight="1">
      <c r="A1282" s="195">
        <v>40156</v>
      </c>
      <c r="B1282" s="193" t="s">
        <v>249</v>
      </c>
      <c r="C1282" s="193" t="s">
        <v>118</v>
      </c>
      <c r="D1282" s="187" t="s">
        <v>119</v>
      </c>
      <c r="E1282" s="171" t="s">
        <v>12</v>
      </c>
      <c r="F1282" s="103" t="s">
        <v>147</v>
      </c>
      <c r="G1282" s="98">
        <v>230000</v>
      </c>
      <c r="H1282" s="92" t="s">
        <v>70</v>
      </c>
      <c r="I1282" s="205"/>
      <c r="J1282" s="143">
        <v>40200</v>
      </c>
      <c r="K1282" s="147">
        <v>10000</v>
      </c>
      <c r="L1282" s="88">
        <f t="shared" si="151"/>
        <v>240000</v>
      </c>
      <c r="M1282" s="156" t="s">
        <v>294</v>
      </c>
    </row>
    <row r="1283" spans="1:15" s="258" customFormat="1" ht="29.25" customHeight="1">
      <c r="A1283" s="190"/>
      <c r="B1283" s="136">
        <v>10141</v>
      </c>
      <c r="C1283" s="186"/>
      <c r="D1283" s="188"/>
      <c r="E1283" s="172"/>
      <c r="F1283" s="104"/>
      <c r="G1283" s="100"/>
      <c r="H1283" s="82"/>
      <c r="I1283" s="205"/>
      <c r="J1283" s="169">
        <v>40263</v>
      </c>
      <c r="K1283" s="87">
        <v>440000</v>
      </c>
      <c r="L1283" s="88">
        <f>L1282+K1283</f>
        <v>680000</v>
      </c>
      <c r="M1283" s="154" t="s">
        <v>50</v>
      </c>
    </row>
    <row r="1284" spans="1:15" s="258" customFormat="1" ht="28.5" customHeight="1">
      <c r="A1284" s="80"/>
      <c r="B1284" s="136">
        <v>10141</v>
      </c>
      <c r="C1284" s="160"/>
      <c r="D1284" s="172"/>
      <c r="E1284" s="107"/>
      <c r="F1284" s="104"/>
      <c r="G1284" s="100"/>
      <c r="H1284" s="82"/>
      <c r="I1284" s="205"/>
      <c r="J1284" s="169">
        <v>40373</v>
      </c>
      <c r="K1284" s="87">
        <v>-80000</v>
      </c>
      <c r="L1284" s="88">
        <f t="shared" ref="L1284" si="162">L1283+K1284</f>
        <v>600000</v>
      </c>
      <c r="M1284" s="154" t="s">
        <v>50</v>
      </c>
    </row>
    <row r="1285" spans="1:15" s="258" customFormat="1" ht="28.2" customHeight="1">
      <c r="A1285" s="80"/>
      <c r="B1285" s="136">
        <v>10141</v>
      </c>
      <c r="C1285" s="81"/>
      <c r="D1285" s="82"/>
      <c r="E1285" s="82"/>
      <c r="F1285" s="83"/>
      <c r="G1285" s="84"/>
      <c r="H1285" s="82"/>
      <c r="I1285" s="205"/>
      <c r="J1285" s="169">
        <v>40451</v>
      </c>
      <c r="K1285" s="87">
        <v>-19778</v>
      </c>
      <c r="L1285" s="88">
        <f>L1284+K1285</f>
        <v>580222</v>
      </c>
      <c r="M1285" s="154" t="s">
        <v>50</v>
      </c>
    </row>
    <row r="1286" spans="1:15" s="258" customFormat="1" ht="28.5" customHeight="1">
      <c r="A1286" s="80"/>
      <c r="B1286" s="136">
        <v>10141</v>
      </c>
      <c r="C1286" s="81"/>
      <c r="D1286" s="82"/>
      <c r="E1286" s="82"/>
      <c r="F1286" s="83"/>
      <c r="G1286" s="84"/>
      <c r="H1286" s="82"/>
      <c r="I1286" s="198"/>
      <c r="J1286" s="169">
        <v>40466</v>
      </c>
      <c r="K1286" s="87">
        <v>-580222</v>
      </c>
      <c r="L1286" s="88">
        <f>L1285+K1286</f>
        <v>0</v>
      </c>
      <c r="M1286" s="154" t="s">
        <v>178</v>
      </c>
    </row>
    <row r="1287" spans="1:15" s="258" customFormat="1" ht="29.25" customHeight="1">
      <c r="A1287" s="195">
        <v>40156</v>
      </c>
      <c r="B1287" s="193" t="s">
        <v>250</v>
      </c>
      <c r="C1287" s="193" t="s">
        <v>208</v>
      </c>
      <c r="D1287" s="187" t="s">
        <v>98</v>
      </c>
      <c r="E1287" s="171" t="s">
        <v>12</v>
      </c>
      <c r="F1287" s="103" t="s">
        <v>147</v>
      </c>
      <c r="G1287" s="98">
        <v>6160000</v>
      </c>
      <c r="H1287" s="92" t="s">
        <v>70</v>
      </c>
      <c r="I1287" s="205"/>
      <c r="J1287" s="152">
        <v>40200</v>
      </c>
      <c r="K1287" s="147">
        <v>290000</v>
      </c>
      <c r="L1287" s="88">
        <f t="shared" si="151"/>
        <v>6450000</v>
      </c>
      <c r="M1287" s="156" t="s">
        <v>294</v>
      </c>
    </row>
    <row r="1288" spans="1:15" s="258" customFormat="1" ht="29.25" customHeight="1">
      <c r="A1288" s="190"/>
      <c r="B1288" s="136">
        <v>1001226</v>
      </c>
      <c r="C1288" s="186"/>
      <c r="D1288" s="188"/>
      <c r="E1288" s="172"/>
      <c r="F1288" s="104"/>
      <c r="G1288" s="100"/>
      <c r="H1288" s="82"/>
      <c r="I1288" s="205"/>
      <c r="J1288" s="169">
        <v>40263</v>
      </c>
      <c r="K1288" s="87">
        <v>40000</v>
      </c>
      <c r="L1288" s="88">
        <f>L1287+K1288</f>
        <v>6490000</v>
      </c>
      <c r="M1288" s="154" t="s">
        <v>50</v>
      </c>
    </row>
    <row r="1289" spans="1:15" s="258" customFormat="1" ht="28.5" customHeight="1">
      <c r="A1289" s="80"/>
      <c r="B1289" s="215">
        <v>1001226</v>
      </c>
      <c r="C1289" s="160"/>
      <c r="D1289" s="172"/>
      <c r="E1289" s="107"/>
      <c r="F1289" s="104"/>
      <c r="G1289" s="100"/>
      <c r="H1289" s="82"/>
      <c r="I1289" s="205"/>
      <c r="J1289" s="169">
        <v>40373</v>
      </c>
      <c r="K1289" s="87">
        <v>-2890000</v>
      </c>
      <c r="L1289" s="88">
        <f t="shared" ref="L1289" si="163">L1288+K1289</f>
        <v>3600000</v>
      </c>
      <c r="M1289" s="154" t="s">
        <v>50</v>
      </c>
    </row>
    <row r="1290" spans="1:15" s="258" customFormat="1" ht="28.5" customHeight="1">
      <c r="A1290" s="80"/>
      <c r="B1290" s="131">
        <v>1001226</v>
      </c>
      <c r="C1290" s="81"/>
      <c r="D1290" s="82"/>
      <c r="E1290" s="82"/>
      <c r="F1290" s="83"/>
      <c r="G1290" s="84"/>
      <c r="H1290" s="82"/>
      <c r="I1290" s="205"/>
      <c r="J1290" s="169">
        <v>40451</v>
      </c>
      <c r="K1290" s="87">
        <v>606612</v>
      </c>
      <c r="L1290" s="88">
        <f t="shared" ref="L1290:L1296" si="164">L1289+K1290</f>
        <v>4206612</v>
      </c>
      <c r="M1290" s="154" t="s">
        <v>50</v>
      </c>
    </row>
    <row r="1291" spans="1:15" s="258" customFormat="1" ht="28.5" customHeight="1">
      <c r="A1291" s="80"/>
      <c r="B1291" s="131">
        <v>1001226</v>
      </c>
      <c r="C1291" s="81"/>
      <c r="D1291" s="82"/>
      <c r="E1291" s="82"/>
      <c r="F1291" s="83"/>
      <c r="G1291" s="84"/>
      <c r="H1291" s="82"/>
      <c r="I1291" s="205"/>
      <c r="J1291" s="169">
        <v>40549</v>
      </c>
      <c r="K1291" s="89">
        <v>-4</v>
      </c>
      <c r="L1291" s="88">
        <f t="shared" si="164"/>
        <v>4206608</v>
      </c>
      <c r="M1291" s="154" t="s">
        <v>50</v>
      </c>
    </row>
    <row r="1292" spans="1:15" s="258" customFormat="1" ht="28.5" customHeight="1">
      <c r="A1292" s="80"/>
      <c r="B1292" s="131">
        <v>1001226</v>
      </c>
      <c r="C1292" s="81"/>
      <c r="D1292" s="82"/>
      <c r="E1292" s="82"/>
      <c r="F1292" s="83"/>
      <c r="G1292" s="84"/>
      <c r="H1292" s="82"/>
      <c r="I1292" s="205"/>
      <c r="J1292" s="169">
        <v>40632</v>
      </c>
      <c r="K1292" s="89">
        <v>-4</v>
      </c>
      <c r="L1292" s="88">
        <f t="shared" si="164"/>
        <v>4206604</v>
      </c>
      <c r="M1292" s="154" t="s">
        <v>492</v>
      </c>
    </row>
    <row r="1293" spans="1:15" s="258" customFormat="1" ht="28.5" customHeight="1">
      <c r="A1293" s="80"/>
      <c r="B1293" s="131">
        <v>1001226</v>
      </c>
      <c r="C1293" s="81"/>
      <c r="D1293" s="82"/>
      <c r="E1293" s="82"/>
      <c r="F1293" s="83"/>
      <c r="G1293" s="84"/>
      <c r="H1293" s="82"/>
      <c r="I1293" s="205"/>
      <c r="J1293" s="169">
        <v>40723</v>
      </c>
      <c r="K1293" s="89">
        <v>-35</v>
      </c>
      <c r="L1293" s="88">
        <f t="shared" si="164"/>
        <v>4206569</v>
      </c>
      <c r="M1293" s="154" t="s">
        <v>492</v>
      </c>
    </row>
    <row r="1294" spans="1:15" s="258" customFormat="1" ht="28.2" customHeight="1">
      <c r="A1294" s="80"/>
      <c r="B1294" s="136">
        <v>1001226</v>
      </c>
      <c r="C1294" s="81"/>
      <c r="D1294" s="82"/>
      <c r="E1294" s="82"/>
      <c r="F1294" s="83"/>
      <c r="G1294" s="84"/>
      <c r="H1294" s="82"/>
      <c r="I1294" s="205"/>
      <c r="J1294" s="169">
        <v>41088</v>
      </c>
      <c r="K1294" s="87">
        <v>-9</v>
      </c>
      <c r="L1294" s="88">
        <f t="shared" si="164"/>
        <v>4206560</v>
      </c>
      <c r="M1294" s="154" t="s">
        <v>492</v>
      </c>
    </row>
    <row r="1295" spans="1:15" s="258" customFormat="1" ht="28.2" customHeight="1">
      <c r="A1295" s="80"/>
      <c r="B1295" s="136">
        <v>1001226</v>
      </c>
      <c r="C1295" s="81"/>
      <c r="D1295" s="82"/>
      <c r="E1295" s="82"/>
      <c r="F1295" s="83"/>
      <c r="G1295" s="84"/>
      <c r="H1295" s="82"/>
      <c r="I1295" s="205"/>
      <c r="J1295" s="169">
        <v>41179</v>
      </c>
      <c r="K1295" s="87">
        <v>-14</v>
      </c>
      <c r="L1295" s="88">
        <f t="shared" si="164"/>
        <v>4206546</v>
      </c>
      <c r="M1295" s="154" t="s">
        <v>492</v>
      </c>
    </row>
    <row r="1296" spans="1:15" s="258" customFormat="1" ht="28.5" customHeight="1">
      <c r="A1296" s="80"/>
      <c r="B1296" s="136">
        <v>1001226</v>
      </c>
      <c r="C1296" s="81"/>
      <c r="D1296" s="82"/>
      <c r="E1296" s="82"/>
      <c r="F1296" s="83"/>
      <c r="G1296" s="84"/>
      <c r="H1296" s="82"/>
      <c r="I1296" s="198"/>
      <c r="J1296" s="169">
        <v>41270</v>
      </c>
      <c r="K1296" s="87">
        <v>-2</v>
      </c>
      <c r="L1296" s="88">
        <f t="shared" si="164"/>
        <v>4206544</v>
      </c>
      <c r="M1296" s="154" t="s">
        <v>492</v>
      </c>
    </row>
    <row r="1297" spans="1:15" s="258" customFormat="1" ht="29.25" customHeight="1">
      <c r="A1297" s="195">
        <v>40156</v>
      </c>
      <c r="B1297" s="193" t="s">
        <v>251</v>
      </c>
      <c r="C1297" s="193" t="s">
        <v>89</v>
      </c>
      <c r="D1297" s="187" t="s">
        <v>102</v>
      </c>
      <c r="E1297" s="171" t="s">
        <v>12</v>
      </c>
      <c r="F1297" s="103" t="s">
        <v>147</v>
      </c>
      <c r="G1297" s="98">
        <v>2250000</v>
      </c>
      <c r="H1297" s="92" t="s">
        <v>70</v>
      </c>
      <c r="I1297" s="205"/>
      <c r="J1297" s="152">
        <v>40200</v>
      </c>
      <c r="K1297" s="147">
        <v>100000</v>
      </c>
      <c r="L1297" s="88">
        <f t="shared" si="151"/>
        <v>2350000</v>
      </c>
      <c r="M1297" s="156" t="s">
        <v>294</v>
      </c>
    </row>
    <row r="1298" spans="1:15" s="258" customFormat="1" ht="29.25" customHeight="1">
      <c r="A1298" s="190"/>
      <c r="B1298" s="136">
        <v>1000638</v>
      </c>
      <c r="C1298" s="186"/>
      <c r="D1298" s="188"/>
      <c r="E1298" s="172"/>
      <c r="F1298" s="104"/>
      <c r="G1298" s="100"/>
      <c r="H1298" s="82"/>
      <c r="I1298" s="205"/>
      <c r="J1298" s="169">
        <v>40263</v>
      </c>
      <c r="K1298" s="87">
        <v>-740000</v>
      </c>
      <c r="L1298" s="88">
        <f>L1297+K1298</f>
        <v>1610000</v>
      </c>
      <c r="M1298" s="154" t="s">
        <v>50</v>
      </c>
    </row>
    <row r="1299" spans="1:15" s="258" customFormat="1" ht="28.5" customHeight="1">
      <c r="A1299" s="80"/>
      <c r="B1299" s="215">
        <v>1000638</v>
      </c>
      <c r="C1299" s="160"/>
      <c r="D1299" s="172"/>
      <c r="E1299" s="107"/>
      <c r="F1299" s="104"/>
      <c r="G1299" s="100"/>
      <c r="H1299" s="82"/>
      <c r="I1299" s="205"/>
      <c r="J1299" s="169">
        <v>40373</v>
      </c>
      <c r="K1299" s="87">
        <v>-710000</v>
      </c>
      <c r="L1299" s="88">
        <f t="shared" ref="L1299" si="165">L1298+K1299</f>
        <v>900000</v>
      </c>
      <c r="M1299" s="154" t="s">
        <v>50</v>
      </c>
    </row>
    <row r="1300" spans="1:15" s="258" customFormat="1" ht="28.5" customHeight="1">
      <c r="A1300" s="80"/>
      <c r="B1300" s="131">
        <v>1000638</v>
      </c>
      <c r="C1300" s="81"/>
      <c r="D1300" s="82"/>
      <c r="E1300" s="82"/>
      <c r="F1300" s="83"/>
      <c r="G1300" s="84"/>
      <c r="H1300" s="82"/>
      <c r="I1300" s="205"/>
      <c r="J1300" s="169">
        <v>40451</v>
      </c>
      <c r="K1300" s="87">
        <v>550556</v>
      </c>
      <c r="L1300" s="88">
        <f t="shared" ref="L1300:L1305" si="166">L1299+K1300</f>
        <v>1450556</v>
      </c>
      <c r="M1300" s="154" t="s">
        <v>50</v>
      </c>
    </row>
    <row r="1301" spans="1:15" s="258" customFormat="1" ht="28.5" customHeight="1">
      <c r="A1301" s="80"/>
      <c r="B1301" s="131">
        <v>1000638</v>
      </c>
      <c r="C1301" s="81"/>
      <c r="D1301" s="82"/>
      <c r="E1301" s="82"/>
      <c r="F1301" s="83"/>
      <c r="G1301" s="84"/>
      <c r="H1301" s="82"/>
      <c r="I1301" s="205"/>
      <c r="J1301" s="169">
        <v>40549</v>
      </c>
      <c r="K1301" s="89">
        <v>-1</v>
      </c>
      <c r="L1301" s="88">
        <f t="shared" si="166"/>
        <v>1450555</v>
      </c>
      <c r="M1301" s="154" t="s">
        <v>50</v>
      </c>
    </row>
    <row r="1302" spans="1:15" s="258" customFormat="1" ht="28.5" customHeight="1">
      <c r="A1302" s="80"/>
      <c r="B1302" s="131" t="s">
        <v>549</v>
      </c>
      <c r="C1302" s="81"/>
      <c r="D1302" s="82"/>
      <c r="E1302" s="82"/>
      <c r="F1302" s="83"/>
      <c r="G1302" s="84"/>
      <c r="H1302" s="82"/>
      <c r="I1302" s="205"/>
      <c r="J1302" s="169">
        <v>40632</v>
      </c>
      <c r="K1302" s="89">
        <v>-1</v>
      </c>
      <c r="L1302" s="88">
        <f t="shared" si="166"/>
        <v>1450554</v>
      </c>
      <c r="M1302" s="154" t="s">
        <v>492</v>
      </c>
    </row>
    <row r="1303" spans="1:15" s="258" customFormat="1" ht="28.5" customHeight="1">
      <c r="A1303" s="80"/>
      <c r="B1303" s="131">
        <v>1000638</v>
      </c>
      <c r="C1303" s="81"/>
      <c r="D1303" s="82"/>
      <c r="E1303" s="82"/>
      <c r="F1303" s="83"/>
      <c r="G1303" s="84"/>
      <c r="H1303" s="82"/>
      <c r="I1303" s="205"/>
      <c r="J1303" s="169">
        <v>40723</v>
      </c>
      <c r="K1303" s="89">
        <v>-11</v>
      </c>
      <c r="L1303" s="88">
        <f t="shared" si="166"/>
        <v>1450543</v>
      </c>
      <c r="M1303" s="154" t="s">
        <v>492</v>
      </c>
    </row>
    <row r="1304" spans="1:15" s="258" customFormat="1" ht="28.2" customHeight="1">
      <c r="A1304" s="80"/>
      <c r="B1304" s="136">
        <v>1000638</v>
      </c>
      <c r="C1304" s="81"/>
      <c r="D1304" s="82"/>
      <c r="E1304" s="82"/>
      <c r="F1304" s="83"/>
      <c r="G1304" s="84"/>
      <c r="H1304" s="82"/>
      <c r="I1304" s="205"/>
      <c r="J1304" s="169">
        <v>41179</v>
      </c>
      <c r="K1304" s="87">
        <v>30907</v>
      </c>
      <c r="L1304" s="88">
        <f t="shared" si="166"/>
        <v>1481450</v>
      </c>
      <c r="M1304" s="154" t="s">
        <v>492</v>
      </c>
    </row>
    <row r="1305" spans="1:15" s="258" customFormat="1" ht="28.5" customHeight="1">
      <c r="A1305" s="80"/>
      <c r="B1305" s="136">
        <v>1000638</v>
      </c>
      <c r="C1305" s="81"/>
      <c r="D1305" s="82"/>
      <c r="E1305" s="82"/>
      <c r="F1305" s="83"/>
      <c r="G1305" s="84"/>
      <c r="H1305" s="82"/>
      <c r="I1305" s="198"/>
      <c r="J1305" s="169">
        <v>41270</v>
      </c>
      <c r="K1305" s="87">
        <v>58688</v>
      </c>
      <c r="L1305" s="88">
        <f t="shared" si="166"/>
        <v>1540138</v>
      </c>
      <c r="M1305" s="154" t="s">
        <v>492</v>
      </c>
      <c r="O1305" s="145"/>
    </row>
    <row r="1306" spans="1:15" s="258" customFormat="1" ht="29.25" customHeight="1">
      <c r="A1306" s="195">
        <v>40158</v>
      </c>
      <c r="B1306" s="193" t="s">
        <v>255</v>
      </c>
      <c r="C1306" s="193" t="s">
        <v>263</v>
      </c>
      <c r="D1306" s="187" t="s">
        <v>97</v>
      </c>
      <c r="E1306" s="171" t="s">
        <v>12</v>
      </c>
      <c r="F1306" s="103" t="s">
        <v>147</v>
      </c>
      <c r="G1306" s="98">
        <v>310000</v>
      </c>
      <c r="H1306" s="92" t="s">
        <v>70</v>
      </c>
      <c r="I1306" s="205"/>
      <c r="J1306" s="152">
        <v>40200</v>
      </c>
      <c r="K1306" s="147">
        <v>20000</v>
      </c>
      <c r="L1306" s="88">
        <f t="shared" si="151"/>
        <v>330000</v>
      </c>
      <c r="M1306" s="156" t="s">
        <v>294</v>
      </c>
    </row>
    <row r="1307" spans="1:15" s="258" customFormat="1" ht="29.25" customHeight="1">
      <c r="A1307" s="190"/>
      <c r="B1307" s="215">
        <v>10125</v>
      </c>
      <c r="C1307" s="186"/>
      <c r="D1307" s="188"/>
      <c r="E1307" s="172"/>
      <c r="F1307" s="104"/>
      <c r="G1307" s="100"/>
      <c r="H1307" s="82"/>
      <c r="I1307" s="205"/>
      <c r="J1307" s="169">
        <v>40263</v>
      </c>
      <c r="K1307" s="87">
        <v>820000</v>
      </c>
      <c r="L1307" s="88">
        <f>L1306+K1307</f>
        <v>1150000</v>
      </c>
      <c r="M1307" s="154" t="s">
        <v>50</v>
      </c>
    </row>
    <row r="1308" spans="1:15" s="258" customFormat="1" ht="28.5" customHeight="1">
      <c r="A1308" s="80"/>
      <c r="B1308" s="215">
        <v>10125</v>
      </c>
      <c r="C1308" s="160"/>
      <c r="D1308" s="172"/>
      <c r="E1308" s="107"/>
      <c r="F1308" s="104"/>
      <c r="G1308" s="100"/>
      <c r="H1308" s="82"/>
      <c r="I1308" s="205"/>
      <c r="J1308" s="169">
        <v>40373</v>
      </c>
      <c r="K1308" s="87">
        <v>-350000</v>
      </c>
      <c r="L1308" s="88">
        <f t="shared" ref="L1308" si="167">L1307+K1308</f>
        <v>800000</v>
      </c>
      <c r="M1308" s="154" t="s">
        <v>50</v>
      </c>
    </row>
    <row r="1309" spans="1:15" s="258" customFormat="1" ht="28.5" customHeight="1">
      <c r="A1309" s="80"/>
      <c r="B1309" s="131">
        <v>10125</v>
      </c>
      <c r="C1309" s="81"/>
      <c r="D1309" s="82"/>
      <c r="E1309" s="82"/>
      <c r="F1309" s="83"/>
      <c r="G1309" s="84"/>
      <c r="H1309" s="82"/>
      <c r="I1309" s="205"/>
      <c r="J1309" s="169">
        <v>40451</v>
      </c>
      <c r="K1309" s="87">
        <v>70334</v>
      </c>
      <c r="L1309" s="88">
        <f t="shared" ref="L1309:L1314" si="168">L1308+K1309</f>
        <v>870334</v>
      </c>
      <c r="M1309" s="154" t="s">
        <v>50</v>
      </c>
    </row>
    <row r="1310" spans="1:15" s="258" customFormat="1" ht="28.5" customHeight="1">
      <c r="A1310" s="80"/>
      <c r="B1310" s="131">
        <v>10125</v>
      </c>
      <c r="C1310" s="81"/>
      <c r="D1310" s="82"/>
      <c r="E1310" s="82"/>
      <c r="F1310" s="83"/>
      <c r="G1310" s="84"/>
      <c r="H1310" s="82"/>
      <c r="I1310" s="205"/>
      <c r="J1310" s="169">
        <v>40549</v>
      </c>
      <c r="K1310" s="89">
        <v>-1</v>
      </c>
      <c r="L1310" s="88">
        <f t="shared" si="168"/>
        <v>870333</v>
      </c>
      <c r="M1310" s="154" t="s">
        <v>50</v>
      </c>
    </row>
    <row r="1311" spans="1:15" s="258" customFormat="1" ht="28.5" customHeight="1">
      <c r="A1311" s="80"/>
      <c r="B1311" s="131">
        <v>10125</v>
      </c>
      <c r="C1311" s="81"/>
      <c r="D1311" s="82"/>
      <c r="E1311" s="82"/>
      <c r="F1311" s="83"/>
      <c r="G1311" s="84"/>
      <c r="H1311" s="82"/>
      <c r="I1311" s="205"/>
      <c r="J1311" s="169">
        <v>40632</v>
      </c>
      <c r="K1311" s="89">
        <v>-1</v>
      </c>
      <c r="L1311" s="88">
        <f t="shared" si="168"/>
        <v>870332</v>
      </c>
      <c r="M1311" s="154" t="s">
        <v>492</v>
      </c>
    </row>
    <row r="1312" spans="1:15" s="258" customFormat="1" ht="28.5" customHeight="1">
      <c r="A1312" s="80"/>
      <c r="B1312" s="131">
        <v>10125</v>
      </c>
      <c r="C1312" s="81"/>
      <c r="D1312" s="82"/>
      <c r="E1312" s="82"/>
      <c r="F1312" s="83"/>
      <c r="G1312" s="84"/>
      <c r="H1312" s="82"/>
      <c r="I1312" s="205"/>
      <c r="J1312" s="169">
        <v>40723</v>
      </c>
      <c r="K1312" s="89">
        <v>-13</v>
      </c>
      <c r="L1312" s="88">
        <f t="shared" si="168"/>
        <v>870319</v>
      </c>
      <c r="M1312" s="154" t="s">
        <v>492</v>
      </c>
    </row>
    <row r="1313" spans="1:13" s="258" customFormat="1" ht="28.5" customHeight="1">
      <c r="A1313" s="80"/>
      <c r="B1313" s="131">
        <v>10125</v>
      </c>
      <c r="C1313" s="81"/>
      <c r="D1313" s="82"/>
      <c r="E1313" s="82"/>
      <c r="F1313" s="83"/>
      <c r="G1313" s="84"/>
      <c r="H1313" s="82"/>
      <c r="I1313" s="205"/>
      <c r="J1313" s="169">
        <v>41088</v>
      </c>
      <c r="K1313" s="89">
        <v>-10</v>
      </c>
      <c r="L1313" s="88">
        <f t="shared" si="168"/>
        <v>870309</v>
      </c>
      <c r="M1313" s="154" t="s">
        <v>492</v>
      </c>
    </row>
    <row r="1314" spans="1:13" s="258" customFormat="1" ht="28.5" customHeight="1">
      <c r="A1314" s="80"/>
      <c r="B1314" s="129"/>
      <c r="C1314" s="81"/>
      <c r="D1314" s="82"/>
      <c r="E1314" s="82"/>
      <c r="F1314" s="83"/>
      <c r="G1314" s="96"/>
      <c r="H1314" s="97"/>
      <c r="I1314" s="198">
        <v>12</v>
      </c>
      <c r="J1314" s="169">
        <v>41096</v>
      </c>
      <c r="K1314" s="89">
        <v>-856986.1</v>
      </c>
      <c r="L1314" s="88">
        <f t="shared" si="168"/>
        <v>13322.900000000023</v>
      </c>
      <c r="M1314" s="178" t="s">
        <v>178</v>
      </c>
    </row>
    <row r="1315" spans="1:13" s="258" customFormat="1" ht="29.25" customHeight="1">
      <c r="A1315" s="195">
        <v>40158</v>
      </c>
      <c r="B1315" s="162" t="s">
        <v>256</v>
      </c>
      <c r="C1315" s="193" t="s">
        <v>260</v>
      </c>
      <c r="D1315" s="187" t="s">
        <v>97</v>
      </c>
      <c r="E1315" s="171" t="s">
        <v>12</v>
      </c>
      <c r="F1315" s="103" t="s">
        <v>147</v>
      </c>
      <c r="G1315" s="98">
        <v>370000</v>
      </c>
      <c r="H1315" s="92" t="s">
        <v>70</v>
      </c>
      <c r="I1315" s="205"/>
      <c r="J1315" s="152">
        <v>40200</v>
      </c>
      <c r="K1315" s="147">
        <v>20000</v>
      </c>
      <c r="L1315" s="88">
        <f t="shared" si="151"/>
        <v>390000</v>
      </c>
      <c r="M1315" s="156" t="s">
        <v>294</v>
      </c>
    </row>
    <row r="1316" spans="1:13" s="258" customFormat="1" ht="29.25" customHeight="1">
      <c r="A1316" s="190"/>
      <c r="B1316" s="215">
        <v>1000558</v>
      </c>
      <c r="C1316" s="186"/>
      <c r="D1316" s="188"/>
      <c r="E1316" s="172"/>
      <c r="F1316" s="104"/>
      <c r="G1316" s="100"/>
      <c r="H1316" s="82"/>
      <c r="I1316" s="205"/>
      <c r="J1316" s="169">
        <v>40263</v>
      </c>
      <c r="K1316" s="87">
        <v>1250000</v>
      </c>
      <c r="L1316" s="88">
        <f>L1315+K1316</f>
        <v>1640000</v>
      </c>
      <c r="M1316" s="154" t="s">
        <v>50</v>
      </c>
    </row>
    <row r="1317" spans="1:13" s="258" customFormat="1" ht="29.25" customHeight="1">
      <c r="A1317" s="190"/>
      <c r="B1317" s="215">
        <v>1000558</v>
      </c>
      <c r="C1317" s="186"/>
      <c r="D1317" s="188"/>
      <c r="E1317" s="172"/>
      <c r="F1317" s="104"/>
      <c r="G1317" s="100"/>
      <c r="H1317" s="82"/>
      <c r="I1317" s="198"/>
      <c r="J1317" s="177">
        <v>40324</v>
      </c>
      <c r="K1317" s="87">
        <v>-1640000</v>
      </c>
      <c r="L1317" s="88">
        <f>L1316+K1317</f>
        <v>0</v>
      </c>
      <c r="M1317" s="178" t="s">
        <v>178</v>
      </c>
    </row>
    <row r="1318" spans="1:13" s="258" customFormat="1" ht="29.25" customHeight="1">
      <c r="A1318" s="195">
        <v>40158</v>
      </c>
      <c r="B1318" s="162" t="s">
        <v>257</v>
      </c>
      <c r="C1318" s="193" t="s">
        <v>261</v>
      </c>
      <c r="D1318" s="187" t="s">
        <v>102</v>
      </c>
      <c r="E1318" s="171" t="s">
        <v>12</v>
      </c>
      <c r="F1318" s="103" t="s">
        <v>147</v>
      </c>
      <c r="G1318" s="98">
        <v>600000</v>
      </c>
      <c r="H1318" s="92" t="s">
        <v>70</v>
      </c>
      <c r="I1318" s="205"/>
      <c r="J1318" s="152">
        <v>40200</v>
      </c>
      <c r="K1318" s="147">
        <v>30000</v>
      </c>
      <c r="L1318" s="88">
        <f t="shared" si="151"/>
        <v>630000</v>
      </c>
      <c r="M1318" s="156" t="s">
        <v>294</v>
      </c>
    </row>
    <row r="1319" spans="1:13" s="258" customFormat="1" ht="29.25" customHeight="1">
      <c r="A1319" s="190"/>
      <c r="B1319" s="215">
        <v>10139</v>
      </c>
      <c r="C1319" s="186"/>
      <c r="D1319" s="188"/>
      <c r="E1319" s="172"/>
      <c r="F1319" s="104"/>
      <c r="G1319" s="100"/>
      <c r="H1319" s="82"/>
      <c r="I1319" s="205"/>
      <c r="J1319" s="169">
        <v>40263</v>
      </c>
      <c r="K1319" s="87">
        <v>400000</v>
      </c>
      <c r="L1319" s="88">
        <f>L1318+K1319</f>
        <v>1030000</v>
      </c>
      <c r="M1319" s="154" t="s">
        <v>50</v>
      </c>
    </row>
    <row r="1320" spans="1:13" s="258" customFormat="1" ht="28.5" customHeight="1">
      <c r="A1320" s="80"/>
      <c r="B1320" s="215">
        <v>10139</v>
      </c>
      <c r="C1320" s="160"/>
      <c r="D1320" s="172"/>
      <c r="E1320" s="107"/>
      <c r="F1320" s="104"/>
      <c r="G1320" s="100"/>
      <c r="H1320" s="82"/>
      <c r="I1320" s="205"/>
      <c r="J1320" s="169">
        <v>40373</v>
      </c>
      <c r="K1320" s="87">
        <v>-330000</v>
      </c>
      <c r="L1320" s="88">
        <f t="shared" ref="L1320" si="169">L1319+K1320</f>
        <v>700000</v>
      </c>
      <c r="M1320" s="154" t="s">
        <v>50</v>
      </c>
    </row>
    <row r="1321" spans="1:13" s="258" customFormat="1" ht="28.5" customHeight="1">
      <c r="A1321" s="80"/>
      <c r="B1321" s="215">
        <v>10139</v>
      </c>
      <c r="C1321" s="81"/>
      <c r="D1321" s="82"/>
      <c r="E1321" s="82"/>
      <c r="F1321" s="83"/>
      <c r="G1321" s="84"/>
      <c r="H1321" s="82"/>
      <c r="I1321" s="205"/>
      <c r="J1321" s="169">
        <v>40451</v>
      </c>
      <c r="K1321" s="87">
        <v>25278</v>
      </c>
      <c r="L1321" s="88">
        <f>L1320+K1321</f>
        <v>725278</v>
      </c>
      <c r="M1321" s="154" t="s">
        <v>50</v>
      </c>
    </row>
    <row r="1322" spans="1:13" s="258" customFormat="1" ht="28.5" customHeight="1">
      <c r="A1322" s="80"/>
      <c r="B1322" s="215">
        <v>10139</v>
      </c>
      <c r="C1322" s="81"/>
      <c r="D1322" s="82"/>
      <c r="E1322" s="82"/>
      <c r="F1322" s="83"/>
      <c r="G1322" s="84"/>
      <c r="H1322" s="82"/>
      <c r="I1322" s="205"/>
      <c r="J1322" s="169">
        <v>40549</v>
      </c>
      <c r="K1322" s="89">
        <v>-1</v>
      </c>
      <c r="L1322" s="88">
        <f>L1321+K1322</f>
        <v>725277</v>
      </c>
      <c r="M1322" s="154" t="s">
        <v>50</v>
      </c>
    </row>
    <row r="1323" spans="1:13" s="258" customFormat="1" ht="28.5" customHeight="1">
      <c r="A1323" s="108"/>
      <c r="B1323" s="215">
        <v>10139</v>
      </c>
      <c r="C1323" s="109"/>
      <c r="D1323" s="97"/>
      <c r="E1323" s="97"/>
      <c r="F1323" s="110"/>
      <c r="G1323" s="96"/>
      <c r="H1323" s="97"/>
      <c r="I1323" s="198"/>
      <c r="J1323" s="169">
        <v>40591</v>
      </c>
      <c r="K1323" s="87">
        <v>-725277</v>
      </c>
      <c r="L1323" s="88">
        <f t="shared" ref="L1323" si="170">L1322+K1323</f>
        <v>0</v>
      </c>
      <c r="M1323" s="154" t="s">
        <v>178</v>
      </c>
    </row>
    <row r="1324" spans="1:13" s="258" customFormat="1" ht="29.25" customHeight="1">
      <c r="A1324" s="195">
        <v>40158</v>
      </c>
      <c r="B1324" s="162" t="s">
        <v>258</v>
      </c>
      <c r="C1324" s="193" t="s">
        <v>14</v>
      </c>
      <c r="D1324" s="187" t="s">
        <v>103</v>
      </c>
      <c r="E1324" s="171" t="s">
        <v>12</v>
      </c>
      <c r="F1324" s="103" t="s">
        <v>147</v>
      </c>
      <c r="G1324" s="98">
        <v>630000</v>
      </c>
      <c r="H1324" s="92" t="s">
        <v>70</v>
      </c>
      <c r="I1324" s="205"/>
      <c r="J1324" s="143">
        <v>40200</v>
      </c>
      <c r="K1324" s="147">
        <v>30000</v>
      </c>
      <c r="L1324" s="88">
        <f t="shared" si="151"/>
        <v>660000</v>
      </c>
      <c r="M1324" s="156" t="s">
        <v>294</v>
      </c>
    </row>
    <row r="1325" spans="1:13" s="258" customFormat="1" ht="29.25" customHeight="1">
      <c r="A1325" s="190"/>
      <c r="B1325" s="215">
        <v>1000753</v>
      </c>
      <c r="C1325" s="186"/>
      <c r="D1325" s="188"/>
      <c r="E1325" s="172"/>
      <c r="F1325" s="104"/>
      <c r="G1325" s="100"/>
      <c r="H1325" s="82"/>
      <c r="I1325" s="205"/>
      <c r="J1325" s="169">
        <v>40263</v>
      </c>
      <c r="K1325" s="87">
        <v>800000</v>
      </c>
      <c r="L1325" s="88">
        <f>L1324+K1325</f>
        <v>1460000</v>
      </c>
      <c r="M1325" s="154" t="s">
        <v>50</v>
      </c>
    </row>
    <row r="1326" spans="1:13" s="258" customFormat="1" ht="28.5" customHeight="1">
      <c r="A1326" s="80"/>
      <c r="B1326" s="215">
        <v>1000753</v>
      </c>
      <c r="C1326" s="160"/>
      <c r="D1326" s="172"/>
      <c r="E1326" s="107"/>
      <c r="F1326" s="104"/>
      <c r="G1326" s="100"/>
      <c r="H1326" s="82"/>
      <c r="I1326" s="205"/>
      <c r="J1326" s="169">
        <v>40373</v>
      </c>
      <c r="K1326" s="87">
        <v>-360000</v>
      </c>
      <c r="L1326" s="88">
        <f t="shared" ref="L1326" si="171">L1325+K1326</f>
        <v>1100000</v>
      </c>
      <c r="M1326" s="154" t="s">
        <v>50</v>
      </c>
    </row>
    <row r="1327" spans="1:13" s="258" customFormat="1" ht="28.5" customHeight="1">
      <c r="A1327" s="80"/>
      <c r="B1327" s="131">
        <v>1000753</v>
      </c>
      <c r="C1327" s="81"/>
      <c r="D1327" s="82"/>
      <c r="E1327" s="82"/>
      <c r="F1327" s="83"/>
      <c r="G1327" s="84"/>
      <c r="H1327" s="82"/>
      <c r="I1327" s="205"/>
      <c r="J1327" s="169">
        <v>40451</v>
      </c>
      <c r="K1327" s="87">
        <v>60445</v>
      </c>
      <c r="L1327" s="88">
        <f t="shared" ref="L1327:L1333" si="172">L1326+K1327</f>
        <v>1160445</v>
      </c>
      <c r="M1327" s="154" t="s">
        <v>50</v>
      </c>
    </row>
    <row r="1328" spans="1:13" s="258" customFormat="1" ht="28.5" customHeight="1">
      <c r="A1328" s="80"/>
      <c r="B1328" s="131">
        <v>1000753</v>
      </c>
      <c r="C1328" s="81"/>
      <c r="D1328" s="82"/>
      <c r="E1328" s="82"/>
      <c r="F1328" s="83"/>
      <c r="G1328" s="84"/>
      <c r="H1328" s="82"/>
      <c r="I1328" s="205"/>
      <c r="J1328" s="169">
        <v>40549</v>
      </c>
      <c r="K1328" s="89">
        <v>-2</v>
      </c>
      <c r="L1328" s="88">
        <f t="shared" si="172"/>
        <v>1160443</v>
      </c>
      <c r="M1328" s="154" t="s">
        <v>50</v>
      </c>
    </row>
    <row r="1329" spans="1:13" s="258" customFormat="1" ht="28.5" customHeight="1">
      <c r="A1329" s="80"/>
      <c r="B1329" s="131">
        <v>1000753</v>
      </c>
      <c r="C1329" s="81"/>
      <c r="D1329" s="82"/>
      <c r="E1329" s="82"/>
      <c r="F1329" s="83"/>
      <c r="G1329" s="84"/>
      <c r="H1329" s="82"/>
      <c r="I1329" s="205"/>
      <c r="J1329" s="169">
        <v>40632</v>
      </c>
      <c r="K1329" s="89">
        <v>-2</v>
      </c>
      <c r="L1329" s="88">
        <f t="shared" si="172"/>
        <v>1160441</v>
      </c>
      <c r="M1329" s="154" t="s">
        <v>492</v>
      </c>
    </row>
    <row r="1330" spans="1:13" s="258" customFormat="1" ht="28.5" customHeight="1">
      <c r="A1330" s="80"/>
      <c r="B1330" s="215">
        <v>1000753</v>
      </c>
      <c r="C1330" s="81"/>
      <c r="D1330" s="82"/>
      <c r="E1330" s="82"/>
      <c r="F1330" s="83"/>
      <c r="G1330" s="84"/>
      <c r="H1330" s="82"/>
      <c r="I1330" s="205"/>
      <c r="J1330" s="169">
        <v>40723</v>
      </c>
      <c r="K1330" s="89">
        <v>-18</v>
      </c>
      <c r="L1330" s="88">
        <f t="shared" si="172"/>
        <v>1160423</v>
      </c>
      <c r="M1330" s="154" t="s">
        <v>492</v>
      </c>
    </row>
    <row r="1331" spans="1:13" s="258" customFormat="1" ht="28.5" customHeight="1">
      <c r="A1331" s="80"/>
      <c r="B1331" s="215">
        <v>1000753</v>
      </c>
      <c r="C1331" s="81"/>
      <c r="D1331" s="82"/>
      <c r="E1331" s="82"/>
      <c r="F1331" s="83"/>
      <c r="G1331" s="84"/>
      <c r="H1331" s="82"/>
      <c r="I1331" s="205"/>
      <c r="J1331" s="169">
        <v>41088</v>
      </c>
      <c r="K1331" s="89">
        <v>-14</v>
      </c>
      <c r="L1331" s="88">
        <f t="shared" si="172"/>
        <v>1160409</v>
      </c>
      <c r="M1331" s="154" t="s">
        <v>492</v>
      </c>
    </row>
    <row r="1332" spans="1:13" s="258" customFormat="1" ht="28.5" customHeight="1">
      <c r="A1332" s="80"/>
      <c r="B1332" s="215">
        <v>1000753</v>
      </c>
      <c r="C1332" s="81"/>
      <c r="D1332" s="82"/>
      <c r="E1332" s="82"/>
      <c r="F1332" s="83"/>
      <c r="G1332" s="84"/>
      <c r="H1332" s="82"/>
      <c r="I1332" s="205"/>
      <c r="J1332" s="169">
        <v>41179</v>
      </c>
      <c r="K1332" s="89">
        <v>-37</v>
      </c>
      <c r="L1332" s="88">
        <f t="shared" si="172"/>
        <v>1160372</v>
      </c>
      <c r="M1332" s="154" t="s">
        <v>492</v>
      </c>
    </row>
    <row r="1333" spans="1:13" s="258" customFormat="1" ht="28.5" customHeight="1">
      <c r="A1333" s="108"/>
      <c r="B1333" s="215">
        <v>1000753</v>
      </c>
      <c r="C1333" s="109"/>
      <c r="D1333" s="97"/>
      <c r="E1333" s="97"/>
      <c r="F1333" s="110"/>
      <c r="G1333" s="96"/>
      <c r="H1333" s="97"/>
      <c r="I1333" s="198"/>
      <c r="J1333" s="169">
        <v>41270</v>
      </c>
      <c r="K1333" s="87">
        <v>-6</v>
      </c>
      <c r="L1333" s="88">
        <f t="shared" si="172"/>
        <v>1160366</v>
      </c>
      <c r="M1333" s="154" t="s">
        <v>492</v>
      </c>
    </row>
    <row r="1334" spans="1:13" s="258" customFormat="1" ht="29.25" customHeight="1">
      <c r="A1334" s="195">
        <v>40158</v>
      </c>
      <c r="B1334" s="162" t="s">
        <v>259</v>
      </c>
      <c r="C1334" s="193" t="s">
        <v>262</v>
      </c>
      <c r="D1334" s="187" t="s">
        <v>110</v>
      </c>
      <c r="E1334" s="171" t="s">
        <v>12</v>
      </c>
      <c r="F1334" s="103" t="s">
        <v>147</v>
      </c>
      <c r="G1334" s="98">
        <v>150000</v>
      </c>
      <c r="H1334" s="92" t="s">
        <v>70</v>
      </c>
      <c r="I1334" s="205"/>
      <c r="J1334" s="143">
        <v>40289</v>
      </c>
      <c r="K1334" s="147">
        <v>-150000</v>
      </c>
      <c r="L1334" s="88">
        <f>G1334+K1334</f>
        <v>0</v>
      </c>
      <c r="M1334" s="156" t="s">
        <v>178</v>
      </c>
    </row>
    <row r="1335" spans="1:13" s="258" customFormat="1" ht="29.25" customHeight="1">
      <c r="A1335" s="196"/>
      <c r="B1335" s="209">
        <v>1000631</v>
      </c>
      <c r="C1335" s="194"/>
      <c r="D1335" s="189"/>
      <c r="E1335" s="173"/>
      <c r="F1335" s="114"/>
      <c r="G1335" s="115"/>
      <c r="H1335" s="97"/>
      <c r="I1335" s="198">
        <v>9</v>
      </c>
      <c r="J1335" s="143">
        <v>40710</v>
      </c>
      <c r="K1335" s="147">
        <v>100000</v>
      </c>
      <c r="L1335" s="88">
        <f>L1334+K1335</f>
        <v>100000</v>
      </c>
      <c r="M1335" s="154" t="s">
        <v>353</v>
      </c>
    </row>
    <row r="1336" spans="1:13" s="258" customFormat="1" ht="29.25" customHeight="1">
      <c r="A1336" s="195">
        <v>40163</v>
      </c>
      <c r="B1336" s="162" t="s">
        <v>476</v>
      </c>
      <c r="C1336" s="193" t="s">
        <v>268</v>
      </c>
      <c r="D1336" s="187" t="s">
        <v>97</v>
      </c>
      <c r="E1336" s="171" t="s">
        <v>12</v>
      </c>
      <c r="F1336" s="103" t="s">
        <v>147</v>
      </c>
      <c r="G1336" s="98">
        <v>620000</v>
      </c>
      <c r="H1336" s="92" t="s">
        <v>70</v>
      </c>
      <c r="I1336" s="205"/>
      <c r="J1336" s="143">
        <v>40200</v>
      </c>
      <c r="K1336" s="147">
        <v>30000</v>
      </c>
      <c r="L1336" s="88">
        <f t="shared" ref="L1336:L1383" si="173">K1336+G1336</f>
        <v>650000</v>
      </c>
      <c r="M1336" s="156" t="s">
        <v>294</v>
      </c>
    </row>
    <row r="1337" spans="1:13" s="258" customFormat="1" ht="29.25" customHeight="1">
      <c r="A1337" s="190"/>
      <c r="B1337" s="215">
        <v>1000438</v>
      </c>
      <c r="C1337" s="186"/>
      <c r="D1337" s="188"/>
      <c r="E1337" s="172"/>
      <c r="F1337" s="104"/>
      <c r="G1337" s="100"/>
      <c r="H1337" s="82"/>
      <c r="I1337" s="205"/>
      <c r="J1337" s="169">
        <v>40263</v>
      </c>
      <c r="K1337" s="87">
        <v>-580000</v>
      </c>
      <c r="L1337" s="88">
        <f>L1336+K1337</f>
        <v>70000</v>
      </c>
      <c r="M1337" s="154" t="s">
        <v>50</v>
      </c>
    </row>
    <row r="1338" spans="1:13" s="258" customFormat="1" ht="28.5" customHeight="1">
      <c r="A1338" s="80"/>
      <c r="B1338" s="215">
        <v>1000438</v>
      </c>
      <c r="C1338" s="160"/>
      <c r="D1338" s="172"/>
      <c r="E1338" s="107"/>
      <c r="F1338" s="104"/>
      <c r="G1338" s="100"/>
      <c r="H1338" s="82"/>
      <c r="I1338" s="205"/>
      <c r="J1338" s="169">
        <v>40373</v>
      </c>
      <c r="K1338" s="87">
        <v>1430000</v>
      </c>
      <c r="L1338" s="88">
        <f t="shared" ref="L1338" si="174">L1337+K1338</f>
        <v>1500000</v>
      </c>
      <c r="M1338" s="154" t="s">
        <v>50</v>
      </c>
    </row>
    <row r="1339" spans="1:13" s="258" customFormat="1" ht="28.5" customHeight="1">
      <c r="A1339" s="80"/>
      <c r="B1339" s="131">
        <v>1000438</v>
      </c>
      <c r="C1339" s="81"/>
      <c r="D1339" s="82"/>
      <c r="E1339" s="82"/>
      <c r="F1339" s="83"/>
      <c r="G1339" s="84"/>
      <c r="H1339" s="82"/>
      <c r="I1339" s="205"/>
      <c r="J1339" s="169">
        <v>40451</v>
      </c>
      <c r="K1339" s="87">
        <v>95612</v>
      </c>
      <c r="L1339" s="88">
        <f t="shared" ref="L1339:L1345" si="175">L1338+K1339</f>
        <v>1595612</v>
      </c>
      <c r="M1339" s="154" t="s">
        <v>50</v>
      </c>
    </row>
    <row r="1340" spans="1:13" s="258" customFormat="1" ht="28.5" customHeight="1">
      <c r="A1340" s="80"/>
      <c r="B1340" s="131">
        <v>1000438</v>
      </c>
      <c r="C1340" s="81"/>
      <c r="D1340" s="82"/>
      <c r="E1340" s="82"/>
      <c r="F1340" s="83"/>
      <c r="G1340" s="84"/>
      <c r="H1340" s="82"/>
      <c r="I1340" s="205"/>
      <c r="J1340" s="169">
        <v>40549</v>
      </c>
      <c r="K1340" s="89">
        <v>-2</v>
      </c>
      <c r="L1340" s="88">
        <f t="shared" si="175"/>
        <v>1595610</v>
      </c>
      <c r="M1340" s="154" t="s">
        <v>50</v>
      </c>
    </row>
    <row r="1341" spans="1:13" s="258" customFormat="1" ht="28.5" customHeight="1">
      <c r="A1341" s="80"/>
      <c r="B1341" s="131">
        <v>1000438</v>
      </c>
      <c r="C1341" s="81"/>
      <c r="D1341" s="82"/>
      <c r="E1341" s="82"/>
      <c r="F1341" s="83"/>
      <c r="G1341" s="84"/>
      <c r="H1341" s="82"/>
      <c r="I1341" s="205"/>
      <c r="J1341" s="169">
        <v>40632</v>
      </c>
      <c r="K1341" s="89">
        <v>-3</v>
      </c>
      <c r="L1341" s="88">
        <f t="shared" si="175"/>
        <v>1595607</v>
      </c>
      <c r="M1341" s="154" t="s">
        <v>492</v>
      </c>
    </row>
    <row r="1342" spans="1:13" s="258" customFormat="1" ht="28.5" customHeight="1">
      <c r="A1342" s="80"/>
      <c r="B1342" s="131">
        <v>1000438</v>
      </c>
      <c r="C1342" s="81"/>
      <c r="D1342" s="82"/>
      <c r="E1342" s="82"/>
      <c r="F1342" s="83"/>
      <c r="G1342" s="84"/>
      <c r="H1342" s="82"/>
      <c r="I1342" s="205"/>
      <c r="J1342" s="169">
        <v>40723</v>
      </c>
      <c r="K1342" s="89">
        <v>-24</v>
      </c>
      <c r="L1342" s="88">
        <f t="shared" si="175"/>
        <v>1595583</v>
      </c>
      <c r="M1342" s="154" t="s">
        <v>492</v>
      </c>
    </row>
    <row r="1343" spans="1:13" s="258" customFormat="1" ht="28.5" customHeight="1">
      <c r="A1343" s="80"/>
      <c r="B1343" s="215">
        <v>1000438</v>
      </c>
      <c r="C1343" s="81"/>
      <c r="D1343" s="82"/>
      <c r="E1343" s="82"/>
      <c r="F1343" s="83"/>
      <c r="G1343" s="84"/>
      <c r="H1343" s="82"/>
      <c r="I1343" s="205"/>
      <c r="J1343" s="169">
        <v>41088</v>
      </c>
      <c r="K1343" s="89">
        <v>-16</v>
      </c>
      <c r="L1343" s="88">
        <f t="shared" si="175"/>
        <v>1595567</v>
      </c>
      <c r="M1343" s="154" t="s">
        <v>492</v>
      </c>
    </row>
    <row r="1344" spans="1:13" s="258" customFormat="1" ht="28.5" customHeight="1">
      <c r="A1344" s="80"/>
      <c r="B1344" s="215">
        <v>1000438</v>
      </c>
      <c r="C1344" s="81"/>
      <c r="D1344" s="82"/>
      <c r="E1344" s="82"/>
      <c r="F1344" s="83"/>
      <c r="G1344" s="84"/>
      <c r="H1344" s="82"/>
      <c r="I1344" s="205"/>
      <c r="J1344" s="169">
        <v>41179</v>
      </c>
      <c r="K1344" s="89">
        <v>-45</v>
      </c>
      <c r="L1344" s="88">
        <f t="shared" si="175"/>
        <v>1595522</v>
      </c>
      <c r="M1344" s="154" t="s">
        <v>492</v>
      </c>
    </row>
    <row r="1345" spans="1:15" s="258" customFormat="1" ht="28.5" customHeight="1">
      <c r="A1345" s="108"/>
      <c r="B1345" s="215">
        <v>1000438</v>
      </c>
      <c r="C1345" s="109"/>
      <c r="D1345" s="97"/>
      <c r="E1345" s="97"/>
      <c r="F1345" s="110"/>
      <c r="G1345" s="96"/>
      <c r="H1345" s="97"/>
      <c r="I1345" s="198"/>
      <c r="J1345" s="169">
        <v>41270</v>
      </c>
      <c r="K1345" s="87">
        <v>-8</v>
      </c>
      <c r="L1345" s="88">
        <f t="shared" si="175"/>
        <v>1595514</v>
      </c>
      <c r="M1345" s="154" t="s">
        <v>492</v>
      </c>
      <c r="O1345" s="145"/>
    </row>
    <row r="1346" spans="1:15" s="258" customFormat="1" ht="29.25" customHeight="1">
      <c r="A1346" s="195">
        <v>40163</v>
      </c>
      <c r="B1346" s="162" t="s">
        <v>264</v>
      </c>
      <c r="C1346" s="193" t="s">
        <v>269</v>
      </c>
      <c r="D1346" s="187" t="s">
        <v>108</v>
      </c>
      <c r="E1346" s="171" t="s">
        <v>12</v>
      </c>
      <c r="F1346" s="103" t="s">
        <v>147</v>
      </c>
      <c r="G1346" s="98">
        <v>170000</v>
      </c>
      <c r="H1346" s="92" t="s">
        <v>70</v>
      </c>
      <c r="I1346" s="205"/>
      <c r="J1346" s="143">
        <v>40200</v>
      </c>
      <c r="K1346" s="147">
        <v>10000</v>
      </c>
      <c r="L1346" s="88">
        <f t="shared" si="173"/>
        <v>180000</v>
      </c>
      <c r="M1346" s="156" t="s">
        <v>294</v>
      </c>
    </row>
    <row r="1347" spans="1:15" s="258" customFormat="1" ht="29.25" customHeight="1">
      <c r="A1347" s="190"/>
      <c r="B1347" s="215">
        <v>1001397</v>
      </c>
      <c r="C1347" s="186"/>
      <c r="D1347" s="188"/>
      <c r="E1347" s="172"/>
      <c r="F1347" s="104"/>
      <c r="G1347" s="100"/>
      <c r="H1347" s="82"/>
      <c r="I1347" s="205"/>
      <c r="J1347" s="169">
        <v>40263</v>
      </c>
      <c r="K1347" s="87">
        <v>30000</v>
      </c>
      <c r="L1347" s="88">
        <f>L1346+K1347</f>
        <v>210000</v>
      </c>
      <c r="M1347" s="154" t="s">
        <v>50</v>
      </c>
    </row>
    <row r="1348" spans="1:15" s="258" customFormat="1" ht="28.5" customHeight="1">
      <c r="A1348" s="80"/>
      <c r="B1348" s="215">
        <v>1001397</v>
      </c>
      <c r="C1348" s="160"/>
      <c r="D1348" s="172"/>
      <c r="E1348" s="107"/>
      <c r="F1348" s="104"/>
      <c r="G1348" s="100"/>
      <c r="H1348" s="82"/>
      <c r="I1348" s="205"/>
      <c r="J1348" s="169">
        <v>40373</v>
      </c>
      <c r="K1348" s="87">
        <v>-10000</v>
      </c>
      <c r="L1348" s="88">
        <f t="shared" ref="L1348" si="176">L1347+K1348</f>
        <v>200000</v>
      </c>
      <c r="M1348" s="154" t="s">
        <v>50</v>
      </c>
    </row>
    <row r="1349" spans="1:15" s="258" customFormat="1" ht="28.5" customHeight="1">
      <c r="A1349" s="80"/>
      <c r="B1349" s="215">
        <v>1001397</v>
      </c>
      <c r="C1349" s="81"/>
      <c r="D1349" s="82"/>
      <c r="E1349" s="82"/>
      <c r="F1349" s="83"/>
      <c r="G1349" s="84"/>
      <c r="H1349" s="82"/>
      <c r="I1349" s="205"/>
      <c r="J1349" s="169">
        <v>40451</v>
      </c>
      <c r="K1349" s="87">
        <v>90111</v>
      </c>
      <c r="L1349" s="88">
        <f>L1348+K1349</f>
        <v>290111</v>
      </c>
      <c r="M1349" s="154" t="s">
        <v>50</v>
      </c>
    </row>
    <row r="1350" spans="1:15" s="258" customFormat="1" ht="28.5" customHeight="1">
      <c r="A1350" s="108"/>
      <c r="B1350" s="215">
        <v>1001397</v>
      </c>
      <c r="C1350" s="109"/>
      <c r="D1350" s="97"/>
      <c r="E1350" s="97"/>
      <c r="F1350" s="110"/>
      <c r="G1350" s="96"/>
      <c r="H1350" s="97"/>
      <c r="I1350" s="198"/>
      <c r="J1350" s="169">
        <v>40591</v>
      </c>
      <c r="K1350" s="87">
        <v>-290111</v>
      </c>
      <c r="L1350" s="88">
        <f t="shared" ref="L1350" si="177">L1349+K1350</f>
        <v>0</v>
      </c>
      <c r="M1350" s="154" t="s">
        <v>178</v>
      </c>
    </row>
    <row r="1351" spans="1:15" s="258" customFormat="1" ht="29.25" customHeight="1">
      <c r="A1351" s="195">
        <v>40163</v>
      </c>
      <c r="B1351" s="162" t="s">
        <v>265</v>
      </c>
      <c r="C1351" s="193" t="s">
        <v>111</v>
      </c>
      <c r="D1351" s="187" t="s">
        <v>133</v>
      </c>
      <c r="E1351" s="171" t="s">
        <v>12</v>
      </c>
      <c r="F1351" s="103" t="s">
        <v>147</v>
      </c>
      <c r="G1351" s="98">
        <v>3460000</v>
      </c>
      <c r="H1351" s="92" t="s">
        <v>70</v>
      </c>
      <c r="I1351" s="197"/>
      <c r="J1351" s="143">
        <v>40200</v>
      </c>
      <c r="K1351" s="147">
        <v>160000</v>
      </c>
      <c r="L1351" s="88">
        <f t="shared" si="173"/>
        <v>3620000</v>
      </c>
      <c r="M1351" s="156" t="s">
        <v>294</v>
      </c>
    </row>
    <row r="1352" spans="1:15" s="258" customFormat="1" ht="29.25" customHeight="1">
      <c r="A1352" s="190"/>
      <c r="B1352" s="215">
        <v>1000828</v>
      </c>
      <c r="C1352" s="186"/>
      <c r="D1352" s="188"/>
      <c r="E1352" s="172"/>
      <c r="F1352" s="104"/>
      <c r="G1352" s="100"/>
      <c r="H1352" s="82"/>
      <c r="I1352" s="198"/>
      <c r="J1352" s="143">
        <v>40289</v>
      </c>
      <c r="K1352" s="147">
        <v>-3620000</v>
      </c>
      <c r="L1352" s="88">
        <v>0</v>
      </c>
      <c r="M1352" s="156" t="s">
        <v>178</v>
      </c>
    </row>
    <row r="1353" spans="1:15" s="258" customFormat="1" ht="29.25" customHeight="1">
      <c r="A1353" s="195">
        <v>40163</v>
      </c>
      <c r="B1353" s="162" t="s">
        <v>266</v>
      </c>
      <c r="C1353" s="193" t="s">
        <v>261</v>
      </c>
      <c r="D1353" s="187" t="s">
        <v>102</v>
      </c>
      <c r="E1353" s="171" t="s">
        <v>12</v>
      </c>
      <c r="F1353" s="103" t="s">
        <v>147</v>
      </c>
      <c r="G1353" s="98">
        <v>440000</v>
      </c>
      <c r="H1353" s="92" t="s">
        <v>70</v>
      </c>
      <c r="I1353" s="205"/>
      <c r="J1353" s="152">
        <v>40200</v>
      </c>
      <c r="K1353" s="147">
        <v>20000</v>
      </c>
      <c r="L1353" s="88">
        <f t="shared" si="173"/>
        <v>460000</v>
      </c>
      <c r="M1353" s="156" t="s">
        <v>294</v>
      </c>
    </row>
    <row r="1354" spans="1:15" s="258" customFormat="1" ht="29.25" customHeight="1">
      <c r="A1354" s="190"/>
      <c r="B1354" s="215">
        <v>10524</v>
      </c>
      <c r="C1354" s="186"/>
      <c r="D1354" s="188"/>
      <c r="E1354" s="172"/>
      <c r="F1354" s="104"/>
      <c r="G1354" s="100"/>
      <c r="H1354" s="82"/>
      <c r="I1354" s="205"/>
      <c r="J1354" s="169">
        <v>40263</v>
      </c>
      <c r="K1354" s="87">
        <v>1430000</v>
      </c>
      <c r="L1354" s="88">
        <f>L1353+K1354</f>
        <v>1890000</v>
      </c>
      <c r="M1354" s="154" t="s">
        <v>50</v>
      </c>
    </row>
    <row r="1355" spans="1:15" s="258" customFormat="1" ht="28.5" customHeight="1">
      <c r="A1355" s="80"/>
      <c r="B1355" s="215">
        <v>10524</v>
      </c>
      <c r="C1355" s="160"/>
      <c r="D1355" s="172"/>
      <c r="E1355" s="107"/>
      <c r="F1355" s="104"/>
      <c r="G1355" s="100"/>
      <c r="H1355" s="82"/>
      <c r="I1355" s="205"/>
      <c r="J1355" s="169">
        <v>40373</v>
      </c>
      <c r="K1355" s="87">
        <v>-390000</v>
      </c>
      <c r="L1355" s="88">
        <f>L1354+K1355</f>
        <v>1500000</v>
      </c>
      <c r="M1355" s="154" t="s">
        <v>50</v>
      </c>
    </row>
    <row r="1356" spans="1:15" s="258" customFormat="1" ht="28.5" customHeight="1">
      <c r="A1356" s="80"/>
      <c r="B1356" s="215">
        <v>10524</v>
      </c>
      <c r="C1356" s="160"/>
      <c r="D1356" s="172"/>
      <c r="E1356" s="107"/>
      <c r="F1356" s="104"/>
      <c r="G1356" s="100"/>
      <c r="H1356" s="82"/>
      <c r="I1356" s="198"/>
      <c r="J1356" s="169">
        <v>40429</v>
      </c>
      <c r="K1356" s="87">
        <v>-1500000</v>
      </c>
      <c r="L1356" s="88">
        <f>L1355+K1356</f>
        <v>0</v>
      </c>
      <c r="M1356" s="178" t="s">
        <v>178</v>
      </c>
    </row>
    <row r="1357" spans="1:15" s="258" customFormat="1" ht="29.25" customHeight="1">
      <c r="A1357" s="195">
        <v>40163</v>
      </c>
      <c r="B1357" s="162" t="s">
        <v>272</v>
      </c>
      <c r="C1357" s="193" t="s">
        <v>270</v>
      </c>
      <c r="D1357" s="187" t="s">
        <v>112</v>
      </c>
      <c r="E1357" s="171" t="s">
        <v>12</v>
      </c>
      <c r="F1357" s="103" t="s">
        <v>147</v>
      </c>
      <c r="G1357" s="98">
        <v>700000</v>
      </c>
      <c r="H1357" s="92" t="s">
        <v>70</v>
      </c>
      <c r="I1357" s="205"/>
      <c r="J1357" s="143">
        <v>40200</v>
      </c>
      <c r="K1357" s="147">
        <v>30000</v>
      </c>
      <c r="L1357" s="88">
        <f t="shared" si="173"/>
        <v>730000</v>
      </c>
      <c r="M1357" s="156" t="s">
        <v>294</v>
      </c>
    </row>
    <row r="1358" spans="1:15" s="258" customFormat="1" ht="29.25" customHeight="1">
      <c r="A1358" s="190"/>
      <c r="B1358" s="215">
        <v>1000825</v>
      </c>
      <c r="C1358" s="186"/>
      <c r="D1358" s="188"/>
      <c r="E1358" s="172"/>
      <c r="F1358" s="104"/>
      <c r="G1358" s="100"/>
      <c r="H1358" s="82"/>
      <c r="I1358" s="205"/>
      <c r="J1358" s="169">
        <v>40263</v>
      </c>
      <c r="K1358" s="87">
        <v>1740000</v>
      </c>
      <c r="L1358" s="88">
        <f>L1357+K1358</f>
        <v>2470000</v>
      </c>
      <c r="M1358" s="154" t="s">
        <v>50</v>
      </c>
    </row>
    <row r="1359" spans="1:15" s="258" customFormat="1" ht="28.5" customHeight="1">
      <c r="A1359" s="80"/>
      <c r="B1359" s="215">
        <v>1000825</v>
      </c>
      <c r="C1359" s="160"/>
      <c r="D1359" s="172"/>
      <c r="E1359" s="107"/>
      <c r="F1359" s="104"/>
      <c r="G1359" s="100"/>
      <c r="H1359" s="82"/>
      <c r="I1359" s="205"/>
      <c r="J1359" s="169">
        <v>40373</v>
      </c>
      <c r="K1359" s="87">
        <v>-1870000</v>
      </c>
      <c r="L1359" s="88">
        <f t="shared" ref="L1359" si="178">L1358+K1359</f>
        <v>600000</v>
      </c>
      <c r="M1359" s="154" t="s">
        <v>50</v>
      </c>
    </row>
    <row r="1360" spans="1:15" s="258" customFormat="1" ht="28.5" customHeight="1">
      <c r="A1360" s="80"/>
      <c r="B1360" s="131">
        <v>1000825</v>
      </c>
      <c r="C1360" s="81"/>
      <c r="D1360" s="82"/>
      <c r="E1360" s="82"/>
      <c r="F1360" s="83"/>
      <c r="G1360" s="84"/>
      <c r="H1360" s="82"/>
      <c r="I1360" s="205"/>
      <c r="J1360" s="169">
        <v>40451</v>
      </c>
      <c r="K1360" s="87">
        <v>850556</v>
      </c>
      <c r="L1360" s="88">
        <f t="shared" ref="L1360:L1365" si="179">L1359+K1360</f>
        <v>1450556</v>
      </c>
      <c r="M1360" s="154" t="s">
        <v>50</v>
      </c>
    </row>
    <row r="1361" spans="1:13" s="258" customFormat="1" ht="28.5" customHeight="1">
      <c r="A1361" s="80"/>
      <c r="B1361" s="131">
        <v>1000825</v>
      </c>
      <c r="C1361" s="81"/>
      <c r="D1361" s="82"/>
      <c r="E1361" s="82"/>
      <c r="F1361" s="83"/>
      <c r="G1361" s="84"/>
      <c r="H1361" s="82"/>
      <c r="I1361" s="205"/>
      <c r="J1361" s="169">
        <v>40549</v>
      </c>
      <c r="K1361" s="89">
        <v>-2</v>
      </c>
      <c r="L1361" s="88">
        <f t="shared" si="179"/>
        <v>1450554</v>
      </c>
      <c r="M1361" s="154" t="s">
        <v>50</v>
      </c>
    </row>
    <row r="1362" spans="1:13" s="258" customFormat="1" ht="28.5" customHeight="1">
      <c r="A1362" s="80"/>
      <c r="B1362" s="131">
        <v>1000825</v>
      </c>
      <c r="C1362" s="81"/>
      <c r="D1362" s="82"/>
      <c r="E1362" s="82"/>
      <c r="F1362" s="83"/>
      <c r="G1362" s="84"/>
      <c r="H1362" s="82"/>
      <c r="I1362" s="205"/>
      <c r="J1362" s="169">
        <v>40632</v>
      </c>
      <c r="K1362" s="89">
        <v>-2</v>
      </c>
      <c r="L1362" s="88">
        <f t="shared" si="179"/>
        <v>1450552</v>
      </c>
      <c r="M1362" s="154" t="s">
        <v>492</v>
      </c>
    </row>
    <row r="1363" spans="1:13" s="258" customFormat="1" ht="28.5" customHeight="1">
      <c r="A1363" s="80"/>
      <c r="B1363" s="215">
        <v>1000825</v>
      </c>
      <c r="C1363" s="160"/>
      <c r="D1363" s="172"/>
      <c r="E1363" s="107"/>
      <c r="F1363" s="104"/>
      <c r="G1363" s="100"/>
      <c r="H1363" s="82"/>
      <c r="I1363" s="205"/>
      <c r="J1363" s="169">
        <v>40723</v>
      </c>
      <c r="K1363" s="87">
        <v>-23</v>
      </c>
      <c r="L1363" s="88">
        <f t="shared" si="179"/>
        <v>1450529</v>
      </c>
      <c r="M1363" s="154" t="s">
        <v>492</v>
      </c>
    </row>
    <row r="1364" spans="1:13" s="258" customFormat="1" ht="28.5" customHeight="1">
      <c r="A1364" s="80"/>
      <c r="B1364" s="215">
        <v>1000825</v>
      </c>
      <c r="C1364" s="160"/>
      <c r="D1364" s="172"/>
      <c r="E1364" s="107"/>
      <c r="F1364" s="104"/>
      <c r="G1364" s="100"/>
      <c r="H1364" s="82"/>
      <c r="I1364" s="205"/>
      <c r="J1364" s="169">
        <v>41088</v>
      </c>
      <c r="K1364" s="87">
        <v>-17</v>
      </c>
      <c r="L1364" s="88">
        <f t="shared" si="179"/>
        <v>1450512</v>
      </c>
      <c r="M1364" s="154" t="s">
        <v>492</v>
      </c>
    </row>
    <row r="1365" spans="1:13" s="258" customFormat="1" ht="28.5" customHeight="1">
      <c r="A1365" s="80"/>
      <c r="B1365" s="215">
        <v>1000825</v>
      </c>
      <c r="C1365" s="160"/>
      <c r="D1365" s="172"/>
      <c r="E1365" s="107"/>
      <c r="F1365" s="104"/>
      <c r="G1365" s="100"/>
      <c r="H1365" s="82"/>
      <c r="I1365" s="198"/>
      <c r="J1365" s="169">
        <v>41173</v>
      </c>
      <c r="K1365" s="87">
        <v>-1450512</v>
      </c>
      <c r="L1365" s="88">
        <f t="shared" si="179"/>
        <v>0</v>
      </c>
      <c r="M1365" s="178" t="s">
        <v>178</v>
      </c>
    </row>
    <row r="1366" spans="1:13" s="258" customFormat="1" ht="29.25" customHeight="1">
      <c r="A1366" s="195">
        <v>40163</v>
      </c>
      <c r="B1366" s="162" t="s">
        <v>267</v>
      </c>
      <c r="C1366" s="193" t="s">
        <v>271</v>
      </c>
      <c r="D1366" s="187" t="s">
        <v>133</v>
      </c>
      <c r="E1366" s="171" t="s">
        <v>12</v>
      </c>
      <c r="F1366" s="103" t="s">
        <v>147</v>
      </c>
      <c r="G1366" s="98">
        <v>760000</v>
      </c>
      <c r="H1366" s="92" t="s">
        <v>70</v>
      </c>
      <c r="I1366" s="205"/>
      <c r="J1366" s="143">
        <v>40200</v>
      </c>
      <c r="K1366" s="147">
        <v>40000</v>
      </c>
      <c r="L1366" s="88">
        <f t="shared" si="173"/>
        <v>800000</v>
      </c>
      <c r="M1366" s="156" t="s">
        <v>294</v>
      </c>
    </row>
    <row r="1367" spans="1:13" s="258" customFormat="1" ht="29.25" customHeight="1">
      <c r="A1367" s="190"/>
      <c r="B1367" s="215">
        <v>10025</v>
      </c>
      <c r="C1367" s="186"/>
      <c r="D1367" s="188"/>
      <c r="E1367" s="172"/>
      <c r="F1367" s="104"/>
      <c r="G1367" s="100"/>
      <c r="H1367" s="82"/>
      <c r="I1367" s="205"/>
      <c r="J1367" s="169">
        <v>40263</v>
      </c>
      <c r="K1367" s="87">
        <v>140000</v>
      </c>
      <c r="L1367" s="88">
        <f>L1366+K1367</f>
        <v>940000</v>
      </c>
      <c r="M1367" s="154" t="s">
        <v>50</v>
      </c>
    </row>
    <row r="1368" spans="1:13" s="258" customFormat="1" ht="28.5" customHeight="1">
      <c r="A1368" s="80"/>
      <c r="B1368" s="215">
        <v>10025</v>
      </c>
      <c r="C1368" s="160"/>
      <c r="D1368" s="172"/>
      <c r="E1368" s="107"/>
      <c r="F1368" s="104"/>
      <c r="G1368" s="100"/>
      <c r="H1368" s="82"/>
      <c r="I1368" s="205"/>
      <c r="J1368" s="169">
        <v>40373</v>
      </c>
      <c r="K1368" s="87">
        <v>-140000</v>
      </c>
      <c r="L1368" s="88">
        <f t="shared" ref="L1368" si="180">L1367+K1368</f>
        <v>800000</v>
      </c>
      <c r="M1368" s="154" t="s">
        <v>50</v>
      </c>
    </row>
    <row r="1369" spans="1:13" s="258" customFormat="1" ht="28.5" customHeight="1">
      <c r="A1369" s="80"/>
      <c r="B1369" s="131">
        <v>10025</v>
      </c>
      <c r="C1369" s="81"/>
      <c r="D1369" s="82"/>
      <c r="E1369" s="82"/>
      <c r="F1369" s="83"/>
      <c r="G1369" s="84"/>
      <c r="H1369" s="82"/>
      <c r="I1369" s="205"/>
      <c r="J1369" s="169">
        <v>40451</v>
      </c>
      <c r="K1369" s="87">
        <v>70334</v>
      </c>
      <c r="L1369" s="88">
        <f t="shared" ref="L1369:L1374" si="181">L1368+K1369</f>
        <v>870334</v>
      </c>
      <c r="M1369" s="154" t="s">
        <v>50</v>
      </c>
    </row>
    <row r="1370" spans="1:13" s="258" customFormat="1" ht="28.5" customHeight="1">
      <c r="A1370" s="80"/>
      <c r="B1370" s="131">
        <v>10025</v>
      </c>
      <c r="C1370" s="81"/>
      <c r="D1370" s="82"/>
      <c r="E1370" s="82"/>
      <c r="F1370" s="83"/>
      <c r="G1370" s="84"/>
      <c r="H1370" s="82"/>
      <c r="I1370" s="205"/>
      <c r="J1370" s="169">
        <v>40549</v>
      </c>
      <c r="K1370" s="89">
        <v>-1</v>
      </c>
      <c r="L1370" s="88">
        <f t="shared" si="181"/>
        <v>870333</v>
      </c>
      <c r="M1370" s="154" t="s">
        <v>50</v>
      </c>
    </row>
    <row r="1371" spans="1:13" s="258" customFormat="1" ht="28.5" customHeight="1">
      <c r="A1371" s="80"/>
      <c r="B1371" s="131">
        <v>10025</v>
      </c>
      <c r="C1371" s="81"/>
      <c r="D1371" s="82"/>
      <c r="E1371" s="82"/>
      <c r="F1371" s="83"/>
      <c r="G1371" s="84"/>
      <c r="H1371" s="82"/>
      <c r="I1371" s="205"/>
      <c r="J1371" s="169">
        <v>40632</v>
      </c>
      <c r="K1371" s="89">
        <v>-1</v>
      </c>
      <c r="L1371" s="88">
        <f t="shared" si="181"/>
        <v>870332</v>
      </c>
      <c r="M1371" s="154" t="s">
        <v>492</v>
      </c>
    </row>
    <row r="1372" spans="1:13" s="258" customFormat="1" ht="28.5" customHeight="1">
      <c r="A1372" s="80"/>
      <c r="B1372" s="215">
        <v>10025</v>
      </c>
      <c r="C1372" s="160"/>
      <c r="D1372" s="172"/>
      <c r="E1372" s="107"/>
      <c r="F1372" s="104"/>
      <c r="G1372" s="100"/>
      <c r="H1372" s="82"/>
      <c r="I1372" s="205"/>
      <c r="J1372" s="169">
        <v>40723</v>
      </c>
      <c r="K1372" s="87">
        <v>-12</v>
      </c>
      <c r="L1372" s="88">
        <f t="shared" si="181"/>
        <v>870320</v>
      </c>
      <c r="M1372" s="154" t="s">
        <v>492</v>
      </c>
    </row>
    <row r="1373" spans="1:13" s="258" customFormat="1" ht="28.5" customHeight="1">
      <c r="A1373" s="80"/>
      <c r="B1373" s="215">
        <v>10025</v>
      </c>
      <c r="C1373" s="160"/>
      <c r="D1373" s="172"/>
      <c r="E1373" s="107"/>
      <c r="F1373" s="104"/>
      <c r="G1373" s="100"/>
      <c r="H1373" s="82"/>
      <c r="I1373" s="205"/>
      <c r="J1373" s="169">
        <v>41088</v>
      </c>
      <c r="K1373" s="87">
        <v>-10</v>
      </c>
      <c r="L1373" s="88">
        <f t="shared" si="181"/>
        <v>870310</v>
      </c>
      <c r="M1373" s="154" t="s">
        <v>492</v>
      </c>
    </row>
    <row r="1374" spans="1:13" s="258" customFormat="1" ht="28.5" customHeight="1">
      <c r="A1374" s="80"/>
      <c r="B1374" s="215">
        <v>10025</v>
      </c>
      <c r="C1374" s="160"/>
      <c r="D1374" s="172"/>
      <c r="E1374" s="107"/>
      <c r="F1374" s="104"/>
      <c r="G1374" s="100"/>
      <c r="H1374" s="82"/>
      <c r="I1374" s="198">
        <v>12</v>
      </c>
      <c r="J1374" s="169">
        <v>41166</v>
      </c>
      <c r="K1374" s="87">
        <v>-816373.45</v>
      </c>
      <c r="L1374" s="88">
        <f t="shared" si="181"/>
        <v>53936.550000000047</v>
      </c>
      <c r="M1374" s="178" t="s">
        <v>178</v>
      </c>
    </row>
    <row r="1375" spans="1:13" s="258" customFormat="1" ht="29.25" customHeight="1">
      <c r="A1375" s="195">
        <v>40170</v>
      </c>
      <c r="B1375" s="162" t="s">
        <v>273</v>
      </c>
      <c r="C1375" s="193" t="s">
        <v>277</v>
      </c>
      <c r="D1375" s="187" t="s">
        <v>119</v>
      </c>
      <c r="E1375" s="171" t="s">
        <v>12</v>
      </c>
      <c r="F1375" s="103" t="s">
        <v>147</v>
      </c>
      <c r="G1375" s="98">
        <v>4230000</v>
      </c>
      <c r="H1375" s="92" t="s">
        <v>70</v>
      </c>
      <c r="I1375" s="205"/>
      <c r="J1375" s="143">
        <v>40200</v>
      </c>
      <c r="K1375" s="147">
        <v>200000</v>
      </c>
      <c r="L1375" s="88">
        <f t="shared" si="173"/>
        <v>4430000</v>
      </c>
      <c r="M1375" s="156" t="s">
        <v>294</v>
      </c>
    </row>
    <row r="1376" spans="1:13" s="258" customFormat="1" ht="29.25" customHeight="1">
      <c r="A1376" s="190"/>
      <c r="B1376" s="215">
        <v>1001411</v>
      </c>
      <c r="C1376" s="186"/>
      <c r="D1376" s="188"/>
      <c r="E1376" s="172"/>
      <c r="F1376" s="104"/>
      <c r="G1376" s="100"/>
      <c r="H1376" s="82"/>
      <c r="I1376" s="205"/>
      <c r="J1376" s="169">
        <v>40263</v>
      </c>
      <c r="K1376" s="87">
        <v>-1470000</v>
      </c>
      <c r="L1376" s="88">
        <f>L1375+K1376</f>
        <v>2960000</v>
      </c>
      <c r="M1376" s="154" t="s">
        <v>50</v>
      </c>
    </row>
    <row r="1377" spans="1:13" s="258" customFormat="1" ht="28.5" customHeight="1">
      <c r="A1377" s="80"/>
      <c r="B1377" s="215">
        <v>1001411</v>
      </c>
      <c r="C1377" s="160"/>
      <c r="D1377" s="172"/>
      <c r="E1377" s="107"/>
      <c r="F1377" s="104"/>
      <c r="G1377" s="100"/>
      <c r="H1377" s="82"/>
      <c r="I1377" s="205"/>
      <c r="J1377" s="169">
        <v>40373</v>
      </c>
      <c r="K1377" s="87">
        <v>-1560000</v>
      </c>
      <c r="L1377" s="88">
        <f t="shared" ref="L1377" si="182">L1376+K1377</f>
        <v>1400000</v>
      </c>
      <c r="M1377" s="154" t="s">
        <v>50</v>
      </c>
    </row>
    <row r="1378" spans="1:13" s="258" customFormat="1" ht="28.5" customHeight="1">
      <c r="A1378" s="80"/>
      <c r="B1378" s="215">
        <v>1001411</v>
      </c>
      <c r="C1378" s="81"/>
      <c r="D1378" s="82"/>
      <c r="E1378" s="82"/>
      <c r="F1378" s="83"/>
      <c r="G1378" s="84"/>
      <c r="H1378" s="82"/>
      <c r="I1378" s="205"/>
      <c r="J1378" s="169">
        <v>40451</v>
      </c>
      <c r="K1378" s="87">
        <v>5852780</v>
      </c>
      <c r="L1378" s="88">
        <f>L1377+K1378</f>
        <v>7252780</v>
      </c>
      <c r="M1378" s="154" t="s">
        <v>50</v>
      </c>
    </row>
    <row r="1379" spans="1:13" s="258" customFormat="1" ht="28.5" customHeight="1">
      <c r="A1379" s="80"/>
      <c r="B1379" s="215">
        <v>1001411</v>
      </c>
      <c r="C1379" s="81"/>
      <c r="D1379" s="82"/>
      <c r="E1379" s="82"/>
      <c r="F1379" s="83"/>
      <c r="G1379" s="84"/>
      <c r="H1379" s="82"/>
      <c r="I1379" s="205"/>
      <c r="J1379" s="169">
        <v>40549</v>
      </c>
      <c r="K1379" s="89">
        <v>-11</v>
      </c>
      <c r="L1379" s="88">
        <f>L1378+K1379</f>
        <v>7252769</v>
      </c>
      <c r="M1379" s="154" t="s">
        <v>50</v>
      </c>
    </row>
    <row r="1380" spans="1:13" s="258" customFormat="1" ht="28.5" customHeight="1">
      <c r="A1380" s="80"/>
      <c r="B1380" s="215">
        <v>1001411</v>
      </c>
      <c r="C1380" s="81"/>
      <c r="D1380" s="82"/>
      <c r="E1380" s="82"/>
      <c r="F1380" s="83"/>
      <c r="G1380" s="84"/>
      <c r="H1380" s="82"/>
      <c r="I1380" s="205"/>
      <c r="J1380" s="169">
        <v>40632</v>
      </c>
      <c r="K1380" s="89">
        <v>-13</v>
      </c>
      <c r="L1380" s="88">
        <f>L1379+K1380</f>
        <v>7252756</v>
      </c>
      <c r="M1380" s="154" t="s">
        <v>492</v>
      </c>
    </row>
    <row r="1381" spans="1:13" s="258" customFormat="1" ht="28.5" customHeight="1">
      <c r="A1381" s="80"/>
      <c r="B1381" s="215">
        <v>1001411</v>
      </c>
      <c r="C1381" s="81"/>
      <c r="D1381" s="82"/>
      <c r="E1381" s="82"/>
      <c r="F1381" s="83"/>
      <c r="G1381" s="84"/>
      <c r="H1381" s="82"/>
      <c r="I1381" s="211"/>
      <c r="J1381" s="169">
        <v>40646</v>
      </c>
      <c r="K1381" s="89">
        <v>-300000</v>
      </c>
      <c r="L1381" s="88">
        <f>L1380+K1381</f>
        <v>6952756</v>
      </c>
      <c r="M1381" s="154" t="s">
        <v>353</v>
      </c>
    </row>
    <row r="1382" spans="1:13" s="258" customFormat="1" ht="28.5" customHeight="1">
      <c r="A1382" s="80"/>
      <c r="B1382" s="215">
        <v>1001411</v>
      </c>
      <c r="C1382" s="81"/>
      <c r="D1382" s="82"/>
      <c r="E1382" s="82"/>
      <c r="F1382" s="83"/>
      <c r="G1382" s="84"/>
      <c r="H1382" s="82"/>
      <c r="I1382" s="212">
        <v>12</v>
      </c>
      <c r="J1382" s="169">
        <v>40697</v>
      </c>
      <c r="K1382" s="89">
        <v>-6927254</v>
      </c>
      <c r="L1382" s="88">
        <f>L1381+K1382</f>
        <v>25502</v>
      </c>
      <c r="M1382" s="154" t="s">
        <v>178</v>
      </c>
    </row>
    <row r="1383" spans="1:13" s="258" customFormat="1" ht="29.25" customHeight="1">
      <c r="A1383" s="195">
        <v>40170</v>
      </c>
      <c r="B1383" s="162" t="s">
        <v>274</v>
      </c>
      <c r="C1383" s="193" t="s">
        <v>278</v>
      </c>
      <c r="D1383" s="187" t="s">
        <v>225</v>
      </c>
      <c r="E1383" s="171" t="s">
        <v>12</v>
      </c>
      <c r="F1383" s="103" t="s">
        <v>147</v>
      </c>
      <c r="G1383" s="98">
        <v>340000</v>
      </c>
      <c r="H1383" s="92" t="s">
        <v>70</v>
      </c>
      <c r="I1383" s="205"/>
      <c r="J1383" s="152">
        <v>40200</v>
      </c>
      <c r="K1383" s="147">
        <v>20000</v>
      </c>
      <c r="L1383" s="88">
        <f t="shared" si="173"/>
        <v>360000</v>
      </c>
      <c r="M1383" s="156" t="s">
        <v>294</v>
      </c>
    </row>
    <row r="1384" spans="1:13" s="258" customFormat="1" ht="29.25" customHeight="1">
      <c r="A1384" s="190"/>
      <c r="B1384" s="215">
        <v>1001192</v>
      </c>
      <c r="C1384" s="186"/>
      <c r="D1384" s="188"/>
      <c r="E1384" s="172"/>
      <c r="F1384" s="104"/>
      <c r="G1384" s="100"/>
      <c r="H1384" s="82"/>
      <c r="I1384" s="205"/>
      <c r="J1384" s="169">
        <v>40263</v>
      </c>
      <c r="K1384" s="87">
        <v>-320000</v>
      </c>
      <c r="L1384" s="88">
        <f>L1383+K1384</f>
        <v>40000</v>
      </c>
      <c r="M1384" s="154" t="s">
        <v>50</v>
      </c>
    </row>
    <row r="1385" spans="1:13" s="258" customFormat="1" ht="28.5" customHeight="1">
      <c r="A1385" s="80"/>
      <c r="B1385" s="215">
        <v>1001192</v>
      </c>
      <c r="C1385" s="160"/>
      <c r="D1385" s="172"/>
      <c r="E1385" s="107"/>
      <c r="F1385" s="104"/>
      <c r="G1385" s="100"/>
      <c r="H1385" s="82"/>
      <c r="I1385" s="205"/>
      <c r="J1385" s="169">
        <v>40373</v>
      </c>
      <c r="K1385" s="87">
        <v>760000</v>
      </c>
      <c r="L1385" s="88">
        <f t="shared" ref="L1385" si="183">L1384+K1385</f>
        <v>800000</v>
      </c>
      <c r="M1385" s="154" t="s">
        <v>50</v>
      </c>
    </row>
    <row r="1386" spans="1:13" s="258" customFormat="1" ht="28.5" customHeight="1">
      <c r="A1386" s="80"/>
      <c r="B1386" s="131">
        <v>1001192</v>
      </c>
      <c r="C1386" s="81"/>
      <c r="D1386" s="82"/>
      <c r="E1386" s="82"/>
      <c r="F1386" s="83"/>
      <c r="G1386" s="84"/>
      <c r="H1386" s="82"/>
      <c r="I1386" s="205"/>
      <c r="J1386" s="169">
        <v>40451</v>
      </c>
      <c r="K1386" s="87">
        <v>-74722</v>
      </c>
      <c r="L1386" s="88">
        <f>L1385+K1386</f>
        <v>725278</v>
      </c>
      <c r="M1386" s="154" t="s">
        <v>50</v>
      </c>
    </row>
    <row r="1387" spans="1:13" s="258" customFormat="1" ht="28.5" customHeight="1">
      <c r="A1387" s="80"/>
      <c r="B1387" s="131">
        <v>1001192</v>
      </c>
      <c r="C1387" s="81"/>
      <c r="D1387" s="82"/>
      <c r="E1387" s="82"/>
      <c r="F1387" s="83"/>
      <c r="G1387" s="84"/>
      <c r="H1387" s="82"/>
      <c r="I1387" s="205"/>
      <c r="J1387" s="169">
        <v>40549</v>
      </c>
      <c r="K1387" s="89">
        <v>-1</v>
      </c>
      <c r="L1387" s="88">
        <f>L1386+K1387</f>
        <v>725277</v>
      </c>
      <c r="M1387" s="154" t="s">
        <v>50</v>
      </c>
    </row>
    <row r="1388" spans="1:13" s="258" customFormat="1" ht="28.5" customHeight="1">
      <c r="A1388" s="80"/>
      <c r="B1388" s="131">
        <v>1001192</v>
      </c>
      <c r="C1388" s="81"/>
      <c r="D1388" s="82"/>
      <c r="E1388" s="82"/>
      <c r="F1388" s="83"/>
      <c r="G1388" s="84"/>
      <c r="H1388" s="82"/>
      <c r="I1388" s="205"/>
      <c r="J1388" s="169">
        <v>40632</v>
      </c>
      <c r="K1388" s="89">
        <v>-1</v>
      </c>
      <c r="L1388" s="88">
        <f>L1387+K1388</f>
        <v>725276</v>
      </c>
      <c r="M1388" s="154" t="s">
        <v>492</v>
      </c>
    </row>
    <row r="1389" spans="1:13" s="258" customFormat="1" ht="28.5" customHeight="1">
      <c r="A1389" s="80"/>
      <c r="B1389" s="129">
        <v>1001192</v>
      </c>
      <c r="C1389" s="81"/>
      <c r="D1389" s="82"/>
      <c r="E1389" s="82"/>
      <c r="F1389" s="83"/>
      <c r="G1389" s="84"/>
      <c r="H1389" s="82"/>
      <c r="I1389" s="205"/>
      <c r="J1389" s="169">
        <v>40723</v>
      </c>
      <c r="K1389" s="89">
        <v>-11</v>
      </c>
      <c r="L1389" s="88">
        <f>L1388+K1389</f>
        <v>725265</v>
      </c>
      <c r="M1389" s="154" t="s">
        <v>492</v>
      </c>
    </row>
    <row r="1390" spans="1:13" s="258" customFormat="1" ht="28.5" customHeight="1">
      <c r="A1390" s="80"/>
      <c r="B1390" s="129">
        <v>1001192</v>
      </c>
      <c r="C1390" s="81"/>
      <c r="D1390" s="82"/>
      <c r="E1390" s="82"/>
      <c r="F1390" s="83"/>
      <c r="G1390" s="84"/>
      <c r="H1390" s="82"/>
      <c r="I1390" s="198"/>
      <c r="J1390" s="169">
        <v>40933</v>
      </c>
      <c r="K1390" s="89">
        <v>-725265</v>
      </c>
      <c r="L1390" s="88">
        <f>L1389+K1390</f>
        <v>0</v>
      </c>
      <c r="M1390" s="154" t="s">
        <v>178</v>
      </c>
    </row>
    <row r="1391" spans="1:13" s="258" customFormat="1" ht="29.25" customHeight="1">
      <c r="A1391" s="195">
        <v>40170</v>
      </c>
      <c r="B1391" s="162" t="s">
        <v>275</v>
      </c>
      <c r="C1391" s="193" t="s">
        <v>279</v>
      </c>
      <c r="D1391" s="187" t="s">
        <v>133</v>
      </c>
      <c r="E1391" s="171" t="s">
        <v>12</v>
      </c>
      <c r="F1391" s="103" t="s">
        <v>147</v>
      </c>
      <c r="G1391" s="98">
        <v>60000</v>
      </c>
      <c r="H1391" s="92" t="s">
        <v>70</v>
      </c>
      <c r="I1391" s="205"/>
      <c r="J1391" s="169">
        <v>40263</v>
      </c>
      <c r="K1391" s="87">
        <v>90000</v>
      </c>
      <c r="L1391" s="88">
        <f>G1391+K1391</f>
        <v>150000</v>
      </c>
      <c r="M1391" s="154" t="s">
        <v>50</v>
      </c>
    </row>
    <row r="1392" spans="1:13" s="258" customFormat="1" ht="28.5" customHeight="1">
      <c r="A1392" s="80"/>
      <c r="B1392" s="215">
        <v>1001078</v>
      </c>
      <c r="C1392" s="160"/>
      <c r="D1392" s="172"/>
      <c r="E1392" s="107"/>
      <c r="F1392" s="104"/>
      <c r="G1392" s="100"/>
      <c r="H1392" s="82"/>
      <c r="I1392" s="205"/>
      <c r="J1392" s="169">
        <v>40373</v>
      </c>
      <c r="K1392" s="87">
        <v>50000</v>
      </c>
      <c r="L1392" s="88">
        <f t="shared" ref="L1392:L1394" si="184">L1391+K1392</f>
        <v>200000</v>
      </c>
      <c r="M1392" s="154" t="s">
        <v>50</v>
      </c>
    </row>
    <row r="1393" spans="1:13" s="258" customFormat="1" ht="28.5" customHeight="1">
      <c r="A1393" s="80"/>
      <c r="B1393" s="215">
        <v>1001078</v>
      </c>
      <c r="C1393" s="160"/>
      <c r="D1393" s="172"/>
      <c r="E1393" s="107"/>
      <c r="F1393" s="104"/>
      <c r="G1393" s="100"/>
      <c r="H1393" s="82"/>
      <c r="I1393" s="205"/>
      <c r="J1393" s="169">
        <v>40451</v>
      </c>
      <c r="K1393" s="87">
        <v>-54944</v>
      </c>
      <c r="L1393" s="88">
        <f t="shared" si="184"/>
        <v>145056</v>
      </c>
      <c r="M1393" s="154" t="s">
        <v>50</v>
      </c>
    </row>
    <row r="1394" spans="1:13" s="258" customFormat="1" ht="28.5" customHeight="1">
      <c r="A1394" s="108"/>
      <c r="B1394" s="215">
        <v>1001078</v>
      </c>
      <c r="C1394" s="109"/>
      <c r="D1394" s="97"/>
      <c r="E1394" s="97"/>
      <c r="F1394" s="110"/>
      <c r="G1394" s="96"/>
      <c r="H1394" s="97"/>
      <c r="I1394" s="198"/>
      <c r="J1394" s="169">
        <v>40683</v>
      </c>
      <c r="K1394" s="87">
        <v>-145056</v>
      </c>
      <c r="L1394" s="88">
        <f t="shared" si="184"/>
        <v>0</v>
      </c>
      <c r="M1394" s="154" t="s">
        <v>178</v>
      </c>
    </row>
    <row r="1395" spans="1:13" s="258" customFormat="1" ht="29.25" customHeight="1">
      <c r="A1395" s="195">
        <v>40170</v>
      </c>
      <c r="B1395" s="162" t="s">
        <v>276</v>
      </c>
      <c r="C1395" s="193" t="s">
        <v>280</v>
      </c>
      <c r="D1395" s="187" t="s">
        <v>90</v>
      </c>
      <c r="E1395" s="171" t="s">
        <v>12</v>
      </c>
      <c r="F1395" s="103" t="s">
        <v>147</v>
      </c>
      <c r="G1395" s="98">
        <v>110000</v>
      </c>
      <c r="H1395" s="92" t="s">
        <v>70</v>
      </c>
      <c r="I1395" s="205"/>
      <c r="J1395" s="169">
        <v>40263</v>
      </c>
      <c r="K1395" s="87">
        <v>-20000</v>
      </c>
      <c r="L1395" s="88">
        <f>K1395+G1395</f>
        <v>90000</v>
      </c>
      <c r="M1395" s="154" t="s">
        <v>50</v>
      </c>
    </row>
    <row r="1396" spans="1:13" s="258" customFormat="1" ht="28.5" customHeight="1">
      <c r="A1396" s="80"/>
      <c r="B1396" s="215">
        <v>1000703</v>
      </c>
      <c r="C1396" s="160"/>
      <c r="D1396" s="172"/>
      <c r="E1396" s="107"/>
      <c r="F1396" s="104"/>
      <c r="G1396" s="100"/>
      <c r="H1396" s="82"/>
      <c r="I1396" s="205"/>
      <c r="J1396" s="169">
        <v>40373</v>
      </c>
      <c r="K1396" s="87">
        <v>10000</v>
      </c>
      <c r="L1396" s="88">
        <f>L1395+K1396</f>
        <v>100000</v>
      </c>
      <c r="M1396" s="154" t="s">
        <v>50</v>
      </c>
    </row>
    <row r="1397" spans="1:13" s="258" customFormat="1" ht="28.5" customHeight="1">
      <c r="A1397" s="80"/>
      <c r="B1397" s="215">
        <v>1000703</v>
      </c>
      <c r="C1397" s="81"/>
      <c r="D1397" s="82"/>
      <c r="E1397" s="82"/>
      <c r="F1397" s="83"/>
      <c r="G1397" s="84"/>
      <c r="H1397" s="82"/>
      <c r="I1397" s="205"/>
      <c r="J1397" s="169">
        <v>40451</v>
      </c>
      <c r="K1397" s="87">
        <v>45056</v>
      </c>
      <c r="L1397" s="88">
        <f>L1396+K1397</f>
        <v>145056</v>
      </c>
      <c r="M1397" s="154" t="s">
        <v>50</v>
      </c>
    </row>
    <row r="1398" spans="1:13" s="258" customFormat="1" ht="28.5" customHeight="1">
      <c r="A1398" s="108"/>
      <c r="B1398" s="215">
        <v>1000703</v>
      </c>
      <c r="C1398" s="109"/>
      <c r="D1398" s="97"/>
      <c r="E1398" s="97"/>
      <c r="F1398" s="110"/>
      <c r="G1398" s="96"/>
      <c r="H1398" s="97"/>
      <c r="I1398" s="198"/>
      <c r="J1398" s="169">
        <v>40520</v>
      </c>
      <c r="K1398" s="87">
        <v>-145056</v>
      </c>
      <c r="L1398" s="88">
        <f>L1397+K1398</f>
        <v>0</v>
      </c>
      <c r="M1398" s="154" t="s">
        <v>178</v>
      </c>
    </row>
    <row r="1399" spans="1:13" s="258" customFormat="1" ht="29.25" customHeight="1">
      <c r="A1399" s="195">
        <v>40191</v>
      </c>
      <c r="B1399" s="162" t="s">
        <v>282</v>
      </c>
      <c r="C1399" s="193" t="s">
        <v>82</v>
      </c>
      <c r="D1399" s="187" t="s">
        <v>98</v>
      </c>
      <c r="E1399" s="171" t="s">
        <v>12</v>
      </c>
      <c r="F1399" s="103" t="s">
        <v>147</v>
      </c>
      <c r="G1399" s="98">
        <v>260000</v>
      </c>
      <c r="H1399" s="92" t="s">
        <v>70</v>
      </c>
      <c r="I1399" s="197"/>
      <c r="J1399" s="169">
        <v>40263</v>
      </c>
      <c r="K1399" s="87">
        <v>480000</v>
      </c>
      <c r="L1399" s="88">
        <f t="shared" ref="L1399:L1484" si="185">G1399+K1399</f>
        <v>740000</v>
      </c>
      <c r="M1399" s="154" t="s">
        <v>50</v>
      </c>
    </row>
    <row r="1400" spans="1:13" s="258" customFormat="1" ht="28.5" customHeight="1">
      <c r="A1400" s="80"/>
      <c r="B1400" s="215">
        <v>10507</v>
      </c>
      <c r="C1400" s="160"/>
      <c r="D1400" s="172"/>
      <c r="E1400" s="107"/>
      <c r="F1400" s="104"/>
      <c r="G1400" s="100"/>
      <c r="H1400" s="82"/>
      <c r="I1400" s="205"/>
      <c r="J1400" s="169">
        <v>40373</v>
      </c>
      <c r="K1400" s="87">
        <v>-140000</v>
      </c>
      <c r="L1400" s="88">
        <f t="shared" ref="L1400" si="186">L1399+K1400</f>
        <v>600000</v>
      </c>
      <c r="M1400" s="154" t="s">
        <v>50</v>
      </c>
    </row>
    <row r="1401" spans="1:13" s="258" customFormat="1" ht="28.5" customHeight="1">
      <c r="A1401" s="80"/>
      <c r="B1401" s="131">
        <v>10507</v>
      </c>
      <c r="C1401" s="81"/>
      <c r="D1401" s="82"/>
      <c r="E1401" s="82"/>
      <c r="F1401" s="83"/>
      <c r="G1401" s="84"/>
      <c r="H1401" s="82"/>
      <c r="I1401" s="205"/>
      <c r="J1401" s="169">
        <v>40451</v>
      </c>
      <c r="K1401" s="87">
        <v>-19778</v>
      </c>
      <c r="L1401" s="88">
        <f t="shared" ref="L1401:L1406" si="187">L1400+K1401</f>
        <v>580222</v>
      </c>
      <c r="M1401" s="154" t="s">
        <v>50</v>
      </c>
    </row>
    <row r="1402" spans="1:13" s="258" customFormat="1" ht="28.5" customHeight="1">
      <c r="A1402" s="80"/>
      <c r="B1402" s="131">
        <v>10507</v>
      </c>
      <c r="C1402" s="81"/>
      <c r="D1402" s="82"/>
      <c r="E1402" s="82"/>
      <c r="F1402" s="83"/>
      <c r="G1402" s="84"/>
      <c r="H1402" s="82"/>
      <c r="I1402" s="205"/>
      <c r="J1402" s="169">
        <v>40549</v>
      </c>
      <c r="K1402" s="89">
        <v>-1</v>
      </c>
      <c r="L1402" s="88">
        <f t="shared" si="187"/>
        <v>580221</v>
      </c>
      <c r="M1402" s="154" t="s">
        <v>50</v>
      </c>
    </row>
    <row r="1403" spans="1:13" s="258" customFormat="1" ht="28.5" customHeight="1">
      <c r="A1403" s="80"/>
      <c r="B1403" s="131">
        <v>10507</v>
      </c>
      <c r="C1403" s="81"/>
      <c r="D1403" s="82"/>
      <c r="E1403" s="82"/>
      <c r="F1403" s="83"/>
      <c r="G1403" s="84"/>
      <c r="H1403" s="82"/>
      <c r="I1403" s="205"/>
      <c r="J1403" s="169">
        <v>40632</v>
      </c>
      <c r="K1403" s="89">
        <v>-1</v>
      </c>
      <c r="L1403" s="88">
        <f t="shared" si="187"/>
        <v>580220</v>
      </c>
      <c r="M1403" s="154" t="s">
        <v>492</v>
      </c>
    </row>
    <row r="1404" spans="1:13" s="258" customFormat="1" ht="28.5" customHeight="1">
      <c r="A1404" s="80"/>
      <c r="B1404" s="215">
        <v>10507</v>
      </c>
      <c r="C1404" s="81"/>
      <c r="D1404" s="82"/>
      <c r="E1404" s="82"/>
      <c r="F1404" s="83"/>
      <c r="G1404" s="84"/>
      <c r="H1404" s="82"/>
      <c r="I1404" s="205"/>
      <c r="J1404" s="169">
        <v>40723</v>
      </c>
      <c r="K1404" s="87">
        <v>-8</v>
      </c>
      <c r="L1404" s="88">
        <f t="shared" si="187"/>
        <v>580212</v>
      </c>
      <c r="M1404" s="154" t="s">
        <v>492</v>
      </c>
    </row>
    <row r="1405" spans="1:13" s="258" customFormat="1" ht="28.5" customHeight="1">
      <c r="A1405" s="80"/>
      <c r="B1405" s="215">
        <v>10507</v>
      </c>
      <c r="C1405" s="81"/>
      <c r="D1405" s="82"/>
      <c r="E1405" s="82"/>
      <c r="F1405" s="83"/>
      <c r="G1405" s="84"/>
      <c r="H1405" s="82"/>
      <c r="I1405" s="205"/>
      <c r="J1405" s="169">
        <v>41088</v>
      </c>
      <c r="K1405" s="87">
        <v>-6</v>
      </c>
      <c r="L1405" s="88">
        <f t="shared" si="187"/>
        <v>580206</v>
      </c>
      <c r="M1405" s="154" t="s">
        <v>492</v>
      </c>
    </row>
    <row r="1406" spans="1:13" s="258" customFormat="1" ht="28.5" customHeight="1">
      <c r="A1406" s="108"/>
      <c r="B1406" s="215"/>
      <c r="C1406" s="109"/>
      <c r="D1406" s="97"/>
      <c r="E1406" s="97"/>
      <c r="F1406" s="110"/>
      <c r="G1406" s="96"/>
      <c r="H1406" s="97"/>
      <c r="I1406" s="198">
        <v>12</v>
      </c>
      <c r="J1406" s="169">
        <v>41096</v>
      </c>
      <c r="K1406" s="87">
        <v>-555251.68000000005</v>
      </c>
      <c r="L1406" s="88">
        <f t="shared" si="187"/>
        <v>24954.319999999949</v>
      </c>
      <c r="M1406" s="154" t="s">
        <v>178</v>
      </c>
    </row>
    <row r="1407" spans="1:13" s="258" customFormat="1" ht="29.25" customHeight="1">
      <c r="A1407" s="195">
        <v>40191</v>
      </c>
      <c r="B1407" s="162" t="s">
        <v>283</v>
      </c>
      <c r="C1407" s="193" t="s">
        <v>286</v>
      </c>
      <c r="D1407" s="187" t="s">
        <v>145</v>
      </c>
      <c r="E1407" s="171" t="s">
        <v>12</v>
      </c>
      <c r="F1407" s="103" t="s">
        <v>147</v>
      </c>
      <c r="G1407" s="98">
        <v>240000</v>
      </c>
      <c r="H1407" s="92" t="s">
        <v>70</v>
      </c>
      <c r="I1407" s="197"/>
      <c r="J1407" s="169">
        <v>40263</v>
      </c>
      <c r="K1407" s="87">
        <v>610000</v>
      </c>
      <c r="L1407" s="88">
        <f t="shared" si="185"/>
        <v>850000</v>
      </c>
      <c r="M1407" s="154" t="s">
        <v>50</v>
      </c>
    </row>
    <row r="1408" spans="1:13" s="258" customFormat="1" ht="28.5" customHeight="1">
      <c r="A1408" s="80"/>
      <c r="B1408" s="215">
        <v>1001235</v>
      </c>
      <c r="C1408" s="160"/>
      <c r="D1408" s="172"/>
      <c r="E1408" s="107"/>
      <c r="F1408" s="104"/>
      <c r="G1408" s="100"/>
      <c r="H1408" s="82"/>
      <c r="I1408" s="205"/>
      <c r="J1408" s="169">
        <v>40373</v>
      </c>
      <c r="K1408" s="87">
        <v>50000</v>
      </c>
      <c r="L1408" s="88">
        <f t="shared" ref="L1408" si="188">L1407+K1408</f>
        <v>900000</v>
      </c>
      <c r="M1408" s="154" t="s">
        <v>50</v>
      </c>
    </row>
    <row r="1409" spans="1:13" s="258" customFormat="1" ht="28.5" customHeight="1">
      <c r="A1409" s="80"/>
      <c r="B1409" s="215">
        <v>1001235</v>
      </c>
      <c r="C1409" s="81"/>
      <c r="D1409" s="82"/>
      <c r="E1409" s="82"/>
      <c r="F1409" s="83"/>
      <c r="G1409" s="84"/>
      <c r="H1409" s="82"/>
      <c r="I1409" s="205"/>
      <c r="J1409" s="169">
        <v>40451</v>
      </c>
      <c r="K1409" s="87">
        <v>-29666</v>
      </c>
      <c r="L1409" s="88">
        <f>L1408+K1409</f>
        <v>870334</v>
      </c>
      <c r="M1409" s="154" t="s">
        <v>50</v>
      </c>
    </row>
    <row r="1410" spans="1:13" s="258" customFormat="1" ht="28.5" customHeight="1">
      <c r="A1410" s="80"/>
      <c r="B1410" s="215">
        <v>1001235</v>
      </c>
      <c r="C1410" s="81"/>
      <c r="D1410" s="82"/>
      <c r="E1410" s="82"/>
      <c r="F1410" s="83"/>
      <c r="G1410" s="84"/>
      <c r="H1410" s="82"/>
      <c r="I1410" s="205"/>
      <c r="J1410" s="169">
        <v>40549</v>
      </c>
      <c r="K1410" s="89">
        <v>-1</v>
      </c>
      <c r="L1410" s="88">
        <f>L1409+K1410</f>
        <v>870333</v>
      </c>
      <c r="M1410" s="154" t="s">
        <v>50</v>
      </c>
    </row>
    <row r="1411" spans="1:13" s="258" customFormat="1" ht="28.5" customHeight="1">
      <c r="A1411" s="80"/>
      <c r="B1411" s="215">
        <v>1001235</v>
      </c>
      <c r="C1411" s="81"/>
      <c r="D1411" s="82"/>
      <c r="E1411" s="82"/>
      <c r="F1411" s="217"/>
      <c r="G1411" s="110"/>
      <c r="H1411" s="82"/>
      <c r="I1411" s="218"/>
      <c r="J1411" s="207">
        <v>40625</v>
      </c>
      <c r="K1411" s="89">
        <v>-870333</v>
      </c>
      <c r="L1411" s="88">
        <f>L1410+K1411</f>
        <v>0</v>
      </c>
      <c r="M1411" s="154" t="s">
        <v>178</v>
      </c>
    </row>
    <row r="1412" spans="1:13" s="258" customFormat="1" ht="29.25" customHeight="1">
      <c r="A1412" s="195">
        <v>40191</v>
      </c>
      <c r="B1412" s="162" t="s">
        <v>284</v>
      </c>
      <c r="C1412" s="193" t="s">
        <v>287</v>
      </c>
      <c r="D1412" s="187" t="s">
        <v>97</v>
      </c>
      <c r="E1412" s="171" t="s">
        <v>12</v>
      </c>
      <c r="F1412" s="103" t="s">
        <v>147</v>
      </c>
      <c r="G1412" s="98">
        <v>140000</v>
      </c>
      <c r="H1412" s="92" t="s">
        <v>70</v>
      </c>
      <c r="I1412" s="197"/>
      <c r="J1412" s="169">
        <v>40263</v>
      </c>
      <c r="K1412" s="87">
        <v>150000</v>
      </c>
      <c r="L1412" s="88">
        <f t="shared" si="185"/>
        <v>290000</v>
      </c>
      <c r="M1412" s="154" t="s">
        <v>50</v>
      </c>
    </row>
    <row r="1413" spans="1:13" s="258" customFormat="1" ht="28.5" customHeight="1">
      <c r="A1413" s="80"/>
      <c r="B1413" s="215">
        <v>1000901</v>
      </c>
      <c r="C1413" s="160"/>
      <c r="D1413" s="172"/>
      <c r="E1413" s="107"/>
      <c r="F1413" s="104"/>
      <c r="G1413" s="100"/>
      <c r="H1413" s="82"/>
      <c r="I1413" s="205"/>
      <c r="J1413" s="169">
        <v>40373</v>
      </c>
      <c r="K1413" s="87">
        <v>10000</v>
      </c>
      <c r="L1413" s="88">
        <f t="shared" ref="L1413" si="189">L1412+K1413</f>
        <v>300000</v>
      </c>
      <c r="M1413" s="154" t="s">
        <v>50</v>
      </c>
    </row>
    <row r="1414" spans="1:13" s="258" customFormat="1" ht="28.5" customHeight="1">
      <c r="A1414" s="80"/>
      <c r="B1414" s="215">
        <v>1000901</v>
      </c>
      <c r="C1414" s="81"/>
      <c r="D1414" s="82"/>
      <c r="E1414" s="82"/>
      <c r="F1414" s="83"/>
      <c r="G1414" s="84"/>
      <c r="H1414" s="82"/>
      <c r="I1414" s="205"/>
      <c r="J1414" s="169">
        <v>40451</v>
      </c>
      <c r="K1414" s="87">
        <v>-9889</v>
      </c>
      <c r="L1414" s="88">
        <f>L1413+K1414</f>
        <v>290111</v>
      </c>
      <c r="M1414" s="154" t="s">
        <v>50</v>
      </c>
    </row>
    <row r="1415" spans="1:13" s="258" customFormat="1" ht="28.5" customHeight="1">
      <c r="A1415" s="108"/>
      <c r="B1415" s="215">
        <v>1000901</v>
      </c>
      <c r="C1415" s="109"/>
      <c r="D1415" s="97"/>
      <c r="E1415" s="97"/>
      <c r="F1415" s="110"/>
      <c r="G1415" s="96"/>
      <c r="H1415" s="97"/>
      <c r="I1415" s="198"/>
      <c r="J1415" s="169">
        <v>40569</v>
      </c>
      <c r="K1415" s="87">
        <v>-290111</v>
      </c>
      <c r="L1415" s="88">
        <f>L1414+K1415</f>
        <v>0</v>
      </c>
      <c r="M1415" s="154" t="s">
        <v>178</v>
      </c>
    </row>
    <row r="1416" spans="1:13" s="258" customFormat="1" ht="29.25" customHeight="1">
      <c r="A1416" s="195">
        <v>40191</v>
      </c>
      <c r="B1416" s="162" t="s">
        <v>290</v>
      </c>
      <c r="C1416" s="193" t="s">
        <v>288</v>
      </c>
      <c r="D1416" s="187" t="s">
        <v>107</v>
      </c>
      <c r="E1416" s="171" t="s">
        <v>12</v>
      </c>
      <c r="F1416" s="103" t="s">
        <v>147</v>
      </c>
      <c r="G1416" s="98">
        <v>64150000</v>
      </c>
      <c r="H1416" s="92" t="s">
        <v>70</v>
      </c>
      <c r="I1416" s="197"/>
      <c r="J1416" s="169">
        <v>40263</v>
      </c>
      <c r="K1416" s="87">
        <v>-51240000</v>
      </c>
      <c r="L1416" s="88">
        <f t="shared" si="185"/>
        <v>12910000</v>
      </c>
      <c r="M1416" s="154" t="s">
        <v>50</v>
      </c>
    </row>
    <row r="1417" spans="1:13" s="258" customFormat="1" ht="29.25" customHeight="1">
      <c r="A1417" s="190"/>
      <c r="B1417" s="215">
        <v>1000635</v>
      </c>
      <c r="C1417" s="186"/>
      <c r="D1417" s="188"/>
      <c r="E1417" s="172"/>
      <c r="F1417" s="104"/>
      <c r="G1417" s="100"/>
      <c r="H1417" s="82"/>
      <c r="I1417" s="205"/>
      <c r="J1417" s="169">
        <v>40312</v>
      </c>
      <c r="K1417" s="87">
        <v>3000000</v>
      </c>
      <c r="L1417" s="88">
        <f>L1416+K1417</f>
        <v>15910000</v>
      </c>
      <c r="M1417" s="154" t="s">
        <v>317</v>
      </c>
    </row>
    <row r="1418" spans="1:13" s="258" customFormat="1" ht="29.25" customHeight="1">
      <c r="A1418" s="190"/>
      <c r="B1418" s="215">
        <v>1000635</v>
      </c>
      <c r="C1418" s="186"/>
      <c r="D1418" s="188"/>
      <c r="E1418" s="172"/>
      <c r="F1418" s="104"/>
      <c r="G1418" s="100"/>
      <c r="H1418" s="82"/>
      <c r="I1418" s="205"/>
      <c r="J1418" s="169">
        <v>40345</v>
      </c>
      <c r="K1418" s="87">
        <v>4860000</v>
      </c>
      <c r="L1418" s="88">
        <f>L1417+K1418</f>
        <v>20770000</v>
      </c>
      <c r="M1418" s="154" t="s">
        <v>317</v>
      </c>
    </row>
    <row r="1419" spans="1:13" s="258" customFormat="1" ht="28.5" customHeight="1">
      <c r="A1419" s="80"/>
      <c r="B1419" s="215">
        <v>1000635</v>
      </c>
      <c r="C1419" s="160"/>
      <c r="D1419" s="172"/>
      <c r="E1419" s="107"/>
      <c r="F1419" s="104"/>
      <c r="G1419" s="100"/>
      <c r="H1419" s="82"/>
      <c r="I1419" s="205"/>
      <c r="J1419" s="169">
        <v>40373</v>
      </c>
      <c r="K1419" s="87">
        <v>3630000</v>
      </c>
      <c r="L1419" s="88">
        <f t="shared" ref="L1419:L1420" si="190">L1418+K1419</f>
        <v>24400000</v>
      </c>
      <c r="M1419" s="154" t="s">
        <v>50</v>
      </c>
    </row>
    <row r="1420" spans="1:13" s="258" customFormat="1" ht="28.5" customHeight="1">
      <c r="A1420" s="80"/>
      <c r="B1420" s="215">
        <v>1000635</v>
      </c>
      <c r="C1420" s="160"/>
      <c r="D1420" s="172"/>
      <c r="E1420" s="107"/>
      <c r="F1420" s="104"/>
      <c r="G1420" s="100"/>
      <c r="H1420" s="82"/>
      <c r="I1420" s="205"/>
      <c r="J1420" s="169">
        <v>40375</v>
      </c>
      <c r="K1420" s="87">
        <v>330000</v>
      </c>
      <c r="L1420" s="88">
        <f t="shared" si="190"/>
        <v>24730000</v>
      </c>
      <c r="M1420" s="154" t="s">
        <v>317</v>
      </c>
    </row>
    <row r="1421" spans="1:13" s="258" customFormat="1" ht="28.5" customHeight="1">
      <c r="A1421" s="80"/>
      <c r="B1421" s="129">
        <v>1000635</v>
      </c>
      <c r="C1421" s="81"/>
      <c r="D1421" s="82"/>
      <c r="E1421" s="82"/>
      <c r="F1421" s="83"/>
      <c r="G1421" s="84"/>
      <c r="H1421" s="82"/>
      <c r="I1421" s="205"/>
      <c r="J1421" s="169">
        <v>40403</v>
      </c>
      <c r="K1421" s="89">
        <v>700000</v>
      </c>
      <c r="L1421" s="88">
        <f t="shared" ref="L1421:L1434" si="191">L1420+K1421</f>
        <v>25430000</v>
      </c>
      <c r="M1421" s="154" t="s">
        <v>353</v>
      </c>
    </row>
    <row r="1422" spans="1:13" s="258" customFormat="1" ht="28.5" customHeight="1">
      <c r="A1422" s="80"/>
      <c r="B1422" s="129">
        <v>1000635</v>
      </c>
      <c r="C1422" s="81"/>
      <c r="D1422" s="82"/>
      <c r="E1422" s="82"/>
      <c r="F1422" s="83"/>
      <c r="G1422" s="84"/>
      <c r="H1422" s="82"/>
      <c r="I1422" s="205"/>
      <c r="J1422" s="169">
        <v>40436</v>
      </c>
      <c r="K1422" s="89">
        <v>200000</v>
      </c>
      <c r="L1422" s="88">
        <f t="shared" si="191"/>
        <v>25630000</v>
      </c>
      <c r="M1422" s="154" t="s">
        <v>353</v>
      </c>
    </row>
    <row r="1423" spans="1:13" s="258" customFormat="1" ht="28.5" customHeight="1">
      <c r="A1423" s="80"/>
      <c r="B1423" s="131">
        <v>1000635</v>
      </c>
      <c r="C1423" s="81"/>
      <c r="D1423" s="82"/>
      <c r="E1423" s="82"/>
      <c r="F1423" s="83"/>
      <c r="G1423" s="84"/>
      <c r="H1423" s="82"/>
      <c r="I1423" s="205"/>
      <c r="J1423" s="169">
        <v>40451</v>
      </c>
      <c r="K1423" s="87">
        <v>-1695826</v>
      </c>
      <c r="L1423" s="88">
        <f t="shared" si="191"/>
        <v>23934174</v>
      </c>
      <c r="M1423" s="154" t="s">
        <v>50</v>
      </c>
    </row>
    <row r="1424" spans="1:13" s="258" customFormat="1" ht="28.5" customHeight="1">
      <c r="A1424" s="80"/>
      <c r="B1424" s="129">
        <v>1000635</v>
      </c>
      <c r="C1424" s="81"/>
      <c r="D1424" s="82"/>
      <c r="E1424" s="82"/>
      <c r="F1424" s="83"/>
      <c r="G1424" s="84"/>
      <c r="H1424" s="82"/>
      <c r="I1424" s="205"/>
      <c r="J1424" s="169">
        <v>40498</v>
      </c>
      <c r="K1424" s="89">
        <v>200000</v>
      </c>
      <c r="L1424" s="88">
        <f t="shared" si="191"/>
        <v>24134174</v>
      </c>
      <c r="M1424" s="154" t="s">
        <v>353</v>
      </c>
    </row>
    <row r="1425" spans="1:13" s="258" customFormat="1" ht="28.5" customHeight="1">
      <c r="A1425" s="80"/>
      <c r="B1425" s="129">
        <v>1000635</v>
      </c>
      <c r="C1425" s="81"/>
      <c r="D1425" s="82"/>
      <c r="E1425" s="82"/>
      <c r="F1425" s="83"/>
      <c r="G1425" s="84"/>
      <c r="H1425" s="82"/>
      <c r="I1425" s="205"/>
      <c r="J1425" s="169">
        <v>40549</v>
      </c>
      <c r="K1425" s="89">
        <v>-32</v>
      </c>
      <c r="L1425" s="88">
        <f t="shared" si="191"/>
        <v>24134142</v>
      </c>
      <c r="M1425" s="154" t="s">
        <v>50</v>
      </c>
    </row>
    <row r="1426" spans="1:13" s="258" customFormat="1" ht="28.5" customHeight="1">
      <c r="A1426" s="80"/>
      <c r="B1426" s="129">
        <v>1000635</v>
      </c>
      <c r="C1426" s="81"/>
      <c r="D1426" s="82"/>
      <c r="E1426" s="82"/>
      <c r="F1426" s="83"/>
      <c r="G1426" s="84"/>
      <c r="H1426" s="82"/>
      <c r="I1426" s="205"/>
      <c r="J1426" s="169">
        <v>40556</v>
      </c>
      <c r="K1426" s="89">
        <v>1500000</v>
      </c>
      <c r="L1426" s="88">
        <f t="shared" si="191"/>
        <v>25634142</v>
      </c>
      <c r="M1426" s="154" t="s">
        <v>353</v>
      </c>
    </row>
    <row r="1427" spans="1:13" s="258" customFormat="1" ht="28.5" customHeight="1">
      <c r="A1427" s="80"/>
      <c r="B1427" s="129">
        <v>1000635</v>
      </c>
      <c r="C1427" s="81"/>
      <c r="D1427" s="82"/>
      <c r="E1427" s="82"/>
      <c r="F1427" s="83"/>
      <c r="G1427" s="84"/>
      <c r="H1427" s="82"/>
      <c r="I1427" s="205"/>
      <c r="J1427" s="169">
        <v>40618</v>
      </c>
      <c r="K1427" s="89">
        <v>7100000</v>
      </c>
      <c r="L1427" s="88">
        <f t="shared" si="191"/>
        <v>32734142</v>
      </c>
      <c r="M1427" s="154" t="s">
        <v>353</v>
      </c>
    </row>
    <row r="1428" spans="1:13" s="258" customFormat="1" ht="28.5" customHeight="1">
      <c r="A1428" s="80"/>
      <c r="B1428" s="129">
        <v>1000635</v>
      </c>
      <c r="C1428" s="81"/>
      <c r="D1428" s="82"/>
      <c r="E1428" s="82"/>
      <c r="F1428" s="83"/>
      <c r="G1428" s="84"/>
      <c r="H1428" s="82"/>
      <c r="I1428" s="205"/>
      <c r="J1428" s="169">
        <v>40632</v>
      </c>
      <c r="K1428" s="89">
        <v>-36</v>
      </c>
      <c r="L1428" s="88">
        <f t="shared" si="191"/>
        <v>32734106</v>
      </c>
      <c r="M1428" s="154" t="s">
        <v>492</v>
      </c>
    </row>
    <row r="1429" spans="1:13" s="258" customFormat="1" ht="28.5" customHeight="1">
      <c r="A1429" s="80"/>
      <c r="B1429" s="129">
        <v>1000635</v>
      </c>
      <c r="C1429" s="81"/>
      <c r="D1429" s="82"/>
      <c r="E1429" s="82"/>
      <c r="F1429" s="83"/>
      <c r="G1429" s="84"/>
      <c r="H1429" s="82"/>
      <c r="I1429" s="205"/>
      <c r="J1429" s="169">
        <v>40646</v>
      </c>
      <c r="K1429" s="89">
        <v>1000000</v>
      </c>
      <c r="L1429" s="88">
        <f t="shared" si="191"/>
        <v>33734106</v>
      </c>
      <c r="M1429" s="154" t="s">
        <v>353</v>
      </c>
    </row>
    <row r="1430" spans="1:13" s="258" customFormat="1" ht="28.5" customHeight="1">
      <c r="A1430" s="80"/>
      <c r="B1430" s="129">
        <v>1000635</v>
      </c>
      <c r="C1430" s="81"/>
      <c r="D1430" s="82"/>
      <c r="E1430" s="82"/>
      <c r="F1430" s="83"/>
      <c r="G1430" s="84"/>
      <c r="H1430" s="82"/>
      <c r="I1430" s="205"/>
      <c r="J1430" s="169">
        <v>40676</v>
      </c>
      <c r="K1430" s="89">
        <v>100000</v>
      </c>
      <c r="L1430" s="88">
        <f t="shared" si="191"/>
        <v>33834106</v>
      </c>
      <c r="M1430" s="154" t="s">
        <v>353</v>
      </c>
    </row>
    <row r="1431" spans="1:13" s="258" customFormat="1" ht="28.5" customHeight="1">
      <c r="A1431" s="80"/>
      <c r="B1431" s="129">
        <v>1000635</v>
      </c>
      <c r="C1431" s="81"/>
      <c r="D1431" s="82"/>
      <c r="E1431" s="82"/>
      <c r="F1431" s="83"/>
      <c r="G1431" s="84"/>
      <c r="H1431" s="82"/>
      <c r="I1431" s="205"/>
      <c r="J1431" s="169">
        <v>40710</v>
      </c>
      <c r="K1431" s="89">
        <v>300000</v>
      </c>
      <c r="L1431" s="88">
        <f t="shared" si="191"/>
        <v>34134106</v>
      </c>
      <c r="M1431" s="154" t="s">
        <v>353</v>
      </c>
    </row>
    <row r="1432" spans="1:13" s="258" customFormat="1" ht="28.5" customHeight="1">
      <c r="A1432" s="80"/>
      <c r="B1432" s="129">
        <v>1000635</v>
      </c>
      <c r="C1432" s="81"/>
      <c r="D1432" s="82"/>
      <c r="E1432" s="82"/>
      <c r="F1432" s="83"/>
      <c r="G1432" s="84"/>
      <c r="H1432" s="82"/>
      <c r="I1432" s="205"/>
      <c r="J1432" s="169">
        <v>40723</v>
      </c>
      <c r="K1432" s="89">
        <v>-332</v>
      </c>
      <c r="L1432" s="88">
        <f t="shared" si="191"/>
        <v>34133774</v>
      </c>
      <c r="M1432" s="154" t="s">
        <v>492</v>
      </c>
    </row>
    <row r="1433" spans="1:13" s="258" customFormat="1" ht="28.5" customHeight="1">
      <c r="A1433" s="80"/>
      <c r="B1433" s="129">
        <v>1000635</v>
      </c>
      <c r="C1433" s="81"/>
      <c r="D1433" s="82"/>
      <c r="E1433" s="82"/>
      <c r="F1433" s="83"/>
      <c r="G1433" s="84"/>
      <c r="H1433" s="82"/>
      <c r="I1433" s="205"/>
      <c r="J1433" s="169">
        <v>40771</v>
      </c>
      <c r="K1433" s="89">
        <v>100000</v>
      </c>
      <c r="L1433" s="88">
        <f t="shared" si="191"/>
        <v>34233774</v>
      </c>
      <c r="M1433" s="154" t="s">
        <v>353</v>
      </c>
    </row>
    <row r="1434" spans="1:13" s="258" customFormat="1" ht="28.5" customHeight="1">
      <c r="A1434" s="80"/>
      <c r="B1434" s="129">
        <v>1000635</v>
      </c>
      <c r="C1434" s="81"/>
      <c r="D1434" s="82"/>
      <c r="E1434" s="82"/>
      <c r="F1434" s="83"/>
      <c r="G1434" s="84"/>
      <c r="H1434" s="82"/>
      <c r="I1434" s="205"/>
      <c r="J1434" s="169">
        <v>40801</v>
      </c>
      <c r="K1434" s="89">
        <v>300000</v>
      </c>
      <c r="L1434" s="88">
        <f t="shared" si="191"/>
        <v>34533774</v>
      </c>
      <c r="M1434" s="154" t="s">
        <v>353</v>
      </c>
    </row>
    <row r="1435" spans="1:13" s="258" customFormat="1" ht="28.5" customHeight="1">
      <c r="A1435" s="80"/>
      <c r="B1435" s="129">
        <v>1000635</v>
      </c>
      <c r="C1435" s="81"/>
      <c r="D1435" s="82"/>
      <c r="E1435" s="82"/>
      <c r="F1435" s="83"/>
      <c r="G1435" s="84"/>
      <c r="H1435" s="82"/>
      <c r="I1435" s="205"/>
      <c r="J1435" s="169">
        <v>40830</v>
      </c>
      <c r="K1435" s="89">
        <v>300000</v>
      </c>
      <c r="L1435" s="88">
        <f t="shared" ref="L1435" si="192">L1434+K1435</f>
        <v>34833774</v>
      </c>
      <c r="M1435" s="154" t="s">
        <v>353</v>
      </c>
    </row>
    <row r="1436" spans="1:13" s="258" customFormat="1" ht="28.5" customHeight="1">
      <c r="A1436" s="80"/>
      <c r="B1436" s="129">
        <v>1000635</v>
      </c>
      <c r="C1436" s="81"/>
      <c r="D1436" s="82"/>
      <c r="E1436" s="82"/>
      <c r="F1436" s="83"/>
      <c r="G1436" s="84"/>
      <c r="H1436" s="82"/>
      <c r="I1436" s="205"/>
      <c r="J1436" s="169">
        <v>40892</v>
      </c>
      <c r="K1436" s="89">
        <v>-1700000</v>
      </c>
      <c r="L1436" s="88">
        <f t="shared" ref="L1436:L1451" si="193">L1435+K1436</f>
        <v>33133774</v>
      </c>
      <c r="M1436" s="154" t="s">
        <v>353</v>
      </c>
    </row>
    <row r="1437" spans="1:13" s="258" customFormat="1" ht="28.5" customHeight="1">
      <c r="A1437" s="80"/>
      <c r="B1437" s="129">
        <v>1000635</v>
      </c>
      <c r="C1437" s="81"/>
      <c r="D1437" s="82"/>
      <c r="E1437" s="82"/>
      <c r="F1437" s="83"/>
      <c r="G1437" s="84"/>
      <c r="H1437" s="82"/>
      <c r="I1437" s="205"/>
      <c r="J1437" s="169">
        <v>40921</v>
      </c>
      <c r="K1437" s="89">
        <v>1600000</v>
      </c>
      <c r="L1437" s="88">
        <f t="shared" si="193"/>
        <v>34733774</v>
      </c>
      <c r="M1437" s="154" t="s">
        <v>353</v>
      </c>
    </row>
    <row r="1438" spans="1:13" s="258" customFormat="1" ht="28.5" customHeight="1">
      <c r="A1438" s="80"/>
      <c r="B1438" s="129">
        <v>1000635</v>
      </c>
      <c r="C1438" s="81"/>
      <c r="D1438" s="82"/>
      <c r="E1438" s="82"/>
      <c r="F1438" s="83"/>
      <c r="G1438" s="84"/>
      <c r="H1438" s="82"/>
      <c r="I1438" s="205"/>
      <c r="J1438" s="169">
        <v>40955</v>
      </c>
      <c r="K1438" s="89">
        <v>100000</v>
      </c>
      <c r="L1438" s="88">
        <f t="shared" si="193"/>
        <v>34833774</v>
      </c>
      <c r="M1438" s="154" t="s">
        <v>353</v>
      </c>
    </row>
    <row r="1439" spans="1:13" s="258" customFormat="1" ht="28.5" customHeight="1">
      <c r="A1439" s="80"/>
      <c r="B1439" s="129">
        <v>1000635</v>
      </c>
      <c r="C1439" s="81"/>
      <c r="D1439" s="82"/>
      <c r="E1439" s="82"/>
      <c r="F1439" s="83"/>
      <c r="G1439" s="84"/>
      <c r="H1439" s="82"/>
      <c r="I1439" s="205"/>
      <c r="J1439" s="169">
        <v>40983</v>
      </c>
      <c r="K1439" s="89">
        <v>100000</v>
      </c>
      <c r="L1439" s="88">
        <f t="shared" si="193"/>
        <v>34933774</v>
      </c>
      <c r="M1439" s="154" t="s">
        <v>353</v>
      </c>
    </row>
    <row r="1440" spans="1:13" s="258" customFormat="1" ht="28.5" customHeight="1">
      <c r="A1440" s="80"/>
      <c r="B1440" s="129">
        <v>1000635</v>
      </c>
      <c r="C1440" s="81"/>
      <c r="D1440" s="82"/>
      <c r="E1440" s="82"/>
      <c r="F1440" s="83"/>
      <c r="G1440" s="84"/>
      <c r="H1440" s="82"/>
      <c r="I1440" s="205"/>
      <c r="J1440" s="169">
        <v>41015</v>
      </c>
      <c r="K1440" s="89">
        <v>77600000</v>
      </c>
      <c r="L1440" s="88">
        <f t="shared" si="193"/>
        <v>112533774</v>
      </c>
      <c r="M1440" s="154" t="s">
        <v>353</v>
      </c>
    </row>
    <row r="1441" spans="1:15" s="258" customFormat="1" ht="28.5" customHeight="1">
      <c r="A1441" s="80"/>
      <c r="B1441" s="129">
        <v>1000635</v>
      </c>
      <c r="C1441" s="81"/>
      <c r="D1441" s="82"/>
      <c r="E1441" s="82"/>
      <c r="F1441" s="83"/>
      <c r="G1441" s="84"/>
      <c r="H1441" s="82"/>
      <c r="I1441" s="205"/>
      <c r="J1441" s="169">
        <v>41045</v>
      </c>
      <c r="K1441" s="89">
        <v>40000</v>
      </c>
      <c r="L1441" s="88">
        <f t="shared" si="193"/>
        <v>112573774</v>
      </c>
      <c r="M1441" s="154" t="s">
        <v>353</v>
      </c>
    </row>
    <row r="1442" spans="1:15" s="258" customFormat="1" ht="28.5" customHeight="1">
      <c r="A1442" s="80"/>
      <c r="B1442" s="129">
        <v>1000635</v>
      </c>
      <c r="C1442" s="81"/>
      <c r="D1442" s="82"/>
      <c r="E1442" s="82"/>
      <c r="F1442" s="83"/>
      <c r="G1442" s="84"/>
      <c r="H1442" s="82"/>
      <c r="I1442" s="205"/>
      <c r="J1442" s="169">
        <v>41074</v>
      </c>
      <c r="K1442" s="89">
        <v>-350000</v>
      </c>
      <c r="L1442" s="88">
        <f t="shared" si="193"/>
        <v>112223774</v>
      </c>
      <c r="M1442" s="154" t="s">
        <v>353</v>
      </c>
    </row>
    <row r="1443" spans="1:15" s="258" customFormat="1" ht="28.5" customHeight="1">
      <c r="A1443" s="80"/>
      <c r="B1443" s="129">
        <v>1000635</v>
      </c>
      <c r="C1443" s="81"/>
      <c r="D1443" s="82"/>
      <c r="E1443" s="82"/>
      <c r="F1443" s="83"/>
      <c r="G1443" s="84"/>
      <c r="H1443" s="82"/>
      <c r="I1443" s="205"/>
      <c r="J1443" s="169">
        <v>41088</v>
      </c>
      <c r="K1443" s="89">
        <v>-1058</v>
      </c>
      <c r="L1443" s="88">
        <f t="shared" si="193"/>
        <v>112222716</v>
      </c>
      <c r="M1443" s="154" t="s">
        <v>492</v>
      </c>
    </row>
    <row r="1444" spans="1:15" s="258" customFormat="1" ht="28.5" customHeight="1">
      <c r="A1444" s="80"/>
      <c r="B1444" s="129">
        <v>1000635</v>
      </c>
      <c r="C1444" s="81"/>
      <c r="D1444" s="82"/>
      <c r="E1444" s="82"/>
      <c r="F1444" s="83"/>
      <c r="G1444" s="84"/>
      <c r="H1444" s="82"/>
      <c r="I1444" s="205"/>
      <c r="J1444" s="169">
        <v>41106</v>
      </c>
      <c r="K1444" s="89">
        <v>4430000</v>
      </c>
      <c r="L1444" s="88">
        <f t="shared" si="193"/>
        <v>116652716</v>
      </c>
      <c r="M1444" s="154" t="s">
        <v>353</v>
      </c>
    </row>
    <row r="1445" spans="1:15" s="258" customFormat="1" ht="28.5" customHeight="1">
      <c r="A1445" s="80"/>
      <c r="B1445" s="129">
        <v>1000635</v>
      </c>
      <c r="C1445" s="81"/>
      <c r="D1445" s="82"/>
      <c r="E1445" s="82"/>
      <c r="F1445" s="83"/>
      <c r="G1445" s="84"/>
      <c r="H1445" s="82"/>
      <c r="I1445" s="205"/>
      <c r="J1445" s="169">
        <v>41137</v>
      </c>
      <c r="K1445" s="89">
        <v>-1280000</v>
      </c>
      <c r="L1445" s="88">
        <f t="shared" si="193"/>
        <v>115372716</v>
      </c>
      <c r="M1445" s="154" t="s">
        <v>353</v>
      </c>
    </row>
    <row r="1446" spans="1:15" s="258" customFormat="1" ht="28.5" customHeight="1">
      <c r="A1446" s="80"/>
      <c r="B1446" s="129">
        <v>1000635</v>
      </c>
      <c r="C1446" s="81"/>
      <c r="D1446" s="82"/>
      <c r="E1446" s="82"/>
      <c r="F1446" s="83"/>
      <c r="G1446" s="84"/>
      <c r="H1446" s="82"/>
      <c r="I1446" s="205"/>
      <c r="J1446" s="169">
        <v>41179</v>
      </c>
      <c r="K1446" s="89">
        <v>-3061</v>
      </c>
      <c r="L1446" s="88">
        <f t="shared" si="193"/>
        <v>115369655</v>
      </c>
      <c r="M1446" s="154" t="s">
        <v>492</v>
      </c>
      <c r="O1446" s="145"/>
    </row>
    <row r="1447" spans="1:15" s="258" customFormat="1" ht="28.5" customHeight="1">
      <c r="A1447" s="80"/>
      <c r="B1447" s="129">
        <v>1000635</v>
      </c>
      <c r="C1447" s="81"/>
      <c r="D1447" s="82"/>
      <c r="E1447" s="82"/>
      <c r="F1447" s="83"/>
      <c r="G1447" s="84"/>
      <c r="H1447" s="82"/>
      <c r="I1447" s="205"/>
      <c r="J1447" s="169">
        <v>41198</v>
      </c>
      <c r="K1447" s="89">
        <v>5600000</v>
      </c>
      <c r="L1447" s="88">
        <f t="shared" si="193"/>
        <v>120969655</v>
      </c>
      <c r="M1447" s="154" t="s">
        <v>353</v>
      </c>
      <c r="O1447" s="145"/>
    </row>
    <row r="1448" spans="1:15" s="258" customFormat="1" ht="28.5" customHeight="1">
      <c r="A1448" s="80"/>
      <c r="B1448" s="129">
        <v>1000635</v>
      </c>
      <c r="C1448" s="81"/>
      <c r="D1448" s="82"/>
      <c r="E1448" s="82"/>
      <c r="F1448" s="83"/>
      <c r="G1448" s="84"/>
      <c r="H1448" s="82"/>
      <c r="I1448" s="205"/>
      <c r="J1448" s="169">
        <v>41228</v>
      </c>
      <c r="K1448" s="89">
        <v>880000</v>
      </c>
      <c r="L1448" s="88">
        <f t="shared" si="193"/>
        <v>121849655</v>
      </c>
      <c r="M1448" s="154" t="s">
        <v>353</v>
      </c>
      <c r="O1448" s="145"/>
    </row>
    <row r="1449" spans="1:15" s="258" customFormat="1" ht="28.5" customHeight="1">
      <c r="A1449" s="80"/>
      <c r="B1449" s="129">
        <v>1000635</v>
      </c>
      <c r="C1449" s="81"/>
      <c r="D1449" s="82"/>
      <c r="E1449" s="82"/>
      <c r="F1449" s="83"/>
      <c r="G1449" s="84"/>
      <c r="H1449" s="82"/>
      <c r="I1449" s="205"/>
      <c r="J1449" s="169">
        <v>41257</v>
      </c>
      <c r="K1449" s="89">
        <v>24180000</v>
      </c>
      <c r="L1449" s="88">
        <f t="shared" si="193"/>
        <v>146029655</v>
      </c>
      <c r="M1449" s="154" t="s">
        <v>353</v>
      </c>
      <c r="O1449" s="145"/>
    </row>
    <row r="1450" spans="1:15" s="258" customFormat="1" ht="28.5" customHeight="1">
      <c r="A1450" s="80"/>
      <c r="B1450" s="129">
        <v>1000635</v>
      </c>
      <c r="C1450" s="81"/>
      <c r="D1450" s="82"/>
      <c r="E1450" s="82"/>
      <c r="F1450" s="83"/>
      <c r="G1450" s="84"/>
      <c r="H1450" s="82"/>
      <c r="I1450" s="205"/>
      <c r="J1450" s="169">
        <v>41270</v>
      </c>
      <c r="K1450" s="89">
        <v>-663</v>
      </c>
      <c r="L1450" s="88">
        <f t="shared" si="193"/>
        <v>146028992</v>
      </c>
      <c r="M1450" s="154" t="s">
        <v>492</v>
      </c>
      <c r="O1450" s="145"/>
    </row>
    <row r="1451" spans="1:15" s="258" customFormat="1" ht="28.5" customHeight="1">
      <c r="A1451" s="80"/>
      <c r="B1451" s="129">
        <v>1000635</v>
      </c>
      <c r="C1451" s="81"/>
      <c r="D1451" s="82"/>
      <c r="E1451" s="82"/>
      <c r="F1451" s="83"/>
      <c r="G1451" s="84"/>
      <c r="H1451" s="82"/>
      <c r="I1451" s="205"/>
      <c r="J1451" s="169">
        <v>41290</v>
      </c>
      <c r="K1451" s="89">
        <v>2410000</v>
      </c>
      <c r="L1451" s="88">
        <f t="shared" si="193"/>
        <v>148438992</v>
      </c>
      <c r="M1451" s="154" t="s">
        <v>353</v>
      </c>
      <c r="O1451" s="145"/>
    </row>
    <row r="1452" spans="1:15" s="258" customFormat="1" ht="29.25" customHeight="1">
      <c r="A1452" s="195">
        <v>40191</v>
      </c>
      <c r="B1452" s="162" t="s">
        <v>285</v>
      </c>
      <c r="C1452" s="193" t="s">
        <v>289</v>
      </c>
      <c r="D1452" s="187" t="s">
        <v>138</v>
      </c>
      <c r="E1452" s="171" t="s">
        <v>12</v>
      </c>
      <c r="F1452" s="103" t="s">
        <v>147</v>
      </c>
      <c r="G1452" s="98">
        <v>770000</v>
      </c>
      <c r="H1452" s="92" t="s">
        <v>70</v>
      </c>
      <c r="I1452" s="197"/>
      <c r="J1452" s="169">
        <v>40263</v>
      </c>
      <c r="K1452" s="87">
        <v>8680000</v>
      </c>
      <c r="L1452" s="88">
        <f t="shared" si="185"/>
        <v>9450000</v>
      </c>
      <c r="M1452" s="154" t="s">
        <v>50</v>
      </c>
    </row>
    <row r="1453" spans="1:15" s="258" customFormat="1" ht="28.5" customHeight="1">
      <c r="A1453" s="80"/>
      <c r="B1453" s="215">
        <v>10517</v>
      </c>
      <c r="C1453" s="160"/>
      <c r="D1453" s="172"/>
      <c r="E1453" s="107"/>
      <c r="F1453" s="104"/>
      <c r="G1453" s="100"/>
      <c r="H1453" s="82"/>
      <c r="I1453" s="205"/>
      <c r="J1453" s="169">
        <v>40373</v>
      </c>
      <c r="K1453" s="87">
        <v>-8750000</v>
      </c>
      <c r="L1453" s="88">
        <f t="shared" ref="L1453" si="194">L1452+K1453</f>
        <v>700000</v>
      </c>
      <c r="M1453" s="154" t="s">
        <v>50</v>
      </c>
    </row>
    <row r="1454" spans="1:15" s="258" customFormat="1" ht="28.5" customHeight="1">
      <c r="A1454" s="80"/>
      <c r="B1454" s="131">
        <v>10517</v>
      </c>
      <c r="C1454" s="81"/>
      <c r="D1454" s="82"/>
      <c r="E1454" s="82"/>
      <c r="F1454" s="83"/>
      <c r="G1454" s="84"/>
      <c r="H1454" s="82"/>
      <c r="I1454" s="205"/>
      <c r="J1454" s="169">
        <v>40451</v>
      </c>
      <c r="K1454" s="87">
        <v>170334</v>
      </c>
      <c r="L1454" s="88">
        <f t="shared" ref="L1454:L1460" si="195">L1453+K1454</f>
        <v>870334</v>
      </c>
      <c r="M1454" s="154" t="s">
        <v>50</v>
      </c>
    </row>
    <row r="1455" spans="1:15" s="258" customFormat="1" ht="28.5" customHeight="1">
      <c r="A1455" s="128"/>
      <c r="B1455" s="131">
        <v>10517</v>
      </c>
      <c r="C1455" s="81"/>
      <c r="D1455" s="82"/>
      <c r="E1455" s="82"/>
      <c r="F1455" s="83"/>
      <c r="G1455" s="84"/>
      <c r="H1455" s="82"/>
      <c r="I1455" s="205"/>
      <c r="J1455" s="169">
        <v>40549</v>
      </c>
      <c r="K1455" s="89">
        <v>-1</v>
      </c>
      <c r="L1455" s="88">
        <f t="shared" si="195"/>
        <v>870333</v>
      </c>
      <c r="M1455" s="154" t="s">
        <v>50</v>
      </c>
    </row>
    <row r="1456" spans="1:15" s="258" customFormat="1" ht="28.5" customHeight="1">
      <c r="A1456" s="128"/>
      <c r="B1456" s="131">
        <v>10517</v>
      </c>
      <c r="C1456" s="81"/>
      <c r="D1456" s="82"/>
      <c r="E1456" s="82"/>
      <c r="F1456" s="83"/>
      <c r="G1456" s="84"/>
      <c r="H1456" s="82"/>
      <c r="I1456" s="205"/>
      <c r="J1456" s="169">
        <v>40632</v>
      </c>
      <c r="K1456" s="89">
        <v>-1</v>
      </c>
      <c r="L1456" s="88">
        <f t="shared" si="195"/>
        <v>870332</v>
      </c>
      <c r="M1456" s="154" t="s">
        <v>492</v>
      </c>
    </row>
    <row r="1457" spans="1:15" s="258" customFormat="1" ht="28.5" customHeight="1">
      <c r="A1457" s="80"/>
      <c r="B1457" s="129">
        <v>10517</v>
      </c>
      <c r="C1457" s="81"/>
      <c r="D1457" s="82"/>
      <c r="E1457" s="82"/>
      <c r="F1457" s="83"/>
      <c r="G1457" s="84"/>
      <c r="H1457" s="82"/>
      <c r="I1457" s="205"/>
      <c r="J1457" s="169">
        <v>40723</v>
      </c>
      <c r="K1457" s="89">
        <v>-8</v>
      </c>
      <c r="L1457" s="88">
        <f t="shared" si="195"/>
        <v>870324</v>
      </c>
      <c r="M1457" s="154" t="s">
        <v>492</v>
      </c>
    </row>
    <row r="1458" spans="1:15" s="258" customFormat="1" ht="28.5" customHeight="1">
      <c r="A1458" s="80"/>
      <c r="B1458" s="129">
        <v>10517</v>
      </c>
      <c r="C1458" s="81"/>
      <c r="D1458" s="82"/>
      <c r="E1458" s="82"/>
      <c r="F1458" s="83"/>
      <c r="G1458" s="84"/>
      <c r="H1458" s="82"/>
      <c r="I1458" s="205"/>
      <c r="J1458" s="169">
        <v>41088</v>
      </c>
      <c r="K1458" s="89">
        <v>-4</v>
      </c>
      <c r="L1458" s="88">
        <f t="shared" si="195"/>
        <v>870320</v>
      </c>
      <c r="M1458" s="154" t="s">
        <v>492</v>
      </c>
    </row>
    <row r="1459" spans="1:15" s="258" customFormat="1" ht="28.5" customHeight="1">
      <c r="A1459" s="80"/>
      <c r="B1459" s="129">
        <v>10517</v>
      </c>
      <c r="C1459" s="81"/>
      <c r="D1459" s="82"/>
      <c r="E1459" s="82"/>
      <c r="F1459" s="83"/>
      <c r="G1459" s="84"/>
      <c r="H1459" s="82"/>
      <c r="I1459" s="205"/>
      <c r="J1459" s="169">
        <v>41179</v>
      </c>
      <c r="K1459" s="89">
        <v>-10</v>
      </c>
      <c r="L1459" s="88">
        <f t="shared" si="195"/>
        <v>870310</v>
      </c>
      <c r="M1459" s="154" t="s">
        <v>492</v>
      </c>
      <c r="O1459" s="145"/>
    </row>
    <row r="1460" spans="1:15" s="258" customFormat="1" ht="28.5" customHeight="1">
      <c r="A1460" s="80"/>
      <c r="B1460" s="129">
        <v>10517</v>
      </c>
      <c r="C1460" s="81"/>
      <c r="D1460" s="82"/>
      <c r="E1460" s="82"/>
      <c r="F1460" s="83"/>
      <c r="G1460" s="84"/>
      <c r="H1460" s="82"/>
      <c r="I1460" s="205"/>
      <c r="J1460" s="169">
        <v>41270</v>
      </c>
      <c r="K1460" s="89">
        <v>-2</v>
      </c>
      <c r="L1460" s="88">
        <f t="shared" si="195"/>
        <v>870308</v>
      </c>
      <c r="M1460" s="154" t="s">
        <v>492</v>
      </c>
      <c r="O1460" s="145"/>
    </row>
    <row r="1461" spans="1:15" s="258" customFormat="1" ht="29.25" customHeight="1">
      <c r="A1461" s="195">
        <v>40193</v>
      </c>
      <c r="B1461" s="162" t="s">
        <v>291</v>
      </c>
      <c r="C1461" s="193" t="s">
        <v>292</v>
      </c>
      <c r="D1461" s="187" t="s">
        <v>225</v>
      </c>
      <c r="E1461" s="171" t="s">
        <v>12</v>
      </c>
      <c r="F1461" s="103" t="s">
        <v>147</v>
      </c>
      <c r="G1461" s="98">
        <v>3050000</v>
      </c>
      <c r="H1461" s="92" t="s">
        <v>70</v>
      </c>
      <c r="I1461" s="197"/>
      <c r="J1461" s="169">
        <v>40263</v>
      </c>
      <c r="K1461" s="87">
        <v>12190000</v>
      </c>
      <c r="L1461" s="88">
        <f t="shared" si="185"/>
        <v>15240000</v>
      </c>
      <c r="M1461" s="154" t="s">
        <v>50</v>
      </c>
    </row>
    <row r="1462" spans="1:15" s="258" customFormat="1" ht="29.25" customHeight="1">
      <c r="A1462" s="196"/>
      <c r="B1462" s="209">
        <v>10416</v>
      </c>
      <c r="C1462" s="194"/>
      <c r="D1462" s="189"/>
      <c r="E1462" s="173"/>
      <c r="F1462" s="114"/>
      <c r="G1462" s="115"/>
      <c r="H1462" s="97"/>
      <c r="I1462" s="198"/>
      <c r="J1462" s="169">
        <v>40312</v>
      </c>
      <c r="K1462" s="87">
        <f>-L1461</f>
        <v>-15240000</v>
      </c>
      <c r="L1462" s="88">
        <v>0</v>
      </c>
      <c r="M1462" s="154" t="s">
        <v>178</v>
      </c>
    </row>
    <row r="1463" spans="1:15" s="258" customFormat="1" ht="29.25" customHeight="1">
      <c r="A1463" s="195">
        <v>40207</v>
      </c>
      <c r="B1463" s="162" t="s">
        <v>300</v>
      </c>
      <c r="C1463" s="193" t="s">
        <v>39</v>
      </c>
      <c r="D1463" s="187" t="s">
        <v>98</v>
      </c>
      <c r="E1463" s="171" t="s">
        <v>12</v>
      </c>
      <c r="F1463" s="103" t="s">
        <v>147</v>
      </c>
      <c r="G1463" s="98">
        <v>960000</v>
      </c>
      <c r="H1463" s="92" t="s">
        <v>70</v>
      </c>
      <c r="I1463" s="197"/>
      <c r="J1463" s="169">
        <v>40263</v>
      </c>
      <c r="K1463" s="87">
        <v>-730000</v>
      </c>
      <c r="L1463" s="88">
        <f t="shared" si="185"/>
        <v>230000</v>
      </c>
      <c r="M1463" s="154" t="s">
        <v>50</v>
      </c>
    </row>
    <row r="1464" spans="1:15" s="258" customFormat="1" ht="28.5" customHeight="1">
      <c r="A1464" s="80"/>
      <c r="B1464" s="215">
        <v>1001415</v>
      </c>
      <c r="C1464" s="160"/>
      <c r="D1464" s="172"/>
      <c r="E1464" s="107"/>
      <c r="F1464" s="104"/>
      <c r="G1464" s="100"/>
      <c r="H1464" s="82"/>
      <c r="I1464" s="205"/>
      <c r="J1464" s="169">
        <v>40373</v>
      </c>
      <c r="K1464" s="87">
        <v>370000</v>
      </c>
      <c r="L1464" s="88">
        <f t="shared" ref="L1464" si="196">L1463+K1464</f>
        <v>600000</v>
      </c>
      <c r="M1464" s="154" t="s">
        <v>50</v>
      </c>
    </row>
    <row r="1465" spans="1:15" s="258" customFormat="1" ht="28.5" customHeight="1">
      <c r="A1465" s="80"/>
      <c r="B1465" s="135">
        <v>1001415</v>
      </c>
      <c r="C1465" s="160"/>
      <c r="D1465" s="172"/>
      <c r="E1465" s="107"/>
      <c r="F1465" s="104"/>
      <c r="G1465" s="100"/>
      <c r="H1465" s="82"/>
      <c r="I1465" s="205"/>
      <c r="J1465" s="169">
        <v>40451</v>
      </c>
      <c r="K1465" s="87">
        <v>200000</v>
      </c>
      <c r="L1465" s="88">
        <f t="shared" ref="L1465:L1473" si="197">L1464+K1465</f>
        <v>800000</v>
      </c>
      <c r="M1465" s="154" t="s">
        <v>456</v>
      </c>
    </row>
    <row r="1466" spans="1:15" s="258" customFormat="1" ht="28.5" customHeight="1">
      <c r="A1466" s="80"/>
      <c r="B1466" s="131">
        <v>1001415</v>
      </c>
      <c r="C1466" s="81"/>
      <c r="D1466" s="82"/>
      <c r="E1466" s="82"/>
      <c r="F1466" s="83"/>
      <c r="G1466" s="84"/>
      <c r="H1466" s="82"/>
      <c r="I1466" s="205"/>
      <c r="J1466" s="169">
        <v>40451</v>
      </c>
      <c r="K1466" s="87">
        <v>-364833</v>
      </c>
      <c r="L1466" s="88">
        <f t="shared" si="197"/>
        <v>435167</v>
      </c>
      <c r="M1466" s="154" t="s">
        <v>50</v>
      </c>
    </row>
    <row r="1467" spans="1:15" s="258" customFormat="1" ht="28.5" customHeight="1">
      <c r="A1467" s="80"/>
      <c r="B1467" s="129">
        <v>1001415</v>
      </c>
      <c r="C1467" s="81"/>
      <c r="D1467" s="82"/>
      <c r="E1467" s="82"/>
      <c r="F1467" s="83"/>
      <c r="G1467" s="84"/>
      <c r="H1467" s="82"/>
      <c r="I1467" s="211"/>
      <c r="J1467" s="169">
        <v>40498</v>
      </c>
      <c r="K1467" s="89">
        <v>100000</v>
      </c>
      <c r="L1467" s="88">
        <f t="shared" si="197"/>
        <v>535167</v>
      </c>
      <c r="M1467" s="154" t="s">
        <v>353</v>
      </c>
    </row>
    <row r="1468" spans="1:15" s="258" customFormat="1" ht="28.5" customHeight="1">
      <c r="A1468" s="80"/>
      <c r="B1468" s="129">
        <v>1001415</v>
      </c>
      <c r="C1468" s="81"/>
      <c r="D1468" s="82"/>
      <c r="E1468" s="82"/>
      <c r="F1468" s="83"/>
      <c r="G1468" s="84"/>
      <c r="H1468" s="82"/>
      <c r="I1468" s="211"/>
      <c r="J1468" s="169">
        <v>40549</v>
      </c>
      <c r="K1468" s="89">
        <v>-1</v>
      </c>
      <c r="L1468" s="88">
        <f t="shared" si="197"/>
        <v>535166</v>
      </c>
      <c r="M1468" s="154" t="s">
        <v>50</v>
      </c>
    </row>
    <row r="1469" spans="1:15" s="258" customFormat="1" ht="28.5" customHeight="1">
      <c r="A1469" s="80"/>
      <c r="B1469" s="129">
        <v>1001415</v>
      </c>
      <c r="C1469" s="81"/>
      <c r="D1469" s="82"/>
      <c r="E1469" s="82"/>
      <c r="F1469" s="83"/>
      <c r="G1469" s="84"/>
      <c r="H1469" s="82"/>
      <c r="I1469" s="211"/>
      <c r="J1469" s="169">
        <v>40632</v>
      </c>
      <c r="K1469" s="89">
        <v>-1</v>
      </c>
      <c r="L1469" s="88">
        <f t="shared" si="197"/>
        <v>535165</v>
      </c>
      <c r="M1469" s="154" t="s">
        <v>492</v>
      </c>
    </row>
    <row r="1470" spans="1:15" s="258" customFormat="1" ht="28.5" customHeight="1">
      <c r="A1470" s="80"/>
      <c r="B1470" s="129">
        <v>1001415</v>
      </c>
      <c r="C1470" s="81"/>
      <c r="D1470" s="82"/>
      <c r="E1470" s="82"/>
      <c r="F1470" s="83"/>
      <c r="G1470" s="84"/>
      <c r="H1470" s="82"/>
      <c r="I1470" s="205"/>
      <c r="J1470" s="169">
        <v>40723</v>
      </c>
      <c r="K1470" s="89">
        <v>-7</v>
      </c>
      <c r="L1470" s="88">
        <f t="shared" si="197"/>
        <v>535158</v>
      </c>
      <c r="M1470" s="154" t="s">
        <v>492</v>
      </c>
    </row>
    <row r="1471" spans="1:15" s="258" customFormat="1" ht="28.5" customHeight="1">
      <c r="A1471" s="80"/>
      <c r="B1471" s="129">
        <v>1001415</v>
      </c>
      <c r="C1471" s="81"/>
      <c r="D1471" s="82"/>
      <c r="E1471" s="82"/>
      <c r="F1471" s="83"/>
      <c r="G1471" s="84"/>
      <c r="H1471" s="82"/>
      <c r="I1471" s="205"/>
      <c r="J1471" s="169">
        <v>41088</v>
      </c>
      <c r="K1471" s="89">
        <v>-6</v>
      </c>
      <c r="L1471" s="88">
        <f t="shared" si="197"/>
        <v>535152</v>
      </c>
      <c r="M1471" s="154" t="s">
        <v>492</v>
      </c>
    </row>
    <row r="1472" spans="1:15" s="258" customFormat="1" ht="28.5" customHeight="1">
      <c r="A1472" s="80"/>
      <c r="B1472" s="129">
        <v>1001415</v>
      </c>
      <c r="C1472" s="81"/>
      <c r="D1472" s="82"/>
      <c r="E1472" s="82"/>
      <c r="F1472" s="83"/>
      <c r="G1472" s="84"/>
      <c r="H1472" s="82"/>
      <c r="I1472" s="205"/>
      <c r="J1472" s="169">
        <v>41179</v>
      </c>
      <c r="K1472" s="89">
        <v>-15</v>
      </c>
      <c r="L1472" s="88">
        <f t="shared" si="197"/>
        <v>535137</v>
      </c>
      <c r="M1472" s="154" t="s">
        <v>492</v>
      </c>
    </row>
    <row r="1473" spans="1:15" s="258" customFormat="1" ht="28.5" customHeight="1">
      <c r="A1473" s="80"/>
      <c r="B1473" s="129">
        <v>1001415</v>
      </c>
      <c r="C1473" s="81"/>
      <c r="D1473" s="82"/>
      <c r="E1473" s="82"/>
      <c r="F1473" s="83"/>
      <c r="G1473" s="84"/>
      <c r="H1473" s="82"/>
      <c r="I1473" s="205"/>
      <c r="J1473" s="169">
        <v>41270</v>
      </c>
      <c r="K1473" s="89">
        <v>-3</v>
      </c>
      <c r="L1473" s="88">
        <f t="shared" si="197"/>
        <v>535134</v>
      </c>
      <c r="M1473" s="154" t="s">
        <v>492</v>
      </c>
    </row>
    <row r="1474" spans="1:15" s="258" customFormat="1" ht="29.25" customHeight="1">
      <c r="A1474" s="195">
        <v>40207</v>
      </c>
      <c r="B1474" s="162" t="s">
        <v>301</v>
      </c>
      <c r="C1474" s="193" t="s">
        <v>302</v>
      </c>
      <c r="D1474" s="187" t="s">
        <v>113</v>
      </c>
      <c r="E1474" s="171" t="s">
        <v>12</v>
      </c>
      <c r="F1474" s="103" t="s">
        <v>147</v>
      </c>
      <c r="G1474" s="98">
        <v>540000</v>
      </c>
      <c r="H1474" s="92" t="s">
        <v>70</v>
      </c>
      <c r="I1474" s="197"/>
      <c r="J1474" s="169">
        <v>40263</v>
      </c>
      <c r="K1474" s="87">
        <v>160000</v>
      </c>
      <c r="L1474" s="88">
        <f t="shared" si="185"/>
        <v>700000</v>
      </c>
      <c r="M1474" s="154" t="s">
        <v>50</v>
      </c>
    </row>
    <row r="1475" spans="1:15" s="258" customFormat="1" ht="28.5" customHeight="1">
      <c r="A1475" s="80"/>
      <c r="B1475" s="131">
        <v>1000893</v>
      </c>
      <c r="C1475" s="81"/>
      <c r="D1475" s="82"/>
      <c r="E1475" s="82"/>
      <c r="F1475" s="83"/>
      <c r="G1475" s="84"/>
      <c r="H1475" s="82"/>
      <c r="I1475" s="205"/>
      <c r="J1475" s="169">
        <v>40451</v>
      </c>
      <c r="K1475" s="87">
        <v>25278</v>
      </c>
      <c r="L1475" s="88">
        <f t="shared" ref="L1475:L1481" si="198">L1474+K1475</f>
        <v>725278</v>
      </c>
      <c r="M1475" s="154" t="s">
        <v>50</v>
      </c>
    </row>
    <row r="1476" spans="1:15" s="258" customFormat="1" ht="28.5" customHeight="1">
      <c r="A1476" s="80"/>
      <c r="B1476" s="131">
        <v>1000893</v>
      </c>
      <c r="C1476" s="81"/>
      <c r="D1476" s="82"/>
      <c r="E1476" s="82"/>
      <c r="F1476" s="83"/>
      <c r="G1476" s="84"/>
      <c r="H1476" s="82"/>
      <c r="I1476" s="205"/>
      <c r="J1476" s="169">
        <v>40549</v>
      </c>
      <c r="K1476" s="89">
        <v>-1</v>
      </c>
      <c r="L1476" s="88">
        <f t="shared" si="198"/>
        <v>725277</v>
      </c>
      <c r="M1476" s="154" t="s">
        <v>50</v>
      </c>
    </row>
    <row r="1477" spans="1:15" s="258" customFormat="1" ht="28.5" customHeight="1">
      <c r="A1477" s="80"/>
      <c r="B1477" s="131">
        <v>1000893</v>
      </c>
      <c r="C1477" s="81"/>
      <c r="D1477" s="82"/>
      <c r="E1477" s="82"/>
      <c r="F1477" s="83"/>
      <c r="G1477" s="84"/>
      <c r="H1477" s="82"/>
      <c r="I1477" s="205"/>
      <c r="J1477" s="169">
        <v>40632</v>
      </c>
      <c r="K1477" s="89">
        <v>-1</v>
      </c>
      <c r="L1477" s="88">
        <f t="shared" si="198"/>
        <v>725276</v>
      </c>
      <c r="M1477" s="154" t="s">
        <v>492</v>
      </c>
    </row>
    <row r="1478" spans="1:15" s="258" customFormat="1" ht="28.5" customHeight="1">
      <c r="A1478" s="80"/>
      <c r="B1478" s="129">
        <v>1000893</v>
      </c>
      <c r="C1478" s="81"/>
      <c r="D1478" s="82"/>
      <c r="E1478" s="82"/>
      <c r="F1478" s="83"/>
      <c r="G1478" s="84"/>
      <c r="H1478" s="82"/>
      <c r="I1478" s="205"/>
      <c r="J1478" s="169">
        <v>40723</v>
      </c>
      <c r="K1478" s="89">
        <v>-11</v>
      </c>
      <c r="L1478" s="88">
        <f t="shared" si="198"/>
        <v>725265</v>
      </c>
      <c r="M1478" s="154" t="s">
        <v>492</v>
      </c>
    </row>
    <row r="1479" spans="1:15" s="258" customFormat="1" ht="28.5" customHeight="1">
      <c r="A1479" s="80"/>
      <c r="B1479" s="129">
        <v>1000893</v>
      </c>
      <c r="C1479" s="81"/>
      <c r="D1479" s="82"/>
      <c r="E1479" s="82"/>
      <c r="F1479" s="83"/>
      <c r="G1479" s="84"/>
      <c r="H1479" s="82"/>
      <c r="I1479" s="205"/>
      <c r="J1479" s="169">
        <v>41088</v>
      </c>
      <c r="K1479" s="89">
        <v>-8</v>
      </c>
      <c r="L1479" s="88">
        <f t="shared" si="198"/>
        <v>725257</v>
      </c>
      <c r="M1479" s="154" t="s">
        <v>492</v>
      </c>
    </row>
    <row r="1480" spans="1:15" s="258" customFormat="1" ht="28.5" customHeight="1">
      <c r="A1480" s="80"/>
      <c r="B1480" s="129">
        <v>1000893</v>
      </c>
      <c r="C1480" s="81"/>
      <c r="D1480" s="82"/>
      <c r="E1480" s="82"/>
      <c r="F1480" s="83"/>
      <c r="G1480" s="84"/>
      <c r="H1480" s="82"/>
      <c r="I1480" s="205"/>
      <c r="J1480" s="169">
        <v>41179</v>
      </c>
      <c r="K1480" s="89">
        <v>-22</v>
      </c>
      <c r="L1480" s="88">
        <f t="shared" si="198"/>
        <v>725235</v>
      </c>
      <c r="M1480" s="154" t="s">
        <v>492</v>
      </c>
      <c r="O1480" s="145"/>
    </row>
    <row r="1481" spans="1:15" s="258" customFormat="1" ht="28.5" customHeight="1">
      <c r="A1481" s="80"/>
      <c r="B1481" s="129">
        <v>1000893</v>
      </c>
      <c r="C1481" s="81"/>
      <c r="D1481" s="82"/>
      <c r="E1481" s="82"/>
      <c r="F1481" s="83"/>
      <c r="G1481" s="84"/>
      <c r="H1481" s="82"/>
      <c r="I1481" s="205"/>
      <c r="J1481" s="169">
        <v>41270</v>
      </c>
      <c r="K1481" s="89">
        <v>-4</v>
      </c>
      <c r="L1481" s="88">
        <f t="shared" si="198"/>
        <v>725231</v>
      </c>
      <c r="M1481" s="154" t="s">
        <v>492</v>
      </c>
      <c r="O1481" s="145"/>
    </row>
    <row r="1482" spans="1:15" s="258" customFormat="1" ht="29.25" customHeight="1">
      <c r="A1482" s="195">
        <v>40240</v>
      </c>
      <c r="B1482" s="162" t="s">
        <v>305</v>
      </c>
      <c r="C1482" s="193" t="s">
        <v>196</v>
      </c>
      <c r="D1482" s="187" t="s">
        <v>119</v>
      </c>
      <c r="E1482" s="171" t="s">
        <v>12</v>
      </c>
      <c r="F1482" s="103" t="s">
        <v>147</v>
      </c>
      <c r="G1482" s="98">
        <v>1060000</v>
      </c>
      <c r="H1482" s="92" t="s">
        <v>70</v>
      </c>
      <c r="I1482" s="197"/>
      <c r="J1482" s="169">
        <v>40373</v>
      </c>
      <c r="K1482" s="87">
        <v>4440000</v>
      </c>
      <c r="L1482" s="88">
        <f>G1482+K1482</f>
        <v>5500000</v>
      </c>
      <c r="M1482" s="154" t="s">
        <v>50</v>
      </c>
    </row>
    <row r="1483" spans="1:15" s="258" customFormat="1" ht="29.25" customHeight="1">
      <c r="A1483" s="190"/>
      <c r="B1483" s="215">
        <v>1001435</v>
      </c>
      <c r="C1483" s="186"/>
      <c r="D1483" s="188"/>
      <c r="E1483" s="172"/>
      <c r="F1483" s="104"/>
      <c r="G1483" s="100"/>
      <c r="H1483" s="82"/>
      <c r="I1483" s="205"/>
      <c r="J1483" s="169">
        <v>40445</v>
      </c>
      <c r="K1483" s="87">
        <v>-5500000</v>
      </c>
      <c r="L1483" s="88">
        <f>L1482+K1483</f>
        <v>0</v>
      </c>
      <c r="M1483" s="154" t="s">
        <v>178</v>
      </c>
    </row>
    <row r="1484" spans="1:15" s="258" customFormat="1" ht="29.25" customHeight="1">
      <c r="A1484" s="195">
        <v>40242</v>
      </c>
      <c r="B1484" s="162" t="s">
        <v>306</v>
      </c>
      <c r="C1484" s="193" t="s">
        <v>141</v>
      </c>
      <c r="D1484" s="187" t="s">
        <v>117</v>
      </c>
      <c r="E1484" s="171" t="s">
        <v>12</v>
      </c>
      <c r="F1484" s="103" t="s">
        <v>147</v>
      </c>
      <c r="G1484" s="98">
        <v>28040000</v>
      </c>
      <c r="H1484" s="92" t="s">
        <v>70</v>
      </c>
      <c r="I1484" s="197"/>
      <c r="J1484" s="143">
        <v>40324</v>
      </c>
      <c r="K1484" s="147">
        <v>120000</v>
      </c>
      <c r="L1484" s="88">
        <f t="shared" si="185"/>
        <v>28160000</v>
      </c>
      <c r="M1484" s="148" t="s">
        <v>295</v>
      </c>
    </row>
    <row r="1485" spans="1:15" s="258" customFormat="1" ht="29.25" customHeight="1">
      <c r="A1485" s="190"/>
      <c r="B1485" s="215">
        <v>1001384</v>
      </c>
      <c r="C1485" s="186"/>
      <c r="D1485" s="188"/>
      <c r="E1485" s="172"/>
      <c r="F1485" s="104"/>
      <c r="G1485" s="100"/>
      <c r="H1485" s="82"/>
      <c r="I1485" s="205"/>
      <c r="J1485" s="169">
        <v>40373</v>
      </c>
      <c r="K1485" s="87">
        <v>-12660000</v>
      </c>
      <c r="L1485" s="88">
        <f>L1484+K1485</f>
        <v>15500000</v>
      </c>
      <c r="M1485" s="154" t="s">
        <v>50</v>
      </c>
    </row>
    <row r="1486" spans="1:15" s="258" customFormat="1" ht="28.5" customHeight="1">
      <c r="A1486" s="80"/>
      <c r="B1486" s="131">
        <v>1001384</v>
      </c>
      <c r="C1486" s="81"/>
      <c r="D1486" s="82"/>
      <c r="E1486" s="82"/>
      <c r="F1486" s="83"/>
      <c r="G1486" s="84"/>
      <c r="H1486" s="82"/>
      <c r="I1486" s="205"/>
      <c r="J1486" s="169">
        <v>40451</v>
      </c>
      <c r="K1486" s="87">
        <v>100000</v>
      </c>
      <c r="L1486" s="88">
        <f t="shared" ref="L1486:L1487" si="199">L1485+K1486</f>
        <v>15600000</v>
      </c>
      <c r="M1486" s="154" t="s">
        <v>362</v>
      </c>
    </row>
    <row r="1487" spans="1:15" s="258" customFormat="1" ht="28.5" customHeight="1">
      <c r="A1487" s="80"/>
      <c r="B1487" s="131">
        <v>1001384</v>
      </c>
      <c r="C1487" s="81"/>
      <c r="D1487" s="82"/>
      <c r="E1487" s="82"/>
      <c r="F1487" s="83"/>
      <c r="G1487" s="84"/>
      <c r="H1487" s="82"/>
      <c r="I1487" s="205"/>
      <c r="J1487" s="169">
        <v>40451</v>
      </c>
      <c r="K1487" s="87">
        <v>-3125218</v>
      </c>
      <c r="L1487" s="88">
        <f t="shared" si="199"/>
        <v>12474782</v>
      </c>
      <c r="M1487" s="154" t="s">
        <v>50</v>
      </c>
    </row>
    <row r="1488" spans="1:15" s="258" customFormat="1" ht="28.5" customHeight="1">
      <c r="A1488" s="80"/>
      <c r="B1488" s="129">
        <v>1001384</v>
      </c>
      <c r="C1488" s="81"/>
      <c r="D1488" s="82"/>
      <c r="E1488" s="82"/>
      <c r="F1488" s="83"/>
      <c r="G1488" s="84"/>
      <c r="H1488" s="82"/>
      <c r="I1488" s="205"/>
      <c r="J1488" s="169">
        <v>40498</v>
      </c>
      <c r="K1488" s="89">
        <v>800000</v>
      </c>
      <c r="L1488" s="88">
        <f t="shared" ref="L1488:L1494" si="200">L1487+K1488</f>
        <v>13274782</v>
      </c>
      <c r="M1488" s="154" t="s">
        <v>353</v>
      </c>
    </row>
    <row r="1489" spans="1:15" s="258" customFormat="1" ht="28.5" customHeight="1">
      <c r="A1489" s="80"/>
      <c r="B1489" s="129">
        <v>1001384</v>
      </c>
      <c r="C1489" s="81"/>
      <c r="D1489" s="82"/>
      <c r="E1489" s="82"/>
      <c r="F1489" s="83"/>
      <c r="G1489" s="84"/>
      <c r="H1489" s="82"/>
      <c r="I1489" s="205"/>
      <c r="J1489" s="169">
        <v>40549</v>
      </c>
      <c r="K1489" s="89">
        <v>-20</v>
      </c>
      <c r="L1489" s="88">
        <f t="shared" si="200"/>
        <v>13274762</v>
      </c>
      <c r="M1489" s="154" t="s">
        <v>50</v>
      </c>
    </row>
    <row r="1490" spans="1:15" s="258" customFormat="1" ht="28.5" customHeight="1">
      <c r="A1490" s="80"/>
      <c r="B1490" s="129">
        <v>1001384</v>
      </c>
      <c r="C1490" s="81"/>
      <c r="D1490" s="82"/>
      <c r="E1490" s="82"/>
      <c r="F1490" s="83"/>
      <c r="G1490" s="84"/>
      <c r="H1490" s="82"/>
      <c r="I1490" s="205"/>
      <c r="J1490" s="169">
        <v>40632</v>
      </c>
      <c r="K1490" s="89">
        <v>-24</v>
      </c>
      <c r="L1490" s="88">
        <f t="shared" si="200"/>
        <v>13274738</v>
      </c>
      <c r="M1490" s="154" t="s">
        <v>492</v>
      </c>
    </row>
    <row r="1491" spans="1:15" s="258" customFormat="1" ht="28.5" customHeight="1">
      <c r="A1491" s="80"/>
      <c r="B1491" s="131">
        <v>1001384</v>
      </c>
      <c r="C1491" s="81"/>
      <c r="D1491" s="82"/>
      <c r="E1491" s="82"/>
      <c r="F1491" s="83"/>
      <c r="G1491" s="84"/>
      <c r="H1491" s="82"/>
      <c r="I1491" s="205"/>
      <c r="J1491" s="169">
        <v>40723</v>
      </c>
      <c r="K1491" s="89">
        <v>-221</v>
      </c>
      <c r="L1491" s="88">
        <f t="shared" si="200"/>
        <v>13274517</v>
      </c>
      <c r="M1491" s="154" t="s">
        <v>492</v>
      </c>
    </row>
    <row r="1492" spans="1:15" s="258" customFormat="1" ht="28.5" customHeight="1">
      <c r="A1492" s="80"/>
      <c r="B1492" s="129">
        <v>1001384</v>
      </c>
      <c r="C1492" s="81"/>
      <c r="D1492" s="82"/>
      <c r="E1492" s="82"/>
      <c r="F1492" s="83"/>
      <c r="G1492" s="84"/>
      <c r="H1492" s="82"/>
      <c r="I1492" s="205"/>
      <c r="J1492" s="169">
        <v>41088</v>
      </c>
      <c r="K1492" s="89">
        <v>-169</v>
      </c>
      <c r="L1492" s="88">
        <f t="shared" si="200"/>
        <v>13274348</v>
      </c>
      <c r="M1492" s="154" t="s">
        <v>492</v>
      </c>
    </row>
    <row r="1493" spans="1:15" s="258" customFormat="1" ht="28.5" customHeight="1">
      <c r="A1493" s="80"/>
      <c r="B1493" s="129">
        <v>1001384</v>
      </c>
      <c r="C1493" s="81"/>
      <c r="D1493" s="82"/>
      <c r="E1493" s="82"/>
      <c r="F1493" s="83"/>
      <c r="G1493" s="84"/>
      <c r="H1493" s="82"/>
      <c r="I1493" s="205"/>
      <c r="J1493" s="169">
        <v>41179</v>
      </c>
      <c r="K1493" s="89">
        <v>-465</v>
      </c>
      <c r="L1493" s="88">
        <f t="shared" si="200"/>
        <v>13273883</v>
      </c>
      <c r="M1493" s="154" t="s">
        <v>492</v>
      </c>
      <c r="O1493" s="145"/>
    </row>
    <row r="1494" spans="1:15" s="258" customFormat="1" ht="28.5" customHeight="1">
      <c r="A1494" s="80"/>
      <c r="B1494" s="129">
        <v>1001384</v>
      </c>
      <c r="C1494" s="81"/>
      <c r="D1494" s="82"/>
      <c r="E1494" s="82"/>
      <c r="F1494" s="83"/>
      <c r="G1494" s="84"/>
      <c r="H1494" s="82"/>
      <c r="I1494" s="205"/>
      <c r="J1494" s="169">
        <v>41270</v>
      </c>
      <c r="K1494" s="89">
        <v>-78</v>
      </c>
      <c r="L1494" s="88">
        <f t="shared" si="200"/>
        <v>13273805</v>
      </c>
      <c r="M1494" s="154" t="s">
        <v>492</v>
      </c>
      <c r="O1494" s="145"/>
    </row>
    <row r="1495" spans="1:15" s="258" customFormat="1" ht="29.25" customHeight="1">
      <c r="A1495" s="195">
        <v>40247</v>
      </c>
      <c r="B1495" s="162" t="s">
        <v>307</v>
      </c>
      <c r="C1495" s="193" t="s">
        <v>80</v>
      </c>
      <c r="D1495" s="187" t="s">
        <v>134</v>
      </c>
      <c r="E1495" s="171" t="s">
        <v>12</v>
      </c>
      <c r="F1495" s="103" t="s">
        <v>147</v>
      </c>
      <c r="G1495" s="98">
        <v>60780000</v>
      </c>
      <c r="H1495" s="92" t="s">
        <v>70</v>
      </c>
      <c r="I1495" s="197"/>
      <c r="J1495" s="169">
        <v>40373</v>
      </c>
      <c r="K1495" s="87">
        <v>-44880000</v>
      </c>
      <c r="L1495" s="88">
        <f>G1495+K1495</f>
        <v>15900000</v>
      </c>
      <c r="M1495" s="154" t="s">
        <v>50</v>
      </c>
    </row>
    <row r="1496" spans="1:15" s="258" customFormat="1" ht="28.5" customHeight="1">
      <c r="A1496" s="80"/>
      <c r="B1496" s="131">
        <v>1000494</v>
      </c>
      <c r="C1496" s="81"/>
      <c r="D1496" s="82"/>
      <c r="E1496" s="82"/>
      <c r="F1496" s="83"/>
      <c r="G1496" s="84"/>
      <c r="H1496" s="82"/>
      <c r="I1496" s="205"/>
      <c r="J1496" s="169">
        <v>40451</v>
      </c>
      <c r="K1496" s="87">
        <v>1071505</v>
      </c>
      <c r="L1496" s="88">
        <f t="shared" ref="L1496:L1502" si="201">L1495+K1496</f>
        <v>16971505</v>
      </c>
      <c r="M1496" s="154" t="s">
        <v>50</v>
      </c>
    </row>
    <row r="1497" spans="1:15" s="258" customFormat="1" ht="28.5" customHeight="1">
      <c r="A1497" s="80"/>
      <c r="B1497" s="131">
        <v>1000494</v>
      </c>
      <c r="C1497" s="81"/>
      <c r="D1497" s="82"/>
      <c r="E1497" s="82"/>
      <c r="F1497" s="83"/>
      <c r="G1497" s="84"/>
      <c r="H1497" s="82"/>
      <c r="I1497" s="205"/>
      <c r="J1497" s="169">
        <v>40549</v>
      </c>
      <c r="K1497" s="89">
        <v>-23</v>
      </c>
      <c r="L1497" s="88">
        <f t="shared" si="201"/>
        <v>16971482</v>
      </c>
      <c r="M1497" s="154" t="s">
        <v>50</v>
      </c>
    </row>
    <row r="1498" spans="1:15" s="258" customFormat="1" ht="28.5" customHeight="1">
      <c r="A1498" s="80"/>
      <c r="B1498" s="131">
        <v>1000494</v>
      </c>
      <c r="C1498" s="81"/>
      <c r="D1498" s="82"/>
      <c r="E1498" s="82"/>
      <c r="F1498" s="83"/>
      <c r="G1498" s="84"/>
      <c r="H1498" s="82"/>
      <c r="I1498" s="205"/>
      <c r="J1498" s="169">
        <v>40632</v>
      </c>
      <c r="K1498" s="89">
        <v>-26</v>
      </c>
      <c r="L1498" s="88">
        <f t="shared" si="201"/>
        <v>16971456</v>
      </c>
      <c r="M1498" s="154" t="s">
        <v>492</v>
      </c>
    </row>
    <row r="1499" spans="1:15" s="258" customFormat="1" ht="28.5" customHeight="1">
      <c r="A1499" s="80"/>
      <c r="B1499" s="131">
        <v>1000494</v>
      </c>
      <c r="C1499" s="81"/>
      <c r="D1499" s="82"/>
      <c r="E1499" s="82"/>
      <c r="F1499" s="83"/>
      <c r="G1499" s="84"/>
      <c r="H1499" s="82"/>
      <c r="I1499" s="205"/>
      <c r="J1499" s="169">
        <v>40723</v>
      </c>
      <c r="K1499" s="89">
        <v>-238</v>
      </c>
      <c r="L1499" s="88">
        <f t="shared" si="201"/>
        <v>16971218</v>
      </c>
      <c r="M1499" s="154" t="s">
        <v>492</v>
      </c>
    </row>
    <row r="1500" spans="1:15" s="258" customFormat="1" ht="28.5" customHeight="1">
      <c r="A1500" s="80"/>
      <c r="B1500" s="131">
        <v>1000494</v>
      </c>
      <c r="C1500" s="81"/>
      <c r="D1500" s="82"/>
      <c r="E1500" s="82"/>
      <c r="F1500" s="83"/>
      <c r="G1500" s="84"/>
      <c r="H1500" s="82"/>
      <c r="I1500" s="205"/>
      <c r="J1500" s="169">
        <v>41088</v>
      </c>
      <c r="K1500" s="89">
        <v>-145</v>
      </c>
      <c r="L1500" s="88">
        <f t="shared" si="201"/>
        <v>16971073</v>
      </c>
      <c r="M1500" s="154" t="s">
        <v>492</v>
      </c>
    </row>
    <row r="1501" spans="1:15" s="258" customFormat="1" ht="28.5" customHeight="1">
      <c r="A1501" s="80"/>
      <c r="B1501" s="129">
        <v>1000494</v>
      </c>
      <c r="C1501" s="81"/>
      <c r="D1501" s="82"/>
      <c r="E1501" s="82"/>
      <c r="F1501" s="83"/>
      <c r="G1501" s="84"/>
      <c r="H1501" s="82"/>
      <c r="I1501" s="205"/>
      <c r="J1501" s="169">
        <v>41179</v>
      </c>
      <c r="K1501" s="89">
        <v>-374</v>
      </c>
      <c r="L1501" s="88">
        <f t="shared" si="201"/>
        <v>16970699</v>
      </c>
      <c r="M1501" s="154" t="s">
        <v>492</v>
      </c>
      <c r="O1501" s="145"/>
    </row>
    <row r="1502" spans="1:15" s="258" customFormat="1" ht="28.5" customHeight="1">
      <c r="A1502" s="80"/>
      <c r="B1502" s="129">
        <v>1000494</v>
      </c>
      <c r="C1502" s="81"/>
      <c r="D1502" s="82"/>
      <c r="E1502" s="82"/>
      <c r="F1502" s="83"/>
      <c r="G1502" s="84"/>
      <c r="H1502" s="82"/>
      <c r="I1502" s="205"/>
      <c r="J1502" s="169">
        <v>41270</v>
      </c>
      <c r="K1502" s="89">
        <v>-58</v>
      </c>
      <c r="L1502" s="88">
        <f t="shared" si="201"/>
        <v>16970641</v>
      </c>
      <c r="M1502" s="154" t="s">
        <v>492</v>
      </c>
      <c r="O1502" s="145"/>
    </row>
    <row r="1503" spans="1:15" s="258" customFormat="1" ht="29.25" customHeight="1">
      <c r="A1503" s="195">
        <v>40247</v>
      </c>
      <c r="B1503" s="162" t="s">
        <v>541</v>
      </c>
      <c r="C1503" s="193" t="s">
        <v>45</v>
      </c>
      <c r="D1503" s="187" t="s">
        <v>110</v>
      </c>
      <c r="E1503" s="171" t="s">
        <v>12</v>
      </c>
      <c r="F1503" s="103" t="s">
        <v>147</v>
      </c>
      <c r="G1503" s="98">
        <v>300000</v>
      </c>
      <c r="H1503" s="92" t="s">
        <v>70</v>
      </c>
      <c r="I1503" s="197"/>
      <c r="J1503" s="169">
        <v>40373</v>
      </c>
      <c r="K1503" s="87">
        <v>400000</v>
      </c>
      <c r="L1503" s="88">
        <f t="shared" ref="L1503:L1517" si="202">G1503+K1503</f>
        <v>700000</v>
      </c>
      <c r="M1503" s="154" t="s">
        <v>50</v>
      </c>
    </row>
    <row r="1504" spans="1:15" s="258" customFormat="1" ht="28.5" customHeight="1">
      <c r="A1504" s="80"/>
      <c r="B1504" s="131">
        <v>1000468</v>
      </c>
      <c r="C1504" s="81"/>
      <c r="D1504" s="82"/>
      <c r="E1504" s="82"/>
      <c r="F1504" s="83"/>
      <c r="G1504" s="84"/>
      <c r="H1504" s="82"/>
      <c r="I1504" s="205"/>
      <c r="J1504" s="169">
        <v>40451</v>
      </c>
      <c r="K1504" s="87">
        <v>25278</v>
      </c>
      <c r="L1504" s="88">
        <f t="shared" ref="L1504:L1510" si="203">L1503+K1504</f>
        <v>725278</v>
      </c>
      <c r="M1504" s="154" t="s">
        <v>50</v>
      </c>
    </row>
    <row r="1505" spans="1:15" s="258" customFormat="1" ht="28.5" customHeight="1">
      <c r="A1505" s="80"/>
      <c r="B1505" s="131">
        <v>1000468</v>
      </c>
      <c r="C1505" s="81"/>
      <c r="D1505" s="82"/>
      <c r="E1505" s="82"/>
      <c r="F1505" s="83"/>
      <c r="G1505" s="84"/>
      <c r="H1505" s="82"/>
      <c r="I1505" s="205"/>
      <c r="J1505" s="169">
        <v>40549</v>
      </c>
      <c r="K1505" s="89">
        <v>-1</v>
      </c>
      <c r="L1505" s="88">
        <f t="shared" si="203"/>
        <v>725277</v>
      </c>
      <c r="M1505" s="154" t="s">
        <v>50</v>
      </c>
    </row>
    <row r="1506" spans="1:15" s="258" customFormat="1" ht="28.5" customHeight="1">
      <c r="A1506" s="80"/>
      <c r="B1506" s="131">
        <v>1000468</v>
      </c>
      <c r="C1506" s="81"/>
      <c r="D1506" s="82"/>
      <c r="E1506" s="82"/>
      <c r="F1506" s="83"/>
      <c r="G1506" s="84"/>
      <c r="H1506" s="82"/>
      <c r="I1506" s="205"/>
      <c r="J1506" s="169">
        <v>40632</v>
      </c>
      <c r="K1506" s="89">
        <v>-1</v>
      </c>
      <c r="L1506" s="88">
        <f t="shared" si="203"/>
        <v>725276</v>
      </c>
      <c r="M1506" s="154" t="s">
        <v>492</v>
      </c>
    </row>
    <row r="1507" spans="1:15" s="258" customFormat="1" ht="28.5" customHeight="1">
      <c r="A1507" s="80"/>
      <c r="B1507" s="131">
        <v>1000468</v>
      </c>
      <c r="C1507" s="81"/>
      <c r="D1507" s="82"/>
      <c r="E1507" s="82"/>
      <c r="F1507" s="83"/>
      <c r="G1507" s="84"/>
      <c r="H1507" s="82"/>
      <c r="I1507" s="205"/>
      <c r="J1507" s="169">
        <v>40723</v>
      </c>
      <c r="K1507" s="89">
        <v>-11</v>
      </c>
      <c r="L1507" s="88">
        <f t="shared" si="203"/>
        <v>725265</v>
      </c>
      <c r="M1507" s="154" t="s">
        <v>492</v>
      </c>
    </row>
    <row r="1508" spans="1:15" s="258" customFormat="1" ht="28.5" customHeight="1">
      <c r="A1508" s="80"/>
      <c r="B1508" s="131">
        <v>1000468</v>
      </c>
      <c r="C1508" s="81"/>
      <c r="D1508" s="82"/>
      <c r="E1508" s="82"/>
      <c r="F1508" s="83"/>
      <c r="G1508" s="84"/>
      <c r="H1508" s="82"/>
      <c r="I1508" s="205"/>
      <c r="J1508" s="169">
        <v>41088</v>
      </c>
      <c r="K1508" s="89">
        <v>-8</v>
      </c>
      <c r="L1508" s="88">
        <f t="shared" si="203"/>
        <v>725257</v>
      </c>
      <c r="M1508" s="154" t="s">
        <v>492</v>
      </c>
    </row>
    <row r="1509" spans="1:15" s="258" customFormat="1" ht="28.5" customHeight="1">
      <c r="A1509" s="80"/>
      <c r="B1509" s="129">
        <v>1000468</v>
      </c>
      <c r="C1509" s="81"/>
      <c r="D1509" s="82"/>
      <c r="E1509" s="82"/>
      <c r="F1509" s="83"/>
      <c r="G1509" s="84"/>
      <c r="H1509" s="82"/>
      <c r="I1509" s="205"/>
      <c r="J1509" s="169">
        <v>41179</v>
      </c>
      <c r="K1509" s="89">
        <v>-22</v>
      </c>
      <c r="L1509" s="88">
        <f t="shared" si="203"/>
        <v>725235</v>
      </c>
      <c r="M1509" s="154" t="s">
        <v>492</v>
      </c>
      <c r="O1509" s="145"/>
    </row>
    <row r="1510" spans="1:15" s="258" customFormat="1" ht="28.5" customHeight="1">
      <c r="A1510" s="80"/>
      <c r="B1510" s="129">
        <v>1000468</v>
      </c>
      <c r="C1510" s="81"/>
      <c r="D1510" s="82"/>
      <c r="E1510" s="82"/>
      <c r="F1510" s="83"/>
      <c r="G1510" s="84"/>
      <c r="H1510" s="82"/>
      <c r="I1510" s="205"/>
      <c r="J1510" s="169">
        <v>41270</v>
      </c>
      <c r="K1510" s="89">
        <v>-4</v>
      </c>
      <c r="L1510" s="88">
        <f t="shared" si="203"/>
        <v>725231</v>
      </c>
      <c r="M1510" s="154" t="s">
        <v>492</v>
      </c>
      <c r="O1510" s="145"/>
    </row>
    <row r="1511" spans="1:15" s="258" customFormat="1" ht="29.25" customHeight="1">
      <c r="A1511" s="195">
        <v>40282</v>
      </c>
      <c r="B1511" s="162" t="s">
        <v>311</v>
      </c>
      <c r="C1511" s="193" t="s">
        <v>313</v>
      </c>
      <c r="D1511" s="187" t="s">
        <v>97</v>
      </c>
      <c r="E1511" s="171" t="s">
        <v>12</v>
      </c>
      <c r="F1511" s="103" t="s">
        <v>147</v>
      </c>
      <c r="G1511" s="98">
        <v>300000</v>
      </c>
      <c r="H1511" s="92" t="s">
        <v>70</v>
      </c>
      <c r="I1511" s="197"/>
      <c r="J1511" s="169">
        <v>40373</v>
      </c>
      <c r="K1511" s="87">
        <v>300000</v>
      </c>
      <c r="L1511" s="88">
        <f t="shared" si="202"/>
        <v>600000</v>
      </c>
      <c r="M1511" s="154" t="s">
        <v>50</v>
      </c>
    </row>
    <row r="1512" spans="1:15" s="258" customFormat="1" ht="28.5" customHeight="1">
      <c r="A1512" s="80"/>
      <c r="B1512" s="131">
        <v>1001521</v>
      </c>
      <c r="C1512" s="81"/>
      <c r="D1512" s="82"/>
      <c r="E1512" s="82"/>
      <c r="F1512" s="83"/>
      <c r="G1512" s="84"/>
      <c r="H1512" s="82"/>
      <c r="I1512" s="205"/>
      <c r="J1512" s="169">
        <v>40451</v>
      </c>
      <c r="K1512" s="87">
        <v>-19778</v>
      </c>
      <c r="L1512" s="88">
        <f t="shared" ref="L1512:L1516" si="204">L1511+K1512</f>
        <v>580222</v>
      </c>
      <c r="M1512" s="154" t="s">
        <v>50</v>
      </c>
    </row>
    <row r="1513" spans="1:15" s="258" customFormat="1" ht="28.5" customHeight="1">
      <c r="A1513" s="80"/>
      <c r="B1513" s="131">
        <v>1001521</v>
      </c>
      <c r="C1513" s="81"/>
      <c r="D1513" s="82"/>
      <c r="E1513" s="82"/>
      <c r="F1513" s="83"/>
      <c r="G1513" s="84"/>
      <c r="H1513" s="82"/>
      <c r="I1513" s="205"/>
      <c r="J1513" s="169">
        <v>40549</v>
      </c>
      <c r="K1513" s="89">
        <v>-1</v>
      </c>
      <c r="L1513" s="88">
        <f t="shared" si="204"/>
        <v>580221</v>
      </c>
      <c r="M1513" s="154" t="s">
        <v>50</v>
      </c>
    </row>
    <row r="1514" spans="1:15" s="258" customFormat="1" ht="28.5" customHeight="1">
      <c r="A1514" s="80"/>
      <c r="B1514" s="131">
        <v>1001521</v>
      </c>
      <c r="C1514" s="81"/>
      <c r="D1514" s="82"/>
      <c r="E1514" s="82"/>
      <c r="F1514" s="83"/>
      <c r="G1514" s="84"/>
      <c r="H1514" s="82"/>
      <c r="I1514" s="205"/>
      <c r="J1514" s="169">
        <v>40632</v>
      </c>
      <c r="K1514" s="89">
        <v>-1</v>
      </c>
      <c r="L1514" s="88">
        <f t="shared" si="204"/>
        <v>580220</v>
      </c>
      <c r="M1514" s="154" t="s">
        <v>492</v>
      </c>
    </row>
    <row r="1515" spans="1:15" s="258" customFormat="1" ht="28.5" customHeight="1">
      <c r="A1515" s="80"/>
      <c r="B1515" s="131">
        <v>1001521</v>
      </c>
      <c r="C1515" s="81"/>
      <c r="D1515" s="82"/>
      <c r="E1515" s="82"/>
      <c r="F1515" s="83"/>
      <c r="G1515" s="84"/>
      <c r="H1515" s="82"/>
      <c r="I1515" s="205"/>
      <c r="J1515" s="169">
        <v>40723</v>
      </c>
      <c r="K1515" s="89">
        <v>-8</v>
      </c>
      <c r="L1515" s="88">
        <f t="shared" si="204"/>
        <v>580212</v>
      </c>
      <c r="M1515" s="154" t="s">
        <v>492</v>
      </c>
    </row>
    <row r="1516" spans="1:15" s="258" customFormat="1" ht="28.5" customHeight="1">
      <c r="A1516" s="80"/>
      <c r="B1516" s="131">
        <v>1001521</v>
      </c>
      <c r="C1516" s="81"/>
      <c r="D1516" s="82"/>
      <c r="E1516" s="82"/>
      <c r="F1516" s="83"/>
      <c r="G1516" s="96"/>
      <c r="H1516" s="97"/>
      <c r="I1516" s="198"/>
      <c r="J1516" s="169">
        <v>40738</v>
      </c>
      <c r="K1516" s="89">
        <v>-580212</v>
      </c>
      <c r="L1516" s="88">
        <f t="shared" si="204"/>
        <v>0</v>
      </c>
      <c r="M1516" s="154" t="s">
        <v>178</v>
      </c>
    </row>
    <row r="1517" spans="1:15" s="258" customFormat="1" ht="29.25" customHeight="1">
      <c r="A1517" s="195">
        <v>40282</v>
      </c>
      <c r="B1517" s="162" t="s">
        <v>312</v>
      </c>
      <c r="C1517" s="193" t="s">
        <v>162</v>
      </c>
      <c r="D1517" s="187" t="s">
        <v>101</v>
      </c>
      <c r="E1517" s="171" t="s">
        <v>12</v>
      </c>
      <c r="F1517" s="103" t="s">
        <v>147</v>
      </c>
      <c r="G1517" s="98">
        <v>6550000</v>
      </c>
      <c r="H1517" s="92" t="s">
        <v>70</v>
      </c>
      <c r="I1517" s="197"/>
      <c r="J1517" s="169">
        <v>40373</v>
      </c>
      <c r="K1517" s="87">
        <v>-150000</v>
      </c>
      <c r="L1517" s="88">
        <f t="shared" si="202"/>
        <v>6400000</v>
      </c>
      <c r="M1517" s="154" t="s">
        <v>50</v>
      </c>
    </row>
    <row r="1518" spans="1:15" s="258" customFormat="1" ht="29.25" customHeight="1">
      <c r="A1518" s="190"/>
      <c r="B1518" s="215">
        <v>1000657</v>
      </c>
      <c r="C1518" s="186"/>
      <c r="D1518" s="188"/>
      <c r="E1518" s="172"/>
      <c r="F1518" s="104"/>
      <c r="G1518" s="100"/>
      <c r="H1518" s="82"/>
      <c r="I1518" s="205"/>
      <c r="J1518" s="169">
        <v>40436</v>
      </c>
      <c r="K1518" s="89">
        <v>1600000</v>
      </c>
      <c r="L1518" s="88">
        <f>L1517+K1518</f>
        <v>8000000</v>
      </c>
      <c r="M1518" s="154" t="s">
        <v>353</v>
      </c>
    </row>
    <row r="1519" spans="1:15" s="258" customFormat="1" ht="28.5" customHeight="1">
      <c r="A1519" s="80"/>
      <c r="B1519" s="131">
        <v>1000657</v>
      </c>
      <c r="C1519" s="81"/>
      <c r="D1519" s="82"/>
      <c r="E1519" s="82"/>
      <c r="F1519" s="83"/>
      <c r="G1519" s="84"/>
      <c r="H1519" s="82"/>
      <c r="I1519" s="205"/>
      <c r="J1519" s="169">
        <v>40451</v>
      </c>
      <c r="K1519" s="87">
        <v>-4352173</v>
      </c>
      <c r="L1519" s="88">
        <f t="shared" ref="L1519:L1526" si="205">L1518+K1519</f>
        <v>3647827</v>
      </c>
      <c r="M1519" s="154" t="s">
        <v>50</v>
      </c>
    </row>
    <row r="1520" spans="1:15" s="258" customFormat="1" ht="28.5" customHeight="1">
      <c r="A1520" s="80"/>
      <c r="B1520" s="131">
        <v>1000657</v>
      </c>
      <c r="C1520" s="81"/>
      <c r="D1520" s="82"/>
      <c r="E1520" s="82"/>
      <c r="F1520" s="83"/>
      <c r="G1520" s="84"/>
      <c r="H1520" s="82"/>
      <c r="I1520" s="205"/>
      <c r="J1520" s="169">
        <v>40549</v>
      </c>
      <c r="K1520" s="89">
        <v>-5</v>
      </c>
      <c r="L1520" s="88">
        <f t="shared" si="205"/>
        <v>3647822</v>
      </c>
      <c r="M1520" s="154" t="s">
        <v>50</v>
      </c>
    </row>
    <row r="1521" spans="1:15" s="258" customFormat="1" ht="28.5" customHeight="1">
      <c r="A1521" s="80"/>
      <c r="B1521" s="131">
        <v>1000657</v>
      </c>
      <c r="C1521" s="81"/>
      <c r="D1521" s="82"/>
      <c r="E1521" s="82"/>
      <c r="F1521" s="83"/>
      <c r="G1521" s="84"/>
      <c r="H1521" s="82"/>
      <c r="I1521" s="205"/>
      <c r="J1521" s="169">
        <v>40632</v>
      </c>
      <c r="K1521" s="89">
        <v>-6</v>
      </c>
      <c r="L1521" s="88">
        <f t="shared" si="205"/>
        <v>3647816</v>
      </c>
      <c r="M1521" s="154" t="s">
        <v>492</v>
      </c>
    </row>
    <row r="1522" spans="1:15" s="258" customFormat="1" ht="28.5" customHeight="1">
      <c r="A1522" s="80"/>
      <c r="B1522" s="131">
        <v>1000657</v>
      </c>
      <c r="C1522" s="81"/>
      <c r="D1522" s="82"/>
      <c r="E1522" s="82"/>
      <c r="F1522" s="83"/>
      <c r="G1522" s="84"/>
      <c r="H1522" s="82"/>
      <c r="I1522" s="205"/>
      <c r="J1522" s="169">
        <v>40646</v>
      </c>
      <c r="K1522" s="89">
        <v>-3000000</v>
      </c>
      <c r="L1522" s="88">
        <f t="shared" si="205"/>
        <v>647816</v>
      </c>
      <c r="M1522" s="154" t="s">
        <v>353</v>
      </c>
    </row>
    <row r="1523" spans="1:15" s="258" customFormat="1" ht="28.5" customHeight="1">
      <c r="A1523" s="80"/>
      <c r="B1523" s="131">
        <v>1000657</v>
      </c>
      <c r="C1523" s="81"/>
      <c r="D1523" s="82"/>
      <c r="E1523" s="82"/>
      <c r="F1523" s="83"/>
      <c r="G1523" s="84"/>
      <c r="H1523" s="82"/>
      <c r="I1523" s="205"/>
      <c r="J1523" s="169">
        <v>40723</v>
      </c>
      <c r="K1523" s="89">
        <v>-9</v>
      </c>
      <c r="L1523" s="88">
        <f t="shared" si="205"/>
        <v>647807</v>
      </c>
      <c r="M1523" s="154" t="s">
        <v>492</v>
      </c>
    </row>
    <row r="1524" spans="1:15" s="258" customFormat="1" ht="28.5" customHeight="1">
      <c r="A1524" s="80"/>
      <c r="B1524" s="131">
        <v>1000657</v>
      </c>
      <c r="C1524" s="81"/>
      <c r="D1524" s="82"/>
      <c r="E1524" s="82"/>
      <c r="F1524" s="83"/>
      <c r="G1524" s="84"/>
      <c r="H1524" s="82"/>
      <c r="I1524" s="205"/>
      <c r="J1524" s="169">
        <v>41088</v>
      </c>
      <c r="K1524" s="89">
        <v>-7</v>
      </c>
      <c r="L1524" s="88">
        <f t="shared" si="205"/>
        <v>647800</v>
      </c>
      <c r="M1524" s="154" t="s">
        <v>492</v>
      </c>
    </row>
    <row r="1525" spans="1:15" s="258" customFormat="1" ht="28.5" customHeight="1">
      <c r="A1525" s="80"/>
      <c r="B1525" s="131">
        <v>1000657</v>
      </c>
      <c r="C1525" s="81"/>
      <c r="D1525" s="82"/>
      <c r="E1525" s="82"/>
      <c r="F1525" s="83"/>
      <c r="G1525" s="84"/>
      <c r="H1525" s="82"/>
      <c r="I1525" s="205"/>
      <c r="J1525" s="169">
        <v>41179</v>
      </c>
      <c r="K1525" s="89">
        <v>-19</v>
      </c>
      <c r="L1525" s="88">
        <f t="shared" si="205"/>
        <v>647781</v>
      </c>
      <c r="M1525" s="154" t="s">
        <v>492</v>
      </c>
    </row>
    <row r="1526" spans="1:15" s="258" customFormat="1" ht="28.5" customHeight="1">
      <c r="A1526" s="80"/>
      <c r="B1526" s="131">
        <v>1000657</v>
      </c>
      <c r="C1526" s="81"/>
      <c r="D1526" s="82"/>
      <c r="E1526" s="82"/>
      <c r="F1526" s="83"/>
      <c r="G1526" s="96"/>
      <c r="H1526" s="97"/>
      <c r="I1526" s="198"/>
      <c r="J1526" s="169">
        <v>41270</v>
      </c>
      <c r="K1526" s="89">
        <v>-3</v>
      </c>
      <c r="L1526" s="88">
        <f t="shared" si="205"/>
        <v>647778</v>
      </c>
      <c r="M1526" s="154" t="s">
        <v>492</v>
      </c>
    </row>
    <row r="1527" spans="1:15" s="258" customFormat="1" ht="29.25" customHeight="1">
      <c r="A1527" s="195">
        <v>40319</v>
      </c>
      <c r="B1527" s="162" t="s">
        <v>322</v>
      </c>
      <c r="C1527" s="193" t="s">
        <v>323</v>
      </c>
      <c r="D1527" s="187" t="s">
        <v>145</v>
      </c>
      <c r="E1527" s="171" t="s">
        <v>12</v>
      </c>
      <c r="F1527" s="103" t="s">
        <v>147</v>
      </c>
      <c r="G1527" s="98">
        <v>10000</v>
      </c>
      <c r="H1527" s="92" t="s">
        <v>70</v>
      </c>
      <c r="I1527" s="197" t="s">
        <v>402</v>
      </c>
      <c r="J1527" s="169">
        <v>40324</v>
      </c>
      <c r="K1527" s="87">
        <v>30000</v>
      </c>
      <c r="L1527" s="88">
        <f t="shared" ref="L1527" si="206">G1527+K1527</f>
        <v>40000</v>
      </c>
      <c r="M1527" s="154" t="s">
        <v>324</v>
      </c>
    </row>
    <row r="1528" spans="1:15" s="258" customFormat="1" ht="29.25" customHeight="1">
      <c r="A1528" s="190"/>
      <c r="B1528" s="135">
        <v>10425</v>
      </c>
      <c r="C1528" s="186"/>
      <c r="D1528" s="188"/>
      <c r="E1528" s="172"/>
      <c r="F1528" s="104"/>
      <c r="G1528" s="100"/>
      <c r="H1528" s="82"/>
      <c r="I1528" s="205"/>
      <c r="J1528" s="169">
        <v>40451</v>
      </c>
      <c r="K1528" s="87">
        <v>250111</v>
      </c>
      <c r="L1528" s="88">
        <f>L1527+K1528</f>
        <v>290111</v>
      </c>
      <c r="M1528" s="154" t="s">
        <v>50</v>
      </c>
    </row>
    <row r="1529" spans="1:15" s="258" customFormat="1" ht="28.5" customHeight="1">
      <c r="A1529" s="80"/>
      <c r="B1529" s="131">
        <v>10425</v>
      </c>
      <c r="C1529" s="81"/>
      <c r="D1529" s="82"/>
      <c r="E1529" s="82"/>
      <c r="F1529" s="83"/>
      <c r="G1529" s="84"/>
      <c r="H1529" s="82"/>
      <c r="I1529" s="205"/>
      <c r="J1529" s="169">
        <v>40723</v>
      </c>
      <c r="K1529" s="89">
        <v>59889</v>
      </c>
      <c r="L1529" s="88">
        <f>L1528+K1529</f>
        <v>350000</v>
      </c>
      <c r="M1529" s="154" t="s">
        <v>492</v>
      </c>
    </row>
    <row r="1530" spans="1:15" s="258" customFormat="1" ht="28.5" customHeight="1">
      <c r="A1530" s="80"/>
      <c r="B1530" s="131">
        <v>10425</v>
      </c>
      <c r="C1530" s="81"/>
      <c r="D1530" s="82"/>
      <c r="E1530" s="82"/>
      <c r="F1530" s="83"/>
      <c r="G1530" s="84"/>
      <c r="H1530" s="82"/>
      <c r="I1530" s="205"/>
      <c r="J1530" s="169">
        <v>41088</v>
      </c>
      <c r="K1530" s="89">
        <v>-2</v>
      </c>
      <c r="L1530" s="88">
        <f>L1529+K1530</f>
        <v>349998</v>
      </c>
      <c r="M1530" s="154" t="s">
        <v>492</v>
      </c>
    </row>
    <row r="1531" spans="1:15" s="258" customFormat="1" ht="28.5" customHeight="1">
      <c r="A1531" s="80"/>
      <c r="B1531" s="131">
        <v>10425</v>
      </c>
      <c r="C1531" s="81"/>
      <c r="D1531" s="82"/>
      <c r="E1531" s="82"/>
      <c r="F1531" s="83"/>
      <c r="G1531" s="84"/>
      <c r="H1531" s="82"/>
      <c r="I1531" s="205"/>
      <c r="J1531" s="169">
        <v>41179</v>
      </c>
      <c r="K1531" s="89">
        <v>-5</v>
      </c>
      <c r="L1531" s="88">
        <f>L1530+K1531</f>
        <v>349993</v>
      </c>
      <c r="M1531" s="154" t="s">
        <v>492</v>
      </c>
    </row>
    <row r="1532" spans="1:15" s="258" customFormat="1" ht="28.5" customHeight="1">
      <c r="A1532" s="80"/>
      <c r="B1532" s="131">
        <v>10425</v>
      </c>
      <c r="C1532" s="81"/>
      <c r="D1532" s="82"/>
      <c r="E1532" s="82"/>
      <c r="F1532" s="83"/>
      <c r="G1532" s="96"/>
      <c r="H1532" s="97"/>
      <c r="I1532" s="198"/>
      <c r="J1532" s="169">
        <v>41270</v>
      </c>
      <c r="K1532" s="89">
        <v>-1</v>
      </c>
      <c r="L1532" s="88">
        <f>L1531+K1532</f>
        <v>349992</v>
      </c>
      <c r="M1532" s="154" t="s">
        <v>492</v>
      </c>
      <c r="O1532" s="145"/>
    </row>
    <row r="1533" spans="1:15" s="258" customFormat="1" ht="29.25" customHeight="1">
      <c r="A1533" s="195">
        <v>40345</v>
      </c>
      <c r="B1533" s="162" t="s">
        <v>489</v>
      </c>
      <c r="C1533" s="193" t="s">
        <v>77</v>
      </c>
      <c r="D1533" s="187" t="s">
        <v>117</v>
      </c>
      <c r="E1533" s="171" t="s">
        <v>12</v>
      </c>
      <c r="F1533" s="103" t="s">
        <v>147</v>
      </c>
      <c r="G1533" s="98">
        <v>0</v>
      </c>
      <c r="H1533" s="92" t="s">
        <v>70</v>
      </c>
      <c r="I1533" s="197">
        <v>9</v>
      </c>
      <c r="J1533" s="169">
        <v>40345</v>
      </c>
      <c r="K1533" s="87">
        <v>3680000</v>
      </c>
      <c r="L1533" s="88">
        <f>G1533+K1533</f>
        <v>3680000</v>
      </c>
      <c r="M1533" s="154" t="s">
        <v>317</v>
      </c>
    </row>
    <row r="1534" spans="1:15" s="258" customFormat="1" ht="29.25" customHeight="1">
      <c r="A1534" s="190"/>
      <c r="B1534" s="215">
        <v>1001460</v>
      </c>
      <c r="C1534" s="186"/>
      <c r="D1534" s="188"/>
      <c r="E1534" s="172"/>
      <c r="F1534" s="104"/>
      <c r="G1534" s="100"/>
      <c r="H1534" s="82"/>
      <c r="I1534" s="205"/>
      <c r="J1534" s="152">
        <v>40403</v>
      </c>
      <c r="K1534" s="106">
        <v>3300000</v>
      </c>
      <c r="L1534" s="116">
        <f>L1533+K1534</f>
        <v>6980000</v>
      </c>
      <c r="M1534" s="154" t="s">
        <v>353</v>
      </c>
    </row>
    <row r="1535" spans="1:15" s="258" customFormat="1" ht="28.5" customHeight="1">
      <c r="A1535" s="80"/>
      <c r="B1535" s="131">
        <v>1001460</v>
      </c>
      <c r="C1535" s="81"/>
      <c r="D1535" s="82"/>
      <c r="E1535" s="82"/>
      <c r="F1535" s="83"/>
      <c r="G1535" s="84"/>
      <c r="H1535" s="82"/>
      <c r="I1535" s="205"/>
      <c r="J1535" s="169">
        <v>40451</v>
      </c>
      <c r="K1535" s="87">
        <v>3043831</v>
      </c>
      <c r="L1535" s="88">
        <f t="shared" ref="L1535" si="207">L1534+K1535</f>
        <v>10023831</v>
      </c>
      <c r="M1535" s="154" t="s">
        <v>50</v>
      </c>
    </row>
    <row r="1536" spans="1:15" s="258" customFormat="1" ht="28.5" customHeight="1">
      <c r="A1536" s="80"/>
      <c r="B1536" s="129">
        <v>1001460</v>
      </c>
      <c r="C1536" s="81"/>
      <c r="D1536" s="82"/>
      <c r="E1536" s="82"/>
      <c r="F1536" s="83"/>
      <c r="G1536" s="84"/>
      <c r="H1536" s="82"/>
      <c r="I1536" s="205"/>
      <c r="J1536" s="169">
        <v>40466</v>
      </c>
      <c r="K1536" s="87">
        <v>1400000</v>
      </c>
      <c r="L1536" s="88">
        <f t="shared" ref="L1536:L1543" si="208">L1535+K1536</f>
        <v>11423831</v>
      </c>
      <c r="M1536" s="154" t="s">
        <v>353</v>
      </c>
    </row>
    <row r="1537" spans="1:15" s="258" customFormat="1" ht="28.5" customHeight="1">
      <c r="A1537" s="80"/>
      <c r="B1537" s="129">
        <v>1001460</v>
      </c>
      <c r="C1537" s="81"/>
      <c r="D1537" s="82"/>
      <c r="E1537" s="82"/>
      <c r="F1537" s="83"/>
      <c r="G1537" s="84"/>
      <c r="H1537" s="82"/>
      <c r="I1537" s="205"/>
      <c r="J1537" s="169">
        <v>40549</v>
      </c>
      <c r="K1537" s="89">
        <v>-17</v>
      </c>
      <c r="L1537" s="88">
        <f t="shared" si="208"/>
        <v>11423814</v>
      </c>
      <c r="M1537" s="154" t="s">
        <v>50</v>
      </c>
    </row>
    <row r="1538" spans="1:15" s="258" customFormat="1" ht="28.5" customHeight="1">
      <c r="A1538" s="80"/>
      <c r="B1538" s="129">
        <v>1001460</v>
      </c>
      <c r="C1538" s="81"/>
      <c r="D1538" s="82"/>
      <c r="E1538" s="82"/>
      <c r="F1538" s="83"/>
      <c r="G1538" s="84"/>
      <c r="H1538" s="82"/>
      <c r="I1538" s="205"/>
      <c r="J1538" s="169">
        <v>40618</v>
      </c>
      <c r="K1538" s="89">
        <v>2100000</v>
      </c>
      <c r="L1538" s="88">
        <f t="shared" si="208"/>
        <v>13523814</v>
      </c>
      <c r="M1538" s="154" t="s">
        <v>353</v>
      </c>
    </row>
    <row r="1539" spans="1:15" s="258" customFormat="1" ht="28.5" customHeight="1">
      <c r="A1539" s="80"/>
      <c r="B1539" s="129">
        <v>1001460</v>
      </c>
      <c r="C1539" s="81"/>
      <c r="D1539" s="82"/>
      <c r="E1539" s="82"/>
      <c r="F1539" s="83"/>
      <c r="G1539" s="84"/>
      <c r="H1539" s="82"/>
      <c r="I1539" s="205"/>
      <c r="J1539" s="169">
        <v>40632</v>
      </c>
      <c r="K1539" s="89">
        <v>-24</v>
      </c>
      <c r="L1539" s="88">
        <f t="shared" si="208"/>
        <v>13523790</v>
      </c>
      <c r="M1539" s="154" t="s">
        <v>492</v>
      </c>
    </row>
    <row r="1540" spans="1:15" s="258" customFormat="1" ht="28.5" customHeight="1">
      <c r="A1540" s="80"/>
      <c r="B1540" s="129">
        <v>1001460</v>
      </c>
      <c r="C1540" s="81"/>
      <c r="D1540" s="82"/>
      <c r="E1540" s="82"/>
      <c r="F1540" s="83"/>
      <c r="G1540" s="84"/>
      <c r="H1540" s="82"/>
      <c r="I1540" s="205"/>
      <c r="J1540" s="169">
        <v>40646</v>
      </c>
      <c r="K1540" s="89">
        <v>2900000</v>
      </c>
      <c r="L1540" s="88">
        <f t="shared" si="208"/>
        <v>16423790</v>
      </c>
      <c r="M1540" s="154" t="s">
        <v>353</v>
      </c>
    </row>
    <row r="1541" spans="1:15" s="258" customFormat="1" ht="28.5" customHeight="1">
      <c r="A1541" s="80"/>
      <c r="B1541" s="129">
        <v>1001460</v>
      </c>
      <c r="C1541" s="81"/>
      <c r="D1541" s="82"/>
      <c r="E1541" s="82"/>
      <c r="F1541" s="83"/>
      <c r="G1541" s="84"/>
      <c r="H1541" s="82"/>
      <c r="I1541" s="205"/>
      <c r="J1541" s="169">
        <v>40710</v>
      </c>
      <c r="K1541" s="89">
        <v>-200000</v>
      </c>
      <c r="L1541" s="88">
        <f t="shared" si="208"/>
        <v>16223790</v>
      </c>
      <c r="M1541" s="154" t="s">
        <v>353</v>
      </c>
    </row>
    <row r="1542" spans="1:15" s="258" customFormat="1" ht="28.5" customHeight="1">
      <c r="A1542" s="80"/>
      <c r="B1542" s="129">
        <v>1001460</v>
      </c>
      <c r="C1542" s="81"/>
      <c r="D1542" s="82"/>
      <c r="E1542" s="82"/>
      <c r="F1542" s="83"/>
      <c r="G1542" s="84"/>
      <c r="H1542" s="82"/>
      <c r="I1542" s="205"/>
      <c r="J1542" s="169">
        <v>40723</v>
      </c>
      <c r="K1542" s="89">
        <v>-273</v>
      </c>
      <c r="L1542" s="88">
        <f t="shared" si="208"/>
        <v>16223517</v>
      </c>
      <c r="M1542" s="154" t="s">
        <v>492</v>
      </c>
    </row>
    <row r="1543" spans="1:15" s="258" customFormat="1" ht="28.5" customHeight="1">
      <c r="A1543" s="80"/>
      <c r="B1543" s="129">
        <v>1001460</v>
      </c>
      <c r="C1543" s="81"/>
      <c r="D1543" s="82"/>
      <c r="E1543" s="82"/>
      <c r="F1543" s="83"/>
      <c r="G1543" s="84"/>
      <c r="H1543" s="82"/>
      <c r="I1543" s="205"/>
      <c r="J1543" s="169">
        <v>40830</v>
      </c>
      <c r="K1543" s="89">
        <v>100000</v>
      </c>
      <c r="L1543" s="88">
        <f t="shared" si="208"/>
        <v>16323517</v>
      </c>
      <c r="M1543" s="154" t="s">
        <v>353</v>
      </c>
    </row>
    <row r="1544" spans="1:15" s="258" customFormat="1" ht="28.5" customHeight="1">
      <c r="A1544" s="80"/>
      <c r="B1544" s="129">
        <v>1001460</v>
      </c>
      <c r="C1544" s="81"/>
      <c r="D1544" s="82"/>
      <c r="E1544" s="82"/>
      <c r="F1544" s="83"/>
      <c r="G1544" s="84"/>
      <c r="H1544" s="82"/>
      <c r="I1544" s="205"/>
      <c r="J1544" s="169">
        <v>40863</v>
      </c>
      <c r="K1544" s="89">
        <v>1100000</v>
      </c>
      <c r="L1544" s="88">
        <f t="shared" ref="L1544:L1551" si="209">L1543+K1544</f>
        <v>17423517</v>
      </c>
      <c r="M1544" s="154" t="s">
        <v>353</v>
      </c>
    </row>
    <row r="1545" spans="1:15" s="258" customFormat="1" ht="28.5" customHeight="1">
      <c r="A1545" s="80"/>
      <c r="B1545" s="129">
        <v>1001460</v>
      </c>
      <c r="C1545" s="81"/>
      <c r="D1545" s="82"/>
      <c r="E1545" s="82"/>
      <c r="F1545" s="83"/>
      <c r="G1545" s="84"/>
      <c r="H1545" s="82"/>
      <c r="I1545" s="205"/>
      <c r="J1545" s="169">
        <v>41015</v>
      </c>
      <c r="K1545" s="89">
        <v>200000</v>
      </c>
      <c r="L1545" s="88">
        <f t="shared" si="209"/>
        <v>17623517</v>
      </c>
      <c r="M1545" s="154" t="s">
        <v>353</v>
      </c>
    </row>
    <row r="1546" spans="1:15" s="258" customFormat="1" ht="28.5" customHeight="1">
      <c r="A1546" s="80"/>
      <c r="B1546" s="129">
        <v>1001460</v>
      </c>
      <c r="C1546" s="81"/>
      <c r="D1546" s="82"/>
      <c r="E1546" s="82"/>
      <c r="F1546" s="83"/>
      <c r="G1546" s="84"/>
      <c r="H1546" s="82"/>
      <c r="I1546" s="205"/>
      <c r="J1546" s="169">
        <v>41045</v>
      </c>
      <c r="K1546" s="89">
        <v>10000</v>
      </c>
      <c r="L1546" s="88">
        <f t="shared" si="209"/>
        <v>17633517</v>
      </c>
      <c r="M1546" s="154" t="s">
        <v>353</v>
      </c>
    </row>
    <row r="1547" spans="1:15" s="258" customFormat="1" ht="28.5" customHeight="1">
      <c r="A1547" s="80"/>
      <c r="B1547" s="129">
        <v>1001460</v>
      </c>
      <c r="C1547" s="81"/>
      <c r="D1547" s="82"/>
      <c r="E1547" s="82"/>
      <c r="F1547" s="83"/>
      <c r="G1547" s="84"/>
      <c r="H1547" s="82"/>
      <c r="I1547" s="205"/>
      <c r="J1547" s="169">
        <v>41074</v>
      </c>
      <c r="K1547" s="89">
        <v>-300000</v>
      </c>
      <c r="L1547" s="88">
        <f t="shared" si="209"/>
        <v>17333517</v>
      </c>
      <c r="M1547" s="154" t="s">
        <v>353</v>
      </c>
    </row>
    <row r="1548" spans="1:15" s="258" customFormat="1" ht="28.5" customHeight="1">
      <c r="A1548" s="80"/>
      <c r="B1548" s="129">
        <v>1001460</v>
      </c>
      <c r="C1548" s="81"/>
      <c r="D1548" s="82"/>
      <c r="E1548" s="82"/>
      <c r="F1548" s="83"/>
      <c r="G1548" s="84"/>
      <c r="H1548" s="82"/>
      <c r="I1548" s="205"/>
      <c r="J1548" s="169">
        <v>41088</v>
      </c>
      <c r="K1548" s="89">
        <v>-218</v>
      </c>
      <c r="L1548" s="88">
        <f t="shared" si="209"/>
        <v>17333299</v>
      </c>
      <c r="M1548" s="154" t="s">
        <v>492</v>
      </c>
    </row>
    <row r="1549" spans="1:15" s="258" customFormat="1" ht="28.5" customHeight="1">
      <c r="A1549" s="80"/>
      <c r="B1549" s="129">
        <v>1001460</v>
      </c>
      <c r="C1549" s="81"/>
      <c r="D1549" s="82"/>
      <c r="E1549" s="82"/>
      <c r="F1549" s="83"/>
      <c r="G1549" s="84"/>
      <c r="H1549" s="82"/>
      <c r="I1549" s="205"/>
      <c r="J1549" s="169">
        <v>41106</v>
      </c>
      <c r="K1549" s="89">
        <v>40000</v>
      </c>
      <c r="L1549" s="88">
        <f t="shared" si="209"/>
        <v>17373299</v>
      </c>
      <c r="M1549" s="154" t="s">
        <v>353</v>
      </c>
    </row>
    <row r="1550" spans="1:15" s="258" customFormat="1" ht="28.5" customHeight="1">
      <c r="A1550" s="80"/>
      <c r="B1550" s="129">
        <v>1001460</v>
      </c>
      <c r="C1550" s="81"/>
      <c r="D1550" s="82"/>
      <c r="E1550" s="82"/>
      <c r="F1550" s="83"/>
      <c r="G1550" s="84"/>
      <c r="H1550" s="82"/>
      <c r="I1550" s="205"/>
      <c r="J1550" s="169">
        <v>41137</v>
      </c>
      <c r="K1550" s="89">
        <v>480000</v>
      </c>
      <c r="L1550" s="88">
        <f t="shared" si="209"/>
        <v>17853299</v>
      </c>
      <c r="M1550" s="154" t="s">
        <v>353</v>
      </c>
    </row>
    <row r="1551" spans="1:15" s="258" customFormat="1" ht="28.5" customHeight="1">
      <c r="A1551" s="80"/>
      <c r="B1551" s="129">
        <v>1001460</v>
      </c>
      <c r="C1551" s="81"/>
      <c r="D1551" s="82"/>
      <c r="E1551" s="82"/>
      <c r="F1551" s="83"/>
      <c r="G1551" s="84"/>
      <c r="H1551" s="82"/>
      <c r="I1551" s="205"/>
      <c r="J1551" s="169">
        <v>41179</v>
      </c>
      <c r="K1551" s="89">
        <v>-600</v>
      </c>
      <c r="L1551" s="88">
        <f t="shared" si="209"/>
        <v>17852699</v>
      </c>
      <c r="M1551" s="154" t="s">
        <v>492</v>
      </c>
      <c r="O1551" s="145"/>
    </row>
    <row r="1552" spans="1:15" s="258" customFormat="1" ht="28.5" customHeight="1">
      <c r="A1552" s="80"/>
      <c r="B1552" s="129">
        <v>1001460</v>
      </c>
      <c r="C1552" s="81"/>
      <c r="D1552" s="82"/>
      <c r="E1552" s="82"/>
      <c r="F1552" s="83"/>
      <c r="G1552" s="84"/>
      <c r="H1552" s="82"/>
      <c r="I1552" s="205"/>
      <c r="J1552" s="169">
        <v>41228</v>
      </c>
      <c r="K1552" s="89">
        <v>70000</v>
      </c>
      <c r="L1552" s="88">
        <f>L1551+K1552</f>
        <v>17922699</v>
      </c>
      <c r="M1552" s="154" t="s">
        <v>353</v>
      </c>
      <c r="O1552" s="145"/>
    </row>
    <row r="1553" spans="1:15" s="258" customFormat="1" ht="28.5" customHeight="1">
      <c r="A1553" s="80"/>
      <c r="B1553" s="129">
        <v>1001460</v>
      </c>
      <c r="C1553" s="81"/>
      <c r="D1553" s="82"/>
      <c r="E1553" s="82"/>
      <c r="F1553" s="83"/>
      <c r="G1553" s="84"/>
      <c r="H1553" s="82"/>
      <c r="I1553" s="205"/>
      <c r="J1553" s="169">
        <v>41270</v>
      </c>
      <c r="K1553" s="89">
        <v>-102</v>
      </c>
      <c r="L1553" s="88">
        <f>L1552+K1553</f>
        <v>17922597</v>
      </c>
      <c r="M1553" s="154" t="s">
        <v>492</v>
      </c>
      <c r="O1553" s="145"/>
    </row>
    <row r="1554" spans="1:15" s="258" customFormat="1" ht="29.25" customHeight="1">
      <c r="A1554" s="195">
        <v>40394</v>
      </c>
      <c r="B1554" s="162" t="s">
        <v>351</v>
      </c>
      <c r="C1554" s="193" t="s">
        <v>281</v>
      </c>
      <c r="D1554" s="187" t="s">
        <v>142</v>
      </c>
      <c r="E1554" s="171" t="s">
        <v>12</v>
      </c>
      <c r="F1554" s="103" t="s">
        <v>147</v>
      </c>
      <c r="G1554" s="98">
        <v>880000</v>
      </c>
      <c r="H1554" s="92" t="s">
        <v>70</v>
      </c>
      <c r="I1554" s="197"/>
      <c r="J1554" s="169">
        <v>40451</v>
      </c>
      <c r="K1554" s="87">
        <v>1585945</v>
      </c>
      <c r="L1554" s="88">
        <f>G1554+K1554</f>
        <v>2465945</v>
      </c>
      <c r="M1554" s="154" t="s">
        <v>50</v>
      </c>
    </row>
    <row r="1555" spans="1:15" s="258" customFormat="1" ht="29.25" customHeight="1">
      <c r="A1555" s="190"/>
      <c r="B1555" s="215">
        <v>1000602</v>
      </c>
      <c r="C1555" s="186"/>
      <c r="D1555" s="188"/>
      <c r="E1555" s="172"/>
      <c r="F1555" s="104"/>
      <c r="G1555" s="100"/>
      <c r="H1555" s="82"/>
      <c r="I1555" s="205"/>
      <c r="J1555" s="169">
        <v>40549</v>
      </c>
      <c r="K1555" s="89">
        <v>-4</v>
      </c>
      <c r="L1555" s="88">
        <f>L1554+K1555</f>
        <v>2465941</v>
      </c>
      <c r="M1555" s="154" t="s">
        <v>50</v>
      </c>
    </row>
    <row r="1556" spans="1:15" s="258" customFormat="1" ht="29.25" customHeight="1">
      <c r="A1556" s="190"/>
      <c r="B1556" s="215">
        <v>1000602</v>
      </c>
      <c r="C1556" s="186"/>
      <c r="D1556" s="188"/>
      <c r="E1556" s="172"/>
      <c r="F1556" s="104"/>
      <c r="G1556" s="100"/>
      <c r="H1556" s="82"/>
      <c r="I1556" s="205"/>
      <c r="J1556" s="169">
        <v>40632</v>
      </c>
      <c r="K1556" s="89">
        <v>-4</v>
      </c>
      <c r="L1556" s="88">
        <f>L1555+K1556</f>
        <v>2465937</v>
      </c>
      <c r="M1556" s="154" t="s">
        <v>492</v>
      </c>
    </row>
    <row r="1557" spans="1:15" s="258" customFormat="1" ht="28.5" customHeight="1">
      <c r="A1557" s="80"/>
      <c r="B1557" s="129">
        <v>1000602</v>
      </c>
      <c r="C1557" s="81"/>
      <c r="D1557" s="82"/>
      <c r="E1557" s="82"/>
      <c r="F1557" s="83"/>
      <c r="G1557" s="84"/>
      <c r="H1557" s="82"/>
      <c r="I1557" s="205"/>
      <c r="J1557" s="169">
        <v>40723</v>
      </c>
      <c r="K1557" s="89">
        <v>-40</v>
      </c>
      <c r="L1557" s="88">
        <f>L1556+K1557</f>
        <v>2465897</v>
      </c>
      <c r="M1557" s="154" t="s">
        <v>492</v>
      </c>
    </row>
    <row r="1558" spans="1:15" s="258" customFormat="1" ht="28.5" customHeight="1">
      <c r="A1558" s="80"/>
      <c r="B1558" s="129">
        <v>1000602</v>
      </c>
      <c r="C1558" s="81"/>
      <c r="D1558" s="82"/>
      <c r="E1558" s="82"/>
      <c r="F1558" s="83"/>
      <c r="G1558" s="84"/>
      <c r="H1558" s="82"/>
      <c r="I1558" s="205"/>
      <c r="J1558" s="169">
        <v>41088</v>
      </c>
      <c r="K1558" s="89">
        <v>-30</v>
      </c>
      <c r="L1558" s="88">
        <f>L1557+K1558</f>
        <v>2465867</v>
      </c>
      <c r="M1558" s="154" t="s">
        <v>492</v>
      </c>
    </row>
    <row r="1559" spans="1:15" s="258" customFormat="1" ht="28.5" customHeight="1">
      <c r="A1559" s="80"/>
      <c r="B1559" s="129">
        <v>1000602</v>
      </c>
      <c r="C1559" s="81"/>
      <c r="D1559" s="82"/>
      <c r="E1559" s="82"/>
      <c r="F1559" s="83"/>
      <c r="G1559" s="84"/>
      <c r="H1559" s="82"/>
      <c r="I1559" s="205"/>
      <c r="J1559" s="169">
        <v>41131</v>
      </c>
      <c r="K1559" s="89">
        <v>-2465867</v>
      </c>
      <c r="L1559" s="88">
        <f>L1558+K1559</f>
        <v>0</v>
      </c>
      <c r="M1559" s="154" t="s">
        <v>178</v>
      </c>
    </row>
    <row r="1560" spans="1:15" s="258" customFormat="1" ht="29.25" customHeight="1">
      <c r="A1560" s="195">
        <v>40410</v>
      </c>
      <c r="B1560" s="162" t="s">
        <v>354</v>
      </c>
      <c r="C1560" s="193" t="s">
        <v>355</v>
      </c>
      <c r="D1560" s="187" t="s">
        <v>133</v>
      </c>
      <c r="E1560" s="171" t="s">
        <v>12</v>
      </c>
      <c r="F1560" s="103" t="s">
        <v>147</v>
      </c>
      <c r="G1560" s="98">
        <v>700000</v>
      </c>
      <c r="H1560" s="92" t="s">
        <v>70</v>
      </c>
      <c r="I1560" s="197"/>
      <c r="J1560" s="169">
        <v>40451</v>
      </c>
      <c r="K1560" s="87">
        <v>1040667</v>
      </c>
      <c r="L1560" s="88">
        <f t="shared" ref="L1560:L1585" si="210">G1560+K1560</f>
        <v>1740667</v>
      </c>
      <c r="M1560" s="154" t="s">
        <v>50</v>
      </c>
    </row>
    <row r="1561" spans="1:15" s="258" customFormat="1" ht="29.25" customHeight="1">
      <c r="A1561" s="190"/>
      <c r="B1561" s="215">
        <v>1001708</v>
      </c>
      <c r="C1561" s="186"/>
      <c r="D1561" s="188"/>
      <c r="E1561" s="172"/>
      <c r="F1561" s="104"/>
      <c r="G1561" s="100"/>
      <c r="H1561" s="82"/>
      <c r="I1561" s="205"/>
      <c r="J1561" s="169">
        <v>40549</v>
      </c>
      <c r="K1561" s="89">
        <v>-2</v>
      </c>
      <c r="L1561" s="88">
        <f>L1560+K1561</f>
        <v>1740665</v>
      </c>
      <c r="M1561" s="154" t="s">
        <v>50</v>
      </c>
    </row>
    <row r="1562" spans="1:15" s="258" customFormat="1" ht="29.25" customHeight="1">
      <c r="A1562" s="190"/>
      <c r="B1562" s="215">
        <v>1001708</v>
      </c>
      <c r="C1562" s="186"/>
      <c r="D1562" s="188"/>
      <c r="E1562" s="172"/>
      <c r="F1562" s="104"/>
      <c r="G1562" s="100"/>
      <c r="H1562" s="82"/>
      <c r="I1562" s="205"/>
      <c r="J1562" s="169">
        <v>40632</v>
      </c>
      <c r="K1562" s="89">
        <v>-3</v>
      </c>
      <c r="L1562" s="88">
        <f>L1561+K1562</f>
        <v>1740662</v>
      </c>
      <c r="M1562" s="154" t="s">
        <v>492</v>
      </c>
    </row>
    <row r="1563" spans="1:15" s="258" customFormat="1" ht="29.25" customHeight="1">
      <c r="A1563" s="190"/>
      <c r="B1563" s="215">
        <v>1001708</v>
      </c>
      <c r="C1563" s="186"/>
      <c r="D1563" s="188"/>
      <c r="E1563" s="172"/>
      <c r="F1563" s="104"/>
      <c r="G1563" s="100"/>
      <c r="H1563" s="82"/>
      <c r="I1563" s="205"/>
      <c r="J1563" s="169">
        <v>40723</v>
      </c>
      <c r="K1563" s="89">
        <v>-28</v>
      </c>
      <c r="L1563" s="88">
        <f>L1562+K1563</f>
        <v>1740634</v>
      </c>
      <c r="M1563" s="154" t="s">
        <v>492</v>
      </c>
    </row>
    <row r="1564" spans="1:15" s="258" customFormat="1" ht="28.5" customHeight="1">
      <c r="A1564" s="80"/>
      <c r="B1564" s="215">
        <v>1001708</v>
      </c>
      <c r="C1564" s="81"/>
      <c r="D1564" s="82"/>
      <c r="E1564" s="82"/>
      <c r="F1564" s="83"/>
      <c r="G1564" s="96"/>
      <c r="H1564" s="97"/>
      <c r="I1564" s="198"/>
      <c r="J1564" s="169">
        <v>40765</v>
      </c>
      <c r="K1564" s="89">
        <v>-1740634</v>
      </c>
      <c r="L1564" s="88">
        <f>L1563+K1564</f>
        <v>0</v>
      </c>
      <c r="M1564" s="154" t="s">
        <v>178</v>
      </c>
    </row>
    <row r="1565" spans="1:15" s="258" customFormat="1" ht="29.25" customHeight="1">
      <c r="A1565" s="195">
        <v>40415</v>
      </c>
      <c r="B1565" s="162" t="s">
        <v>356</v>
      </c>
      <c r="C1565" s="193" t="s">
        <v>165</v>
      </c>
      <c r="D1565" s="187" t="s">
        <v>11</v>
      </c>
      <c r="E1565" s="171" t="s">
        <v>12</v>
      </c>
      <c r="F1565" s="103" t="s">
        <v>147</v>
      </c>
      <c r="G1565" s="98">
        <v>1300000</v>
      </c>
      <c r="H1565" s="92" t="s">
        <v>70</v>
      </c>
      <c r="I1565" s="197"/>
      <c r="J1565" s="169">
        <v>40451</v>
      </c>
      <c r="K1565" s="87">
        <v>2181334</v>
      </c>
      <c r="L1565" s="88">
        <f t="shared" si="210"/>
        <v>3481334</v>
      </c>
      <c r="M1565" s="154" t="s">
        <v>50</v>
      </c>
    </row>
    <row r="1566" spans="1:15" s="258" customFormat="1" ht="29.25" customHeight="1">
      <c r="A1566" s="190"/>
      <c r="B1566" s="215">
        <v>1001240</v>
      </c>
      <c r="C1566" s="186"/>
      <c r="D1566" s="188"/>
      <c r="E1566" s="172"/>
      <c r="F1566" s="104"/>
      <c r="G1566" s="100"/>
      <c r="H1566" s="82"/>
      <c r="I1566" s="205"/>
      <c r="J1566" s="169">
        <v>40549</v>
      </c>
      <c r="K1566" s="89">
        <v>-5</v>
      </c>
      <c r="L1566" s="88">
        <f t="shared" ref="L1566:L1571" si="211">L1565+K1566</f>
        <v>3481329</v>
      </c>
      <c r="M1566" s="154" t="s">
        <v>50</v>
      </c>
    </row>
    <row r="1567" spans="1:15" s="258" customFormat="1" ht="29.25" customHeight="1">
      <c r="A1567" s="190"/>
      <c r="B1567" s="215">
        <v>1001240</v>
      </c>
      <c r="C1567" s="186"/>
      <c r="D1567" s="188"/>
      <c r="E1567" s="172"/>
      <c r="F1567" s="104"/>
      <c r="G1567" s="100"/>
      <c r="H1567" s="82"/>
      <c r="I1567" s="205"/>
      <c r="J1567" s="169">
        <v>40632</v>
      </c>
      <c r="K1567" s="89">
        <v>-6</v>
      </c>
      <c r="L1567" s="88">
        <f t="shared" si="211"/>
        <v>3481323</v>
      </c>
      <c r="M1567" s="154" t="s">
        <v>492</v>
      </c>
    </row>
    <row r="1568" spans="1:15" s="258" customFormat="1" ht="28.95" customHeight="1">
      <c r="A1568" s="190"/>
      <c r="B1568" s="215">
        <v>1001240</v>
      </c>
      <c r="C1568" s="186"/>
      <c r="D1568" s="188"/>
      <c r="E1568" s="172"/>
      <c r="F1568" s="104"/>
      <c r="G1568" s="100"/>
      <c r="H1568" s="82"/>
      <c r="I1568" s="205"/>
      <c r="J1568" s="169">
        <v>40723</v>
      </c>
      <c r="K1568" s="89">
        <v>-58</v>
      </c>
      <c r="L1568" s="88">
        <f t="shared" si="211"/>
        <v>3481265</v>
      </c>
      <c r="M1568" s="154" t="s">
        <v>492</v>
      </c>
    </row>
    <row r="1569" spans="1:15" s="258" customFormat="1" ht="29.25" customHeight="1">
      <c r="A1569" s="190"/>
      <c r="B1569" s="215">
        <v>1001240</v>
      </c>
      <c r="C1569" s="186"/>
      <c r="D1569" s="188"/>
      <c r="E1569" s="172"/>
      <c r="F1569" s="104"/>
      <c r="G1569" s="100"/>
      <c r="H1569" s="82"/>
      <c r="I1569" s="205"/>
      <c r="J1569" s="169">
        <v>41088</v>
      </c>
      <c r="K1569" s="89">
        <v>-43</v>
      </c>
      <c r="L1569" s="88">
        <f t="shared" si="211"/>
        <v>3481222</v>
      </c>
      <c r="M1569" s="154" t="s">
        <v>492</v>
      </c>
    </row>
    <row r="1570" spans="1:15" s="258" customFormat="1" ht="29.25" customHeight="1">
      <c r="A1570" s="190"/>
      <c r="B1570" s="215">
        <v>1001240</v>
      </c>
      <c r="C1570" s="186"/>
      <c r="D1570" s="188"/>
      <c r="E1570" s="172"/>
      <c r="F1570" s="104"/>
      <c r="G1570" s="100"/>
      <c r="H1570" s="82"/>
      <c r="I1570" s="205"/>
      <c r="J1570" s="169">
        <v>41179</v>
      </c>
      <c r="K1570" s="89">
        <v>-119</v>
      </c>
      <c r="L1570" s="88">
        <f t="shared" si="211"/>
        <v>3481103</v>
      </c>
      <c r="M1570" s="154" t="s">
        <v>492</v>
      </c>
    </row>
    <row r="1571" spans="1:15" s="258" customFormat="1" ht="28.5" customHeight="1">
      <c r="A1571" s="80"/>
      <c r="B1571" s="215">
        <v>1001240</v>
      </c>
      <c r="C1571" s="81"/>
      <c r="D1571" s="82"/>
      <c r="E1571" s="82"/>
      <c r="F1571" s="83"/>
      <c r="G1571" s="96"/>
      <c r="H1571" s="97"/>
      <c r="I1571" s="198"/>
      <c r="J1571" s="169">
        <v>41270</v>
      </c>
      <c r="K1571" s="89">
        <v>-20</v>
      </c>
      <c r="L1571" s="88">
        <f t="shared" si="211"/>
        <v>3481083</v>
      </c>
      <c r="M1571" s="154" t="s">
        <v>492</v>
      </c>
    </row>
    <row r="1572" spans="1:15" s="258" customFormat="1" ht="29.25" customHeight="1">
      <c r="A1572" s="195">
        <v>40417</v>
      </c>
      <c r="B1572" s="162" t="s">
        <v>357</v>
      </c>
      <c r="C1572" s="193" t="s">
        <v>358</v>
      </c>
      <c r="D1572" s="187" t="s">
        <v>124</v>
      </c>
      <c r="E1572" s="171" t="s">
        <v>12</v>
      </c>
      <c r="F1572" s="103" t="s">
        <v>147</v>
      </c>
      <c r="G1572" s="98">
        <v>4300000</v>
      </c>
      <c r="H1572" s="92" t="s">
        <v>70</v>
      </c>
      <c r="I1572" s="197"/>
      <c r="J1572" s="169">
        <v>40451</v>
      </c>
      <c r="K1572" s="87">
        <v>7014337</v>
      </c>
      <c r="L1572" s="88">
        <f t="shared" si="210"/>
        <v>11314337</v>
      </c>
      <c r="M1572" s="154" t="s">
        <v>50</v>
      </c>
    </row>
    <row r="1573" spans="1:15" s="258" customFormat="1" ht="29.25" customHeight="1">
      <c r="A1573" s="190"/>
      <c r="B1573" s="215">
        <v>1000951</v>
      </c>
      <c r="C1573" s="186"/>
      <c r="D1573" s="188"/>
      <c r="E1573" s="172"/>
      <c r="F1573" s="104"/>
      <c r="G1573" s="100"/>
      <c r="H1573" s="82"/>
      <c r="I1573" s="205"/>
      <c r="J1573" s="169">
        <v>40549</v>
      </c>
      <c r="K1573" s="89">
        <v>-17</v>
      </c>
      <c r="L1573" s="88">
        <f t="shared" ref="L1573:L1578" si="212">L1572+K1573</f>
        <v>11314320</v>
      </c>
      <c r="M1573" s="154" t="s">
        <v>50</v>
      </c>
    </row>
    <row r="1574" spans="1:15" s="258" customFormat="1" ht="29.25" customHeight="1">
      <c r="A1574" s="190"/>
      <c r="B1574" s="215">
        <v>1000951</v>
      </c>
      <c r="C1574" s="186"/>
      <c r="D1574" s="188"/>
      <c r="E1574" s="172"/>
      <c r="F1574" s="104"/>
      <c r="G1574" s="100"/>
      <c r="H1574" s="82"/>
      <c r="I1574" s="205"/>
      <c r="J1574" s="169">
        <v>40632</v>
      </c>
      <c r="K1574" s="89">
        <v>-20</v>
      </c>
      <c r="L1574" s="88">
        <f t="shared" si="212"/>
        <v>11314300</v>
      </c>
      <c r="M1574" s="154" t="s">
        <v>492</v>
      </c>
    </row>
    <row r="1575" spans="1:15" s="258" customFormat="1" ht="29.25" customHeight="1">
      <c r="A1575" s="190"/>
      <c r="B1575" s="215">
        <v>1000951</v>
      </c>
      <c r="C1575" s="186"/>
      <c r="D1575" s="188"/>
      <c r="E1575" s="172"/>
      <c r="F1575" s="104"/>
      <c r="G1575" s="100"/>
      <c r="H1575" s="82"/>
      <c r="I1575" s="205"/>
      <c r="J1575" s="169">
        <v>40723</v>
      </c>
      <c r="K1575" s="89">
        <v>-192</v>
      </c>
      <c r="L1575" s="88">
        <f t="shared" si="212"/>
        <v>11314108</v>
      </c>
      <c r="M1575" s="154" t="s">
        <v>492</v>
      </c>
    </row>
    <row r="1576" spans="1:15" s="258" customFormat="1" ht="28.95" customHeight="1">
      <c r="A1576" s="190"/>
      <c r="B1576" s="215">
        <v>1000951</v>
      </c>
      <c r="C1576" s="186"/>
      <c r="D1576" s="188"/>
      <c r="E1576" s="172"/>
      <c r="F1576" s="104"/>
      <c r="G1576" s="100"/>
      <c r="H1576" s="82"/>
      <c r="I1576" s="205"/>
      <c r="J1576" s="169">
        <v>41088</v>
      </c>
      <c r="K1576" s="89">
        <v>-144</v>
      </c>
      <c r="L1576" s="88">
        <f t="shared" si="212"/>
        <v>11313964</v>
      </c>
      <c r="M1576" s="154" t="s">
        <v>492</v>
      </c>
    </row>
    <row r="1577" spans="1:15" s="258" customFormat="1" ht="29.25" customHeight="1">
      <c r="A1577" s="190"/>
      <c r="B1577" s="215">
        <v>1000951</v>
      </c>
      <c r="C1577" s="186"/>
      <c r="D1577" s="188"/>
      <c r="E1577" s="172"/>
      <c r="F1577" s="104"/>
      <c r="G1577" s="100"/>
      <c r="H1577" s="82"/>
      <c r="I1577" s="205"/>
      <c r="J1577" s="169">
        <v>41179</v>
      </c>
      <c r="K1577" s="89">
        <v>-396</v>
      </c>
      <c r="L1577" s="88">
        <f t="shared" si="212"/>
        <v>11313568</v>
      </c>
      <c r="M1577" s="154" t="s">
        <v>492</v>
      </c>
    </row>
    <row r="1578" spans="1:15" s="258" customFormat="1" ht="28.5" customHeight="1">
      <c r="A1578" s="80"/>
      <c r="B1578" s="215">
        <v>1000951</v>
      </c>
      <c r="C1578" s="81"/>
      <c r="D1578" s="82"/>
      <c r="E1578" s="82"/>
      <c r="F1578" s="83"/>
      <c r="G1578" s="96"/>
      <c r="H1578" s="97"/>
      <c r="I1578" s="198"/>
      <c r="J1578" s="169">
        <v>41270</v>
      </c>
      <c r="K1578" s="89">
        <v>-67</v>
      </c>
      <c r="L1578" s="88">
        <f t="shared" si="212"/>
        <v>11313501</v>
      </c>
      <c r="M1578" s="154" t="s">
        <v>492</v>
      </c>
      <c r="O1578" s="145"/>
    </row>
    <row r="1579" spans="1:15" s="258" customFormat="1" ht="29.25" customHeight="1">
      <c r="A1579" s="195">
        <v>40422</v>
      </c>
      <c r="B1579" s="162" t="s">
        <v>361</v>
      </c>
      <c r="C1579" s="193" t="s">
        <v>343</v>
      </c>
      <c r="D1579" s="187" t="s">
        <v>75</v>
      </c>
      <c r="E1579" s="171" t="s">
        <v>12</v>
      </c>
      <c r="F1579" s="103" t="s">
        <v>147</v>
      </c>
      <c r="G1579" s="98">
        <v>100000</v>
      </c>
      <c r="H1579" s="92" t="s">
        <v>70</v>
      </c>
      <c r="I1579" s="197" t="s">
        <v>402</v>
      </c>
      <c r="J1579" s="169">
        <v>40451</v>
      </c>
      <c r="K1579" s="87">
        <v>45056</v>
      </c>
      <c r="L1579" s="88">
        <f t="shared" si="210"/>
        <v>145056</v>
      </c>
      <c r="M1579" s="154" t="s">
        <v>50</v>
      </c>
    </row>
    <row r="1580" spans="1:15" s="258" customFormat="1" ht="29.25" customHeight="1">
      <c r="A1580" s="190"/>
      <c r="B1580" s="215">
        <v>1001421</v>
      </c>
      <c r="C1580" s="186"/>
      <c r="D1580" s="188"/>
      <c r="E1580" s="172"/>
      <c r="F1580" s="104"/>
      <c r="G1580" s="100"/>
      <c r="H1580" s="82"/>
      <c r="I1580" s="205"/>
      <c r="J1580" s="169">
        <v>40549</v>
      </c>
      <c r="K1580" s="89">
        <v>34944</v>
      </c>
      <c r="L1580" s="88">
        <f>L1579+K1580</f>
        <v>180000</v>
      </c>
      <c r="M1580" s="154" t="s">
        <v>50</v>
      </c>
    </row>
    <row r="1581" spans="1:15" s="258" customFormat="1" ht="29.25" customHeight="1">
      <c r="A1581" s="190"/>
      <c r="B1581" s="215">
        <v>1001421</v>
      </c>
      <c r="C1581" s="186"/>
      <c r="D1581" s="188"/>
      <c r="E1581" s="172"/>
      <c r="F1581" s="104"/>
      <c r="G1581" s="100"/>
      <c r="H1581" s="82"/>
      <c r="I1581" s="205"/>
      <c r="J1581" s="169">
        <v>40632</v>
      </c>
      <c r="K1581" s="89">
        <v>40000</v>
      </c>
      <c r="L1581" s="88">
        <f>L1580+K1581</f>
        <v>220000</v>
      </c>
      <c r="M1581" s="154" t="s">
        <v>492</v>
      </c>
    </row>
    <row r="1582" spans="1:15" s="258" customFormat="1" ht="29.25" customHeight="1">
      <c r="A1582" s="190"/>
      <c r="B1582" s="215">
        <v>1001421</v>
      </c>
      <c r="C1582" s="186"/>
      <c r="D1582" s="188"/>
      <c r="E1582" s="172"/>
      <c r="F1582" s="104"/>
      <c r="G1582" s="100"/>
      <c r="H1582" s="82"/>
      <c r="I1582" s="205"/>
      <c r="J1582" s="169">
        <v>40723</v>
      </c>
      <c r="K1582" s="89">
        <v>50000</v>
      </c>
      <c r="L1582" s="88">
        <f>L1581+K1582</f>
        <v>270000</v>
      </c>
      <c r="M1582" s="154" t="s">
        <v>492</v>
      </c>
    </row>
    <row r="1583" spans="1:15" s="258" customFormat="1" ht="29.25" customHeight="1">
      <c r="A1583" s="190"/>
      <c r="B1583" s="215">
        <v>1001421</v>
      </c>
      <c r="C1583" s="186"/>
      <c r="D1583" s="188"/>
      <c r="E1583" s="172"/>
      <c r="F1583" s="104"/>
      <c r="G1583" s="100"/>
      <c r="H1583" s="82"/>
      <c r="I1583" s="205"/>
      <c r="J1583" s="169">
        <v>40983</v>
      </c>
      <c r="K1583" s="89">
        <v>-200000</v>
      </c>
      <c r="L1583" s="88">
        <f>L1582+K1583</f>
        <v>70000</v>
      </c>
      <c r="M1583" s="154" t="s">
        <v>353</v>
      </c>
    </row>
    <row r="1584" spans="1:15" s="258" customFormat="1" ht="28.5" customHeight="1">
      <c r="A1584" s="80"/>
      <c r="B1584" s="215">
        <v>1001421</v>
      </c>
      <c r="C1584" s="81"/>
      <c r="D1584" s="82"/>
      <c r="E1584" s="82"/>
      <c r="F1584" s="83"/>
      <c r="G1584" s="96"/>
      <c r="H1584" s="97"/>
      <c r="I1584" s="198"/>
      <c r="J1584" s="169">
        <v>41074</v>
      </c>
      <c r="K1584" s="89">
        <v>-10000</v>
      </c>
      <c r="L1584" s="88">
        <f>L1583+K1584</f>
        <v>60000</v>
      </c>
      <c r="M1584" s="154" t="s">
        <v>353</v>
      </c>
    </row>
    <row r="1585" spans="1:15" s="258" customFormat="1" ht="29.25" customHeight="1">
      <c r="A1585" s="195">
        <v>40424</v>
      </c>
      <c r="B1585" s="162" t="s">
        <v>365</v>
      </c>
      <c r="C1585" s="193" t="s">
        <v>93</v>
      </c>
      <c r="D1585" s="187" t="s">
        <v>97</v>
      </c>
      <c r="E1585" s="171" t="s">
        <v>12</v>
      </c>
      <c r="F1585" s="103" t="s">
        <v>147</v>
      </c>
      <c r="G1585" s="98">
        <v>3100000</v>
      </c>
      <c r="H1585" s="92" t="s">
        <v>70</v>
      </c>
      <c r="I1585" s="197"/>
      <c r="J1585" s="169">
        <v>40451</v>
      </c>
      <c r="K1585" s="87">
        <v>5168169</v>
      </c>
      <c r="L1585" s="88">
        <f t="shared" si="210"/>
        <v>8268169</v>
      </c>
      <c r="M1585" s="154" t="s">
        <v>50</v>
      </c>
    </row>
    <row r="1586" spans="1:15" s="258" customFormat="1" ht="29.25" customHeight="1">
      <c r="A1586" s="190"/>
      <c r="B1586" s="215">
        <v>1001727</v>
      </c>
      <c r="C1586" s="186"/>
      <c r="D1586" s="188"/>
      <c r="E1586" s="172"/>
      <c r="F1586" s="104"/>
      <c r="G1586" s="100"/>
      <c r="H1586" s="82"/>
      <c r="I1586" s="205"/>
      <c r="J1586" s="169">
        <v>40549</v>
      </c>
      <c r="K1586" s="89">
        <v>-12</v>
      </c>
      <c r="L1586" s="88">
        <f t="shared" ref="L1586:L1591" si="213">L1585+K1586</f>
        <v>8268157</v>
      </c>
      <c r="M1586" s="154" t="s">
        <v>50</v>
      </c>
    </row>
    <row r="1587" spans="1:15" s="258" customFormat="1" ht="29.25" customHeight="1">
      <c r="A1587" s="190"/>
      <c r="B1587" s="215">
        <v>1001727</v>
      </c>
      <c r="C1587" s="186"/>
      <c r="D1587" s="188"/>
      <c r="E1587" s="172"/>
      <c r="F1587" s="104"/>
      <c r="G1587" s="100"/>
      <c r="H1587" s="82"/>
      <c r="I1587" s="205"/>
      <c r="J1587" s="169">
        <v>40632</v>
      </c>
      <c r="K1587" s="89">
        <v>-15</v>
      </c>
      <c r="L1587" s="88">
        <f t="shared" si="213"/>
        <v>8268142</v>
      </c>
      <c r="M1587" s="154" t="s">
        <v>492</v>
      </c>
    </row>
    <row r="1588" spans="1:15" s="258" customFormat="1" ht="29.25" customHeight="1">
      <c r="A1588" s="190"/>
      <c r="B1588" s="215">
        <v>1001727</v>
      </c>
      <c r="C1588" s="186"/>
      <c r="D1588" s="188"/>
      <c r="E1588" s="172"/>
      <c r="F1588" s="104"/>
      <c r="G1588" s="100"/>
      <c r="H1588" s="82"/>
      <c r="I1588" s="205"/>
      <c r="J1588" s="169">
        <v>40646</v>
      </c>
      <c r="K1588" s="89">
        <v>400000</v>
      </c>
      <c r="L1588" s="88">
        <f t="shared" si="213"/>
        <v>8668142</v>
      </c>
      <c r="M1588" s="154" t="s">
        <v>353</v>
      </c>
    </row>
    <row r="1589" spans="1:15" s="258" customFormat="1" ht="29.25" customHeight="1">
      <c r="A1589" s="190"/>
      <c r="B1589" s="129">
        <v>1001727</v>
      </c>
      <c r="C1589" s="186"/>
      <c r="D1589" s="188"/>
      <c r="E1589" s="172"/>
      <c r="F1589" s="104"/>
      <c r="G1589" s="100"/>
      <c r="H1589" s="82"/>
      <c r="I1589" s="205"/>
      <c r="J1589" s="169">
        <v>40723</v>
      </c>
      <c r="K1589" s="89">
        <v>-143</v>
      </c>
      <c r="L1589" s="88">
        <f t="shared" si="213"/>
        <v>8667999</v>
      </c>
      <c r="M1589" s="154" t="s">
        <v>492</v>
      </c>
    </row>
    <row r="1590" spans="1:15" s="258" customFormat="1" ht="28.5" customHeight="1">
      <c r="A1590" s="80"/>
      <c r="B1590" s="129">
        <v>1001727</v>
      </c>
      <c r="C1590" s="81"/>
      <c r="D1590" s="82"/>
      <c r="E1590" s="82"/>
      <c r="F1590" s="83"/>
      <c r="G1590" s="84"/>
      <c r="H1590" s="82"/>
      <c r="I1590" s="205"/>
      <c r="J1590" s="169">
        <v>40801</v>
      </c>
      <c r="K1590" s="89">
        <v>700000</v>
      </c>
      <c r="L1590" s="88">
        <f t="shared" si="213"/>
        <v>9367999</v>
      </c>
      <c r="M1590" s="154" t="s">
        <v>353</v>
      </c>
    </row>
    <row r="1591" spans="1:15" s="258" customFormat="1" ht="28.5" customHeight="1">
      <c r="A1591" s="80"/>
      <c r="B1591" s="129">
        <v>1001727</v>
      </c>
      <c r="C1591" s="81"/>
      <c r="D1591" s="82"/>
      <c r="E1591" s="82"/>
      <c r="F1591" s="83"/>
      <c r="G1591" s="84"/>
      <c r="H1591" s="82"/>
      <c r="I1591" s="205"/>
      <c r="J1591" s="177">
        <v>40830</v>
      </c>
      <c r="K1591" s="89">
        <v>100000</v>
      </c>
      <c r="L1591" s="132">
        <f t="shared" si="213"/>
        <v>9467999</v>
      </c>
      <c r="M1591" s="178" t="s">
        <v>353</v>
      </c>
    </row>
    <row r="1592" spans="1:15" s="181" customFormat="1" ht="28.5" customHeight="1">
      <c r="A1592" s="80"/>
      <c r="B1592" s="129">
        <v>1001727</v>
      </c>
      <c r="C1592" s="81"/>
      <c r="D1592" s="82"/>
      <c r="E1592" s="82"/>
      <c r="F1592" s="83"/>
      <c r="G1592" s="84"/>
      <c r="H1592" s="82"/>
      <c r="I1592" s="205"/>
      <c r="J1592" s="169">
        <v>40863</v>
      </c>
      <c r="K1592" s="89">
        <v>200000</v>
      </c>
      <c r="L1592" s="88">
        <f t="shared" ref="L1592:L1603" si="214">L1591+K1592</f>
        <v>9667999</v>
      </c>
      <c r="M1592" s="154" t="s">
        <v>353</v>
      </c>
    </row>
    <row r="1593" spans="1:15" s="258" customFormat="1" ht="28.5" customHeight="1">
      <c r="A1593" s="128"/>
      <c r="B1593" s="215">
        <v>1001727</v>
      </c>
      <c r="C1593" s="186"/>
      <c r="D1593" s="188"/>
      <c r="E1593" s="172"/>
      <c r="F1593" s="104"/>
      <c r="G1593" s="100"/>
      <c r="H1593" s="82"/>
      <c r="I1593" s="205"/>
      <c r="J1593" s="169">
        <v>40892</v>
      </c>
      <c r="K1593" s="89">
        <v>1700000</v>
      </c>
      <c r="L1593" s="88">
        <f t="shared" si="214"/>
        <v>11367999</v>
      </c>
      <c r="M1593" s="154" t="s">
        <v>353</v>
      </c>
    </row>
    <row r="1594" spans="1:15" s="258" customFormat="1" ht="28.5" customHeight="1">
      <c r="A1594" s="128"/>
      <c r="B1594" s="215">
        <v>1001727</v>
      </c>
      <c r="C1594" s="186"/>
      <c r="D1594" s="188"/>
      <c r="E1594" s="172"/>
      <c r="F1594" s="104"/>
      <c r="G1594" s="100"/>
      <c r="H1594" s="82"/>
      <c r="I1594" s="205"/>
      <c r="J1594" s="169">
        <v>41015</v>
      </c>
      <c r="K1594" s="89">
        <v>1600000</v>
      </c>
      <c r="L1594" s="88">
        <f t="shared" si="214"/>
        <v>12967999</v>
      </c>
      <c r="M1594" s="154" t="s">
        <v>353</v>
      </c>
    </row>
    <row r="1595" spans="1:15" s="258" customFormat="1" ht="28.5" customHeight="1">
      <c r="A1595" s="190"/>
      <c r="B1595" s="215">
        <v>1001727</v>
      </c>
      <c r="C1595" s="81"/>
      <c r="D1595" s="82"/>
      <c r="E1595" s="82"/>
      <c r="F1595" s="83"/>
      <c r="G1595" s="84"/>
      <c r="H1595" s="82"/>
      <c r="I1595" s="205"/>
      <c r="J1595" s="169">
        <v>41045</v>
      </c>
      <c r="K1595" s="89">
        <v>40000</v>
      </c>
      <c r="L1595" s="88">
        <f t="shared" si="214"/>
        <v>13007999</v>
      </c>
      <c r="M1595" s="154" t="s">
        <v>353</v>
      </c>
    </row>
    <row r="1596" spans="1:15" s="258" customFormat="1" ht="28.5" customHeight="1">
      <c r="A1596" s="190"/>
      <c r="B1596" s="215">
        <v>1001727</v>
      </c>
      <c r="C1596" s="81"/>
      <c r="D1596" s="82"/>
      <c r="E1596" s="82"/>
      <c r="F1596" s="83"/>
      <c r="G1596" s="84"/>
      <c r="H1596" s="82"/>
      <c r="I1596" s="205"/>
      <c r="J1596" s="169">
        <v>41074</v>
      </c>
      <c r="K1596" s="89">
        <v>-210000</v>
      </c>
      <c r="L1596" s="88">
        <f t="shared" si="214"/>
        <v>12797999</v>
      </c>
      <c r="M1596" s="154" t="s">
        <v>353</v>
      </c>
    </row>
    <row r="1597" spans="1:15" s="258" customFormat="1" ht="28.5" customHeight="1">
      <c r="A1597" s="190"/>
      <c r="B1597" s="215">
        <v>1001727</v>
      </c>
      <c r="C1597" s="81"/>
      <c r="D1597" s="82"/>
      <c r="E1597" s="82"/>
      <c r="F1597" s="83"/>
      <c r="G1597" s="84"/>
      <c r="H1597" s="82"/>
      <c r="I1597" s="205"/>
      <c r="J1597" s="169">
        <v>41088</v>
      </c>
      <c r="K1597" s="89">
        <v>-105</v>
      </c>
      <c r="L1597" s="88">
        <f t="shared" si="214"/>
        <v>12797894</v>
      </c>
      <c r="M1597" s="154" t="s">
        <v>492</v>
      </c>
    </row>
    <row r="1598" spans="1:15" s="258" customFormat="1" ht="28.5" customHeight="1">
      <c r="A1598" s="190"/>
      <c r="B1598" s="215">
        <v>1001727</v>
      </c>
      <c r="C1598" s="81"/>
      <c r="D1598" s="82"/>
      <c r="E1598" s="82"/>
      <c r="F1598" s="83"/>
      <c r="G1598" s="84"/>
      <c r="H1598" s="82"/>
      <c r="I1598" s="205"/>
      <c r="J1598" s="169">
        <v>41106</v>
      </c>
      <c r="K1598" s="89">
        <v>50000</v>
      </c>
      <c r="L1598" s="88">
        <f t="shared" si="214"/>
        <v>12847894</v>
      </c>
      <c r="M1598" s="154" t="s">
        <v>353</v>
      </c>
    </row>
    <row r="1599" spans="1:15" s="258" customFormat="1" ht="28.5" customHeight="1">
      <c r="A1599" s="190"/>
      <c r="B1599" s="215">
        <v>1001727</v>
      </c>
      <c r="C1599" s="81"/>
      <c r="D1599" s="82"/>
      <c r="E1599" s="82"/>
      <c r="F1599" s="83"/>
      <c r="G1599" s="84"/>
      <c r="H1599" s="82"/>
      <c r="I1599" s="205"/>
      <c r="J1599" s="169">
        <v>41137</v>
      </c>
      <c r="K1599" s="89">
        <v>90000</v>
      </c>
      <c r="L1599" s="88">
        <f t="shared" si="214"/>
        <v>12937894</v>
      </c>
      <c r="M1599" s="154" t="s">
        <v>353</v>
      </c>
    </row>
    <row r="1600" spans="1:15" s="258" customFormat="1" ht="28.5" customHeight="1">
      <c r="A1600" s="190"/>
      <c r="B1600" s="215">
        <v>1001727</v>
      </c>
      <c r="C1600" s="81"/>
      <c r="D1600" s="82"/>
      <c r="E1600" s="82"/>
      <c r="F1600" s="83"/>
      <c r="G1600" s="84"/>
      <c r="H1600" s="82"/>
      <c r="I1600" s="205"/>
      <c r="J1600" s="169">
        <v>41179</v>
      </c>
      <c r="K1600" s="89">
        <v>-294</v>
      </c>
      <c r="L1600" s="88">
        <f t="shared" si="214"/>
        <v>12937600</v>
      </c>
      <c r="M1600" s="154" t="s">
        <v>492</v>
      </c>
      <c r="O1600" s="145"/>
    </row>
    <row r="1601" spans="1:15" s="258" customFormat="1" ht="28.5" customHeight="1">
      <c r="A1601" s="190"/>
      <c r="B1601" s="215">
        <v>1001727</v>
      </c>
      <c r="C1601" s="81"/>
      <c r="D1601" s="82"/>
      <c r="E1601" s="82"/>
      <c r="F1601" s="83"/>
      <c r="G1601" s="84"/>
      <c r="H1601" s="82"/>
      <c r="I1601" s="205"/>
      <c r="J1601" s="169">
        <v>41198</v>
      </c>
      <c r="K1601" s="89">
        <v>1810000</v>
      </c>
      <c r="L1601" s="88">
        <f t="shared" si="214"/>
        <v>14747600</v>
      </c>
      <c r="M1601" s="154" t="s">
        <v>353</v>
      </c>
      <c r="O1601" s="145"/>
    </row>
    <row r="1602" spans="1:15" s="258" customFormat="1" ht="28.5" customHeight="1">
      <c r="A1602" s="190"/>
      <c r="B1602" s="215">
        <v>1001727</v>
      </c>
      <c r="C1602" s="81"/>
      <c r="D1602" s="82"/>
      <c r="E1602" s="82"/>
      <c r="F1602" s="83"/>
      <c r="G1602" s="84"/>
      <c r="H1602" s="82"/>
      <c r="I1602" s="205"/>
      <c r="J1602" s="169">
        <v>41270</v>
      </c>
      <c r="K1602" s="89">
        <v>-61</v>
      </c>
      <c r="L1602" s="88">
        <f t="shared" si="214"/>
        <v>14747539</v>
      </c>
      <c r="M1602" s="154" t="s">
        <v>492</v>
      </c>
      <c r="O1602" s="145"/>
    </row>
    <row r="1603" spans="1:15" s="258" customFormat="1" ht="28.5" customHeight="1">
      <c r="A1603" s="190"/>
      <c r="B1603" s="215">
        <v>1001727</v>
      </c>
      <c r="C1603" s="81"/>
      <c r="D1603" s="82"/>
      <c r="E1603" s="82"/>
      <c r="F1603" s="83"/>
      <c r="G1603" s="84"/>
      <c r="H1603" s="82"/>
      <c r="I1603" s="205"/>
      <c r="J1603" s="169">
        <v>41290</v>
      </c>
      <c r="K1603" s="89">
        <v>30000</v>
      </c>
      <c r="L1603" s="88">
        <f t="shared" si="214"/>
        <v>14777539</v>
      </c>
      <c r="M1603" s="154" t="s">
        <v>353</v>
      </c>
      <c r="O1603" s="145"/>
    </row>
    <row r="1604" spans="1:15" s="258" customFormat="1" ht="29.25" customHeight="1">
      <c r="A1604" s="195">
        <v>40436</v>
      </c>
      <c r="B1604" s="162" t="s">
        <v>465</v>
      </c>
      <c r="C1604" s="193" t="s">
        <v>368</v>
      </c>
      <c r="D1604" s="187" t="s">
        <v>126</v>
      </c>
      <c r="E1604" s="171" t="s">
        <v>12</v>
      </c>
      <c r="F1604" s="103" t="s">
        <v>147</v>
      </c>
      <c r="G1604" s="98">
        <v>0</v>
      </c>
      <c r="H1604" s="92" t="s">
        <v>70</v>
      </c>
      <c r="I1604" s="197">
        <v>9</v>
      </c>
      <c r="J1604" s="169">
        <v>40436</v>
      </c>
      <c r="K1604" s="87">
        <v>1000000</v>
      </c>
      <c r="L1604" s="88">
        <f>G1604+K1604</f>
        <v>1000000</v>
      </c>
      <c r="M1604" s="154" t="s">
        <v>353</v>
      </c>
    </row>
    <row r="1605" spans="1:15" s="258" customFormat="1" ht="28.5" customHeight="1">
      <c r="A1605" s="80"/>
      <c r="B1605" s="131">
        <v>1001557</v>
      </c>
      <c r="C1605" s="81"/>
      <c r="D1605" s="82"/>
      <c r="E1605" s="82"/>
      <c r="F1605" s="83"/>
      <c r="G1605" s="84"/>
      <c r="H1605" s="82"/>
      <c r="I1605" s="205"/>
      <c r="J1605" s="168">
        <v>40451</v>
      </c>
      <c r="K1605" s="85">
        <v>450556</v>
      </c>
      <c r="L1605" s="86">
        <f t="shared" ref="L1605" si="215">L1604+K1605</f>
        <v>1450556</v>
      </c>
      <c r="M1605" s="158" t="s">
        <v>50</v>
      </c>
    </row>
    <row r="1606" spans="1:15" s="258" customFormat="1" ht="28.5" customHeight="1">
      <c r="A1606" s="80"/>
      <c r="B1606" s="129">
        <v>1001557</v>
      </c>
      <c r="C1606" s="81"/>
      <c r="D1606" s="82"/>
      <c r="E1606" s="82"/>
      <c r="F1606" s="83"/>
      <c r="G1606" s="84"/>
      <c r="H1606" s="82"/>
      <c r="I1606" s="205"/>
      <c r="J1606" s="169">
        <v>40549</v>
      </c>
      <c r="K1606" s="89">
        <v>-2</v>
      </c>
      <c r="L1606" s="88">
        <f t="shared" ref="L1606:L1611" si="216">L1605+K1606</f>
        <v>1450554</v>
      </c>
      <c r="M1606" s="154" t="s">
        <v>50</v>
      </c>
    </row>
    <row r="1607" spans="1:15" s="258" customFormat="1" ht="28.5" customHeight="1">
      <c r="A1607" s="80"/>
      <c r="B1607" s="129">
        <v>1001557</v>
      </c>
      <c r="C1607" s="81"/>
      <c r="D1607" s="82"/>
      <c r="E1607" s="82"/>
      <c r="F1607" s="83"/>
      <c r="G1607" s="84"/>
      <c r="H1607" s="82"/>
      <c r="I1607" s="205"/>
      <c r="J1607" s="169">
        <v>40590</v>
      </c>
      <c r="K1607" s="89">
        <v>3000000</v>
      </c>
      <c r="L1607" s="88">
        <f t="shared" si="216"/>
        <v>4450554</v>
      </c>
      <c r="M1607" s="154" t="s">
        <v>353</v>
      </c>
    </row>
    <row r="1608" spans="1:15" s="258" customFormat="1" ht="28.5" customHeight="1">
      <c r="A1608" s="80"/>
      <c r="B1608" s="129">
        <v>1001557</v>
      </c>
      <c r="C1608" s="81"/>
      <c r="D1608" s="82"/>
      <c r="E1608" s="82"/>
      <c r="F1608" s="83"/>
      <c r="G1608" s="84"/>
      <c r="H1608" s="82"/>
      <c r="I1608" s="205"/>
      <c r="J1608" s="169">
        <v>40618</v>
      </c>
      <c r="K1608" s="89">
        <v>10200000</v>
      </c>
      <c r="L1608" s="88">
        <f t="shared" si="216"/>
        <v>14650554</v>
      </c>
      <c r="M1608" s="154" t="s">
        <v>353</v>
      </c>
    </row>
    <row r="1609" spans="1:15" s="258" customFormat="1" ht="28.5" customHeight="1">
      <c r="A1609" s="80"/>
      <c r="B1609" s="129">
        <v>1001557</v>
      </c>
      <c r="C1609" s="81"/>
      <c r="D1609" s="82"/>
      <c r="E1609" s="82"/>
      <c r="F1609" s="83"/>
      <c r="G1609" s="84"/>
      <c r="H1609" s="82"/>
      <c r="I1609" s="205"/>
      <c r="J1609" s="169">
        <v>40632</v>
      </c>
      <c r="K1609" s="89">
        <v>-24</v>
      </c>
      <c r="L1609" s="88">
        <f t="shared" si="216"/>
        <v>14650530</v>
      </c>
      <c r="M1609" s="154" t="s">
        <v>492</v>
      </c>
    </row>
    <row r="1610" spans="1:15" s="258" customFormat="1" ht="28.5" customHeight="1">
      <c r="A1610" s="80"/>
      <c r="B1610" s="129">
        <v>1001557</v>
      </c>
      <c r="C1610" s="81"/>
      <c r="D1610" s="82"/>
      <c r="E1610" s="82"/>
      <c r="F1610" s="83"/>
      <c r="G1610" s="84"/>
      <c r="H1610" s="82"/>
      <c r="I1610" s="205"/>
      <c r="J1610" s="169">
        <v>40723</v>
      </c>
      <c r="K1610" s="89">
        <v>-227</v>
      </c>
      <c r="L1610" s="88">
        <f t="shared" si="216"/>
        <v>14650303</v>
      </c>
      <c r="M1610" s="154" t="s">
        <v>492</v>
      </c>
    </row>
    <row r="1611" spans="1:15" s="258" customFormat="1" ht="28.5" customHeight="1">
      <c r="A1611" s="80"/>
      <c r="B1611" s="129">
        <v>1001557</v>
      </c>
      <c r="C1611" s="81"/>
      <c r="D1611" s="82"/>
      <c r="E1611" s="82"/>
      <c r="F1611" s="83"/>
      <c r="G1611" s="84"/>
      <c r="H1611" s="82"/>
      <c r="I1611" s="205"/>
      <c r="J1611" s="169">
        <v>40738</v>
      </c>
      <c r="K1611" s="89">
        <v>12000000</v>
      </c>
      <c r="L1611" s="88">
        <f t="shared" si="216"/>
        <v>26650303</v>
      </c>
      <c r="M1611" s="154" t="s">
        <v>353</v>
      </c>
    </row>
    <row r="1612" spans="1:15" s="258" customFormat="1" ht="28.5" customHeight="1">
      <c r="A1612" s="80"/>
      <c r="B1612" s="129">
        <v>1001557</v>
      </c>
      <c r="C1612" s="81"/>
      <c r="D1612" s="82"/>
      <c r="E1612" s="82"/>
      <c r="F1612" s="83"/>
      <c r="G1612" s="84"/>
      <c r="H1612" s="82"/>
      <c r="I1612" s="205"/>
      <c r="J1612" s="169">
        <v>40892</v>
      </c>
      <c r="K1612" s="89">
        <v>4100000</v>
      </c>
      <c r="L1612" s="88">
        <f t="shared" ref="L1612:L1619" si="217">L1611+K1612</f>
        <v>30750303</v>
      </c>
      <c r="M1612" s="154" t="s">
        <v>353</v>
      </c>
    </row>
    <row r="1613" spans="1:15" s="258" customFormat="1" ht="28.5" customHeight="1">
      <c r="A1613" s="80"/>
      <c r="B1613" s="129">
        <v>1001557</v>
      </c>
      <c r="C1613" s="81"/>
      <c r="D1613" s="82"/>
      <c r="E1613" s="82"/>
      <c r="F1613" s="83"/>
      <c r="G1613" s="84"/>
      <c r="H1613" s="82"/>
      <c r="I1613" s="205"/>
      <c r="J1613" s="169">
        <v>40921</v>
      </c>
      <c r="K1613" s="89">
        <v>900000</v>
      </c>
      <c r="L1613" s="88">
        <f t="shared" si="217"/>
        <v>31650303</v>
      </c>
      <c r="M1613" s="154" t="s">
        <v>353</v>
      </c>
    </row>
    <row r="1614" spans="1:15" s="258" customFormat="1" ht="28.5" customHeight="1">
      <c r="A1614" s="80"/>
      <c r="B1614" s="129">
        <v>1001557</v>
      </c>
      <c r="C1614" s="81"/>
      <c r="D1614" s="82"/>
      <c r="E1614" s="82"/>
      <c r="F1614" s="83"/>
      <c r="G1614" s="84"/>
      <c r="H1614" s="82"/>
      <c r="I1614" s="205"/>
      <c r="J1614" s="169">
        <v>41015</v>
      </c>
      <c r="K1614" s="89">
        <v>300000</v>
      </c>
      <c r="L1614" s="88">
        <f t="shared" si="217"/>
        <v>31950303</v>
      </c>
      <c r="M1614" s="154" t="s">
        <v>353</v>
      </c>
    </row>
    <row r="1615" spans="1:15" s="258" customFormat="1" ht="28.5" customHeight="1">
      <c r="A1615" s="80"/>
      <c r="B1615" s="129">
        <v>1001557</v>
      </c>
      <c r="C1615" s="81"/>
      <c r="D1615" s="82"/>
      <c r="E1615" s="82"/>
      <c r="F1615" s="83"/>
      <c r="G1615" s="84"/>
      <c r="H1615" s="82"/>
      <c r="I1615" s="205"/>
      <c r="J1615" s="169">
        <v>41088</v>
      </c>
      <c r="K1615" s="89">
        <v>-266</v>
      </c>
      <c r="L1615" s="88">
        <f t="shared" si="217"/>
        <v>31950037</v>
      </c>
      <c r="M1615" s="154" t="s">
        <v>492</v>
      </c>
    </row>
    <row r="1616" spans="1:15" s="258" customFormat="1" ht="28.5" customHeight="1">
      <c r="A1616" s="80"/>
      <c r="B1616" s="129">
        <v>1001557</v>
      </c>
      <c r="C1616" s="81"/>
      <c r="D1616" s="82"/>
      <c r="E1616" s="82"/>
      <c r="F1616" s="83"/>
      <c r="G1616" s="84"/>
      <c r="H1616" s="82"/>
      <c r="I1616" s="205"/>
      <c r="J1616" s="169">
        <v>41179</v>
      </c>
      <c r="K1616" s="89">
        <v>-689</v>
      </c>
      <c r="L1616" s="88">
        <f t="shared" si="217"/>
        <v>31949348</v>
      </c>
      <c r="M1616" s="154" t="s">
        <v>492</v>
      </c>
      <c r="O1616" s="145"/>
    </row>
    <row r="1617" spans="1:15" s="258" customFormat="1" ht="28.5" customHeight="1">
      <c r="A1617" s="80"/>
      <c r="B1617" s="129">
        <v>1001557</v>
      </c>
      <c r="C1617" s="81"/>
      <c r="D1617" s="82"/>
      <c r="E1617" s="82"/>
      <c r="F1617" s="83"/>
      <c r="G1617" s="84"/>
      <c r="H1617" s="82"/>
      <c r="I1617" s="205"/>
      <c r="J1617" s="169">
        <v>41228</v>
      </c>
      <c r="K1617" s="89">
        <v>720000</v>
      </c>
      <c r="L1617" s="88">
        <f t="shared" si="217"/>
        <v>32669348</v>
      </c>
      <c r="M1617" s="154" t="s">
        <v>353</v>
      </c>
      <c r="O1617" s="145"/>
    </row>
    <row r="1618" spans="1:15" s="258" customFormat="1" ht="28.5" customHeight="1">
      <c r="A1618" s="80"/>
      <c r="B1618" s="129">
        <v>1001557</v>
      </c>
      <c r="C1618" s="81"/>
      <c r="D1618" s="82"/>
      <c r="E1618" s="82"/>
      <c r="F1618" s="83"/>
      <c r="G1618" s="84"/>
      <c r="H1618" s="82"/>
      <c r="I1618" s="205"/>
      <c r="J1618" s="169">
        <v>41270</v>
      </c>
      <c r="K1618" s="89">
        <v>-114</v>
      </c>
      <c r="L1618" s="88">
        <f t="shared" si="217"/>
        <v>32669234</v>
      </c>
      <c r="M1618" s="154" t="s">
        <v>492</v>
      </c>
      <c r="O1618" s="145"/>
    </row>
    <row r="1619" spans="1:15" s="258" customFormat="1" ht="28.5" customHeight="1">
      <c r="A1619" s="80"/>
      <c r="B1619" s="129">
        <v>1001557</v>
      </c>
      <c r="C1619" s="81"/>
      <c r="D1619" s="82"/>
      <c r="E1619" s="82"/>
      <c r="F1619" s="83"/>
      <c r="G1619" s="84"/>
      <c r="H1619" s="82"/>
      <c r="I1619" s="205"/>
      <c r="J1619" s="169">
        <v>41290</v>
      </c>
      <c r="K1619" s="89">
        <v>8020000</v>
      </c>
      <c r="L1619" s="88">
        <f t="shared" si="217"/>
        <v>40689234</v>
      </c>
      <c r="M1619" s="154" t="s">
        <v>353</v>
      </c>
      <c r="O1619" s="145"/>
    </row>
    <row r="1620" spans="1:15" s="258" customFormat="1" ht="29.25" customHeight="1">
      <c r="A1620" s="195">
        <v>40436</v>
      </c>
      <c r="B1620" s="162" t="s">
        <v>370</v>
      </c>
      <c r="C1620" s="193" t="s">
        <v>172</v>
      </c>
      <c r="D1620" s="187" t="s">
        <v>97</v>
      </c>
      <c r="E1620" s="171" t="s">
        <v>12</v>
      </c>
      <c r="F1620" s="103" t="s">
        <v>147</v>
      </c>
      <c r="G1620" s="98">
        <v>400000</v>
      </c>
      <c r="H1620" s="92" t="s">
        <v>70</v>
      </c>
      <c r="I1620" s="197"/>
      <c r="J1620" s="169">
        <v>40451</v>
      </c>
      <c r="K1620" s="87">
        <v>180222</v>
      </c>
      <c r="L1620" s="88">
        <f>G1620+K1620</f>
        <v>580222</v>
      </c>
      <c r="M1620" s="154" t="s">
        <v>50</v>
      </c>
    </row>
    <row r="1621" spans="1:15" s="258" customFormat="1" ht="29.25" customHeight="1">
      <c r="A1621" s="190"/>
      <c r="B1621" s="215">
        <v>1000879</v>
      </c>
      <c r="C1621" s="186"/>
      <c r="D1621" s="188"/>
      <c r="E1621" s="172"/>
      <c r="F1621" s="104"/>
      <c r="G1621" s="100"/>
      <c r="H1621" s="82"/>
      <c r="I1621" s="205"/>
      <c r="J1621" s="169">
        <v>40549</v>
      </c>
      <c r="K1621" s="89">
        <v>-1</v>
      </c>
      <c r="L1621" s="88">
        <f t="shared" ref="L1621:L1626" si="218">L1620+K1621</f>
        <v>580221</v>
      </c>
      <c r="M1621" s="154" t="s">
        <v>50</v>
      </c>
    </row>
    <row r="1622" spans="1:15" s="258" customFormat="1" ht="29.25" customHeight="1">
      <c r="A1622" s="190"/>
      <c r="B1622" s="215">
        <v>1000879</v>
      </c>
      <c r="C1622" s="186"/>
      <c r="D1622" s="188"/>
      <c r="E1622" s="172"/>
      <c r="F1622" s="104"/>
      <c r="G1622" s="100"/>
      <c r="H1622" s="82"/>
      <c r="I1622" s="205"/>
      <c r="J1622" s="169">
        <v>40632</v>
      </c>
      <c r="K1622" s="89">
        <v>-1</v>
      </c>
      <c r="L1622" s="88">
        <f t="shared" si="218"/>
        <v>580220</v>
      </c>
      <c r="M1622" s="154" t="s">
        <v>492</v>
      </c>
    </row>
    <row r="1623" spans="1:15" s="258" customFormat="1" ht="28.5" customHeight="1">
      <c r="A1623" s="80"/>
      <c r="B1623" s="129">
        <v>1000879</v>
      </c>
      <c r="C1623" s="81"/>
      <c r="D1623" s="82"/>
      <c r="E1623" s="82"/>
      <c r="F1623" s="83"/>
      <c r="G1623" s="84"/>
      <c r="H1623" s="82"/>
      <c r="I1623" s="205"/>
      <c r="J1623" s="169">
        <v>40723</v>
      </c>
      <c r="K1623" s="89">
        <v>-8</v>
      </c>
      <c r="L1623" s="88">
        <f t="shared" si="218"/>
        <v>580212</v>
      </c>
      <c r="M1623" s="154" t="s">
        <v>492</v>
      </c>
    </row>
    <row r="1624" spans="1:15" s="258" customFormat="1" ht="28.5" customHeight="1">
      <c r="A1624" s="80"/>
      <c r="B1624" s="129">
        <v>1000879</v>
      </c>
      <c r="C1624" s="81"/>
      <c r="D1624" s="82"/>
      <c r="E1624" s="82"/>
      <c r="F1624" s="83"/>
      <c r="G1624" s="84"/>
      <c r="H1624" s="82"/>
      <c r="I1624" s="205"/>
      <c r="J1624" s="169">
        <v>41088</v>
      </c>
      <c r="K1624" s="89">
        <v>-6</v>
      </c>
      <c r="L1624" s="88">
        <f t="shared" si="218"/>
        <v>580206</v>
      </c>
      <c r="M1624" s="154" t="s">
        <v>492</v>
      </c>
    </row>
    <row r="1625" spans="1:15" s="258" customFormat="1" ht="28.5" customHeight="1">
      <c r="A1625" s="80"/>
      <c r="B1625" s="129">
        <v>1000879</v>
      </c>
      <c r="C1625" s="81"/>
      <c r="D1625" s="82"/>
      <c r="E1625" s="82"/>
      <c r="F1625" s="83"/>
      <c r="G1625" s="84"/>
      <c r="H1625" s="82"/>
      <c r="I1625" s="205"/>
      <c r="J1625" s="169">
        <v>41179</v>
      </c>
      <c r="K1625" s="89">
        <v>-17</v>
      </c>
      <c r="L1625" s="88">
        <f t="shared" si="218"/>
        <v>580189</v>
      </c>
      <c r="M1625" s="154" t="s">
        <v>492</v>
      </c>
      <c r="O1625" s="145"/>
    </row>
    <row r="1626" spans="1:15" s="258" customFormat="1" ht="28.5" customHeight="1">
      <c r="A1626" s="80"/>
      <c r="B1626" s="129">
        <v>1000879</v>
      </c>
      <c r="C1626" s="81"/>
      <c r="D1626" s="82"/>
      <c r="E1626" s="82"/>
      <c r="F1626" s="83"/>
      <c r="G1626" s="84"/>
      <c r="H1626" s="82"/>
      <c r="I1626" s="205"/>
      <c r="J1626" s="169">
        <v>41270</v>
      </c>
      <c r="K1626" s="89">
        <v>-3</v>
      </c>
      <c r="L1626" s="88">
        <f t="shared" si="218"/>
        <v>580186</v>
      </c>
      <c r="M1626" s="154" t="s">
        <v>492</v>
      </c>
      <c r="O1626" s="145"/>
    </row>
    <row r="1627" spans="1:15" s="258" customFormat="1" ht="29.25" customHeight="1">
      <c r="A1627" s="195">
        <v>40445</v>
      </c>
      <c r="B1627" s="162" t="s">
        <v>389</v>
      </c>
      <c r="C1627" s="193" t="s">
        <v>189</v>
      </c>
      <c r="D1627" s="187" t="s">
        <v>98</v>
      </c>
      <c r="E1627" s="171" t="s">
        <v>12</v>
      </c>
      <c r="F1627" s="103" t="s">
        <v>147</v>
      </c>
      <c r="G1627" s="98">
        <v>100000</v>
      </c>
      <c r="H1627" s="92" t="s">
        <v>70</v>
      </c>
      <c r="I1627" s="197"/>
      <c r="J1627" s="169">
        <v>40451</v>
      </c>
      <c r="K1627" s="87">
        <v>45056</v>
      </c>
      <c r="L1627" s="88">
        <f>G1627+K1627</f>
        <v>145056</v>
      </c>
      <c r="M1627" s="154" t="s">
        <v>50</v>
      </c>
    </row>
    <row r="1628" spans="1:15" s="258" customFormat="1" ht="28.5" customHeight="1">
      <c r="A1628" s="108"/>
      <c r="B1628" s="130">
        <v>1000704</v>
      </c>
      <c r="C1628" s="109"/>
      <c r="D1628" s="97"/>
      <c r="E1628" s="97"/>
      <c r="F1628" s="110"/>
      <c r="G1628" s="96"/>
      <c r="H1628" s="97"/>
      <c r="I1628" s="198"/>
      <c r="J1628" s="169">
        <v>40576</v>
      </c>
      <c r="K1628" s="89">
        <v>-145056</v>
      </c>
      <c r="L1628" s="88">
        <f>L1627+K1628</f>
        <v>0</v>
      </c>
      <c r="M1628" s="154" t="s">
        <v>178</v>
      </c>
    </row>
    <row r="1629" spans="1:15" s="258" customFormat="1" ht="29.25" customHeight="1">
      <c r="A1629" s="195">
        <v>40445</v>
      </c>
      <c r="B1629" s="162" t="s">
        <v>390</v>
      </c>
      <c r="C1629" s="193" t="s">
        <v>391</v>
      </c>
      <c r="D1629" s="187" t="s">
        <v>97</v>
      </c>
      <c r="E1629" s="171" t="s">
        <v>12</v>
      </c>
      <c r="F1629" s="103" t="s">
        <v>147</v>
      </c>
      <c r="G1629" s="98">
        <v>1900000</v>
      </c>
      <c r="H1629" s="92" t="s">
        <v>70</v>
      </c>
      <c r="I1629" s="197"/>
      <c r="J1629" s="169">
        <v>40451</v>
      </c>
      <c r="K1629" s="87">
        <v>856056</v>
      </c>
      <c r="L1629" s="88">
        <f>G1629+K1629</f>
        <v>2756056</v>
      </c>
      <c r="M1629" s="154" t="s">
        <v>50</v>
      </c>
    </row>
    <row r="1630" spans="1:15" s="258" customFormat="1" ht="28.5" customHeight="1">
      <c r="A1630" s="80"/>
      <c r="B1630" s="129">
        <v>10204</v>
      </c>
      <c r="C1630" s="81"/>
      <c r="D1630" s="82"/>
      <c r="E1630" s="82"/>
      <c r="F1630" s="83"/>
      <c r="G1630" s="84"/>
      <c r="H1630" s="82"/>
      <c r="I1630" s="205"/>
      <c r="J1630" s="169">
        <v>40549</v>
      </c>
      <c r="K1630" s="89">
        <v>-4</v>
      </c>
      <c r="L1630" s="88">
        <f>L1629+K1630</f>
        <v>2756052</v>
      </c>
      <c r="M1630" s="154" t="s">
        <v>50</v>
      </c>
    </row>
    <row r="1631" spans="1:15" s="258" customFormat="1" ht="28.5" customHeight="1">
      <c r="A1631" s="108"/>
      <c r="B1631" s="129">
        <v>10204</v>
      </c>
      <c r="C1631" s="109"/>
      <c r="D1631" s="97"/>
      <c r="E1631" s="97"/>
      <c r="F1631" s="110"/>
      <c r="G1631" s="96"/>
      <c r="H1631" s="97"/>
      <c r="I1631" s="198"/>
      <c r="J1631" s="169">
        <v>40611</v>
      </c>
      <c r="K1631" s="89">
        <v>-2756052</v>
      </c>
      <c r="L1631" s="88">
        <f>L1630+K1631</f>
        <v>0</v>
      </c>
      <c r="M1631" s="154" t="s">
        <v>178</v>
      </c>
    </row>
    <row r="1632" spans="1:15" s="258" customFormat="1" ht="29.25" customHeight="1">
      <c r="A1632" s="190">
        <v>40451</v>
      </c>
      <c r="B1632" s="162" t="s">
        <v>403</v>
      </c>
      <c r="C1632" s="193" t="s">
        <v>74</v>
      </c>
      <c r="D1632" s="187" t="s">
        <v>106</v>
      </c>
      <c r="E1632" s="171" t="s">
        <v>12</v>
      </c>
      <c r="F1632" s="103" t="s">
        <v>147</v>
      </c>
      <c r="G1632" s="98">
        <v>100000</v>
      </c>
      <c r="H1632" s="92" t="s">
        <v>70</v>
      </c>
      <c r="I1632" s="197"/>
      <c r="J1632" s="169">
        <v>40451</v>
      </c>
      <c r="K1632" s="119">
        <v>45056</v>
      </c>
      <c r="L1632" s="88">
        <f t="shared" ref="L1632:L1775" si="219">G1632+K1632</f>
        <v>145056</v>
      </c>
      <c r="M1632" s="154" t="s">
        <v>50</v>
      </c>
    </row>
    <row r="1633" spans="1:15" s="258" customFormat="1" ht="29.25" customHeight="1">
      <c r="A1633" s="219"/>
      <c r="B1633" s="209">
        <v>1001220</v>
      </c>
      <c r="C1633" s="194"/>
      <c r="D1633" s="189"/>
      <c r="E1633" s="173"/>
      <c r="F1633" s="114"/>
      <c r="G1633" s="115"/>
      <c r="H1633" s="97"/>
      <c r="I1633" s="198"/>
      <c r="J1633" s="169">
        <v>40625</v>
      </c>
      <c r="K1633" s="119">
        <v>-145056</v>
      </c>
      <c r="L1633" s="88">
        <f>L1632+K1633</f>
        <v>0</v>
      </c>
      <c r="M1633" s="154" t="s">
        <v>178</v>
      </c>
    </row>
    <row r="1634" spans="1:15" s="258" customFormat="1" ht="29.25" customHeight="1">
      <c r="A1634" s="190">
        <v>40451</v>
      </c>
      <c r="B1634" s="162" t="s">
        <v>404</v>
      </c>
      <c r="C1634" s="193" t="s">
        <v>405</v>
      </c>
      <c r="D1634" s="187" t="s">
        <v>117</v>
      </c>
      <c r="E1634" s="171" t="s">
        <v>12</v>
      </c>
      <c r="F1634" s="103" t="s">
        <v>147</v>
      </c>
      <c r="G1634" s="98">
        <v>100000</v>
      </c>
      <c r="H1634" s="92" t="s">
        <v>70</v>
      </c>
      <c r="I1634" s="197" t="s">
        <v>402</v>
      </c>
      <c r="J1634" s="169">
        <v>40451</v>
      </c>
      <c r="K1634" s="119">
        <v>45056</v>
      </c>
      <c r="L1634" s="88">
        <f t="shared" si="219"/>
        <v>145056</v>
      </c>
      <c r="M1634" s="154" t="s">
        <v>50</v>
      </c>
    </row>
    <row r="1635" spans="1:15" s="258" customFormat="1" ht="28.5" customHeight="1">
      <c r="A1635" s="80"/>
      <c r="B1635" s="129">
        <v>1000478</v>
      </c>
      <c r="C1635" s="81"/>
      <c r="D1635" s="82"/>
      <c r="E1635" s="82"/>
      <c r="F1635" s="83"/>
      <c r="G1635" s="84"/>
      <c r="H1635" s="82"/>
      <c r="I1635" s="205"/>
      <c r="J1635" s="169">
        <v>40723</v>
      </c>
      <c r="K1635" s="89">
        <v>-1</v>
      </c>
      <c r="L1635" s="88">
        <f>L1634+K1635</f>
        <v>145055</v>
      </c>
      <c r="M1635" s="154" t="s">
        <v>492</v>
      </c>
    </row>
    <row r="1636" spans="1:15" s="258" customFormat="1" ht="28.5" customHeight="1">
      <c r="A1636" s="80"/>
      <c r="B1636" s="129">
        <v>1000478</v>
      </c>
      <c r="C1636" s="81"/>
      <c r="D1636" s="82"/>
      <c r="E1636" s="82"/>
      <c r="F1636" s="83"/>
      <c r="G1636" s="84"/>
      <c r="H1636" s="82"/>
      <c r="I1636" s="205"/>
      <c r="J1636" s="169">
        <v>41088</v>
      </c>
      <c r="K1636" s="89">
        <v>-1</v>
      </c>
      <c r="L1636" s="88">
        <f>L1635+K1636</f>
        <v>145054</v>
      </c>
      <c r="M1636" s="154" t="s">
        <v>492</v>
      </c>
    </row>
    <row r="1637" spans="1:15" s="258" customFormat="1" ht="28.5" customHeight="1">
      <c r="A1637" s="108"/>
      <c r="B1637" s="129">
        <v>1000478</v>
      </c>
      <c r="C1637" s="109"/>
      <c r="D1637" s="97"/>
      <c r="E1637" s="97"/>
      <c r="F1637" s="110"/>
      <c r="G1637" s="96"/>
      <c r="H1637" s="97"/>
      <c r="I1637" s="198"/>
      <c r="J1637" s="169">
        <v>41179</v>
      </c>
      <c r="K1637" s="89">
        <v>-2</v>
      </c>
      <c r="L1637" s="88">
        <f>L1636+K1637</f>
        <v>145052</v>
      </c>
      <c r="M1637" s="154" t="s">
        <v>492</v>
      </c>
      <c r="O1637" s="145"/>
    </row>
    <row r="1638" spans="1:15" s="258" customFormat="1" ht="29.25" customHeight="1">
      <c r="A1638" s="190">
        <v>40451</v>
      </c>
      <c r="B1638" s="162" t="s">
        <v>406</v>
      </c>
      <c r="C1638" s="193" t="s">
        <v>407</v>
      </c>
      <c r="D1638" s="187" t="s">
        <v>145</v>
      </c>
      <c r="E1638" s="171" t="s">
        <v>12</v>
      </c>
      <c r="F1638" s="103" t="s">
        <v>147</v>
      </c>
      <c r="G1638" s="98">
        <v>100000</v>
      </c>
      <c r="H1638" s="92" t="s">
        <v>70</v>
      </c>
      <c r="I1638" s="197" t="s">
        <v>402</v>
      </c>
      <c r="J1638" s="169">
        <v>40451</v>
      </c>
      <c r="K1638" s="119">
        <v>45056</v>
      </c>
      <c r="L1638" s="88">
        <f t="shared" si="219"/>
        <v>145056</v>
      </c>
      <c r="M1638" s="154" t="s">
        <v>50</v>
      </c>
    </row>
    <row r="1639" spans="1:15" s="258" customFormat="1" ht="28.5" customHeight="1">
      <c r="A1639" s="80"/>
      <c r="B1639" s="129">
        <v>1001726</v>
      </c>
      <c r="C1639" s="81"/>
      <c r="D1639" s="82"/>
      <c r="E1639" s="82"/>
      <c r="F1639" s="83"/>
      <c r="G1639" s="84"/>
      <c r="H1639" s="82"/>
      <c r="I1639" s="205"/>
      <c r="J1639" s="169">
        <v>40723</v>
      </c>
      <c r="K1639" s="89">
        <v>-1</v>
      </c>
      <c r="L1639" s="88">
        <f>L1638+K1639</f>
        <v>145055</v>
      </c>
      <c r="M1639" s="154" t="s">
        <v>492</v>
      </c>
    </row>
    <row r="1640" spans="1:15" s="258" customFormat="1" ht="28.5" customHeight="1">
      <c r="A1640" s="80"/>
      <c r="B1640" s="129">
        <v>1001726</v>
      </c>
      <c r="C1640" s="81"/>
      <c r="D1640" s="82"/>
      <c r="E1640" s="82"/>
      <c r="F1640" s="83"/>
      <c r="G1640" s="84"/>
      <c r="H1640" s="82"/>
      <c r="I1640" s="205"/>
      <c r="J1640" s="169">
        <v>41088</v>
      </c>
      <c r="K1640" s="89">
        <v>-1</v>
      </c>
      <c r="L1640" s="88">
        <f>L1639+K1640</f>
        <v>145054</v>
      </c>
      <c r="M1640" s="154" t="s">
        <v>492</v>
      </c>
    </row>
    <row r="1641" spans="1:15" s="258" customFormat="1" ht="28.5" customHeight="1">
      <c r="A1641" s="108"/>
      <c r="B1641" s="129">
        <v>1001726</v>
      </c>
      <c r="C1641" s="109"/>
      <c r="D1641" s="97"/>
      <c r="E1641" s="97"/>
      <c r="F1641" s="110"/>
      <c r="G1641" s="96"/>
      <c r="H1641" s="97"/>
      <c r="I1641" s="198"/>
      <c r="J1641" s="169">
        <v>41179</v>
      </c>
      <c r="K1641" s="89">
        <v>-2</v>
      </c>
      <c r="L1641" s="88">
        <f>L1640+K1641</f>
        <v>145052</v>
      </c>
      <c r="M1641" s="154" t="s">
        <v>492</v>
      </c>
      <c r="O1641" s="145"/>
    </row>
    <row r="1642" spans="1:15" s="258" customFormat="1" ht="29.25" customHeight="1">
      <c r="A1642" s="190">
        <v>40451</v>
      </c>
      <c r="B1642" s="162" t="s">
        <v>408</v>
      </c>
      <c r="C1642" s="193" t="s">
        <v>56</v>
      </c>
      <c r="D1642" s="187" t="s">
        <v>57</v>
      </c>
      <c r="E1642" s="171" t="s">
        <v>12</v>
      </c>
      <c r="F1642" s="103" t="s">
        <v>147</v>
      </c>
      <c r="G1642" s="98">
        <v>1700000</v>
      </c>
      <c r="H1642" s="92" t="s">
        <v>70</v>
      </c>
      <c r="I1642" s="197" t="s">
        <v>409</v>
      </c>
      <c r="J1642" s="169">
        <v>40451</v>
      </c>
      <c r="K1642" s="119">
        <v>765945</v>
      </c>
      <c r="L1642" s="88">
        <f t="shared" si="219"/>
        <v>2465945</v>
      </c>
      <c r="M1642" s="154" t="s">
        <v>50</v>
      </c>
    </row>
    <row r="1643" spans="1:15" s="258" customFormat="1" ht="29.25" customHeight="1">
      <c r="A1643" s="190"/>
      <c r="B1643" s="137">
        <v>1000509</v>
      </c>
      <c r="C1643" s="186"/>
      <c r="D1643" s="188"/>
      <c r="E1643" s="172"/>
      <c r="F1643" s="104"/>
      <c r="G1643" s="100"/>
      <c r="H1643" s="82"/>
      <c r="I1643" s="205"/>
      <c r="J1643" s="169">
        <v>40549</v>
      </c>
      <c r="K1643" s="89">
        <v>-3</v>
      </c>
      <c r="L1643" s="88">
        <f t="shared" ref="L1643:L1648" si="220">L1642+K1643</f>
        <v>2465942</v>
      </c>
      <c r="M1643" s="154" t="s">
        <v>50</v>
      </c>
    </row>
    <row r="1644" spans="1:15" s="258" customFormat="1" ht="28.5" customHeight="1">
      <c r="A1644" s="80"/>
      <c r="B1644" s="129">
        <v>1000509</v>
      </c>
      <c r="C1644" s="81"/>
      <c r="D1644" s="82"/>
      <c r="E1644" s="82"/>
      <c r="F1644" s="83"/>
      <c r="G1644" s="84"/>
      <c r="H1644" s="82"/>
      <c r="I1644" s="205"/>
      <c r="J1644" s="169">
        <v>40632</v>
      </c>
      <c r="K1644" s="89">
        <v>-4</v>
      </c>
      <c r="L1644" s="88">
        <f t="shared" si="220"/>
        <v>2465938</v>
      </c>
      <c r="M1644" s="154" t="s">
        <v>492</v>
      </c>
    </row>
    <row r="1645" spans="1:15" s="258" customFormat="1" ht="28.5" customHeight="1">
      <c r="A1645" s="80"/>
      <c r="B1645" s="129">
        <v>1000509</v>
      </c>
      <c r="C1645" s="81"/>
      <c r="D1645" s="82"/>
      <c r="E1645" s="82"/>
      <c r="F1645" s="83"/>
      <c r="G1645" s="84"/>
      <c r="H1645" s="82"/>
      <c r="I1645" s="205"/>
      <c r="J1645" s="169">
        <v>40723</v>
      </c>
      <c r="K1645" s="89">
        <v>-36</v>
      </c>
      <c r="L1645" s="88">
        <f t="shared" si="220"/>
        <v>2465902</v>
      </c>
      <c r="M1645" s="154" t="s">
        <v>492</v>
      </c>
    </row>
    <row r="1646" spans="1:15" s="258" customFormat="1" ht="28.5" customHeight="1">
      <c r="A1646" s="80"/>
      <c r="B1646" s="129">
        <v>1000509</v>
      </c>
      <c r="C1646" s="81"/>
      <c r="D1646" s="82"/>
      <c r="E1646" s="82"/>
      <c r="F1646" s="83"/>
      <c r="G1646" s="84"/>
      <c r="H1646" s="82"/>
      <c r="I1646" s="205"/>
      <c r="J1646" s="169">
        <v>41088</v>
      </c>
      <c r="K1646" s="89">
        <v>-30</v>
      </c>
      <c r="L1646" s="88">
        <f t="shared" si="220"/>
        <v>2465872</v>
      </c>
      <c r="M1646" s="154" t="s">
        <v>492</v>
      </c>
    </row>
    <row r="1647" spans="1:15" s="258" customFormat="1" ht="28.5" customHeight="1">
      <c r="A1647" s="80"/>
      <c r="B1647" s="129">
        <v>1000509</v>
      </c>
      <c r="C1647" s="81"/>
      <c r="D1647" s="82"/>
      <c r="E1647" s="82"/>
      <c r="F1647" s="83"/>
      <c r="G1647" s="84"/>
      <c r="H1647" s="82"/>
      <c r="I1647" s="205"/>
      <c r="J1647" s="169">
        <v>41179</v>
      </c>
      <c r="K1647" s="89">
        <v>-83</v>
      </c>
      <c r="L1647" s="88">
        <f t="shared" si="220"/>
        <v>2465789</v>
      </c>
      <c r="M1647" s="154" t="s">
        <v>492</v>
      </c>
      <c r="O1647" s="145"/>
    </row>
    <row r="1648" spans="1:15" s="258" customFormat="1" ht="28.5" customHeight="1">
      <c r="A1648" s="80"/>
      <c r="B1648" s="129">
        <v>1000509</v>
      </c>
      <c r="C1648" s="81"/>
      <c r="D1648" s="82"/>
      <c r="E1648" s="82"/>
      <c r="F1648" s="83"/>
      <c r="G1648" s="84"/>
      <c r="H1648" s="82"/>
      <c r="I1648" s="205"/>
      <c r="J1648" s="169">
        <v>41270</v>
      </c>
      <c r="K1648" s="89">
        <v>-14</v>
      </c>
      <c r="L1648" s="88">
        <f t="shared" si="220"/>
        <v>2465775</v>
      </c>
      <c r="M1648" s="154" t="s">
        <v>492</v>
      </c>
      <c r="O1648" s="145"/>
    </row>
    <row r="1649" spans="1:15" s="258" customFormat="1" ht="29.25" customHeight="1">
      <c r="A1649" s="195">
        <v>40451</v>
      </c>
      <c r="B1649" s="162" t="s">
        <v>410</v>
      </c>
      <c r="C1649" s="193" t="s">
        <v>24</v>
      </c>
      <c r="D1649" s="187" t="s">
        <v>119</v>
      </c>
      <c r="E1649" s="171" t="s">
        <v>12</v>
      </c>
      <c r="F1649" s="103" t="s">
        <v>147</v>
      </c>
      <c r="G1649" s="98">
        <v>100000</v>
      </c>
      <c r="H1649" s="92" t="s">
        <v>70</v>
      </c>
      <c r="I1649" s="197" t="s">
        <v>402</v>
      </c>
      <c r="J1649" s="169">
        <v>40451</v>
      </c>
      <c r="K1649" s="119">
        <v>45056</v>
      </c>
      <c r="L1649" s="88">
        <f t="shared" si="219"/>
        <v>145056</v>
      </c>
      <c r="M1649" s="154" t="s">
        <v>50</v>
      </c>
    </row>
    <row r="1650" spans="1:15" s="258" customFormat="1" ht="28.5" customHeight="1">
      <c r="A1650" s="80"/>
      <c r="B1650" s="129">
        <v>1001930</v>
      </c>
      <c r="C1650" s="81"/>
      <c r="D1650" s="82"/>
      <c r="E1650" s="82"/>
      <c r="F1650" s="83"/>
      <c r="G1650" s="84"/>
      <c r="H1650" s="82"/>
      <c r="I1650" s="205"/>
      <c r="J1650" s="169">
        <v>40723</v>
      </c>
      <c r="K1650" s="89">
        <v>-1</v>
      </c>
      <c r="L1650" s="88">
        <f>L1649+K1650</f>
        <v>145055</v>
      </c>
      <c r="M1650" s="154" t="s">
        <v>492</v>
      </c>
    </row>
    <row r="1651" spans="1:15" s="258" customFormat="1" ht="28.5" customHeight="1">
      <c r="A1651" s="80"/>
      <c r="B1651" s="129">
        <v>1001930</v>
      </c>
      <c r="C1651" s="81"/>
      <c r="D1651" s="82"/>
      <c r="E1651" s="82"/>
      <c r="F1651" s="83"/>
      <c r="G1651" s="84"/>
      <c r="H1651" s="82"/>
      <c r="I1651" s="205"/>
      <c r="J1651" s="169">
        <v>41088</v>
      </c>
      <c r="K1651" s="89">
        <v>-1</v>
      </c>
      <c r="L1651" s="88">
        <f>L1650+K1651</f>
        <v>145054</v>
      </c>
      <c r="M1651" s="154" t="s">
        <v>492</v>
      </c>
    </row>
    <row r="1652" spans="1:15" s="258" customFormat="1" ht="28.5" customHeight="1">
      <c r="A1652" s="80"/>
      <c r="B1652" s="129">
        <v>1001930</v>
      </c>
      <c r="C1652" s="81"/>
      <c r="D1652" s="82"/>
      <c r="E1652" s="82"/>
      <c r="F1652" s="83"/>
      <c r="G1652" s="84"/>
      <c r="H1652" s="82"/>
      <c r="I1652" s="205"/>
      <c r="J1652" s="169">
        <v>41179</v>
      </c>
      <c r="K1652" s="89">
        <v>-2</v>
      </c>
      <c r="L1652" s="88">
        <f>L1651+K1652</f>
        <v>145052</v>
      </c>
      <c r="M1652" s="154" t="s">
        <v>492</v>
      </c>
      <c r="O1652" s="145"/>
    </row>
    <row r="1653" spans="1:15" s="258" customFormat="1" ht="29.25" customHeight="1">
      <c r="A1653" s="195">
        <v>40445</v>
      </c>
      <c r="B1653" s="162" t="s">
        <v>411</v>
      </c>
      <c r="C1653" s="193" t="s">
        <v>412</v>
      </c>
      <c r="D1653" s="187" t="s">
        <v>97</v>
      </c>
      <c r="E1653" s="171" t="s">
        <v>12</v>
      </c>
      <c r="F1653" s="103" t="s">
        <v>147</v>
      </c>
      <c r="G1653" s="98">
        <v>800000</v>
      </c>
      <c r="H1653" s="92" t="s">
        <v>70</v>
      </c>
      <c r="I1653" s="197"/>
      <c r="J1653" s="169">
        <v>40451</v>
      </c>
      <c r="K1653" s="119">
        <v>360445</v>
      </c>
      <c r="L1653" s="88">
        <f t="shared" si="219"/>
        <v>1160445</v>
      </c>
      <c r="M1653" s="154" t="s">
        <v>50</v>
      </c>
    </row>
    <row r="1654" spans="1:15" s="258" customFormat="1" ht="28.5" customHeight="1">
      <c r="A1654" s="80"/>
      <c r="B1654" s="129">
        <v>1001848</v>
      </c>
      <c r="C1654" s="81"/>
      <c r="D1654" s="82"/>
      <c r="E1654" s="82"/>
      <c r="F1654" s="83"/>
      <c r="G1654" s="84"/>
      <c r="H1654" s="82"/>
      <c r="I1654" s="205"/>
      <c r="J1654" s="169">
        <v>40549</v>
      </c>
      <c r="K1654" s="89">
        <v>-2</v>
      </c>
      <c r="L1654" s="88">
        <f>L1653+K1654</f>
        <v>1160443</v>
      </c>
      <c r="M1654" s="154" t="s">
        <v>50</v>
      </c>
    </row>
    <row r="1655" spans="1:15" s="258" customFormat="1" ht="28.5" customHeight="1">
      <c r="A1655" s="108"/>
      <c r="B1655" s="130">
        <v>1001848</v>
      </c>
      <c r="C1655" s="109"/>
      <c r="D1655" s="97"/>
      <c r="E1655" s="97"/>
      <c r="F1655" s="110"/>
      <c r="G1655" s="96"/>
      <c r="H1655" s="97"/>
      <c r="I1655" s="212"/>
      <c r="J1655" s="169">
        <v>40625</v>
      </c>
      <c r="K1655" s="89">
        <v>-1160443</v>
      </c>
      <c r="L1655" s="88">
        <f>L1654+K1655</f>
        <v>0</v>
      </c>
      <c r="M1655" s="154" t="s">
        <v>178</v>
      </c>
    </row>
    <row r="1656" spans="1:15" s="258" customFormat="1" ht="29.25" customHeight="1">
      <c r="A1656" s="190">
        <v>40451</v>
      </c>
      <c r="B1656" s="163" t="s">
        <v>413</v>
      </c>
      <c r="C1656" s="186" t="s">
        <v>414</v>
      </c>
      <c r="D1656" s="188" t="s">
        <v>119</v>
      </c>
      <c r="E1656" s="172" t="s">
        <v>12</v>
      </c>
      <c r="F1656" s="104" t="s">
        <v>147</v>
      </c>
      <c r="G1656" s="100">
        <v>2000000</v>
      </c>
      <c r="H1656" s="82" t="s">
        <v>70</v>
      </c>
      <c r="I1656" s="205">
        <v>6</v>
      </c>
      <c r="J1656" s="169">
        <v>40451</v>
      </c>
      <c r="K1656" s="119">
        <v>901112</v>
      </c>
      <c r="L1656" s="88">
        <f t="shared" si="219"/>
        <v>2901112</v>
      </c>
      <c r="M1656" s="154" t="s">
        <v>50</v>
      </c>
    </row>
    <row r="1657" spans="1:15" s="258" customFormat="1" ht="29.25" customHeight="1">
      <c r="A1657" s="190"/>
      <c r="B1657" s="215">
        <v>8</v>
      </c>
      <c r="C1657" s="186"/>
      <c r="D1657" s="188"/>
      <c r="E1657" s="172"/>
      <c r="F1657" s="104"/>
      <c r="G1657" s="100"/>
      <c r="H1657" s="82"/>
      <c r="I1657" s="205"/>
      <c r="J1657" s="169">
        <v>40549</v>
      </c>
      <c r="K1657" s="89">
        <v>-4</v>
      </c>
      <c r="L1657" s="88">
        <f>L1656+K1657</f>
        <v>2901108</v>
      </c>
      <c r="M1657" s="154" t="s">
        <v>50</v>
      </c>
    </row>
    <row r="1658" spans="1:15" s="258" customFormat="1" ht="29.25" customHeight="1">
      <c r="A1658" s="190"/>
      <c r="B1658" s="215">
        <v>8</v>
      </c>
      <c r="C1658" s="186"/>
      <c r="D1658" s="188"/>
      <c r="E1658" s="172"/>
      <c r="F1658" s="104"/>
      <c r="G1658" s="100"/>
      <c r="H1658" s="82"/>
      <c r="I1658" s="205"/>
      <c r="J1658" s="169">
        <v>40632</v>
      </c>
      <c r="K1658" s="89">
        <v>-5</v>
      </c>
      <c r="L1658" s="88">
        <f>L1657+K1658</f>
        <v>2901103</v>
      </c>
      <c r="M1658" s="154" t="s">
        <v>492</v>
      </c>
    </row>
    <row r="1659" spans="1:15" s="258" customFormat="1" ht="28.5" customHeight="1">
      <c r="A1659" s="80"/>
      <c r="B1659" s="129">
        <v>8</v>
      </c>
      <c r="C1659" s="81"/>
      <c r="D1659" s="82"/>
      <c r="E1659" s="82"/>
      <c r="F1659" s="83"/>
      <c r="G1659" s="84"/>
      <c r="H1659" s="82"/>
      <c r="I1659" s="205"/>
      <c r="J1659" s="169">
        <v>40723</v>
      </c>
      <c r="K1659" s="89">
        <v>-48</v>
      </c>
      <c r="L1659" s="88">
        <f>L1658+K1659</f>
        <v>2901055</v>
      </c>
      <c r="M1659" s="154" t="s">
        <v>492</v>
      </c>
    </row>
    <row r="1660" spans="1:15" s="258" customFormat="1" ht="28.5" customHeight="1">
      <c r="A1660" s="80"/>
      <c r="B1660" s="129">
        <v>8</v>
      </c>
      <c r="C1660" s="81"/>
      <c r="D1660" s="82"/>
      <c r="E1660" s="82"/>
      <c r="F1660" s="83"/>
      <c r="G1660" s="84"/>
      <c r="H1660" s="82"/>
      <c r="I1660" s="205"/>
      <c r="J1660" s="169">
        <v>41088</v>
      </c>
      <c r="K1660" s="89">
        <v>-36</v>
      </c>
      <c r="L1660" s="88">
        <f>L1659+K1660</f>
        <v>2901019</v>
      </c>
      <c r="M1660" s="154" t="s">
        <v>492</v>
      </c>
    </row>
    <row r="1661" spans="1:15" s="258" customFormat="1" ht="28.5" customHeight="1">
      <c r="A1661" s="80"/>
      <c r="B1661" s="129">
        <v>8</v>
      </c>
      <c r="C1661" s="81"/>
      <c r="D1661" s="82"/>
      <c r="E1661" s="82"/>
      <c r="F1661" s="83"/>
      <c r="G1661" s="84"/>
      <c r="H1661" s="82"/>
      <c r="I1661" s="205">
        <v>12</v>
      </c>
      <c r="J1661" s="169">
        <v>41166</v>
      </c>
      <c r="K1661" s="89">
        <v>-2888387.47</v>
      </c>
      <c r="L1661" s="88">
        <f>L1660+K1661</f>
        <v>12631.529999999795</v>
      </c>
      <c r="M1661" s="154" t="s">
        <v>178</v>
      </c>
    </row>
    <row r="1662" spans="1:15" s="258" customFormat="1" ht="29.25" customHeight="1">
      <c r="A1662" s="195">
        <v>40451</v>
      </c>
      <c r="B1662" s="162" t="s">
        <v>415</v>
      </c>
      <c r="C1662" s="193" t="s">
        <v>416</v>
      </c>
      <c r="D1662" s="187" t="s">
        <v>115</v>
      </c>
      <c r="E1662" s="171" t="s">
        <v>12</v>
      </c>
      <c r="F1662" s="103" t="s">
        <v>147</v>
      </c>
      <c r="G1662" s="98">
        <v>100000</v>
      </c>
      <c r="H1662" s="92" t="s">
        <v>70</v>
      </c>
      <c r="I1662" s="197" t="s">
        <v>402</v>
      </c>
      <c r="J1662" s="169">
        <v>40451</v>
      </c>
      <c r="K1662" s="119">
        <v>45056</v>
      </c>
      <c r="L1662" s="88">
        <f t="shared" si="219"/>
        <v>145056</v>
      </c>
      <c r="M1662" s="154" t="s">
        <v>50</v>
      </c>
    </row>
    <row r="1663" spans="1:15" s="258" customFormat="1" ht="28.5" customHeight="1">
      <c r="A1663" s="80"/>
      <c r="B1663" s="129">
        <v>10616</v>
      </c>
      <c r="C1663" s="81"/>
      <c r="D1663" s="82"/>
      <c r="E1663" s="82"/>
      <c r="F1663" s="83"/>
      <c r="G1663" s="84"/>
      <c r="H1663" s="82"/>
      <c r="I1663" s="205"/>
      <c r="J1663" s="169">
        <v>40723</v>
      </c>
      <c r="K1663" s="89">
        <v>-1</v>
      </c>
      <c r="L1663" s="88">
        <f>L1662+K1663</f>
        <v>145055</v>
      </c>
      <c r="M1663" s="154" t="s">
        <v>492</v>
      </c>
    </row>
    <row r="1664" spans="1:15" s="258" customFormat="1" ht="28.5" customHeight="1">
      <c r="A1664" s="80"/>
      <c r="B1664" s="129">
        <v>10616</v>
      </c>
      <c r="C1664" s="81"/>
      <c r="D1664" s="82"/>
      <c r="E1664" s="82"/>
      <c r="F1664" s="83"/>
      <c r="G1664" s="84"/>
      <c r="H1664" s="82"/>
      <c r="I1664" s="205"/>
      <c r="J1664" s="169">
        <v>41088</v>
      </c>
      <c r="K1664" s="89">
        <v>-1</v>
      </c>
      <c r="L1664" s="88">
        <f>L1663+K1664</f>
        <v>145054</v>
      </c>
      <c r="M1664" s="154" t="s">
        <v>492</v>
      </c>
    </row>
    <row r="1665" spans="1:15" s="258" customFormat="1" ht="28.5" customHeight="1">
      <c r="A1665" s="80"/>
      <c r="B1665" s="129">
        <v>10616</v>
      </c>
      <c r="C1665" s="81"/>
      <c r="D1665" s="82"/>
      <c r="E1665" s="82"/>
      <c r="F1665" s="83"/>
      <c r="G1665" s="84"/>
      <c r="H1665" s="82"/>
      <c r="I1665" s="205"/>
      <c r="J1665" s="169">
        <v>41179</v>
      </c>
      <c r="K1665" s="89">
        <v>-2</v>
      </c>
      <c r="L1665" s="88">
        <f>L1664+K1665</f>
        <v>145052</v>
      </c>
      <c r="M1665" s="154" t="s">
        <v>492</v>
      </c>
      <c r="O1665" s="145"/>
    </row>
    <row r="1666" spans="1:15" s="258" customFormat="1" ht="29.25" customHeight="1">
      <c r="A1666" s="195">
        <v>40451</v>
      </c>
      <c r="B1666" s="192" t="s">
        <v>417</v>
      </c>
      <c r="C1666" s="193" t="s">
        <v>418</v>
      </c>
      <c r="D1666" s="187" t="s">
        <v>119</v>
      </c>
      <c r="E1666" s="171" t="s">
        <v>12</v>
      </c>
      <c r="F1666" s="103" t="s">
        <v>147</v>
      </c>
      <c r="G1666" s="98">
        <v>100000</v>
      </c>
      <c r="H1666" s="92" t="s">
        <v>70</v>
      </c>
      <c r="I1666" s="197" t="s">
        <v>402</v>
      </c>
      <c r="J1666" s="169">
        <v>40451</v>
      </c>
      <c r="K1666" s="119">
        <v>45056</v>
      </c>
      <c r="L1666" s="88">
        <f t="shared" si="219"/>
        <v>145056</v>
      </c>
      <c r="M1666" s="154" t="s">
        <v>50</v>
      </c>
    </row>
    <row r="1667" spans="1:15" s="258" customFormat="1" ht="28.5" customHeight="1">
      <c r="A1667" s="80"/>
      <c r="B1667" s="129">
        <v>10364</v>
      </c>
      <c r="C1667" s="81"/>
      <c r="D1667" s="82"/>
      <c r="E1667" s="82"/>
      <c r="F1667" s="83"/>
      <c r="G1667" s="84"/>
      <c r="H1667" s="82"/>
      <c r="I1667" s="205"/>
      <c r="J1667" s="169">
        <v>40723</v>
      </c>
      <c r="K1667" s="89">
        <v>-1</v>
      </c>
      <c r="L1667" s="88">
        <f>L1666+K1667</f>
        <v>145055</v>
      </c>
      <c r="M1667" s="154" t="s">
        <v>492</v>
      </c>
    </row>
    <row r="1668" spans="1:15" s="258" customFormat="1" ht="28.5" customHeight="1">
      <c r="A1668" s="80"/>
      <c r="B1668" s="129">
        <v>10364</v>
      </c>
      <c r="C1668" s="81"/>
      <c r="D1668" s="82"/>
      <c r="E1668" s="82"/>
      <c r="F1668" s="83"/>
      <c r="G1668" s="84"/>
      <c r="H1668" s="82"/>
      <c r="I1668" s="205"/>
      <c r="J1668" s="169">
        <v>41088</v>
      </c>
      <c r="K1668" s="89">
        <v>-1</v>
      </c>
      <c r="L1668" s="88">
        <f>L1667+K1668</f>
        <v>145054</v>
      </c>
      <c r="M1668" s="154" t="s">
        <v>492</v>
      </c>
    </row>
    <row r="1669" spans="1:15" s="258" customFormat="1" ht="28.5" customHeight="1">
      <c r="A1669" s="80"/>
      <c r="B1669" s="129">
        <v>10364</v>
      </c>
      <c r="C1669" s="81"/>
      <c r="D1669" s="82"/>
      <c r="E1669" s="82"/>
      <c r="F1669" s="83"/>
      <c r="G1669" s="84"/>
      <c r="H1669" s="82"/>
      <c r="I1669" s="205"/>
      <c r="J1669" s="169">
        <v>41179</v>
      </c>
      <c r="K1669" s="89">
        <v>-2</v>
      </c>
      <c r="L1669" s="88">
        <f>L1668+K1669</f>
        <v>145052</v>
      </c>
      <c r="M1669" s="154" t="s">
        <v>492</v>
      </c>
      <c r="O1669" s="145"/>
    </row>
    <row r="1670" spans="1:15" s="258" customFormat="1" ht="29.25" customHeight="1">
      <c r="A1670" s="195">
        <v>40451</v>
      </c>
      <c r="B1670" s="162" t="s">
        <v>531</v>
      </c>
      <c r="C1670" s="193" t="s">
        <v>419</v>
      </c>
      <c r="D1670" s="187" t="s">
        <v>98</v>
      </c>
      <c r="E1670" s="171" t="s">
        <v>12</v>
      </c>
      <c r="F1670" s="103" t="s">
        <v>147</v>
      </c>
      <c r="G1670" s="98">
        <v>100000</v>
      </c>
      <c r="H1670" s="92" t="s">
        <v>70</v>
      </c>
      <c r="I1670" s="197" t="s">
        <v>402</v>
      </c>
      <c r="J1670" s="169">
        <v>40451</v>
      </c>
      <c r="K1670" s="119">
        <v>45056</v>
      </c>
      <c r="L1670" s="88">
        <f t="shared" si="219"/>
        <v>145056</v>
      </c>
      <c r="M1670" s="154" t="s">
        <v>50</v>
      </c>
    </row>
    <row r="1671" spans="1:15" s="258" customFormat="1" ht="29.25" customHeight="1">
      <c r="A1671" s="190"/>
      <c r="B1671" s="215">
        <v>10253</v>
      </c>
      <c r="C1671" s="186"/>
      <c r="D1671" s="188"/>
      <c r="E1671" s="172"/>
      <c r="F1671" s="104"/>
      <c r="G1671" s="100"/>
      <c r="H1671" s="82"/>
      <c r="I1671" s="205"/>
      <c r="J1671" s="169">
        <v>40723</v>
      </c>
      <c r="K1671" s="89">
        <v>-1</v>
      </c>
      <c r="L1671" s="88">
        <f>L1670+K1671</f>
        <v>145055</v>
      </c>
      <c r="M1671" s="154" t="s">
        <v>492</v>
      </c>
    </row>
    <row r="1672" spans="1:15" s="258" customFormat="1" ht="28.5" customHeight="1">
      <c r="A1672" s="80"/>
      <c r="B1672" s="129">
        <v>10253</v>
      </c>
      <c r="C1672" s="81"/>
      <c r="D1672" s="82"/>
      <c r="E1672" s="82"/>
      <c r="F1672" s="83"/>
      <c r="G1672" s="84"/>
      <c r="H1672" s="82"/>
      <c r="I1672" s="205"/>
      <c r="J1672" s="169">
        <v>41088</v>
      </c>
      <c r="K1672" s="89">
        <v>-1</v>
      </c>
      <c r="L1672" s="88">
        <f>L1671+K1672</f>
        <v>145054</v>
      </c>
      <c r="M1672" s="154" t="s">
        <v>492</v>
      </c>
    </row>
    <row r="1673" spans="1:15" s="258" customFormat="1" ht="28.5" customHeight="1">
      <c r="A1673" s="80"/>
      <c r="B1673" s="129">
        <v>10253</v>
      </c>
      <c r="C1673" s="81"/>
      <c r="D1673" s="82"/>
      <c r="E1673" s="82"/>
      <c r="F1673" s="83"/>
      <c r="G1673" s="84"/>
      <c r="H1673" s="82"/>
      <c r="I1673" s="205"/>
      <c r="J1673" s="169">
        <v>41179</v>
      </c>
      <c r="K1673" s="89">
        <v>-2</v>
      </c>
      <c r="L1673" s="88">
        <f>L1672+K1673</f>
        <v>145052</v>
      </c>
      <c r="M1673" s="154" t="s">
        <v>492</v>
      </c>
      <c r="O1673" s="145"/>
    </row>
    <row r="1674" spans="1:15" s="258" customFormat="1" ht="29.25" customHeight="1">
      <c r="A1674" s="195">
        <v>40451</v>
      </c>
      <c r="B1674" s="162" t="s">
        <v>420</v>
      </c>
      <c r="C1674" s="193" t="s">
        <v>421</v>
      </c>
      <c r="D1674" s="187" t="s">
        <v>133</v>
      </c>
      <c r="E1674" s="171" t="s">
        <v>12</v>
      </c>
      <c r="F1674" s="103" t="s">
        <v>147</v>
      </c>
      <c r="G1674" s="98">
        <v>400000</v>
      </c>
      <c r="H1674" s="92" t="s">
        <v>70</v>
      </c>
      <c r="I1674" s="197"/>
      <c r="J1674" s="169">
        <v>40451</v>
      </c>
      <c r="K1674" s="119">
        <v>180222</v>
      </c>
      <c r="L1674" s="88">
        <f t="shared" si="219"/>
        <v>580222</v>
      </c>
      <c r="M1674" s="154" t="s">
        <v>50</v>
      </c>
    </row>
    <row r="1675" spans="1:15" s="258" customFormat="1" ht="28.5" customHeight="1">
      <c r="A1675" s="80"/>
      <c r="B1675" s="129">
        <v>1000487</v>
      </c>
      <c r="C1675" s="81"/>
      <c r="D1675" s="82"/>
      <c r="E1675" s="82"/>
      <c r="F1675" s="83"/>
      <c r="G1675" s="84"/>
      <c r="H1675" s="82"/>
      <c r="I1675" s="205"/>
      <c r="J1675" s="169">
        <v>40549</v>
      </c>
      <c r="K1675" s="89">
        <v>-1</v>
      </c>
      <c r="L1675" s="88">
        <f>L1674+K1675</f>
        <v>580221</v>
      </c>
      <c r="M1675" s="154" t="s">
        <v>50</v>
      </c>
    </row>
    <row r="1676" spans="1:15" s="258" customFormat="1" ht="28.5" customHeight="1">
      <c r="A1676" s="80"/>
      <c r="B1676" s="129">
        <v>1000487</v>
      </c>
      <c r="C1676" s="81"/>
      <c r="D1676" s="82"/>
      <c r="E1676" s="82"/>
      <c r="F1676" s="83"/>
      <c r="G1676" s="84"/>
      <c r="H1676" s="82"/>
      <c r="I1676" s="205"/>
      <c r="J1676" s="169">
        <v>40625</v>
      </c>
      <c r="K1676" s="89">
        <v>-580221</v>
      </c>
      <c r="L1676" s="88">
        <f>L1675+K1676</f>
        <v>0</v>
      </c>
      <c r="M1676" s="154" t="s">
        <v>178</v>
      </c>
    </row>
    <row r="1677" spans="1:15" s="258" customFormat="1" ht="29.25" customHeight="1">
      <c r="A1677" s="195">
        <v>40451</v>
      </c>
      <c r="B1677" s="162" t="s">
        <v>422</v>
      </c>
      <c r="C1677" s="193" t="s">
        <v>72</v>
      </c>
      <c r="D1677" s="187" t="s">
        <v>64</v>
      </c>
      <c r="E1677" s="171" t="s">
        <v>12</v>
      </c>
      <c r="F1677" s="103" t="s">
        <v>147</v>
      </c>
      <c r="G1677" s="98">
        <v>800000</v>
      </c>
      <c r="H1677" s="92" t="s">
        <v>70</v>
      </c>
      <c r="I1677" s="197" t="s">
        <v>423</v>
      </c>
      <c r="J1677" s="169">
        <v>40451</v>
      </c>
      <c r="K1677" s="119">
        <v>360445</v>
      </c>
      <c r="L1677" s="88">
        <f t="shared" si="219"/>
        <v>1160445</v>
      </c>
      <c r="M1677" s="154" t="s">
        <v>50</v>
      </c>
    </row>
    <row r="1678" spans="1:15" s="258" customFormat="1" ht="29.25" customHeight="1">
      <c r="A1678" s="190"/>
      <c r="B1678" s="215">
        <v>10228</v>
      </c>
      <c r="C1678" s="186"/>
      <c r="D1678" s="188"/>
      <c r="E1678" s="172"/>
      <c r="F1678" s="104"/>
      <c r="G1678" s="100"/>
      <c r="H1678" s="82"/>
      <c r="I1678" s="205"/>
      <c r="J1678" s="169">
        <v>40549</v>
      </c>
      <c r="K1678" s="89">
        <v>-2</v>
      </c>
      <c r="L1678" s="88">
        <f t="shared" ref="L1678:L1683" si="221">L1677+K1678</f>
        <v>1160443</v>
      </c>
      <c r="M1678" s="154" t="s">
        <v>50</v>
      </c>
    </row>
    <row r="1679" spans="1:15" s="258" customFormat="1" ht="28.95" customHeight="1">
      <c r="A1679" s="190"/>
      <c r="B1679" s="215">
        <v>10228</v>
      </c>
      <c r="C1679" s="186"/>
      <c r="D1679" s="188"/>
      <c r="E1679" s="172"/>
      <c r="F1679" s="104"/>
      <c r="G1679" s="100"/>
      <c r="H1679" s="82"/>
      <c r="I1679" s="205"/>
      <c r="J1679" s="169">
        <v>40632</v>
      </c>
      <c r="K1679" s="89">
        <v>-2</v>
      </c>
      <c r="L1679" s="88">
        <f t="shared" si="221"/>
        <v>1160441</v>
      </c>
      <c r="M1679" s="154" t="s">
        <v>492</v>
      </c>
    </row>
    <row r="1680" spans="1:15" s="258" customFormat="1" ht="28.5" customHeight="1">
      <c r="A1680" s="80"/>
      <c r="B1680" s="129">
        <v>10228</v>
      </c>
      <c r="C1680" s="81"/>
      <c r="D1680" s="82"/>
      <c r="E1680" s="82"/>
      <c r="F1680" s="83"/>
      <c r="G1680" s="84"/>
      <c r="H1680" s="82"/>
      <c r="I1680" s="205"/>
      <c r="J1680" s="169">
        <v>40723</v>
      </c>
      <c r="K1680" s="89">
        <v>-18</v>
      </c>
      <c r="L1680" s="88">
        <f t="shared" si="221"/>
        <v>1160423</v>
      </c>
      <c r="M1680" s="154" t="s">
        <v>492</v>
      </c>
    </row>
    <row r="1681" spans="1:15" s="258" customFormat="1" ht="28.5" customHeight="1">
      <c r="A1681" s="80"/>
      <c r="B1681" s="129">
        <v>10228</v>
      </c>
      <c r="C1681" s="81"/>
      <c r="D1681" s="82"/>
      <c r="E1681" s="82"/>
      <c r="F1681" s="83"/>
      <c r="G1681" s="84"/>
      <c r="H1681" s="82"/>
      <c r="I1681" s="205"/>
      <c r="J1681" s="169">
        <v>41088</v>
      </c>
      <c r="K1681" s="89">
        <v>-14</v>
      </c>
      <c r="L1681" s="88">
        <f t="shared" si="221"/>
        <v>1160409</v>
      </c>
      <c r="M1681" s="154" t="s">
        <v>492</v>
      </c>
    </row>
    <row r="1682" spans="1:15" s="258" customFormat="1" ht="28.5" customHeight="1">
      <c r="A1682" s="80"/>
      <c r="B1682" s="129">
        <v>10228</v>
      </c>
      <c r="C1682" s="81"/>
      <c r="D1682" s="82"/>
      <c r="E1682" s="82"/>
      <c r="F1682" s="83"/>
      <c r="G1682" s="84"/>
      <c r="H1682" s="82"/>
      <c r="I1682" s="205"/>
      <c r="J1682" s="169">
        <v>41179</v>
      </c>
      <c r="K1682" s="89">
        <v>-37</v>
      </c>
      <c r="L1682" s="88">
        <f t="shared" si="221"/>
        <v>1160372</v>
      </c>
      <c r="M1682" s="154" t="s">
        <v>492</v>
      </c>
      <c r="O1682" s="145"/>
    </row>
    <row r="1683" spans="1:15" s="258" customFormat="1" ht="28.5" customHeight="1">
      <c r="A1683" s="80"/>
      <c r="B1683" s="129">
        <v>10228</v>
      </c>
      <c r="C1683" s="81"/>
      <c r="D1683" s="82"/>
      <c r="E1683" s="82"/>
      <c r="F1683" s="83"/>
      <c r="G1683" s="84"/>
      <c r="H1683" s="82"/>
      <c r="I1683" s="205"/>
      <c r="J1683" s="169">
        <v>41270</v>
      </c>
      <c r="K1683" s="89">
        <v>-6</v>
      </c>
      <c r="L1683" s="88">
        <f t="shared" si="221"/>
        <v>1160366</v>
      </c>
      <c r="M1683" s="154" t="s">
        <v>492</v>
      </c>
      <c r="O1683" s="145"/>
    </row>
    <row r="1684" spans="1:15" s="258" customFormat="1" ht="29.25" customHeight="1">
      <c r="A1684" s="195">
        <v>40451</v>
      </c>
      <c r="B1684" s="162" t="s">
        <v>424</v>
      </c>
      <c r="C1684" s="193" t="s">
        <v>421</v>
      </c>
      <c r="D1684" s="187" t="s">
        <v>133</v>
      </c>
      <c r="E1684" s="171" t="s">
        <v>12</v>
      </c>
      <c r="F1684" s="103" t="s">
        <v>147</v>
      </c>
      <c r="G1684" s="98">
        <v>1700000</v>
      </c>
      <c r="H1684" s="92" t="s">
        <v>70</v>
      </c>
      <c r="I1684" s="197">
        <v>4</v>
      </c>
      <c r="J1684" s="169">
        <v>40451</v>
      </c>
      <c r="K1684" s="119">
        <v>765945</v>
      </c>
      <c r="L1684" s="88">
        <f t="shared" si="219"/>
        <v>2465945</v>
      </c>
      <c r="M1684" s="154" t="s">
        <v>50</v>
      </c>
    </row>
    <row r="1685" spans="1:15" s="258" customFormat="1" ht="29.25" customHeight="1">
      <c r="A1685" s="190"/>
      <c r="B1685" s="215">
        <v>1000773</v>
      </c>
      <c r="C1685" s="186"/>
      <c r="D1685" s="188"/>
      <c r="E1685" s="172"/>
      <c r="F1685" s="104"/>
      <c r="G1685" s="100"/>
      <c r="H1685" s="82"/>
      <c r="I1685" s="205"/>
      <c r="J1685" s="169">
        <v>40549</v>
      </c>
      <c r="K1685" s="89">
        <v>-4</v>
      </c>
      <c r="L1685" s="88">
        <f t="shared" ref="L1685:L1690" si="222">L1684+K1685</f>
        <v>2465941</v>
      </c>
      <c r="M1685" s="154" t="s">
        <v>50</v>
      </c>
    </row>
    <row r="1686" spans="1:15" s="258" customFormat="1" ht="29.25" customHeight="1">
      <c r="A1686" s="190"/>
      <c r="B1686" s="215">
        <v>1000773</v>
      </c>
      <c r="C1686" s="186"/>
      <c r="D1686" s="188"/>
      <c r="E1686" s="172"/>
      <c r="F1686" s="104"/>
      <c r="G1686" s="100"/>
      <c r="H1686" s="82"/>
      <c r="I1686" s="205"/>
      <c r="J1686" s="169">
        <v>40632</v>
      </c>
      <c r="K1686" s="89">
        <v>-4</v>
      </c>
      <c r="L1686" s="88">
        <f t="shared" si="222"/>
        <v>2465937</v>
      </c>
      <c r="M1686" s="154" t="s">
        <v>492</v>
      </c>
    </row>
    <row r="1687" spans="1:15" s="258" customFormat="1" ht="28.5" customHeight="1">
      <c r="A1687" s="80"/>
      <c r="B1687" s="129">
        <v>1000773</v>
      </c>
      <c r="C1687" s="81"/>
      <c r="D1687" s="82"/>
      <c r="E1687" s="82"/>
      <c r="F1687" s="83"/>
      <c r="G1687" s="84"/>
      <c r="H1687" s="82"/>
      <c r="I1687" s="205"/>
      <c r="J1687" s="169">
        <v>40723</v>
      </c>
      <c r="K1687" s="89">
        <v>-40</v>
      </c>
      <c r="L1687" s="88">
        <f t="shared" si="222"/>
        <v>2465897</v>
      </c>
      <c r="M1687" s="154" t="s">
        <v>492</v>
      </c>
    </row>
    <row r="1688" spans="1:15" s="258" customFormat="1" ht="28.5" customHeight="1">
      <c r="A1688" s="80"/>
      <c r="B1688" s="129">
        <v>1000773</v>
      </c>
      <c r="C1688" s="81"/>
      <c r="D1688" s="82"/>
      <c r="E1688" s="82"/>
      <c r="F1688" s="83"/>
      <c r="G1688" s="84"/>
      <c r="H1688" s="82"/>
      <c r="I1688" s="205"/>
      <c r="J1688" s="169">
        <v>41088</v>
      </c>
      <c r="K1688" s="89">
        <v>-30</v>
      </c>
      <c r="L1688" s="88">
        <f t="shared" si="222"/>
        <v>2465867</v>
      </c>
      <c r="M1688" s="154" t="s">
        <v>492</v>
      </c>
    </row>
    <row r="1689" spans="1:15" s="258" customFormat="1" ht="28.5" customHeight="1">
      <c r="A1689" s="80"/>
      <c r="B1689" s="129">
        <v>1000773</v>
      </c>
      <c r="C1689" s="81"/>
      <c r="D1689" s="82"/>
      <c r="E1689" s="82"/>
      <c r="F1689" s="83"/>
      <c r="G1689" s="84"/>
      <c r="H1689" s="82"/>
      <c r="I1689" s="205"/>
      <c r="J1689" s="169">
        <v>41179</v>
      </c>
      <c r="K1689" s="89">
        <v>-83</v>
      </c>
      <c r="L1689" s="88">
        <f t="shared" si="222"/>
        <v>2465784</v>
      </c>
      <c r="M1689" s="154" t="s">
        <v>492</v>
      </c>
      <c r="O1689" s="145"/>
    </row>
    <row r="1690" spans="1:15" s="258" customFormat="1" ht="28.5" customHeight="1">
      <c r="A1690" s="80"/>
      <c r="B1690" s="129">
        <v>1000773</v>
      </c>
      <c r="C1690" s="81"/>
      <c r="D1690" s="82"/>
      <c r="E1690" s="82"/>
      <c r="F1690" s="83"/>
      <c r="G1690" s="84"/>
      <c r="H1690" s="82"/>
      <c r="I1690" s="205"/>
      <c r="J1690" s="169">
        <v>41270</v>
      </c>
      <c r="K1690" s="89">
        <v>-14</v>
      </c>
      <c r="L1690" s="88">
        <f t="shared" si="222"/>
        <v>2465770</v>
      </c>
      <c r="M1690" s="154" t="s">
        <v>492</v>
      </c>
      <c r="O1690" s="145"/>
    </row>
    <row r="1691" spans="1:15" s="258" customFormat="1" ht="29.25" customHeight="1">
      <c r="A1691" s="195">
        <v>40451</v>
      </c>
      <c r="B1691" s="162" t="s">
        <v>425</v>
      </c>
      <c r="C1691" s="193" t="s">
        <v>164</v>
      </c>
      <c r="D1691" s="187" t="s">
        <v>126</v>
      </c>
      <c r="E1691" s="171" t="s">
        <v>12</v>
      </c>
      <c r="F1691" s="103" t="s">
        <v>147</v>
      </c>
      <c r="G1691" s="98">
        <v>100000</v>
      </c>
      <c r="H1691" s="92" t="s">
        <v>70</v>
      </c>
      <c r="I1691" s="197" t="s">
        <v>402</v>
      </c>
      <c r="J1691" s="169">
        <v>40451</v>
      </c>
      <c r="K1691" s="119">
        <v>45056</v>
      </c>
      <c r="L1691" s="88">
        <f t="shared" si="219"/>
        <v>145056</v>
      </c>
      <c r="M1691" s="154" t="s">
        <v>50</v>
      </c>
    </row>
    <row r="1692" spans="1:15" s="258" customFormat="1" ht="29.25" customHeight="1">
      <c r="A1692" s="190"/>
      <c r="B1692" s="215">
        <v>1001744</v>
      </c>
      <c r="C1692" s="186"/>
      <c r="D1692" s="188"/>
      <c r="E1692" s="172"/>
      <c r="F1692" s="104"/>
      <c r="G1692" s="100"/>
      <c r="H1692" s="82"/>
      <c r="I1692" s="205"/>
      <c r="J1692" s="169">
        <v>40723</v>
      </c>
      <c r="K1692" s="89">
        <v>-1</v>
      </c>
      <c r="L1692" s="88">
        <f>L1691+K1692</f>
        <v>145055</v>
      </c>
      <c r="M1692" s="154" t="s">
        <v>492</v>
      </c>
    </row>
    <row r="1693" spans="1:15" s="258" customFormat="1" ht="29.25" customHeight="1">
      <c r="A1693" s="190"/>
      <c r="B1693" s="215">
        <v>1001744</v>
      </c>
      <c r="C1693" s="186"/>
      <c r="D1693" s="188"/>
      <c r="E1693" s="172"/>
      <c r="F1693" s="104"/>
      <c r="G1693" s="100"/>
      <c r="H1693" s="82"/>
      <c r="I1693" s="205"/>
      <c r="J1693" s="169">
        <v>41088</v>
      </c>
      <c r="K1693" s="89">
        <v>-1</v>
      </c>
      <c r="L1693" s="88">
        <f>L1692+K1693</f>
        <v>145054</v>
      </c>
      <c r="M1693" s="154" t="s">
        <v>492</v>
      </c>
    </row>
    <row r="1694" spans="1:15" s="258" customFormat="1" ht="28.5" customHeight="1">
      <c r="A1694" s="108"/>
      <c r="B1694" s="129">
        <v>1001744</v>
      </c>
      <c r="C1694" s="109"/>
      <c r="D1694" s="97"/>
      <c r="E1694" s="97"/>
      <c r="F1694" s="110"/>
      <c r="G1694" s="96"/>
      <c r="H1694" s="97"/>
      <c r="I1694" s="198"/>
      <c r="J1694" s="169">
        <v>41179</v>
      </c>
      <c r="K1694" s="89">
        <v>-2</v>
      </c>
      <c r="L1694" s="88">
        <f>L1693+K1694</f>
        <v>145052</v>
      </c>
      <c r="M1694" s="154" t="s">
        <v>492</v>
      </c>
      <c r="O1694" s="145"/>
    </row>
    <row r="1695" spans="1:15" s="258" customFormat="1" ht="29.25" customHeight="1">
      <c r="A1695" s="190">
        <v>40451</v>
      </c>
      <c r="B1695" s="162" t="s">
        <v>426</v>
      </c>
      <c r="C1695" s="186" t="s">
        <v>427</v>
      </c>
      <c r="D1695" s="188" t="s">
        <v>225</v>
      </c>
      <c r="E1695" s="172" t="s">
        <v>12</v>
      </c>
      <c r="F1695" s="104" t="s">
        <v>147</v>
      </c>
      <c r="G1695" s="100">
        <v>100000</v>
      </c>
      <c r="H1695" s="82" t="s">
        <v>70</v>
      </c>
      <c r="I1695" s="205"/>
      <c r="J1695" s="169">
        <v>40451</v>
      </c>
      <c r="K1695" s="119">
        <v>45056</v>
      </c>
      <c r="L1695" s="88">
        <f t="shared" si="219"/>
        <v>145056</v>
      </c>
      <c r="M1695" s="154" t="s">
        <v>50</v>
      </c>
    </row>
    <row r="1696" spans="1:15" s="258" customFormat="1" ht="29.25" customHeight="1">
      <c r="A1696" s="220"/>
      <c r="B1696" s="221">
        <v>1001637</v>
      </c>
      <c r="C1696" s="194"/>
      <c r="D1696" s="222"/>
      <c r="E1696" s="223"/>
      <c r="F1696" s="224"/>
      <c r="G1696" s="225"/>
      <c r="H1696" s="226"/>
      <c r="I1696" s="227"/>
      <c r="J1696" s="207">
        <v>40625</v>
      </c>
      <c r="K1696" s="228">
        <v>-145056</v>
      </c>
      <c r="L1696" s="88">
        <f>L1695+K1696</f>
        <v>0</v>
      </c>
      <c r="M1696" s="154" t="s">
        <v>178</v>
      </c>
    </row>
    <row r="1697" spans="1:15" s="258" customFormat="1" ht="29.25" customHeight="1">
      <c r="A1697" s="190">
        <v>40451</v>
      </c>
      <c r="B1697" s="163" t="s">
        <v>428</v>
      </c>
      <c r="C1697" s="186" t="s">
        <v>167</v>
      </c>
      <c r="D1697" s="188" t="s">
        <v>115</v>
      </c>
      <c r="E1697" s="172" t="s">
        <v>12</v>
      </c>
      <c r="F1697" s="104" t="s">
        <v>147</v>
      </c>
      <c r="G1697" s="100">
        <v>100000</v>
      </c>
      <c r="H1697" s="82" t="s">
        <v>70</v>
      </c>
      <c r="I1697" s="205" t="s">
        <v>402</v>
      </c>
      <c r="J1697" s="168">
        <v>40451</v>
      </c>
      <c r="K1697" s="119">
        <v>45056</v>
      </c>
      <c r="L1697" s="88">
        <f t="shared" si="219"/>
        <v>145056</v>
      </c>
      <c r="M1697" s="154" t="s">
        <v>50</v>
      </c>
    </row>
    <row r="1698" spans="1:15" s="258" customFormat="1" ht="29.25" customHeight="1">
      <c r="A1698" s="190"/>
      <c r="B1698" s="215">
        <v>10350</v>
      </c>
      <c r="C1698" s="186"/>
      <c r="D1698" s="188"/>
      <c r="E1698" s="172"/>
      <c r="F1698" s="104"/>
      <c r="G1698" s="100"/>
      <c r="H1698" s="82"/>
      <c r="I1698" s="205"/>
      <c r="J1698" s="169">
        <v>40723</v>
      </c>
      <c r="K1698" s="89">
        <v>-1</v>
      </c>
      <c r="L1698" s="88">
        <f>L1697+K1698</f>
        <v>145055</v>
      </c>
      <c r="M1698" s="154" t="s">
        <v>492</v>
      </c>
    </row>
    <row r="1699" spans="1:15" s="258" customFormat="1" ht="29.25" customHeight="1">
      <c r="A1699" s="190"/>
      <c r="B1699" s="215">
        <v>10350</v>
      </c>
      <c r="C1699" s="186"/>
      <c r="D1699" s="188"/>
      <c r="E1699" s="172"/>
      <c r="F1699" s="104"/>
      <c r="G1699" s="100"/>
      <c r="H1699" s="82"/>
      <c r="I1699" s="205"/>
      <c r="J1699" s="169">
        <v>41088</v>
      </c>
      <c r="K1699" s="89">
        <v>-1</v>
      </c>
      <c r="L1699" s="88">
        <f>L1698+K1699</f>
        <v>145054</v>
      </c>
      <c r="M1699" s="154" t="s">
        <v>492</v>
      </c>
    </row>
    <row r="1700" spans="1:15" s="258" customFormat="1" ht="28.5" customHeight="1">
      <c r="A1700" s="108"/>
      <c r="B1700" s="215">
        <v>10350</v>
      </c>
      <c r="C1700" s="109"/>
      <c r="D1700" s="97"/>
      <c r="E1700" s="97"/>
      <c r="F1700" s="110"/>
      <c r="G1700" s="96"/>
      <c r="H1700" s="97"/>
      <c r="I1700" s="198"/>
      <c r="J1700" s="169">
        <v>41179</v>
      </c>
      <c r="K1700" s="89">
        <v>-2</v>
      </c>
      <c r="L1700" s="88">
        <f>L1699+K1700</f>
        <v>145052</v>
      </c>
      <c r="M1700" s="154" t="s">
        <v>492</v>
      </c>
      <c r="O1700" s="145"/>
    </row>
    <row r="1701" spans="1:15" s="258" customFormat="1" ht="29.25" customHeight="1">
      <c r="A1701" s="195">
        <v>40445</v>
      </c>
      <c r="B1701" s="162" t="s">
        <v>429</v>
      </c>
      <c r="C1701" s="193" t="s">
        <v>81</v>
      </c>
      <c r="D1701" s="187" t="s">
        <v>105</v>
      </c>
      <c r="E1701" s="171" t="s">
        <v>12</v>
      </c>
      <c r="F1701" s="103" t="s">
        <v>147</v>
      </c>
      <c r="G1701" s="98">
        <v>300000</v>
      </c>
      <c r="H1701" s="92" t="s">
        <v>70</v>
      </c>
      <c r="I1701" s="197" t="s">
        <v>402</v>
      </c>
      <c r="J1701" s="169">
        <v>40451</v>
      </c>
      <c r="K1701" s="119">
        <v>135167</v>
      </c>
      <c r="L1701" s="88">
        <f t="shared" si="219"/>
        <v>435167</v>
      </c>
      <c r="M1701" s="154" t="s">
        <v>50</v>
      </c>
    </row>
    <row r="1702" spans="1:15" s="258" customFormat="1" ht="29.25" customHeight="1">
      <c r="A1702" s="190"/>
      <c r="B1702" s="215">
        <v>1000492</v>
      </c>
      <c r="C1702" s="186"/>
      <c r="D1702" s="188"/>
      <c r="E1702" s="172"/>
      <c r="F1702" s="104"/>
      <c r="G1702" s="100"/>
      <c r="H1702" s="82"/>
      <c r="I1702" s="205"/>
      <c r="J1702" s="169">
        <v>40549</v>
      </c>
      <c r="K1702" s="89">
        <v>-1</v>
      </c>
      <c r="L1702" s="88">
        <f t="shared" ref="L1702:L1707" si="223">L1701+K1702</f>
        <v>435166</v>
      </c>
      <c r="M1702" s="154" t="s">
        <v>50</v>
      </c>
    </row>
    <row r="1703" spans="1:15" s="258" customFormat="1" ht="29.25" customHeight="1">
      <c r="A1703" s="190"/>
      <c r="B1703" s="215">
        <v>1000492</v>
      </c>
      <c r="C1703" s="186"/>
      <c r="D1703" s="188"/>
      <c r="E1703" s="172"/>
      <c r="F1703" s="104"/>
      <c r="G1703" s="100"/>
      <c r="H1703" s="82"/>
      <c r="I1703" s="205"/>
      <c r="J1703" s="169">
        <v>40632</v>
      </c>
      <c r="K1703" s="89">
        <v>-1</v>
      </c>
      <c r="L1703" s="88">
        <f t="shared" si="223"/>
        <v>435165</v>
      </c>
      <c r="M1703" s="154" t="s">
        <v>492</v>
      </c>
    </row>
    <row r="1704" spans="1:15" s="258" customFormat="1" ht="29.25" customHeight="1">
      <c r="A1704" s="190"/>
      <c r="B1704" s="215">
        <v>1000492</v>
      </c>
      <c r="C1704" s="186"/>
      <c r="D1704" s="188"/>
      <c r="E1704" s="172"/>
      <c r="F1704" s="104"/>
      <c r="G1704" s="100"/>
      <c r="H1704" s="82"/>
      <c r="I1704" s="205"/>
      <c r="J1704" s="169">
        <v>40723</v>
      </c>
      <c r="K1704" s="89">
        <v>-6</v>
      </c>
      <c r="L1704" s="88">
        <f t="shared" si="223"/>
        <v>435159</v>
      </c>
      <c r="M1704" s="154" t="s">
        <v>492</v>
      </c>
    </row>
    <row r="1705" spans="1:15" s="258" customFormat="1" ht="29.25" customHeight="1">
      <c r="A1705" s="190"/>
      <c r="B1705" s="215">
        <v>1000492</v>
      </c>
      <c r="C1705" s="186"/>
      <c r="D1705" s="188"/>
      <c r="E1705" s="172"/>
      <c r="F1705" s="104"/>
      <c r="G1705" s="100"/>
      <c r="H1705" s="82"/>
      <c r="I1705" s="205"/>
      <c r="J1705" s="169">
        <v>41088</v>
      </c>
      <c r="K1705" s="89">
        <v>-4</v>
      </c>
      <c r="L1705" s="88">
        <f t="shared" si="223"/>
        <v>435155</v>
      </c>
      <c r="M1705" s="154" t="s">
        <v>492</v>
      </c>
    </row>
    <row r="1706" spans="1:15" s="258" customFormat="1" ht="29.25" customHeight="1">
      <c r="A1706" s="190"/>
      <c r="B1706" s="215">
        <v>1000492</v>
      </c>
      <c r="C1706" s="186"/>
      <c r="D1706" s="188"/>
      <c r="E1706" s="172"/>
      <c r="F1706" s="104"/>
      <c r="G1706" s="100"/>
      <c r="H1706" s="82"/>
      <c r="I1706" s="205"/>
      <c r="J1706" s="169">
        <v>41179</v>
      </c>
      <c r="K1706" s="89">
        <v>-12</v>
      </c>
      <c r="L1706" s="88">
        <f t="shared" si="223"/>
        <v>435143</v>
      </c>
      <c r="M1706" s="154" t="s">
        <v>492</v>
      </c>
    </row>
    <row r="1707" spans="1:15" s="258" customFormat="1" ht="28.5" customHeight="1">
      <c r="A1707" s="108"/>
      <c r="B1707" s="215">
        <v>1000492</v>
      </c>
      <c r="C1707" s="109"/>
      <c r="D1707" s="97"/>
      <c r="E1707" s="97"/>
      <c r="F1707" s="110"/>
      <c r="G1707" s="96"/>
      <c r="H1707" s="97"/>
      <c r="I1707" s="198"/>
      <c r="J1707" s="169">
        <v>41270</v>
      </c>
      <c r="K1707" s="89">
        <v>-2</v>
      </c>
      <c r="L1707" s="88">
        <f t="shared" si="223"/>
        <v>435141</v>
      </c>
      <c r="M1707" s="154" t="s">
        <v>492</v>
      </c>
      <c r="O1707" s="145"/>
    </row>
    <row r="1708" spans="1:15" s="258" customFormat="1" ht="29.25" customHeight="1">
      <c r="A1708" s="195">
        <v>40451</v>
      </c>
      <c r="B1708" s="162" t="s">
        <v>430</v>
      </c>
      <c r="C1708" s="193" t="s">
        <v>94</v>
      </c>
      <c r="D1708" s="187" t="s">
        <v>129</v>
      </c>
      <c r="E1708" s="171" t="s">
        <v>12</v>
      </c>
      <c r="F1708" s="103" t="s">
        <v>147</v>
      </c>
      <c r="G1708" s="98">
        <v>1000000</v>
      </c>
      <c r="H1708" s="92" t="s">
        <v>70</v>
      </c>
      <c r="I1708" s="197"/>
      <c r="J1708" s="169">
        <v>40451</v>
      </c>
      <c r="K1708" s="119">
        <v>450556</v>
      </c>
      <c r="L1708" s="88">
        <f t="shared" si="219"/>
        <v>1450556</v>
      </c>
      <c r="M1708" s="154" t="s">
        <v>50</v>
      </c>
    </row>
    <row r="1709" spans="1:15" s="258" customFormat="1" ht="29.25" customHeight="1">
      <c r="A1709" s="190"/>
      <c r="B1709" s="215">
        <v>1001010</v>
      </c>
      <c r="C1709" s="186"/>
      <c r="D1709" s="188"/>
      <c r="E1709" s="172"/>
      <c r="F1709" s="104"/>
      <c r="G1709" s="100"/>
      <c r="H1709" s="82"/>
      <c r="I1709" s="205"/>
      <c r="J1709" s="169">
        <v>40549</v>
      </c>
      <c r="K1709" s="89">
        <v>-2</v>
      </c>
      <c r="L1709" s="88">
        <f t="shared" ref="L1709:L1714" si="224">L1708+K1709</f>
        <v>1450554</v>
      </c>
      <c r="M1709" s="154" t="s">
        <v>50</v>
      </c>
    </row>
    <row r="1710" spans="1:15" s="258" customFormat="1" ht="29.25" customHeight="1">
      <c r="A1710" s="190"/>
      <c r="B1710" s="215">
        <v>1001010</v>
      </c>
      <c r="C1710" s="186"/>
      <c r="D1710" s="188"/>
      <c r="E1710" s="172"/>
      <c r="F1710" s="104"/>
      <c r="G1710" s="100"/>
      <c r="H1710" s="82"/>
      <c r="I1710" s="205"/>
      <c r="J1710" s="169">
        <v>40632</v>
      </c>
      <c r="K1710" s="89">
        <v>-2</v>
      </c>
      <c r="L1710" s="88">
        <f t="shared" si="224"/>
        <v>1450552</v>
      </c>
      <c r="M1710" s="154" t="s">
        <v>492</v>
      </c>
    </row>
    <row r="1711" spans="1:15" s="258" customFormat="1" ht="29.25" customHeight="1">
      <c r="A1711" s="190"/>
      <c r="B1711" s="215">
        <v>1001010</v>
      </c>
      <c r="C1711" s="186"/>
      <c r="D1711" s="188"/>
      <c r="E1711" s="172"/>
      <c r="F1711" s="104"/>
      <c r="G1711" s="100"/>
      <c r="H1711" s="82"/>
      <c r="I1711" s="205"/>
      <c r="J1711" s="169">
        <v>40723</v>
      </c>
      <c r="K1711" s="89">
        <v>-23</v>
      </c>
      <c r="L1711" s="88">
        <f t="shared" si="224"/>
        <v>1450529</v>
      </c>
      <c r="M1711" s="154" t="s">
        <v>492</v>
      </c>
    </row>
    <row r="1712" spans="1:15" s="258" customFormat="1" ht="29.25" customHeight="1">
      <c r="A1712" s="190"/>
      <c r="B1712" s="215">
        <v>1001010</v>
      </c>
      <c r="C1712" s="186"/>
      <c r="D1712" s="188"/>
      <c r="E1712" s="172"/>
      <c r="F1712" s="104"/>
      <c r="G1712" s="100"/>
      <c r="H1712" s="82"/>
      <c r="I1712" s="205"/>
      <c r="J1712" s="169">
        <v>41088</v>
      </c>
      <c r="K1712" s="89">
        <v>-17</v>
      </c>
      <c r="L1712" s="88">
        <f t="shared" si="224"/>
        <v>1450512</v>
      </c>
      <c r="M1712" s="154" t="s">
        <v>492</v>
      </c>
    </row>
    <row r="1713" spans="1:15" s="258" customFormat="1" ht="29.25" customHeight="1">
      <c r="A1713" s="190"/>
      <c r="B1713" s="215">
        <v>1001010</v>
      </c>
      <c r="C1713" s="186"/>
      <c r="D1713" s="188"/>
      <c r="E1713" s="172"/>
      <c r="F1713" s="104"/>
      <c r="G1713" s="100"/>
      <c r="H1713" s="82"/>
      <c r="I1713" s="205"/>
      <c r="J1713" s="169">
        <v>41179</v>
      </c>
      <c r="K1713" s="89">
        <v>-48</v>
      </c>
      <c r="L1713" s="88">
        <f t="shared" si="224"/>
        <v>1450464</v>
      </c>
      <c r="M1713" s="154" t="s">
        <v>492</v>
      </c>
    </row>
    <row r="1714" spans="1:15" s="258" customFormat="1" ht="28.5" customHeight="1">
      <c r="A1714" s="108"/>
      <c r="B1714" s="215">
        <v>1001010</v>
      </c>
      <c r="C1714" s="109"/>
      <c r="D1714" s="97"/>
      <c r="E1714" s="97"/>
      <c r="F1714" s="110"/>
      <c r="G1714" s="96"/>
      <c r="H1714" s="97"/>
      <c r="I1714" s="198"/>
      <c r="J1714" s="169">
        <v>41270</v>
      </c>
      <c r="K1714" s="89">
        <v>-8</v>
      </c>
      <c r="L1714" s="88">
        <f t="shared" si="224"/>
        <v>1450456</v>
      </c>
      <c r="M1714" s="154" t="s">
        <v>492</v>
      </c>
      <c r="O1714" s="145"/>
    </row>
    <row r="1715" spans="1:15" s="258" customFormat="1" ht="29.25" customHeight="1">
      <c r="A1715" s="195">
        <v>40451</v>
      </c>
      <c r="B1715" s="162" t="s">
        <v>431</v>
      </c>
      <c r="C1715" s="193" t="s">
        <v>114</v>
      </c>
      <c r="D1715" s="187" t="s">
        <v>11</v>
      </c>
      <c r="E1715" s="171" t="s">
        <v>12</v>
      </c>
      <c r="F1715" s="103" t="s">
        <v>147</v>
      </c>
      <c r="G1715" s="98">
        <v>700000</v>
      </c>
      <c r="H1715" s="92" t="s">
        <v>70</v>
      </c>
      <c r="I1715" s="197" t="s">
        <v>402</v>
      </c>
      <c r="J1715" s="169">
        <v>40451</v>
      </c>
      <c r="K1715" s="119">
        <v>315389</v>
      </c>
      <c r="L1715" s="88">
        <f t="shared" si="219"/>
        <v>1015389</v>
      </c>
      <c r="M1715" s="154" t="s">
        <v>50</v>
      </c>
    </row>
    <row r="1716" spans="1:15" s="258" customFormat="1" ht="29.25" customHeight="1">
      <c r="A1716" s="190"/>
      <c r="B1716" s="215">
        <v>10529</v>
      </c>
      <c r="C1716" s="186"/>
      <c r="D1716" s="188"/>
      <c r="E1716" s="172"/>
      <c r="F1716" s="104"/>
      <c r="G1716" s="100"/>
      <c r="H1716" s="82"/>
      <c r="I1716" s="205"/>
      <c r="J1716" s="169">
        <v>40549</v>
      </c>
      <c r="K1716" s="89">
        <v>-1</v>
      </c>
      <c r="L1716" s="88">
        <f t="shared" ref="L1716:L1721" si="225">L1715+K1716</f>
        <v>1015388</v>
      </c>
      <c r="M1716" s="154" t="s">
        <v>50</v>
      </c>
    </row>
    <row r="1717" spans="1:15" s="258" customFormat="1" ht="29.25" customHeight="1">
      <c r="A1717" s="190"/>
      <c r="B1717" s="215">
        <v>10529</v>
      </c>
      <c r="C1717" s="186"/>
      <c r="D1717" s="188"/>
      <c r="E1717" s="172"/>
      <c r="F1717" s="104"/>
      <c r="G1717" s="100"/>
      <c r="H1717" s="82"/>
      <c r="I1717" s="205"/>
      <c r="J1717" s="169">
        <v>40632</v>
      </c>
      <c r="K1717" s="89">
        <v>-1</v>
      </c>
      <c r="L1717" s="88">
        <f t="shared" si="225"/>
        <v>1015387</v>
      </c>
      <c r="M1717" s="154" t="s">
        <v>492</v>
      </c>
    </row>
    <row r="1718" spans="1:15" s="258" customFormat="1" ht="29.25" customHeight="1">
      <c r="A1718" s="190"/>
      <c r="B1718" s="215">
        <v>10529</v>
      </c>
      <c r="C1718" s="186"/>
      <c r="D1718" s="188"/>
      <c r="E1718" s="172"/>
      <c r="F1718" s="104"/>
      <c r="G1718" s="100"/>
      <c r="H1718" s="82"/>
      <c r="I1718" s="205"/>
      <c r="J1718" s="169">
        <v>40723</v>
      </c>
      <c r="K1718" s="89">
        <v>-11</v>
      </c>
      <c r="L1718" s="88">
        <f t="shared" si="225"/>
        <v>1015376</v>
      </c>
      <c r="M1718" s="154" t="s">
        <v>492</v>
      </c>
    </row>
    <row r="1719" spans="1:15" s="258" customFormat="1" ht="28.5" customHeight="1">
      <c r="A1719" s="80"/>
      <c r="B1719" s="129">
        <v>10529</v>
      </c>
      <c r="C1719" s="81"/>
      <c r="D1719" s="82"/>
      <c r="E1719" s="82"/>
      <c r="F1719" s="83"/>
      <c r="G1719" s="84"/>
      <c r="H1719" s="82"/>
      <c r="I1719" s="205"/>
      <c r="J1719" s="169">
        <v>41088</v>
      </c>
      <c r="K1719" s="89">
        <v>-11</v>
      </c>
      <c r="L1719" s="88">
        <f t="shared" si="225"/>
        <v>1015365</v>
      </c>
      <c r="M1719" s="154" t="s">
        <v>492</v>
      </c>
    </row>
    <row r="1720" spans="1:15" s="258" customFormat="1" ht="29.25" customHeight="1">
      <c r="A1720" s="190"/>
      <c r="B1720" s="215">
        <v>10529</v>
      </c>
      <c r="C1720" s="186"/>
      <c r="D1720" s="188"/>
      <c r="E1720" s="172"/>
      <c r="F1720" s="104"/>
      <c r="G1720" s="100"/>
      <c r="H1720" s="82"/>
      <c r="I1720" s="205"/>
      <c r="J1720" s="169">
        <v>41179</v>
      </c>
      <c r="K1720" s="89">
        <v>-30</v>
      </c>
      <c r="L1720" s="88">
        <f t="shared" si="225"/>
        <v>1015335</v>
      </c>
      <c r="M1720" s="154" t="s">
        <v>492</v>
      </c>
    </row>
    <row r="1721" spans="1:15" s="258" customFormat="1" ht="28.5" customHeight="1">
      <c r="A1721" s="108"/>
      <c r="B1721" s="215">
        <v>10529</v>
      </c>
      <c r="C1721" s="109"/>
      <c r="D1721" s="97"/>
      <c r="E1721" s="97"/>
      <c r="F1721" s="110"/>
      <c r="G1721" s="96"/>
      <c r="H1721" s="97"/>
      <c r="I1721" s="198"/>
      <c r="J1721" s="169">
        <v>41270</v>
      </c>
      <c r="K1721" s="89">
        <v>-5</v>
      </c>
      <c r="L1721" s="88">
        <f t="shared" si="225"/>
        <v>1015330</v>
      </c>
      <c r="M1721" s="154" t="s">
        <v>492</v>
      </c>
      <c r="O1721" s="145"/>
    </row>
    <row r="1722" spans="1:15" s="258" customFormat="1" ht="29.25" customHeight="1">
      <c r="A1722" s="195">
        <v>40451</v>
      </c>
      <c r="B1722" s="162" t="s">
        <v>432</v>
      </c>
      <c r="C1722" s="193" t="s">
        <v>132</v>
      </c>
      <c r="D1722" s="187" t="s">
        <v>109</v>
      </c>
      <c r="E1722" s="171" t="s">
        <v>12</v>
      </c>
      <c r="F1722" s="103" t="s">
        <v>147</v>
      </c>
      <c r="G1722" s="98">
        <v>1400000</v>
      </c>
      <c r="H1722" s="92" t="s">
        <v>70</v>
      </c>
      <c r="I1722" s="197">
        <v>5</v>
      </c>
      <c r="J1722" s="169">
        <v>40451</v>
      </c>
      <c r="K1722" s="119">
        <v>630778</v>
      </c>
      <c r="L1722" s="88">
        <f t="shared" si="219"/>
        <v>2030778</v>
      </c>
      <c r="M1722" s="154" t="s">
        <v>50</v>
      </c>
    </row>
    <row r="1723" spans="1:15" s="258" customFormat="1" ht="29.25" customHeight="1">
      <c r="A1723" s="190"/>
      <c r="B1723" s="215">
        <v>1000645</v>
      </c>
      <c r="C1723" s="186"/>
      <c r="D1723" s="188"/>
      <c r="E1723" s="172"/>
      <c r="F1723" s="104"/>
      <c r="G1723" s="100"/>
      <c r="H1723" s="82"/>
      <c r="I1723" s="205"/>
      <c r="J1723" s="169">
        <v>40549</v>
      </c>
      <c r="K1723" s="89">
        <v>-3</v>
      </c>
      <c r="L1723" s="88">
        <f t="shared" ref="L1723:L1728" si="226">L1722+K1723</f>
        <v>2030775</v>
      </c>
      <c r="M1723" s="154" t="s">
        <v>50</v>
      </c>
    </row>
    <row r="1724" spans="1:15" s="258" customFormat="1" ht="29.25" customHeight="1">
      <c r="A1724" s="190"/>
      <c r="B1724" s="215">
        <v>1000645</v>
      </c>
      <c r="C1724" s="186"/>
      <c r="D1724" s="188"/>
      <c r="E1724" s="172"/>
      <c r="F1724" s="104"/>
      <c r="G1724" s="100"/>
      <c r="H1724" s="82"/>
      <c r="I1724" s="205"/>
      <c r="J1724" s="169">
        <v>40632</v>
      </c>
      <c r="K1724" s="89">
        <v>-3</v>
      </c>
      <c r="L1724" s="88">
        <f t="shared" si="226"/>
        <v>2030772</v>
      </c>
      <c r="M1724" s="154" t="s">
        <v>492</v>
      </c>
    </row>
    <row r="1725" spans="1:15" s="258" customFormat="1" ht="28.5" customHeight="1">
      <c r="A1725" s="80"/>
      <c r="B1725" s="129">
        <v>1000645</v>
      </c>
      <c r="C1725" s="81"/>
      <c r="D1725" s="82"/>
      <c r="E1725" s="82"/>
      <c r="F1725" s="83"/>
      <c r="G1725" s="84"/>
      <c r="H1725" s="82"/>
      <c r="I1725" s="205"/>
      <c r="J1725" s="169">
        <v>40723</v>
      </c>
      <c r="K1725" s="89">
        <v>-33</v>
      </c>
      <c r="L1725" s="88">
        <f t="shared" si="226"/>
        <v>2030739</v>
      </c>
      <c r="M1725" s="154" t="s">
        <v>492</v>
      </c>
    </row>
    <row r="1726" spans="1:15" s="258" customFormat="1" ht="28.2" customHeight="1">
      <c r="A1726" s="80"/>
      <c r="B1726" s="129">
        <v>1000645</v>
      </c>
      <c r="C1726" s="81"/>
      <c r="D1726" s="82"/>
      <c r="E1726" s="82"/>
      <c r="F1726" s="83"/>
      <c r="G1726" s="84"/>
      <c r="H1726" s="82"/>
      <c r="I1726" s="205"/>
      <c r="J1726" s="169">
        <v>41088</v>
      </c>
      <c r="K1726" s="89">
        <v>-25</v>
      </c>
      <c r="L1726" s="88">
        <f t="shared" si="226"/>
        <v>2030714</v>
      </c>
      <c r="M1726" s="154" t="s">
        <v>492</v>
      </c>
    </row>
    <row r="1727" spans="1:15" s="258" customFormat="1" ht="29.25" customHeight="1">
      <c r="A1727" s="190"/>
      <c r="B1727" s="215">
        <v>1000645</v>
      </c>
      <c r="C1727" s="186"/>
      <c r="D1727" s="188"/>
      <c r="E1727" s="172"/>
      <c r="F1727" s="104"/>
      <c r="G1727" s="100"/>
      <c r="H1727" s="82"/>
      <c r="I1727" s="205"/>
      <c r="J1727" s="169">
        <v>41179</v>
      </c>
      <c r="K1727" s="89">
        <v>-68</v>
      </c>
      <c r="L1727" s="88">
        <f t="shared" si="226"/>
        <v>2030646</v>
      </c>
      <c r="M1727" s="154" t="s">
        <v>492</v>
      </c>
    </row>
    <row r="1728" spans="1:15" s="258" customFormat="1" ht="28.5" customHeight="1">
      <c r="A1728" s="108"/>
      <c r="B1728" s="215">
        <v>1000645</v>
      </c>
      <c r="C1728" s="109"/>
      <c r="D1728" s="97"/>
      <c r="E1728" s="97"/>
      <c r="F1728" s="110"/>
      <c r="G1728" s="96"/>
      <c r="H1728" s="97"/>
      <c r="I1728" s="198"/>
      <c r="J1728" s="169">
        <v>41270</v>
      </c>
      <c r="K1728" s="89">
        <v>-11</v>
      </c>
      <c r="L1728" s="88">
        <f t="shared" si="226"/>
        <v>2030635</v>
      </c>
      <c r="M1728" s="154" t="s">
        <v>492</v>
      </c>
      <c r="O1728" s="145"/>
    </row>
    <row r="1729" spans="1:15" s="258" customFormat="1" ht="29.25" customHeight="1">
      <c r="A1729" s="195">
        <v>40451</v>
      </c>
      <c r="B1729" s="162" t="s">
        <v>433</v>
      </c>
      <c r="C1729" s="193" t="s">
        <v>434</v>
      </c>
      <c r="D1729" s="187" t="s">
        <v>108</v>
      </c>
      <c r="E1729" s="171" t="s">
        <v>12</v>
      </c>
      <c r="F1729" s="103" t="s">
        <v>147</v>
      </c>
      <c r="G1729" s="98">
        <v>500000</v>
      </c>
      <c r="H1729" s="92" t="s">
        <v>70</v>
      </c>
      <c r="I1729" s="197"/>
      <c r="J1729" s="169">
        <v>40451</v>
      </c>
      <c r="K1729" s="119">
        <v>225278</v>
      </c>
      <c r="L1729" s="88">
        <f t="shared" si="219"/>
        <v>725278</v>
      </c>
      <c r="M1729" s="154" t="s">
        <v>50</v>
      </c>
    </row>
    <row r="1730" spans="1:15" s="258" customFormat="1" ht="28.2" customHeight="1">
      <c r="A1730" s="80"/>
      <c r="B1730" s="129">
        <v>1001636</v>
      </c>
      <c r="C1730" s="81"/>
      <c r="D1730" s="82"/>
      <c r="E1730" s="82"/>
      <c r="F1730" s="83"/>
      <c r="G1730" s="84"/>
      <c r="H1730" s="82"/>
      <c r="I1730" s="205"/>
      <c r="J1730" s="169">
        <v>40549</v>
      </c>
      <c r="K1730" s="89">
        <v>-1</v>
      </c>
      <c r="L1730" s="88">
        <f>L1729+K1730</f>
        <v>725277</v>
      </c>
      <c r="M1730" s="154" t="s">
        <v>50</v>
      </c>
    </row>
    <row r="1731" spans="1:15" s="258" customFormat="1" ht="28.5" customHeight="1">
      <c r="A1731" s="108"/>
      <c r="B1731" s="130">
        <v>1001636</v>
      </c>
      <c r="C1731" s="109"/>
      <c r="D1731" s="97"/>
      <c r="E1731" s="97"/>
      <c r="F1731" s="110"/>
      <c r="G1731" s="96"/>
      <c r="H1731" s="97"/>
      <c r="I1731" s="198"/>
      <c r="J1731" s="169">
        <v>40611</v>
      </c>
      <c r="K1731" s="89">
        <v>-725277</v>
      </c>
      <c r="L1731" s="88">
        <f>L1730+K1731</f>
        <v>0</v>
      </c>
      <c r="M1731" s="154" t="s">
        <v>178</v>
      </c>
    </row>
    <row r="1732" spans="1:15" s="258" customFormat="1" ht="29.25" customHeight="1">
      <c r="A1732" s="190">
        <v>40451</v>
      </c>
      <c r="B1732" s="163" t="s">
        <v>435</v>
      </c>
      <c r="C1732" s="186" t="s">
        <v>73</v>
      </c>
      <c r="D1732" s="188" t="s">
        <v>75</v>
      </c>
      <c r="E1732" s="172" t="s">
        <v>12</v>
      </c>
      <c r="F1732" s="104" t="s">
        <v>147</v>
      </c>
      <c r="G1732" s="100">
        <v>100000</v>
      </c>
      <c r="H1732" s="82" t="s">
        <v>70</v>
      </c>
      <c r="I1732" s="197" t="s">
        <v>402</v>
      </c>
      <c r="J1732" s="169">
        <v>40451</v>
      </c>
      <c r="K1732" s="119">
        <v>45056</v>
      </c>
      <c r="L1732" s="88">
        <f t="shared" si="219"/>
        <v>145056</v>
      </c>
      <c r="M1732" s="154" t="s">
        <v>50</v>
      </c>
    </row>
    <row r="1733" spans="1:15" s="258" customFormat="1" ht="29.25" customHeight="1">
      <c r="A1733" s="190"/>
      <c r="B1733" s="215">
        <v>1001907</v>
      </c>
      <c r="C1733" s="186"/>
      <c r="D1733" s="188"/>
      <c r="E1733" s="172"/>
      <c r="F1733" s="104"/>
      <c r="G1733" s="100"/>
      <c r="H1733" s="82"/>
      <c r="I1733" s="205"/>
      <c r="J1733" s="169">
        <v>40723</v>
      </c>
      <c r="K1733" s="89">
        <v>-1</v>
      </c>
      <c r="L1733" s="88">
        <f>L1732+K1733</f>
        <v>145055</v>
      </c>
      <c r="M1733" s="154" t="s">
        <v>492</v>
      </c>
    </row>
    <row r="1734" spans="1:15" s="258" customFormat="1" ht="29.25" customHeight="1">
      <c r="A1734" s="190"/>
      <c r="B1734" s="215">
        <v>1001907</v>
      </c>
      <c r="C1734" s="186"/>
      <c r="D1734" s="188"/>
      <c r="E1734" s="172"/>
      <c r="F1734" s="104"/>
      <c r="G1734" s="100"/>
      <c r="H1734" s="82"/>
      <c r="I1734" s="205"/>
      <c r="J1734" s="169">
        <v>41088</v>
      </c>
      <c r="K1734" s="89">
        <v>-1</v>
      </c>
      <c r="L1734" s="88">
        <f>L1733+K1734</f>
        <v>145054</v>
      </c>
      <c r="M1734" s="154" t="s">
        <v>492</v>
      </c>
    </row>
    <row r="1735" spans="1:15" s="258" customFormat="1" ht="28.5" customHeight="1">
      <c r="A1735" s="108"/>
      <c r="B1735" s="215">
        <v>1001907</v>
      </c>
      <c r="C1735" s="109"/>
      <c r="D1735" s="97"/>
      <c r="E1735" s="97"/>
      <c r="F1735" s="110"/>
      <c r="G1735" s="96"/>
      <c r="H1735" s="97"/>
      <c r="I1735" s="198"/>
      <c r="J1735" s="169">
        <v>41179</v>
      </c>
      <c r="K1735" s="89">
        <v>-1</v>
      </c>
      <c r="L1735" s="88">
        <f>L1734+K1735</f>
        <v>145053</v>
      </c>
      <c r="M1735" s="154" t="s">
        <v>492</v>
      </c>
      <c r="O1735" s="145"/>
    </row>
    <row r="1736" spans="1:15" s="258" customFormat="1" ht="29.25" customHeight="1">
      <c r="A1736" s="195">
        <v>40451</v>
      </c>
      <c r="B1736" s="162" t="s">
        <v>464</v>
      </c>
      <c r="C1736" s="193" t="s">
        <v>368</v>
      </c>
      <c r="D1736" s="187" t="s">
        <v>126</v>
      </c>
      <c r="E1736" s="171" t="s">
        <v>12</v>
      </c>
      <c r="F1736" s="103" t="s">
        <v>147</v>
      </c>
      <c r="G1736" s="98">
        <v>43500000</v>
      </c>
      <c r="H1736" s="92" t="s">
        <v>70</v>
      </c>
      <c r="I1736" s="197" t="s">
        <v>436</v>
      </c>
      <c r="J1736" s="169">
        <v>40451</v>
      </c>
      <c r="K1736" s="119">
        <v>49915806</v>
      </c>
      <c r="L1736" s="88">
        <f t="shared" si="219"/>
        <v>93415806</v>
      </c>
      <c r="M1736" s="154" t="s">
        <v>50</v>
      </c>
    </row>
    <row r="1737" spans="1:15" s="258" customFormat="1" ht="29.25" customHeight="1">
      <c r="A1737" s="190"/>
      <c r="B1737" s="215">
        <v>10457</v>
      </c>
      <c r="C1737" s="186"/>
      <c r="D1737" s="188"/>
      <c r="E1737" s="172"/>
      <c r="F1737" s="104"/>
      <c r="G1737" s="100"/>
      <c r="H1737" s="82"/>
      <c r="I1737" s="205"/>
      <c r="J1737" s="169">
        <v>40549</v>
      </c>
      <c r="K1737" s="89">
        <v>-125</v>
      </c>
      <c r="L1737" s="88">
        <f t="shared" ref="L1737:L1744" si="227">L1736+K1737</f>
        <v>93415681</v>
      </c>
      <c r="M1737" s="154" t="s">
        <v>50</v>
      </c>
    </row>
    <row r="1738" spans="1:15" s="258" customFormat="1" ht="29.25" customHeight="1">
      <c r="A1738" s="190"/>
      <c r="B1738" s="215">
        <v>10457</v>
      </c>
      <c r="C1738" s="186"/>
      <c r="D1738" s="188"/>
      <c r="E1738" s="172"/>
      <c r="F1738" s="104"/>
      <c r="G1738" s="100"/>
      <c r="H1738" s="82"/>
      <c r="I1738" s="205"/>
      <c r="J1738" s="169">
        <v>40632</v>
      </c>
      <c r="K1738" s="89">
        <v>-139</v>
      </c>
      <c r="L1738" s="88">
        <f t="shared" si="227"/>
        <v>93415542</v>
      </c>
      <c r="M1738" s="154" t="s">
        <v>492</v>
      </c>
    </row>
    <row r="1739" spans="1:15" s="258" customFormat="1" ht="29.25" customHeight="1">
      <c r="A1739" s="190"/>
      <c r="B1739" s="215">
        <v>10457</v>
      </c>
      <c r="C1739" s="186"/>
      <c r="D1739" s="188"/>
      <c r="E1739" s="172"/>
      <c r="F1739" s="104"/>
      <c r="G1739" s="100"/>
      <c r="H1739" s="82"/>
      <c r="I1739" s="205"/>
      <c r="J1739" s="169">
        <v>40723</v>
      </c>
      <c r="K1739" s="89">
        <v>-1223</v>
      </c>
      <c r="L1739" s="88">
        <f t="shared" si="227"/>
        <v>93414319</v>
      </c>
      <c r="M1739" s="154" t="s">
        <v>492</v>
      </c>
    </row>
    <row r="1740" spans="1:15" s="258" customFormat="1" ht="28.5" customHeight="1">
      <c r="A1740" s="80"/>
      <c r="B1740" s="129">
        <v>10457</v>
      </c>
      <c r="C1740" s="81"/>
      <c r="D1740" s="82"/>
      <c r="E1740" s="82"/>
      <c r="F1740" s="83"/>
      <c r="G1740" s="84"/>
      <c r="H1740" s="82"/>
      <c r="I1740" s="205"/>
      <c r="J1740" s="169">
        <v>41088</v>
      </c>
      <c r="K1740" s="89">
        <v>-797</v>
      </c>
      <c r="L1740" s="88">
        <f t="shared" si="227"/>
        <v>93413522</v>
      </c>
      <c r="M1740" s="154" t="s">
        <v>492</v>
      </c>
    </row>
    <row r="1741" spans="1:15" s="258" customFormat="1" ht="29.25" customHeight="1">
      <c r="A1741" s="190"/>
      <c r="B1741" s="215">
        <v>10457</v>
      </c>
      <c r="C1741" s="186"/>
      <c r="D1741" s="188"/>
      <c r="E1741" s="172"/>
      <c r="F1741" s="104"/>
      <c r="G1741" s="100"/>
      <c r="H1741" s="82"/>
      <c r="I1741" s="205"/>
      <c r="J1741" s="169">
        <v>41106</v>
      </c>
      <c r="K1741" s="89">
        <v>294540000</v>
      </c>
      <c r="L1741" s="88">
        <f t="shared" si="227"/>
        <v>387953522</v>
      </c>
      <c r="M1741" s="154" t="s">
        <v>353</v>
      </c>
    </row>
    <row r="1742" spans="1:15" s="258" customFormat="1" ht="29.25" customHeight="1">
      <c r="A1742" s="190"/>
      <c r="B1742" s="215">
        <v>10457</v>
      </c>
      <c r="C1742" s="186"/>
      <c r="D1742" s="188"/>
      <c r="E1742" s="172"/>
      <c r="F1742" s="104"/>
      <c r="G1742" s="100"/>
      <c r="H1742" s="82"/>
      <c r="I1742" s="205"/>
      <c r="J1742" s="169">
        <v>41117</v>
      </c>
      <c r="K1742" s="89">
        <v>-263550000</v>
      </c>
      <c r="L1742" s="88">
        <f t="shared" si="227"/>
        <v>124403522</v>
      </c>
      <c r="M1742" s="154" t="s">
        <v>353</v>
      </c>
    </row>
    <row r="1743" spans="1:15" s="258" customFormat="1" ht="29.25" customHeight="1">
      <c r="A1743" s="190"/>
      <c r="B1743" s="215">
        <v>10457</v>
      </c>
      <c r="C1743" s="186"/>
      <c r="D1743" s="188"/>
      <c r="E1743" s="172"/>
      <c r="F1743" s="104"/>
      <c r="G1743" s="100"/>
      <c r="H1743" s="82"/>
      <c r="I1743" s="205"/>
      <c r="J1743" s="169">
        <v>41179</v>
      </c>
      <c r="K1743" s="89">
        <v>-3170</v>
      </c>
      <c r="L1743" s="88">
        <f t="shared" si="227"/>
        <v>124400352</v>
      </c>
      <c r="M1743" s="154" t="s">
        <v>492</v>
      </c>
    </row>
    <row r="1744" spans="1:15" s="258" customFormat="1" ht="28.5" customHeight="1">
      <c r="A1744" s="108"/>
      <c r="B1744" s="215">
        <v>10457</v>
      </c>
      <c r="C1744" s="109"/>
      <c r="D1744" s="97"/>
      <c r="E1744" s="97"/>
      <c r="F1744" s="110"/>
      <c r="G1744" s="96"/>
      <c r="H1744" s="97"/>
      <c r="I1744" s="198"/>
      <c r="J1744" s="169">
        <v>41270</v>
      </c>
      <c r="K1744" s="89">
        <v>-507</v>
      </c>
      <c r="L1744" s="88">
        <f t="shared" si="227"/>
        <v>124399845</v>
      </c>
      <c r="M1744" s="154" t="s">
        <v>492</v>
      </c>
      <c r="O1744" s="145"/>
    </row>
    <row r="1745" spans="1:15" s="258" customFormat="1" ht="29.25" customHeight="1">
      <c r="A1745" s="195">
        <v>40451</v>
      </c>
      <c r="B1745" s="162" t="s">
        <v>437</v>
      </c>
      <c r="C1745" s="193" t="s">
        <v>438</v>
      </c>
      <c r="D1745" s="187" t="s">
        <v>133</v>
      </c>
      <c r="E1745" s="171" t="s">
        <v>12</v>
      </c>
      <c r="F1745" s="103" t="s">
        <v>147</v>
      </c>
      <c r="G1745" s="98">
        <v>100000</v>
      </c>
      <c r="H1745" s="92" t="s">
        <v>70</v>
      </c>
      <c r="I1745" s="197" t="s">
        <v>402</v>
      </c>
      <c r="J1745" s="169">
        <v>40451</v>
      </c>
      <c r="K1745" s="119">
        <v>45056</v>
      </c>
      <c r="L1745" s="88">
        <f t="shared" si="219"/>
        <v>145056</v>
      </c>
      <c r="M1745" s="154" t="s">
        <v>50</v>
      </c>
    </row>
    <row r="1746" spans="1:15" s="258" customFormat="1" ht="29.25" customHeight="1">
      <c r="A1746" s="190"/>
      <c r="B1746" s="215">
        <v>1001163</v>
      </c>
      <c r="C1746" s="186"/>
      <c r="D1746" s="188"/>
      <c r="E1746" s="172"/>
      <c r="F1746" s="104"/>
      <c r="G1746" s="100"/>
      <c r="H1746" s="82"/>
      <c r="I1746" s="205"/>
      <c r="J1746" s="169">
        <v>40723</v>
      </c>
      <c r="K1746" s="89">
        <v>-1</v>
      </c>
      <c r="L1746" s="88">
        <f>L1745+K1746</f>
        <v>145055</v>
      </c>
      <c r="M1746" s="154" t="s">
        <v>492</v>
      </c>
    </row>
    <row r="1747" spans="1:15" s="258" customFormat="1" ht="28.5" customHeight="1">
      <c r="A1747" s="80"/>
      <c r="B1747" s="129">
        <v>1001163</v>
      </c>
      <c r="C1747" s="81"/>
      <c r="D1747" s="82"/>
      <c r="E1747" s="82"/>
      <c r="F1747" s="83"/>
      <c r="G1747" s="84"/>
      <c r="H1747" s="82"/>
      <c r="I1747" s="205"/>
      <c r="J1747" s="169">
        <v>41088</v>
      </c>
      <c r="K1747" s="89">
        <v>-1</v>
      </c>
      <c r="L1747" s="88">
        <f>L1746+K1747</f>
        <v>145054</v>
      </c>
      <c r="M1747" s="154" t="s">
        <v>492</v>
      </c>
    </row>
    <row r="1748" spans="1:15" s="258" customFormat="1" ht="28.5" customHeight="1">
      <c r="A1748" s="108"/>
      <c r="B1748" s="129">
        <v>1001163</v>
      </c>
      <c r="C1748" s="109"/>
      <c r="D1748" s="97"/>
      <c r="E1748" s="97"/>
      <c r="F1748" s="110"/>
      <c r="G1748" s="96"/>
      <c r="H1748" s="97"/>
      <c r="I1748" s="198"/>
      <c r="J1748" s="169">
        <v>41179</v>
      </c>
      <c r="K1748" s="87">
        <v>-2</v>
      </c>
      <c r="L1748" s="88">
        <f>L1747+K1748</f>
        <v>145052</v>
      </c>
      <c r="M1748" s="154" t="s">
        <v>492</v>
      </c>
      <c r="O1748" s="145"/>
    </row>
    <row r="1749" spans="1:15" s="258" customFormat="1" ht="29.25" customHeight="1">
      <c r="A1749" s="195">
        <v>40451</v>
      </c>
      <c r="B1749" s="162" t="s">
        <v>439</v>
      </c>
      <c r="C1749" s="193" t="s">
        <v>440</v>
      </c>
      <c r="D1749" s="187" t="s">
        <v>388</v>
      </c>
      <c r="E1749" s="171" t="s">
        <v>12</v>
      </c>
      <c r="F1749" s="103" t="s">
        <v>147</v>
      </c>
      <c r="G1749" s="98">
        <v>100000</v>
      </c>
      <c r="H1749" s="92" t="s">
        <v>70</v>
      </c>
      <c r="I1749" s="197" t="s">
        <v>402</v>
      </c>
      <c r="J1749" s="169">
        <v>40451</v>
      </c>
      <c r="K1749" s="119">
        <v>45056</v>
      </c>
      <c r="L1749" s="88">
        <f t="shared" si="219"/>
        <v>145056</v>
      </c>
      <c r="M1749" s="154" t="s">
        <v>50</v>
      </c>
    </row>
    <row r="1750" spans="1:15" s="258" customFormat="1" ht="28.5" customHeight="1">
      <c r="A1750" s="80"/>
      <c r="B1750" s="129">
        <v>1000818</v>
      </c>
      <c r="C1750" s="81"/>
      <c r="D1750" s="82"/>
      <c r="E1750" s="82"/>
      <c r="F1750" s="83"/>
      <c r="G1750" s="84"/>
      <c r="H1750" s="82"/>
      <c r="I1750" s="205"/>
      <c r="J1750" s="169">
        <v>40723</v>
      </c>
      <c r="K1750" s="89">
        <v>-1</v>
      </c>
      <c r="L1750" s="88">
        <f>L1749+K1750</f>
        <v>145055</v>
      </c>
      <c r="M1750" s="154" t="s">
        <v>492</v>
      </c>
    </row>
    <row r="1751" spans="1:15" s="258" customFormat="1" ht="28.5" customHeight="1">
      <c r="A1751" s="80"/>
      <c r="B1751" s="129">
        <v>1000818</v>
      </c>
      <c r="C1751" s="81"/>
      <c r="D1751" s="82"/>
      <c r="E1751" s="82"/>
      <c r="F1751" s="83"/>
      <c r="G1751" s="84"/>
      <c r="H1751" s="82"/>
      <c r="I1751" s="205"/>
      <c r="J1751" s="169">
        <v>41088</v>
      </c>
      <c r="K1751" s="89">
        <v>-1</v>
      </c>
      <c r="L1751" s="88">
        <f>L1750+K1751</f>
        <v>145054</v>
      </c>
      <c r="M1751" s="154" t="s">
        <v>492</v>
      </c>
    </row>
    <row r="1752" spans="1:15" s="258" customFormat="1" ht="28.5" customHeight="1">
      <c r="A1752" s="108"/>
      <c r="B1752" s="129">
        <v>1000818</v>
      </c>
      <c r="C1752" s="109"/>
      <c r="D1752" s="97"/>
      <c r="E1752" s="97"/>
      <c r="F1752" s="110"/>
      <c r="G1752" s="96"/>
      <c r="H1752" s="97"/>
      <c r="I1752" s="198"/>
      <c r="J1752" s="169">
        <v>41179</v>
      </c>
      <c r="K1752" s="87">
        <v>-2</v>
      </c>
      <c r="L1752" s="88">
        <f>L1751+K1752</f>
        <v>145052</v>
      </c>
      <c r="M1752" s="154" t="s">
        <v>492</v>
      </c>
    </row>
    <row r="1753" spans="1:15" s="258" customFormat="1" ht="29.25" customHeight="1">
      <c r="A1753" s="195">
        <v>40451</v>
      </c>
      <c r="B1753" s="162" t="s">
        <v>441</v>
      </c>
      <c r="C1753" s="193" t="s">
        <v>127</v>
      </c>
      <c r="D1753" s="187" t="s">
        <v>128</v>
      </c>
      <c r="E1753" s="171" t="s">
        <v>12</v>
      </c>
      <c r="F1753" s="103" t="s">
        <v>147</v>
      </c>
      <c r="G1753" s="98">
        <v>600000</v>
      </c>
      <c r="H1753" s="92" t="s">
        <v>70</v>
      </c>
      <c r="I1753" s="197"/>
      <c r="J1753" s="169">
        <v>40451</v>
      </c>
      <c r="K1753" s="119">
        <v>270334</v>
      </c>
      <c r="L1753" s="88">
        <f t="shared" si="219"/>
        <v>870334</v>
      </c>
      <c r="M1753" s="154" t="s">
        <v>50</v>
      </c>
    </row>
    <row r="1754" spans="1:15" s="258" customFormat="1" ht="28.5" customHeight="1">
      <c r="A1754" s="80"/>
      <c r="B1754" s="129">
        <v>1001721</v>
      </c>
      <c r="C1754" s="81"/>
      <c r="D1754" s="82"/>
      <c r="E1754" s="82"/>
      <c r="F1754" s="83"/>
      <c r="G1754" s="84"/>
      <c r="H1754" s="82"/>
      <c r="I1754" s="205"/>
      <c r="J1754" s="169">
        <v>40549</v>
      </c>
      <c r="K1754" s="89">
        <v>-1</v>
      </c>
      <c r="L1754" s="88">
        <f>L1753+K1754</f>
        <v>870333</v>
      </c>
      <c r="M1754" s="154" t="s">
        <v>50</v>
      </c>
    </row>
    <row r="1755" spans="1:15" s="258" customFormat="1" ht="28.5" customHeight="1">
      <c r="A1755" s="108"/>
      <c r="B1755" s="129">
        <v>1001721</v>
      </c>
      <c r="C1755" s="109"/>
      <c r="D1755" s="97"/>
      <c r="E1755" s="97"/>
      <c r="F1755" s="110"/>
      <c r="G1755" s="96"/>
      <c r="H1755" s="97"/>
      <c r="I1755" s="198"/>
      <c r="J1755" s="169">
        <v>40591</v>
      </c>
      <c r="K1755" s="87">
        <v>-870333</v>
      </c>
      <c r="L1755" s="88">
        <f t="shared" ref="L1755" si="228">L1754+K1755</f>
        <v>0</v>
      </c>
      <c r="M1755" s="154" t="s">
        <v>178</v>
      </c>
    </row>
    <row r="1756" spans="1:15" s="258" customFormat="1" ht="29.25" customHeight="1">
      <c r="A1756" s="195">
        <v>40451</v>
      </c>
      <c r="B1756" s="162" t="s">
        <v>442</v>
      </c>
      <c r="C1756" s="193" t="s">
        <v>211</v>
      </c>
      <c r="D1756" s="187" t="s">
        <v>134</v>
      </c>
      <c r="E1756" s="171" t="s">
        <v>12</v>
      </c>
      <c r="F1756" s="103" t="s">
        <v>147</v>
      </c>
      <c r="G1756" s="98">
        <v>100000</v>
      </c>
      <c r="H1756" s="92" t="s">
        <v>70</v>
      </c>
      <c r="I1756" s="197" t="s">
        <v>402</v>
      </c>
      <c r="J1756" s="169">
        <v>40451</v>
      </c>
      <c r="K1756" s="119">
        <v>45056</v>
      </c>
      <c r="L1756" s="88">
        <f t="shared" si="219"/>
        <v>145056</v>
      </c>
      <c r="M1756" s="154" t="s">
        <v>50</v>
      </c>
    </row>
    <row r="1757" spans="1:15" s="258" customFormat="1" ht="28.5" customHeight="1">
      <c r="A1757" s="80"/>
      <c r="B1757" s="129">
        <v>1001893</v>
      </c>
      <c r="C1757" s="81"/>
      <c r="D1757" s="82"/>
      <c r="E1757" s="82"/>
      <c r="F1757" s="83"/>
      <c r="G1757" s="84"/>
      <c r="H1757" s="82"/>
      <c r="I1757" s="205"/>
      <c r="J1757" s="169">
        <v>40723</v>
      </c>
      <c r="K1757" s="89">
        <v>-1</v>
      </c>
      <c r="L1757" s="88">
        <f>L1756+K1757</f>
        <v>145055</v>
      </c>
      <c r="M1757" s="154" t="s">
        <v>492</v>
      </c>
    </row>
    <row r="1758" spans="1:15" s="258" customFormat="1" ht="28.5" customHeight="1">
      <c r="A1758" s="80"/>
      <c r="B1758" s="129">
        <v>1001893</v>
      </c>
      <c r="C1758" s="81"/>
      <c r="D1758" s="82"/>
      <c r="E1758" s="82"/>
      <c r="F1758" s="83"/>
      <c r="G1758" s="84"/>
      <c r="H1758" s="82"/>
      <c r="I1758" s="205"/>
      <c r="J1758" s="169">
        <v>41088</v>
      </c>
      <c r="K1758" s="89">
        <v>-1</v>
      </c>
      <c r="L1758" s="88">
        <f>L1757+K1758</f>
        <v>145054</v>
      </c>
      <c r="M1758" s="154" t="s">
        <v>492</v>
      </c>
    </row>
    <row r="1759" spans="1:15" s="258" customFormat="1" ht="28.5" customHeight="1">
      <c r="A1759" s="108"/>
      <c r="B1759" s="129">
        <v>1001893</v>
      </c>
      <c r="C1759" s="109"/>
      <c r="D1759" s="97"/>
      <c r="E1759" s="97"/>
      <c r="F1759" s="110"/>
      <c r="G1759" s="96"/>
      <c r="H1759" s="97"/>
      <c r="I1759" s="198"/>
      <c r="J1759" s="169">
        <v>41179</v>
      </c>
      <c r="K1759" s="87">
        <v>-2</v>
      </c>
      <c r="L1759" s="88">
        <f>L1758+K1759</f>
        <v>145052</v>
      </c>
      <c r="M1759" s="154" t="s">
        <v>492</v>
      </c>
      <c r="O1759" s="145"/>
    </row>
    <row r="1760" spans="1:15" s="258" customFormat="1" ht="29.25" customHeight="1">
      <c r="A1760" s="195">
        <v>40527</v>
      </c>
      <c r="B1760" s="162" t="s">
        <v>462</v>
      </c>
      <c r="C1760" s="193" t="s">
        <v>88</v>
      </c>
      <c r="D1760" s="187" t="s">
        <v>107</v>
      </c>
      <c r="E1760" s="171" t="s">
        <v>12</v>
      </c>
      <c r="F1760" s="103" t="s">
        <v>147</v>
      </c>
      <c r="G1760" s="98">
        <v>0</v>
      </c>
      <c r="H1760" s="92" t="s">
        <v>70</v>
      </c>
      <c r="I1760" s="197">
        <v>9</v>
      </c>
      <c r="J1760" s="169">
        <v>40527</v>
      </c>
      <c r="K1760" s="119">
        <v>5000000</v>
      </c>
      <c r="L1760" s="88">
        <f t="shared" si="219"/>
        <v>5000000</v>
      </c>
      <c r="M1760" s="154" t="s">
        <v>50</v>
      </c>
    </row>
    <row r="1761" spans="1:15" s="258" customFormat="1" ht="28.5" customHeight="1">
      <c r="A1761" s="80"/>
      <c r="B1761" s="129">
        <v>1001754</v>
      </c>
      <c r="C1761" s="81"/>
      <c r="D1761" s="82"/>
      <c r="E1761" s="82"/>
      <c r="F1761" s="83"/>
      <c r="G1761" s="84"/>
      <c r="H1761" s="82"/>
      <c r="I1761" s="205"/>
      <c r="J1761" s="169">
        <v>40549</v>
      </c>
      <c r="K1761" s="89">
        <v>-7</v>
      </c>
      <c r="L1761" s="88">
        <f t="shared" ref="L1761:L1774" si="229">L1760+K1761</f>
        <v>4999993</v>
      </c>
      <c r="M1761" s="154" t="s">
        <v>50</v>
      </c>
    </row>
    <row r="1762" spans="1:15" s="258" customFormat="1" ht="28.5" customHeight="1">
      <c r="A1762" s="80"/>
      <c r="B1762" s="129">
        <v>1001754</v>
      </c>
      <c r="C1762" s="81"/>
      <c r="D1762" s="82"/>
      <c r="E1762" s="82"/>
      <c r="F1762" s="83"/>
      <c r="G1762" s="84"/>
      <c r="H1762" s="82"/>
      <c r="I1762" s="205"/>
      <c r="J1762" s="169">
        <v>40590</v>
      </c>
      <c r="K1762" s="89">
        <v>500000</v>
      </c>
      <c r="L1762" s="88">
        <f t="shared" si="229"/>
        <v>5499993</v>
      </c>
      <c r="M1762" s="154" t="s">
        <v>353</v>
      </c>
    </row>
    <row r="1763" spans="1:15" s="258" customFormat="1" ht="28.5" customHeight="1">
      <c r="A1763" s="80"/>
      <c r="B1763" s="129">
        <v>1001754</v>
      </c>
      <c r="C1763" s="81"/>
      <c r="D1763" s="82"/>
      <c r="E1763" s="82"/>
      <c r="F1763" s="83"/>
      <c r="G1763" s="84"/>
      <c r="H1763" s="82"/>
      <c r="I1763" s="205"/>
      <c r="J1763" s="169">
        <v>40618</v>
      </c>
      <c r="K1763" s="87">
        <v>100000</v>
      </c>
      <c r="L1763" s="88">
        <f t="shared" si="229"/>
        <v>5599993</v>
      </c>
      <c r="M1763" s="154" t="s">
        <v>353</v>
      </c>
    </row>
    <row r="1764" spans="1:15" s="258" customFormat="1" ht="28.5" customHeight="1">
      <c r="A1764" s="80"/>
      <c r="B1764" s="129">
        <v>1001754</v>
      </c>
      <c r="C1764" s="81"/>
      <c r="D1764" s="82"/>
      <c r="E1764" s="82"/>
      <c r="F1764" s="83"/>
      <c r="G1764" s="84"/>
      <c r="H1764" s="82"/>
      <c r="I1764" s="205"/>
      <c r="J1764" s="169">
        <v>40632</v>
      </c>
      <c r="K1764" s="87">
        <v>-9</v>
      </c>
      <c r="L1764" s="88">
        <f t="shared" si="229"/>
        <v>5599984</v>
      </c>
      <c r="M1764" s="154" t="s">
        <v>492</v>
      </c>
    </row>
    <row r="1765" spans="1:15" s="258" customFormat="1" ht="28.5" customHeight="1">
      <c r="A1765" s="80"/>
      <c r="B1765" s="129">
        <v>1001754</v>
      </c>
      <c r="C1765" s="81"/>
      <c r="D1765" s="82"/>
      <c r="E1765" s="82"/>
      <c r="F1765" s="83"/>
      <c r="G1765" s="84"/>
      <c r="H1765" s="82"/>
      <c r="I1765" s="205"/>
      <c r="J1765" s="169">
        <v>40723</v>
      </c>
      <c r="K1765" s="87">
        <v>-85</v>
      </c>
      <c r="L1765" s="88">
        <f t="shared" si="229"/>
        <v>5599899</v>
      </c>
      <c r="M1765" s="154" t="s">
        <v>492</v>
      </c>
    </row>
    <row r="1766" spans="1:15" s="258" customFormat="1" ht="28.5" customHeight="1">
      <c r="A1766" s="80"/>
      <c r="B1766" s="129">
        <v>1001754</v>
      </c>
      <c r="C1766" s="81"/>
      <c r="D1766" s="82"/>
      <c r="E1766" s="82"/>
      <c r="F1766" s="83"/>
      <c r="G1766" s="84"/>
      <c r="H1766" s="82"/>
      <c r="I1766" s="205"/>
      <c r="J1766" s="169">
        <v>40863</v>
      </c>
      <c r="K1766" s="87">
        <v>-2500000</v>
      </c>
      <c r="L1766" s="88">
        <f t="shared" si="229"/>
        <v>3099899</v>
      </c>
      <c r="M1766" s="154" t="s">
        <v>353</v>
      </c>
    </row>
    <row r="1767" spans="1:15" s="258" customFormat="1" ht="28.5" customHeight="1">
      <c r="A1767" s="80"/>
      <c r="B1767" s="129">
        <v>1001754</v>
      </c>
      <c r="C1767" s="81"/>
      <c r="D1767" s="82"/>
      <c r="E1767" s="82"/>
      <c r="F1767" s="83"/>
      <c r="G1767" s="84"/>
      <c r="H1767" s="82"/>
      <c r="I1767" s="205"/>
      <c r="J1767" s="169">
        <v>40983</v>
      </c>
      <c r="K1767" s="87">
        <v>200000</v>
      </c>
      <c r="L1767" s="88">
        <f t="shared" si="229"/>
        <v>3299899</v>
      </c>
      <c r="M1767" s="154" t="s">
        <v>353</v>
      </c>
    </row>
    <row r="1768" spans="1:15" s="258" customFormat="1" ht="28.5" customHeight="1">
      <c r="A1768" s="80"/>
      <c r="B1768" s="129">
        <v>1001754</v>
      </c>
      <c r="C1768" s="81"/>
      <c r="D1768" s="82"/>
      <c r="E1768" s="82"/>
      <c r="F1768" s="83"/>
      <c r="G1768" s="84"/>
      <c r="H1768" s="82"/>
      <c r="I1768" s="205"/>
      <c r="J1768" s="169">
        <v>41088</v>
      </c>
      <c r="K1768" s="87">
        <v>-40</v>
      </c>
      <c r="L1768" s="88">
        <f t="shared" si="229"/>
        <v>3299859</v>
      </c>
      <c r="M1768" s="154" t="s">
        <v>492</v>
      </c>
    </row>
    <row r="1769" spans="1:15" s="258" customFormat="1" ht="28.5" customHeight="1">
      <c r="A1769" s="80"/>
      <c r="B1769" s="129">
        <v>1001754</v>
      </c>
      <c r="C1769" s="81"/>
      <c r="D1769" s="82"/>
      <c r="E1769" s="82"/>
      <c r="F1769" s="83"/>
      <c r="G1769" s="84"/>
      <c r="H1769" s="82"/>
      <c r="I1769" s="205"/>
      <c r="J1769" s="169">
        <v>41179</v>
      </c>
      <c r="K1769" s="87">
        <v>-100</v>
      </c>
      <c r="L1769" s="88">
        <f t="shared" si="229"/>
        <v>3299759</v>
      </c>
      <c r="M1769" s="154" t="s">
        <v>492</v>
      </c>
      <c r="O1769" s="145"/>
    </row>
    <row r="1770" spans="1:15" s="258" customFormat="1" ht="28.5" customHeight="1">
      <c r="A1770" s="80"/>
      <c r="B1770" s="129">
        <v>1001754</v>
      </c>
      <c r="C1770" s="81"/>
      <c r="D1770" s="82"/>
      <c r="E1770" s="82"/>
      <c r="F1770" s="83"/>
      <c r="G1770" s="84"/>
      <c r="H1770" s="82"/>
      <c r="I1770" s="205"/>
      <c r="J1770" s="169">
        <v>41198</v>
      </c>
      <c r="K1770" s="87">
        <v>170000</v>
      </c>
      <c r="L1770" s="88">
        <f t="shared" si="229"/>
        <v>3469759</v>
      </c>
      <c r="M1770" s="154" t="s">
        <v>353</v>
      </c>
      <c r="O1770" s="145"/>
    </row>
    <row r="1771" spans="1:15" s="258" customFormat="1" ht="28.5" customHeight="1">
      <c r="A1771" s="80"/>
      <c r="B1771" s="129">
        <v>1001754</v>
      </c>
      <c r="C1771" s="81"/>
      <c r="D1771" s="82"/>
      <c r="E1771" s="82"/>
      <c r="F1771" s="83"/>
      <c r="G1771" s="84"/>
      <c r="H1771" s="82"/>
      <c r="I1771" s="205"/>
      <c r="J1771" s="169">
        <v>41228</v>
      </c>
      <c r="K1771" s="87">
        <v>-30000</v>
      </c>
      <c r="L1771" s="88">
        <f t="shared" si="229"/>
        <v>3439759</v>
      </c>
      <c r="M1771" s="154" t="s">
        <v>353</v>
      </c>
      <c r="O1771" s="145"/>
    </row>
    <row r="1772" spans="1:15" s="258" customFormat="1" ht="28.5" customHeight="1">
      <c r="A1772" s="80"/>
      <c r="B1772" s="129">
        <v>1001754</v>
      </c>
      <c r="C1772" s="81"/>
      <c r="D1772" s="82"/>
      <c r="E1772" s="82"/>
      <c r="F1772" s="83"/>
      <c r="G1772" s="84"/>
      <c r="H1772" s="82"/>
      <c r="I1772" s="205"/>
      <c r="J1772" s="169">
        <v>41257</v>
      </c>
      <c r="K1772" s="87">
        <v>-80000</v>
      </c>
      <c r="L1772" s="88">
        <f t="shared" si="229"/>
        <v>3359759</v>
      </c>
      <c r="M1772" s="154" t="s">
        <v>353</v>
      </c>
      <c r="O1772" s="145"/>
    </row>
    <row r="1773" spans="1:15" s="258" customFormat="1" ht="28.5" customHeight="1">
      <c r="A1773" s="80"/>
      <c r="B1773" s="129">
        <v>1001754</v>
      </c>
      <c r="C1773" s="81"/>
      <c r="D1773" s="82"/>
      <c r="E1773" s="82"/>
      <c r="F1773" s="83"/>
      <c r="G1773" s="84"/>
      <c r="H1773" s="82"/>
      <c r="I1773" s="205"/>
      <c r="J1773" s="169">
        <v>41270</v>
      </c>
      <c r="K1773" s="87">
        <v>-17</v>
      </c>
      <c r="L1773" s="88">
        <f t="shared" si="229"/>
        <v>3359742</v>
      </c>
      <c r="M1773" s="154" t="s">
        <v>492</v>
      </c>
      <c r="O1773" s="145"/>
    </row>
    <row r="1774" spans="1:15" s="258" customFormat="1" ht="28.5" customHeight="1">
      <c r="A1774" s="80"/>
      <c r="B1774" s="129">
        <v>1001754</v>
      </c>
      <c r="C1774" s="81"/>
      <c r="D1774" s="82"/>
      <c r="E1774" s="82"/>
      <c r="F1774" s="83"/>
      <c r="G1774" s="84"/>
      <c r="H1774" s="82"/>
      <c r="I1774" s="205"/>
      <c r="J1774" s="169">
        <v>41290</v>
      </c>
      <c r="K1774" s="87">
        <v>50000</v>
      </c>
      <c r="L1774" s="88">
        <f t="shared" si="229"/>
        <v>3409742</v>
      </c>
      <c r="M1774" s="154" t="s">
        <v>353</v>
      </c>
      <c r="O1774" s="145"/>
    </row>
    <row r="1775" spans="1:15" s="258" customFormat="1" ht="29.25" customHeight="1">
      <c r="A1775" s="195">
        <v>40527</v>
      </c>
      <c r="B1775" s="162" t="s">
        <v>463</v>
      </c>
      <c r="C1775" s="193" t="s">
        <v>56</v>
      </c>
      <c r="D1775" s="187" t="s">
        <v>57</v>
      </c>
      <c r="E1775" s="171" t="s">
        <v>12</v>
      </c>
      <c r="F1775" s="103" t="s">
        <v>147</v>
      </c>
      <c r="G1775" s="98">
        <v>0</v>
      </c>
      <c r="H1775" s="92" t="s">
        <v>70</v>
      </c>
      <c r="I1775" s="197">
        <v>9</v>
      </c>
      <c r="J1775" s="169">
        <v>40527</v>
      </c>
      <c r="K1775" s="119">
        <v>4300000</v>
      </c>
      <c r="L1775" s="88">
        <f t="shared" si="219"/>
        <v>4300000</v>
      </c>
      <c r="M1775" s="154" t="s">
        <v>50</v>
      </c>
    </row>
    <row r="1776" spans="1:15" s="258" customFormat="1" ht="29.25" customHeight="1">
      <c r="A1776" s="190"/>
      <c r="B1776" s="215">
        <v>1000991</v>
      </c>
      <c r="C1776" s="186"/>
      <c r="D1776" s="188"/>
      <c r="E1776" s="172"/>
      <c r="F1776" s="104"/>
      <c r="G1776" s="100"/>
      <c r="H1776" s="82"/>
      <c r="I1776" s="205"/>
      <c r="J1776" s="177">
        <v>40549</v>
      </c>
      <c r="K1776" s="89">
        <v>-4</v>
      </c>
      <c r="L1776" s="88">
        <f>L1775+K1776</f>
        <v>4299996</v>
      </c>
      <c r="M1776" s="178" t="s">
        <v>50</v>
      </c>
    </row>
    <row r="1777" spans="1:15" s="258" customFormat="1" ht="29.25" customHeight="1">
      <c r="A1777" s="190"/>
      <c r="B1777" s="215">
        <v>1000991</v>
      </c>
      <c r="C1777" s="186"/>
      <c r="D1777" s="188"/>
      <c r="E1777" s="172"/>
      <c r="F1777" s="104"/>
      <c r="G1777" s="100"/>
      <c r="H1777" s="82"/>
      <c r="I1777" s="205"/>
      <c r="J1777" s="177">
        <v>40723</v>
      </c>
      <c r="K1777" s="89">
        <v>-5</v>
      </c>
      <c r="L1777" s="88">
        <f>L1776+K1777</f>
        <v>4299991</v>
      </c>
      <c r="M1777" s="154" t="s">
        <v>492</v>
      </c>
    </row>
    <row r="1778" spans="1:15" s="258" customFormat="1" ht="29.25" customHeight="1">
      <c r="A1778" s="190"/>
      <c r="B1778" s="215">
        <v>1000991</v>
      </c>
      <c r="C1778" s="186"/>
      <c r="D1778" s="188"/>
      <c r="E1778" s="172"/>
      <c r="F1778" s="104"/>
      <c r="G1778" s="100"/>
      <c r="H1778" s="82"/>
      <c r="I1778" s="205"/>
      <c r="J1778" s="177">
        <v>41088</v>
      </c>
      <c r="K1778" s="89">
        <v>-23</v>
      </c>
      <c r="L1778" s="88">
        <f>L1777+K1778</f>
        <v>4299968</v>
      </c>
      <c r="M1778" s="154" t="s">
        <v>492</v>
      </c>
    </row>
    <row r="1779" spans="1:15" s="258" customFormat="1" ht="29.25" customHeight="1">
      <c r="A1779" s="190"/>
      <c r="B1779" s="215">
        <v>1000991</v>
      </c>
      <c r="C1779" s="186"/>
      <c r="D1779" s="188"/>
      <c r="E1779" s="172"/>
      <c r="F1779" s="104"/>
      <c r="G1779" s="100"/>
      <c r="H1779" s="82"/>
      <c r="I1779" s="205"/>
      <c r="J1779" s="177">
        <v>41179</v>
      </c>
      <c r="K1779" s="89">
        <v>-63</v>
      </c>
      <c r="L1779" s="88">
        <f>L1778+K1779</f>
        <v>4299905</v>
      </c>
      <c r="M1779" s="154" t="s">
        <v>492</v>
      </c>
    </row>
    <row r="1780" spans="1:15" s="258" customFormat="1" ht="29.25" customHeight="1">
      <c r="A1780" s="190"/>
      <c r="B1780" s="215">
        <v>1000991</v>
      </c>
      <c r="C1780" s="186"/>
      <c r="D1780" s="188"/>
      <c r="E1780" s="172"/>
      <c r="F1780" s="104"/>
      <c r="G1780" s="100"/>
      <c r="H1780" s="82"/>
      <c r="I1780" s="205"/>
      <c r="J1780" s="177">
        <v>41270</v>
      </c>
      <c r="K1780" s="89">
        <v>-11</v>
      </c>
      <c r="L1780" s="88">
        <f>L1779+K1780</f>
        <v>4299894</v>
      </c>
      <c r="M1780" s="154" t="s">
        <v>492</v>
      </c>
    </row>
    <row r="1781" spans="1:15" s="258" customFormat="1" ht="29.25" customHeight="1">
      <c r="A1781" s="195">
        <v>40646</v>
      </c>
      <c r="B1781" s="162" t="s">
        <v>493</v>
      </c>
      <c r="C1781" s="193" t="s">
        <v>494</v>
      </c>
      <c r="D1781" s="187" t="s">
        <v>133</v>
      </c>
      <c r="E1781" s="171" t="s">
        <v>12</v>
      </c>
      <c r="F1781" s="103" t="s">
        <v>147</v>
      </c>
      <c r="G1781" s="98">
        <v>0</v>
      </c>
      <c r="H1781" s="92" t="s">
        <v>70</v>
      </c>
      <c r="I1781" s="197">
        <v>9</v>
      </c>
      <c r="J1781" s="177">
        <v>40646</v>
      </c>
      <c r="K1781" s="89">
        <v>200000</v>
      </c>
      <c r="L1781" s="132">
        <f>G1781+K1781</f>
        <v>200000</v>
      </c>
      <c r="M1781" s="154" t="s">
        <v>353</v>
      </c>
    </row>
    <row r="1782" spans="1:15" s="258" customFormat="1" ht="29.25" customHeight="1">
      <c r="A1782" s="190"/>
      <c r="B1782" s="215">
        <v>10151</v>
      </c>
      <c r="C1782" s="186"/>
      <c r="D1782" s="188"/>
      <c r="E1782" s="172"/>
      <c r="F1782" s="104"/>
      <c r="G1782" s="100"/>
      <c r="H1782" s="82"/>
      <c r="I1782" s="205"/>
      <c r="J1782" s="177">
        <v>40676</v>
      </c>
      <c r="K1782" s="89">
        <v>100000</v>
      </c>
      <c r="L1782" s="132">
        <f t="shared" ref="L1782:L1788" si="230">L1781+K1782</f>
        <v>300000</v>
      </c>
      <c r="M1782" s="154" t="s">
        <v>353</v>
      </c>
    </row>
    <row r="1783" spans="1:15" s="258" customFormat="1" ht="29.25" customHeight="1">
      <c r="A1783" s="190"/>
      <c r="B1783" s="215">
        <v>10151</v>
      </c>
      <c r="C1783" s="186"/>
      <c r="D1783" s="188"/>
      <c r="E1783" s="172"/>
      <c r="F1783" s="104"/>
      <c r="G1783" s="100"/>
      <c r="H1783" s="82"/>
      <c r="I1783" s="205"/>
      <c r="J1783" s="177">
        <v>40710</v>
      </c>
      <c r="K1783" s="89">
        <v>300000</v>
      </c>
      <c r="L1783" s="132">
        <f t="shared" si="230"/>
        <v>600000</v>
      </c>
      <c r="M1783" s="154" t="s">
        <v>353</v>
      </c>
    </row>
    <row r="1784" spans="1:15" s="258" customFormat="1" ht="29.25" customHeight="1">
      <c r="A1784" s="190"/>
      <c r="B1784" s="215">
        <v>10151</v>
      </c>
      <c r="C1784" s="186"/>
      <c r="D1784" s="188"/>
      <c r="E1784" s="172"/>
      <c r="F1784" s="104"/>
      <c r="G1784" s="100"/>
      <c r="H1784" s="82"/>
      <c r="I1784" s="205"/>
      <c r="J1784" s="177">
        <v>40723</v>
      </c>
      <c r="K1784" s="89">
        <v>-9</v>
      </c>
      <c r="L1784" s="132">
        <f t="shared" si="230"/>
        <v>599991</v>
      </c>
      <c r="M1784" s="154" t="s">
        <v>492</v>
      </c>
    </row>
    <row r="1785" spans="1:15" s="258" customFormat="1" ht="29.25" customHeight="1">
      <c r="A1785" s="190"/>
      <c r="B1785" s="215">
        <v>10151</v>
      </c>
      <c r="C1785" s="186"/>
      <c r="D1785" s="188"/>
      <c r="E1785" s="172"/>
      <c r="F1785" s="104"/>
      <c r="G1785" s="100"/>
      <c r="H1785" s="82"/>
      <c r="I1785" s="205"/>
      <c r="J1785" s="177">
        <v>40771</v>
      </c>
      <c r="K1785" s="89">
        <v>200000</v>
      </c>
      <c r="L1785" s="88">
        <f t="shared" si="230"/>
        <v>799991</v>
      </c>
      <c r="M1785" s="178" t="s">
        <v>353</v>
      </c>
    </row>
    <row r="1786" spans="1:15" s="258" customFormat="1" ht="29.25" customHeight="1">
      <c r="A1786" s="190"/>
      <c r="B1786" s="215">
        <v>10151</v>
      </c>
      <c r="C1786" s="186"/>
      <c r="D1786" s="188"/>
      <c r="E1786" s="172"/>
      <c r="F1786" s="104"/>
      <c r="G1786" s="100"/>
      <c r="H1786" s="82"/>
      <c r="I1786" s="205"/>
      <c r="J1786" s="177">
        <v>41088</v>
      </c>
      <c r="K1786" s="89">
        <v>-7</v>
      </c>
      <c r="L1786" s="88">
        <f t="shared" si="230"/>
        <v>799984</v>
      </c>
      <c r="M1786" s="154" t="s">
        <v>492</v>
      </c>
    </row>
    <row r="1787" spans="1:15" s="258" customFormat="1" ht="29.25" customHeight="1">
      <c r="A1787" s="190"/>
      <c r="B1787" s="215">
        <v>10151</v>
      </c>
      <c r="C1787" s="186"/>
      <c r="D1787" s="188"/>
      <c r="E1787" s="172"/>
      <c r="F1787" s="104"/>
      <c r="G1787" s="100"/>
      <c r="H1787" s="82"/>
      <c r="I1787" s="205"/>
      <c r="J1787" s="177">
        <v>41179</v>
      </c>
      <c r="K1787" s="89">
        <v>-19</v>
      </c>
      <c r="L1787" s="88">
        <f t="shared" si="230"/>
        <v>799965</v>
      </c>
      <c r="M1787" s="154" t="s">
        <v>492</v>
      </c>
      <c r="O1787" s="145"/>
    </row>
    <row r="1788" spans="1:15" s="258" customFormat="1" ht="29.25" customHeight="1">
      <c r="A1788" s="190"/>
      <c r="B1788" s="215">
        <v>10151</v>
      </c>
      <c r="C1788" s="186"/>
      <c r="D1788" s="188"/>
      <c r="E1788" s="172"/>
      <c r="F1788" s="104"/>
      <c r="G1788" s="100"/>
      <c r="H1788" s="82"/>
      <c r="I1788" s="205"/>
      <c r="J1788" s="177">
        <v>41270</v>
      </c>
      <c r="K1788" s="89">
        <v>-3</v>
      </c>
      <c r="L1788" s="88">
        <f t="shared" si="230"/>
        <v>799962</v>
      </c>
      <c r="M1788" s="154" t="s">
        <v>492</v>
      </c>
      <c r="O1788" s="145"/>
    </row>
    <row r="1789" spans="1:15" s="258" customFormat="1" ht="29.25" customHeight="1">
      <c r="A1789" s="195">
        <v>40646</v>
      </c>
      <c r="B1789" s="162" t="s">
        <v>495</v>
      </c>
      <c r="C1789" s="193" t="s">
        <v>496</v>
      </c>
      <c r="D1789" s="187" t="s">
        <v>134</v>
      </c>
      <c r="E1789" s="171" t="s">
        <v>12</v>
      </c>
      <c r="F1789" s="103" t="s">
        <v>147</v>
      </c>
      <c r="G1789" s="98">
        <v>0</v>
      </c>
      <c r="H1789" s="92" t="s">
        <v>70</v>
      </c>
      <c r="I1789" s="197">
        <v>9</v>
      </c>
      <c r="J1789" s="177">
        <v>40646</v>
      </c>
      <c r="K1789" s="89">
        <v>100000</v>
      </c>
      <c r="L1789" s="132">
        <f>G1789+K1789</f>
        <v>100000</v>
      </c>
      <c r="M1789" s="154" t="s">
        <v>353</v>
      </c>
    </row>
    <row r="1790" spans="1:15" s="258" customFormat="1" ht="29.25" customHeight="1">
      <c r="A1790" s="195">
        <v>40646</v>
      </c>
      <c r="B1790" s="162" t="s">
        <v>497</v>
      </c>
      <c r="C1790" s="193" t="s">
        <v>93</v>
      </c>
      <c r="D1790" s="187" t="s">
        <v>97</v>
      </c>
      <c r="E1790" s="171" t="s">
        <v>12</v>
      </c>
      <c r="F1790" s="103" t="s">
        <v>147</v>
      </c>
      <c r="G1790" s="98">
        <v>0</v>
      </c>
      <c r="H1790" s="92" t="s">
        <v>70</v>
      </c>
      <c r="I1790" s="213">
        <v>9</v>
      </c>
      <c r="J1790" s="177">
        <v>40646</v>
      </c>
      <c r="K1790" s="89">
        <v>1000000</v>
      </c>
      <c r="L1790" s="132">
        <f>G1790+K1790</f>
        <v>1000000</v>
      </c>
      <c r="M1790" s="154" t="s">
        <v>353</v>
      </c>
    </row>
    <row r="1791" spans="1:15" s="258" customFormat="1" ht="29.25" customHeight="1">
      <c r="A1791" s="190"/>
      <c r="B1791" s="215">
        <v>1001970</v>
      </c>
      <c r="C1791" s="186"/>
      <c r="D1791" s="188"/>
      <c r="E1791" s="172"/>
      <c r="F1791" s="104"/>
      <c r="G1791" s="100"/>
      <c r="H1791" s="82"/>
      <c r="I1791" s="205"/>
      <c r="J1791" s="177">
        <v>40723</v>
      </c>
      <c r="K1791" s="89">
        <v>233268</v>
      </c>
      <c r="L1791" s="132">
        <f>L1790+K1791</f>
        <v>1233268</v>
      </c>
      <c r="M1791" s="154" t="s">
        <v>492</v>
      </c>
    </row>
    <row r="1792" spans="1:15" s="258" customFormat="1" ht="29.25" customHeight="1">
      <c r="A1792" s="190"/>
      <c r="B1792" s="215">
        <v>1001970</v>
      </c>
      <c r="C1792" s="186"/>
      <c r="D1792" s="188"/>
      <c r="E1792" s="172"/>
      <c r="F1792" s="104"/>
      <c r="G1792" s="100"/>
      <c r="H1792" s="82"/>
      <c r="I1792" s="205"/>
      <c r="J1792" s="177">
        <v>40863</v>
      </c>
      <c r="K1792" s="89">
        <v>100000</v>
      </c>
      <c r="L1792" s="88">
        <f>L1791+K1792</f>
        <v>1333268</v>
      </c>
      <c r="M1792" s="154" t="s">
        <v>353</v>
      </c>
    </row>
    <row r="1793" spans="1:15" s="258" customFormat="1" ht="29.25" customHeight="1">
      <c r="A1793" s="190"/>
      <c r="B1793" s="215">
        <v>1001970</v>
      </c>
      <c r="C1793" s="186"/>
      <c r="D1793" s="188"/>
      <c r="E1793" s="172"/>
      <c r="F1793" s="104"/>
      <c r="G1793" s="100"/>
      <c r="H1793" s="82"/>
      <c r="I1793" s="205"/>
      <c r="J1793" s="177">
        <v>41088</v>
      </c>
      <c r="K1793" s="89">
        <v>-3</v>
      </c>
      <c r="L1793" s="88">
        <f>L1792+K1793</f>
        <v>1333265</v>
      </c>
      <c r="M1793" s="154" t="s">
        <v>492</v>
      </c>
    </row>
    <row r="1794" spans="1:15" s="258" customFormat="1" ht="29.25" customHeight="1">
      <c r="A1794" s="190"/>
      <c r="B1794" s="215">
        <v>1001970</v>
      </c>
      <c r="C1794" s="186"/>
      <c r="D1794" s="188"/>
      <c r="E1794" s="172"/>
      <c r="F1794" s="104"/>
      <c r="G1794" s="100"/>
      <c r="H1794" s="82"/>
      <c r="I1794" s="205"/>
      <c r="J1794" s="177">
        <v>41179</v>
      </c>
      <c r="K1794" s="89">
        <v>-10</v>
      </c>
      <c r="L1794" s="88">
        <f>L1793+K1794</f>
        <v>1333255</v>
      </c>
      <c r="M1794" s="154" t="s">
        <v>492</v>
      </c>
      <c r="O1794" s="145"/>
    </row>
    <row r="1795" spans="1:15" s="258" customFormat="1" ht="29.25" customHeight="1">
      <c r="A1795" s="190"/>
      <c r="B1795" s="215">
        <v>1001970</v>
      </c>
      <c r="C1795" s="186"/>
      <c r="D1795" s="188"/>
      <c r="E1795" s="172"/>
      <c r="F1795" s="104"/>
      <c r="G1795" s="100"/>
      <c r="H1795" s="82"/>
      <c r="I1795" s="205"/>
      <c r="J1795" s="177">
        <v>41270</v>
      </c>
      <c r="K1795" s="89">
        <v>-2</v>
      </c>
      <c r="L1795" s="88">
        <f>L1794+K1795</f>
        <v>1333253</v>
      </c>
      <c r="M1795" s="154" t="s">
        <v>492</v>
      </c>
      <c r="O1795" s="145"/>
    </row>
    <row r="1796" spans="1:15" s="258" customFormat="1" ht="29.25" customHeight="1">
      <c r="A1796" s="195">
        <v>40646</v>
      </c>
      <c r="B1796" s="162" t="s">
        <v>498</v>
      </c>
      <c r="C1796" s="193" t="s">
        <v>499</v>
      </c>
      <c r="D1796" s="187" t="s">
        <v>98</v>
      </c>
      <c r="E1796" s="171" t="s">
        <v>12</v>
      </c>
      <c r="F1796" s="103" t="s">
        <v>147</v>
      </c>
      <c r="G1796" s="98">
        <v>0</v>
      </c>
      <c r="H1796" s="92" t="s">
        <v>70</v>
      </c>
      <c r="I1796" s="197">
        <v>9</v>
      </c>
      <c r="J1796" s="177">
        <v>40646</v>
      </c>
      <c r="K1796" s="89">
        <v>200000</v>
      </c>
      <c r="L1796" s="132">
        <f t="shared" ref="L1796" si="231">G1796+K1796</f>
        <v>200000</v>
      </c>
      <c r="M1796" s="154" t="s">
        <v>353</v>
      </c>
    </row>
    <row r="1797" spans="1:15" s="258" customFormat="1" ht="28.5" customHeight="1">
      <c r="A1797" s="80"/>
      <c r="B1797" s="129">
        <v>1001231</v>
      </c>
      <c r="C1797" s="81"/>
      <c r="D1797" s="82"/>
      <c r="E1797" s="82"/>
      <c r="F1797" s="83"/>
      <c r="G1797" s="84"/>
      <c r="H1797" s="82"/>
      <c r="I1797" s="205"/>
      <c r="J1797" s="169">
        <v>40723</v>
      </c>
      <c r="K1797" s="89">
        <v>17687</v>
      </c>
      <c r="L1797" s="88">
        <f>L1796+K1797</f>
        <v>217687</v>
      </c>
      <c r="M1797" s="154" t="s">
        <v>492</v>
      </c>
    </row>
    <row r="1798" spans="1:15" s="258" customFormat="1" ht="28.5" customHeight="1">
      <c r="A1798" s="108"/>
      <c r="B1798" s="129">
        <v>1001231</v>
      </c>
      <c r="C1798" s="109"/>
      <c r="D1798" s="97"/>
      <c r="E1798" s="97"/>
      <c r="F1798" s="110"/>
      <c r="G1798" s="96"/>
      <c r="H1798" s="97"/>
      <c r="I1798" s="198"/>
      <c r="J1798" s="169">
        <v>41179</v>
      </c>
      <c r="K1798" s="87">
        <v>-1</v>
      </c>
      <c r="L1798" s="88">
        <f>L1797+K1798</f>
        <v>217686</v>
      </c>
      <c r="M1798" s="154" t="s">
        <v>492</v>
      </c>
      <c r="O1798" s="145"/>
    </row>
    <row r="1799" spans="1:15" s="258" customFormat="1" ht="29.25" customHeight="1">
      <c r="A1799" s="195">
        <v>40676</v>
      </c>
      <c r="B1799" s="162" t="s">
        <v>500</v>
      </c>
      <c r="C1799" s="193" t="s">
        <v>501</v>
      </c>
      <c r="D1799" s="187" t="s">
        <v>98</v>
      </c>
      <c r="E1799" s="171" t="s">
        <v>12</v>
      </c>
      <c r="F1799" s="103" t="s">
        <v>147</v>
      </c>
      <c r="G1799" s="98">
        <v>0</v>
      </c>
      <c r="H1799" s="92" t="s">
        <v>70</v>
      </c>
      <c r="I1799" s="197">
        <v>9</v>
      </c>
      <c r="J1799" s="169">
        <v>40676</v>
      </c>
      <c r="K1799" s="119">
        <v>500000</v>
      </c>
      <c r="L1799" s="88">
        <f>G1799+K1799</f>
        <v>500000</v>
      </c>
      <c r="M1799" s="154" t="s">
        <v>353</v>
      </c>
    </row>
    <row r="1800" spans="1:15" s="258" customFormat="1" ht="29.25" customHeight="1">
      <c r="A1800" s="190"/>
      <c r="B1800" s="215">
        <v>1002025</v>
      </c>
      <c r="C1800" s="186"/>
      <c r="D1800" s="172"/>
      <c r="E1800" s="172"/>
      <c r="F1800" s="104"/>
      <c r="G1800" s="100"/>
      <c r="H1800" s="82"/>
      <c r="I1800" s="205"/>
      <c r="J1800" s="214">
        <v>40710</v>
      </c>
      <c r="K1800" s="102">
        <v>100000</v>
      </c>
      <c r="L1800" s="132">
        <f t="shared" ref="L1800:L1815" si="232">L1799+K1800</f>
        <v>600000</v>
      </c>
      <c r="M1800" s="178" t="s">
        <v>353</v>
      </c>
    </row>
    <row r="1801" spans="1:15" s="258" customFormat="1" ht="29.25" customHeight="1">
      <c r="A1801" s="190"/>
      <c r="B1801" s="215">
        <v>1002025</v>
      </c>
      <c r="C1801" s="186"/>
      <c r="D1801" s="172"/>
      <c r="E1801" s="172"/>
      <c r="F1801" s="104"/>
      <c r="G1801" s="100"/>
      <c r="H1801" s="82"/>
      <c r="I1801" s="205"/>
      <c r="J1801" s="214">
        <v>40723</v>
      </c>
      <c r="K1801" s="102">
        <v>-9</v>
      </c>
      <c r="L1801" s="132">
        <f t="shared" si="232"/>
        <v>599991</v>
      </c>
      <c r="M1801" s="178" t="s">
        <v>492</v>
      </c>
    </row>
    <row r="1802" spans="1:15" s="258" customFormat="1" ht="29.25" customHeight="1">
      <c r="A1802" s="190"/>
      <c r="B1802" s="215">
        <v>1002025</v>
      </c>
      <c r="C1802" s="186"/>
      <c r="D1802" s="172"/>
      <c r="E1802" s="172"/>
      <c r="F1802" s="104"/>
      <c r="G1802" s="100"/>
      <c r="H1802" s="82"/>
      <c r="I1802" s="205"/>
      <c r="J1802" s="207">
        <v>40738</v>
      </c>
      <c r="K1802" s="87">
        <v>200000</v>
      </c>
      <c r="L1802" s="132">
        <f t="shared" si="232"/>
        <v>799991</v>
      </c>
      <c r="M1802" s="154" t="s">
        <v>353</v>
      </c>
    </row>
    <row r="1803" spans="1:15" s="258" customFormat="1" ht="29.25" customHeight="1">
      <c r="A1803" s="190"/>
      <c r="B1803" s="215">
        <v>1002025</v>
      </c>
      <c r="C1803" s="186"/>
      <c r="D1803" s="172"/>
      <c r="E1803" s="172"/>
      <c r="F1803" s="104"/>
      <c r="G1803" s="100"/>
      <c r="H1803" s="82"/>
      <c r="I1803" s="205"/>
      <c r="J1803" s="207">
        <v>40801</v>
      </c>
      <c r="K1803" s="87">
        <v>100000</v>
      </c>
      <c r="L1803" s="132">
        <f t="shared" si="232"/>
        <v>899991</v>
      </c>
      <c r="M1803" s="154" t="s">
        <v>353</v>
      </c>
    </row>
    <row r="1804" spans="1:15" s="258" customFormat="1" ht="29.25" customHeight="1">
      <c r="A1804" s="190"/>
      <c r="B1804" s="215">
        <v>1002025</v>
      </c>
      <c r="C1804" s="186"/>
      <c r="D1804" s="172"/>
      <c r="E1804" s="172"/>
      <c r="F1804" s="104"/>
      <c r="G1804" s="100"/>
      <c r="H1804" s="82"/>
      <c r="I1804" s="205"/>
      <c r="J1804" s="214">
        <v>40863</v>
      </c>
      <c r="K1804" s="102">
        <v>2500000</v>
      </c>
      <c r="L1804" s="132">
        <f t="shared" si="232"/>
        <v>3399991</v>
      </c>
      <c r="M1804" s="178" t="s">
        <v>353</v>
      </c>
    </row>
    <row r="1805" spans="1:15" s="258" customFormat="1" ht="29.25" customHeight="1">
      <c r="A1805" s="190"/>
      <c r="B1805" s="215">
        <v>1002025</v>
      </c>
      <c r="C1805" s="186"/>
      <c r="D1805" s="172"/>
      <c r="E1805" s="172"/>
      <c r="F1805" s="104"/>
      <c r="G1805" s="100"/>
      <c r="H1805" s="82"/>
      <c r="I1805" s="205"/>
      <c r="J1805" s="177">
        <v>41045</v>
      </c>
      <c r="K1805" s="89">
        <v>1510000</v>
      </c>
      <c r="L1805" s="132">
        <f t="shared" si="232"/>
        <v>4909991</v>
      </c>
      <c r="M1805" s="178" t="s">
        <v>353</v>
      </c>
    </row>
    <row r="1806" spans="1:15" s="258" customFormat="1" ht="29.25" customHeight="1">
      <c r="A1806" s="190"/>
      <c r="B1806" s="215">
        <v>1002025</v>
      </c>
      <c r="C1806" s="186"/>
      <c r="D1806" s="172"/>
      <c r="E1806" s="172"/>
      <c r="F1806" s="104"/>
      <c r="G1806" s="100"/>
      <c r="H1806" s="82"/>
      <c r="I1806" s="205"/>
      <c r="J1806" s="177">
        <v>41074</v>
      </c>
      <c r="K1806" s="89">
        <v>450000</v>
      </c>
      <c r="L1806" s="132">
        <f t="shared" si="232"/>
        <v>5359991</v>
      </c>
      <c r="M1806" s="178" t="s">
        <v>353</v>
      </c>
    </row>
    <row r="1807" spans="1:15" s="258" customFormat="1" ht="29.25" customHeight="1">
      <c r="A1807" s="190"/>
      <c r="B1807" s="215">
        <v>1002025</v>
      </c>
      <c r="C1807" s="186"/>
      <c r="D1807" s="172"/>
      <c r="E1807" s="172"/>
      <c r="F1807" s="104"/>
      <c r="G1807" s="100"/>
      <c r="H1807" s="82"/>
      <c r="I1807" s="205"/>
      <c r="J1807" s="177">
        <v>41088</v>
      </c>
      <c r="K1807" s="89">
        <v>-66</v>
      </c>
      <c r="L1807" s="132">
        <f t="shared" si="232"/>
        <v>5359925</v>
      </c>
      <c r="M1807" s="178" t="s">
        <v>492</v>
      </c>
    </row>
    <row r="1808" spans="1:15" s="258" customFormat="1" ht="29.25" customHeight="1">
      <c r="A1808" s="190"/>
      <c r="B1808" s="215">
        <v>1002025</v>
      </c>
      <c r="C1808" s="186"/>
      <c r="D1808" s="172"/>
      <c r="E1808" s="172"/>
      <c r="F1808" s="104"/>
      <c r="G1808" s="100"/>
      <c r="H1808" s="82"/>
      <c r="I1808" s="205"/>
      <c r="J1808" s="177">
        <v>41106</v>
      </c>
      <c r="K1808" s="132">
        <v>250000</v>
      </c>
      <c r="L1808" s="132">
        <f t="shared" si="232"/>
        <v>5609925</v>
      </c>
      <c r="M1808" s="178" t="s">
        <v>353</v>
      </c>
    </row>
    <row r="1809" spans="1:15" s="258" customFormat="1" ht="29.25" customHeight="1">
      <c r="A1809" s="190"/>
      <c r="B1809" s="215">
        <v>1002025</v>
      </c>
      <c r="C1809" s="186"/>
      <c r="D1809" s="172"/>
      <c r="E1809" s="172"/>
      <c r="F1809" s="104"/>
      <c r="G1809" s="100"/>
      <c r="H1809" s="82"/>
      <c r="I1809" s="205"/>
      <c r="J1809" s="169">
        <v>41137</v>
      </c>
      <c r="K1809" s="133">
        <v>90000</v>
      </c>
      <c r="L1809" s="132">
        <f t="shared" si="232"/>
        <v>5699925</v>
      </c>
      <c r="M1809" s="178" t="s">
        <v>353</v>
      </c>
    </row>
    <row r="1810" spans="1:15" s="258" customFormat="1" ht="29.25" customHeight="1">
      <c r="A1810" s="190"/>
      <c r="B1810" s="215">
        <v>1002025</v>
      </c>
      <c r="C1810" s="186"/>
      <c r="D1810" s="172"/>
      <c r="E1810" s="172"/>
      <c r="F1810" s="104"/>
      <c r="G1810" s="100"/>
      <c r="H1810" s="82"/>
      <c r="I1810" s="205"/>
      <c r="J1810" s="177">
        <v>41179</v>
      </c>
      <c r="K1810" s="133">
        <v>-191</v>
      </c>
      <c r="L1810" s="132">
        <f t="shared" si="232"/>
        <v>5699734</v>
      </c>
      <c r="M1810" s="178" t="s">
        <v>492</v>
      </c>
      <c r="O1810" s="145"/>
    </row>
    <row r="1811" spans="1:15" s="258" customFormat="1" ht="29.25" customHeight="1">
      <c r="A1811" s="190"/>
      <c r="B1811" s="215">
        <v>1002025</v>
      </c>
      <c r="C1811" s="186"/>
      <c r="D1811" s="172"/>
      <c r="E1811" s="172"/>
      <c r="F1811" s="104"/>
      <c r="G1811" s="100"/>
      <c r="H1811" s="82"/>
      <c r="I1811" s="205"/>
      <c r="J1811" s="177">
        <v>41198</v>
      </c>
      <c r="K1811" s="133">
        <v>140000</v>
      </c>
      <c r="L1811" s="132">
        <f t="shared" si="232"/>
        <v>5839734</v>
      </c>
      <c r="M1811" s="178" t="s">
        <v>353</v>
      </c>
      <c r="O1811" s="145"/>
    </row>
    <row r="1812" spans="1:15" s="258" customFormat="1" ht="29.25" customHeight="1">
      <c r="A1812" s="190"/>
      <c r="B1812" s="215">
        <v>1002025</v>
      </c>
      <c r="C1812" s="186"/>
      <c r="D1812" s="172"/>
      <c r="E1812" s="172"/>
      <c r="F1812" s="104"/>
      <c r="G1812" s="100"/>
      <c r="H1812" s="82"/>
      <c r="I1812" s="205"/>
      <c r="J1812" s="177">
        <v>41228</v>
      </c>
      <c r="K1812" s="133">
        <v>70000</v>
      </c>
      <c r="L1812" s="132">
        <f t="shared" si="232"/>
        <v>5909734</v>
      </c>
      <c r="M1812" s="178" t="s">
        <v>353</v>
      </c>
      <c r="O1812" s="145"/>
    </row>
    <row r="1813" spans="1:15" s="258" customFormat="1" ht="29.25" customHeight="1">
      <c r="A1813" s="190"/>
      <c r="B1813" s="215">
        <v>1002025</v>
      </c>
      <c r="C1813" s="186"/>
      <c r="D1813" s="172"/>
      <c r="E1813" s="172"/>
      <c r="F1813" s="104"/>
      <c r="G1813" s="100"/>
      <c r="H1813" s="82"/>
      <c r="I1813" s="205"/>
      <c r="J1813" s="169">
        <v>41257</v>
      </c>
      <c r="K1813" s="133">
        <v>40000</v>
      </c>
      <c r="L1813" s="132">
        <f t="shared" si="232"/>
        <v>5949734</v>
      </c>
      <c r="M1813" s="178" t="s">
        <v>353</v>
      </c>
      <c r="O1813" s="145"/>
    </row>
    <row r="1814" spans="1:15" s="258" customFormat="1" ht="29.25" customHeight="1">
      <c r="A1814" s="190"/>
      <c r="B1814" s="215">
        <v>1002025</v>
      </c>
      <c r="C1814" s="186"/>
      <c r="D1814" s="172"/>
      <c r="E1814" s="172"/>
      <c r="F1814" s="104"/>
      <c r="G1814" s="100"/>
      <c r="H1814" s="82"/>
      <c r="I1814" s="205"/>
      <c r="J1814" s="177">
        <v>41270</v>
      </c>
      <c r="K1814" s="133">
        <v>-34</v>
      </c>
      <c r="L1814" s="132">
        <f t="shared" si="232"/>
        <v>5949700</v>
      </c>
      <c r="M1814" s="178" t="s">
        <v>492</v>
      </c>
      <c r="O1814" s="145"/>
    </row>
    <row r="1815" spans="1:15" s="258" customFormat="1" ht="29.25" customHeight="1">
      <c r="A1815" s="190"/>
      <c r="B1815" s="215">
        <v>1002025</v>
      </c>
      <c r="C1815" s="186"/>
      <c r="D1815" s="172"/>
      <c r="E1815" s="172"/>
      <c r="F1815" s="104"/>
      <c r="G1815" s="100"/>
      <c r="H1815" s="82"/>
      <c r="I1815" s="205"/>
      <c r="J1815" s="177">
        <v>41290</v>
      </c>
      <c r="K1815" s="133">
        <v>40000</v>
      </c>
      <c r="L1815" s="132">
        <f t="shared" si="232"/>
        <v>5989700</v>
      </c>
      <c r="M1815" s="178" t="s">
        <v>353</v>
      </c>
      <c r="O1815" s="145"/>
    </row>
    <row r="1816" spans="1:15" s="181" customFormat="1" ht="29.25" customHeight="1">
      <c r="A1816" s="195">
        <v>40738</v>
      </c>
      <c r="B1816" s="162" t="s">
        <v>506</v>
      </c>
      <c r="C1816" s="193" t="s">
        <v>162</v>
      </c>
      <c r="D1816" s="187" t="s">
        <v>101</v>
      </c>
      <c r="E1816" s="171" t="s">
        <v>12</v>
      </c>
      <c r="F1816" s="103" t="s">
        <v>147</v>
      </c>
      <c r="G1816" s="98">
        <v>0</v>
      </c>
      <c r="H1816" s="92" t="s">
        <v>70</v>
      </c>
      <c r="I1816" s="197">
        <v>9</v>
      </c>
      <c r="J1816" s="177">
        <v>40738</v>
      </c>
      <c r="K1816" s="89">
        <v>200000</v>
      </c>
      <c r="L1816" s="132">
        <f>K1816</f>
        <v>200000</v>
      </c>
      <c r="M1816" s="154" t="s">
        <v>353</v>
      </c>
    </row>
    <row r="1817" spans="1:15" s="181" customFormat="1" ht="29.25" customHeight="1">
      <c r="A1817" s="190"/>
      <c r="B1817" s="215">
        <v>1002041</v>
      </c>
      <c r="C1817" s="186"/>
      <c r="D1817" s="188"/>
      <c r="E1817" s="172"/>
      <c r="F1817" s="104"/>
      <c r="G1817" s="100"/>
      <c r="H1817" s="82"/>
      <c r="I1817" s="205"/>
      <c r="J1817" s="214">
        <v>40863</v>
      </c>
      <c r="K1817" s="102">
        <v>900000</v>
      </c>
      <c r="L1817" s="132">
        <f t="shared" ref="L1817:L1825" si="233">L1816+K1817</f>
        <v>1100000</v>
      </c>
      <c r="M1817" s="178" t="s">
        <v>353</v>
      </c>
    </row>
    <row r="1818" spans="1:15" s="258" customFormat="1" ht="29.25" customHeight="1">
      <c r="A1818" s="190"/>
      <c r="B1818" s="215">
        <v>1002041</v>
      </c>
      <c r="C1818" s="186"/>
      <c r="D1818" s="172"/>
      <c r="E1818" s="172"/>
      <c r="F1818" s="104"/>
      <c r="G1818" s="100"/>
      <c r="H1818" s="82"/>
      <c r="I1818" s="205"/>
      <c r="J1818" s="177">
        <v>40921</v>
      </c>
      <c r="K1818" s="89">
        <v>100000</v>
      </c>
      <c r="L1818" s="132">
        <f t="shared" si="233"/>
        <v>1200000</v>
      </c>
      <c r="M1818" s="178" t="s">
        <v>353</v>
      </c>
    </row>
    <row r="1819" spans="1:15" s="258" customFormat="1" ht="29.25" customHeight="1">
      <c r="A1819" s="190"/>
      <c r="B1819" s="215">
        <v>1002041</v>
      </c>
      <c r="C1819" s="186"/>
      <c r="D1819" s="172"/>
      <c r="E1819" s="172"/>
      <c r="F1819" s="104"/>
      <c r="G1819" s="100"/>
      <c r="H1819" s="82"/>
      <c r="I1819" s="205"/>
      <c r="J1819" s="177">
        <v>41088</v>
      </c>
      <c r="K1819" s="89">
        <v>-9</v>
      </c>
      <c r="L1819" s="132">
        <f t="shared" si="233"/>
        <v>1199991</v>
      </c>
      <c r="M1819" s="178" t="s">
        <v>492</v>
      </c>
    </row>
    <row r="1820" spans="1:15" s="258" customFormat="1" ht="29.25" customHeight="1">
      <c r="A1820" s="190"/>
      <c r="B1820" s="215">
        <v>1002041</v>
      </c>
      <c r="C1820" s="186"/>
      <c r="D1820" s="172"/>
      <c r="E1820" s="172"/>
      <c r="F1820" s="104"/>
      <c r="G1820" s="100"/>
      <c r="H1820" s="82"/>
      <c r="I1820" s="205"/>
      <c r="J1820" s="169">
        <v>41137</v>
      </c>
      <c r="K1820" s="89">
        <v>20000</v>
      </c>
      <c r="L1820" s="132">
        <f t="shared" si="233"/>
        <v>1219991</v>
      </c>
      <c r="M1820" s="178" t="s">
        <v>353</v>
      </c>
    </row>
    <row r="1821" spans="1:15" s="258" customFormat="1" ht="29.25" customHeight="1">
      <c r="A1821" s="190"/>
      <c r="B1821" s="215">
        <v>1002041</v>
      </c>
      <c r="C1821" s="186"/>
      <c r="D1821" s="172"/>
      <c r="E1821" s="172"/>
      <c r="F1821" s="104"/>
      <c r="G1821" s="100"/>
      <c r="H1821" s="82"/>
      <c r="I1821" s="205"/>
      <c r="J1821" s="177">
        <v>41179</v>
      </c>
      <c r="K1821" s="89">
        <v>-26</v>
      </c>
      <c r="L1821" s="132">
        <f t="shared" si="233"/>
        <v>1219965</v>
      </c>
      <c r="M1821" s="178" t="s">
        <v>492</v>
      </c>
      <c r="O1821" s="145"/>
    </row>
    <row r="1822" spans="1:15" s="258" customFormat="1" ht="29.25" customHeight="1">
      <c r="A1822" s="190"/>
      <c r="B1822" s="215">
        <v>1002041</v>
      </c>
      <c r="C1822" s="186"/>
      <c r="D1822" s="172"/>
      <c r="E1822" s="172"/>
      <c r="F1822" s="104"/>
      <c r="G1822" s="100"/>
      <c r="H1822" s="82"/>
      <c r="I1822" s="205"/>
      <c r="J1822" s="177">
        <v>41198</v>
      </c>
      <c r="K1822" s="89">
        <v>50000</v>
      </c>
      <c r="L1822" s="132">
        <f t="shared" si="233"/>
        <v>1269965</v>
      </c>
      <c r="M1822" s="178" t="s">
        <v>353</v>
      </c>
      <c r="O1822" s="145"/>
    </row>
    <row r="1823" spans="1:15" s="258" customFormat="1" ht="29.25" customHeight="1">
      <c r="A1823" s="190"/>
      <c r="B1823" s="215">
        <v>1002041</v>
      </c>
      <c r="C1823" s="186"/>
      <c r="D1823" s="172"/>
      <c r="E1823" s="172"/>
      <c r="F1823" s="104"/>
      <c r="G1823" s="100"/>
      <c r="H1823" s="82"/>
      <c r="I1823" s="205"/>
      <c r="J1823" s="169">
        <v>41257</v>
      </c>
      <c r="K1823" s="89">
        <v>10000</v>
      </c>
      <c r="L1823" s="132">
        <f t="shared" si="233"/>
        <v>1279965</v>
      </c>
      <c r="M1823" s="178" t="s">
        <v>353</v>
      </c>
      <c r="O1823" s="145"/>
    </row>
    <row r="1824" spans="1:15" s="258" customFormat="1" ht="29.25" customHeight="1">
      <c r="A1824" s="190"/>
      <c r="B1824" s="215">
        <v>1002041</v>
      </c>
      <c r="C1824" s="186"/>
      <c r="D1824" s="172"/>
      <c r="E1824" s="172"/>
      <c r="F1824" s="104"/>
      <c r="G1824" s="100"/>
      <c r="H1824" s="82"/>
      <c r="I1824" s="205"/>
      <c r="J1824" s="177">
        <v>41270</v>
      </c>
      <c r="K1824" s="89">
        <v>-5</v>
      </c>
      <c r="L1824" s="132">
        <f t="shared" si="233"/>
        <v>1279960</v>
      </c>
      <c r="M1824" s="178" t="s">
        <v>492</v>
      </c>
      <c r="O1824" s="145"/>
    </row>
    <row r="1825" spans="1:15" s="258" customFormat="1" ht="29.25" customHeight="1">
      <c r="A1825" s="190"/>
      <c r="B1825" s="215">
        <v>1002041</v>
      </c>
      <c r="C1825" s="186"/>
      <c r="D1825" s="172"/>
      <c r="E1825" s="172"/>
      <c r="F1825" s="104"/>
      <c r="G1825" s="100"/>
      <c r="H1825" s="82"/>
      <c r="I1825" s="205"/>
      <c r="J1825" s="177">
        <v>41290</v>
      </c>
      <c r="K1825" s="89">
        <v>130000</v>
      </c>
      <c r="L1825" s="132">
        <f t="shared" si="233"/>
        <v>1409960</v>
      </c>
      <c r="M1825" s="178" t="s">
        <v>353</v>
      </c>
      <c r="O1825" s="145"/>
    </row>
    <row r="1826" spans="1:15" s="181" customFormat="1" ht="29.25" customHeight="1">
      <c r="A1826" s="195">
        <v>40801</v>
      </c>
      <c r="B1826" s="162" t="s">
        <v>509</v>
      </c>
      <c r="C1826" s="193" t="s">
        <v>513</v>
      </c>
      <c r="D1826" s="187" t="s">
        <v>512</v>
      </c>
      <c r="E1826" s="171" t="s">
        <v>12</v>
      </c>
      <c r="F1826" s="103" t="s">
        <v>147</v>
      </c>
      <c r="G1826" s="98">
        <v>0</v>
      </c>
      <c r="H1826" s="92" t="s">
        <v>70</v>
      </c>
      <c r="I1826" s="197">
        <v>9</v>
      </c>
      <c r="J1826" s="177">
        <v>40801</v>
      </c>
      <c r="K1826" s="89">
        <v>100000</v>
      </c>
      <c r="L1826" s="132">
        <f>K1826</f>
        <v>100000</v>
      </c>
      <c r="M1826" s="154" t="s">
        <v>353</v>
      </c>
    </row>
    <row r="1827" spans="1:15" s="258" customFormat="1" ht="29.25" customHeight="1">
      <c r="A1827" s="195">
        <v>40801</v>
      </c>
      <c r="B1827" s="162" t="s">
        <v>510</v>
      </c>
      <c r="C1827" s="193" t="s">
        <v>511</v>
      </c>
      <c r="D1827" s="171" t="s">
        <v>145</v>
      </c>
      <c r="E1827" s="171" t="s">
        <v>12</v>
      </c>
      <c r="F1827" s="103" t="s">
        <v>147</v>
      </c>
      <c r="G1827" s="98">
        <v>0</v>
      </c>
      <c r="H1827" s="92" t="s">
        <v>70</v>
      </c>
      <c r="I1827" s="197">
        <v>9</v>
      </c>
      <c r="J1827" s="214">
        <v>40801</v>
      </c>
      <c r="K1827" s="89">
        <v>1300000</v>
      </c>
      <c r="L1827" s="132">
        <f>K1827</f>
        <v>1300000</v>
      </c>
      <c r="M1827" s="154" t="s">
        <v>353</v>
      </c>
    </row>
    <row r="1828" spans="1:15" s="258" customFormat="1" ht="29.25" customHeight="1">
      <c r="A1828" s="190"/>
      <c r="B1828" s="215">
        <v>10107</v>
      </c>
      <c r="C1828" s="186"/>
      <c r="D1828" s="172"/>
      <c r="E1828" s="172"/>
      <c r="F1828" s="104"/>
      <c r="G1828" s="100"/>
      <c r="H1828" s="82"/>
      <c r="I1828" s="205"/>
      <c r="J1828" s="214">
        <v>41088</v>
      </c>
      <c r="K1828" s="102">
        <v>-15</v>
      </c>
      <c r="L1828" s="132">
        <f>L1827+K1828</f>
        <v>1299985</v>
      </c>
      <c r="M1828" s="178" t="s">
        <v>492</v>
      </c>
    </row>
    <row r="1829" spans="1:15" s="258" customFormat="1" ht="29.25" customHeight="1">
      <c r="A1829" s="190"/>
      <c r="B1829" s="215">
        <v>10107</v>
      </c>
      <c r="C1829" s="186"/>
      <c r="D1829" s="172"/>
      <c r="E1829" s="172"/>
      <c r="F1829" s="104"/>
      <c r="G1829" s="100"/>
      <c r="H1829" s="82"/>
      <c r="I1829" s="205"/>
      <c r="J1829" s="177">
        <v>41179</v>
      </c>
      <c r="K1829" s="89">
        <v>-42</v>
      </c>
      <c r="L1829" s="132">
        <f>L1828+K1829</f>
        <v>1299943</v>
      </c>
      <c r="M1829" s="178" t="s">
        <v>492</v>
      </c>
      <c r="O1829" s="145"/>
    </row>
    <row r="1830" spans="1:15" s="258" customFormat="1" ht="29.25" customHeight="1">
      <c r="A1830" s="190"/>
      <c r="B1830" s="215">
        <v>10107</v>
      </c>
      <c r="C1830" s="186"/>
      <c r="D1830" s="172"/>
      <c r="E1830" s="172"/>
      <c r="F1830" s="104"/>
      <c r="G1830" s="100"/>
      <c r="H1830" s="82"/>
      <c r="I1830" s="205"/>
      <c r="J1830" s="177">
        <v>41198</v>
      </c>
      <c r="K1830" s="89">
        <v>140000</v>
      </c>
      <c r="L1830" s="132">
        <f>L1829+K1830</f>
        <v>1439943</v>
      </c>
      <c r="M1830" s="154" t="s">
        <v>353</v>
      </c>
      <c r="O1830" s="145"/>
    </row>
    <row r="1831" spans="1:15" s="258" customFormat="1" ht="29.25" customHeight="1">
      <c r="A1831" s="190"/>
      <c r="B1831" s="215">
        <v>10107</v>
      </c>
      <c r="C1831" s="186"/>
      <c r="D1831" s="172"/>
      <c r="E1831" s="172"/>
      <c r="F1831" s="104"/>
      <c r="G1831" s="100"/>
      <c r="H1831" s="82"/>
      <c r="I1831" s="205"/>
      <c r="J1831" s="177">
        <v>41270</v>
      </c>
      <c r="K1831" s="89">
        <v>-8</v>
      </c>
      <c r="L1831" s="132">
        <f>L1830+K1831</f>
        <v>1439935</v>
      </c>
      <c r="M1831" s="178" t="s">
        <v>492</v>
      </c>
      <c r="O1831" s="145"/>
    </row>
    <row r="1832" spans="1:15" s="181" customFormat="1" ht="29.25" customHeight="1">
      <c r="A1832" s="195">
        <v>40892</v>
      </c>
      <c r="B1832" s="162" t="s">
        <v>517</v>
      </c>
      <c r="C1832" s="193" t="s">
        <v>518</v>
      </c>
      <c r="D1832" s="187" t="s">
        <v>98</v>
      </c>
      <c r="E1832" s="171" t="s">
        <v>12</v>
      </c>
      <c r="F1832" s="103" t="s">
        <v>147</v>
      </c>
      <c r="G1832" s="98">
        <v>0</v>
      </c>
      <c r="H1832" s="92" t="s">
        <v>70</v>
      </c>
      <c r="I1832" s="197">
        <v>9</v>
      </c>
      <c r="J1832" s="177">
        <v>40892</v>
      </c>
      <c r="K1832" s="89">
        <v>200000</v>
      </c>
      <c r="L1832" s="132">
        <v>200000</v>
      </c>
      <c r="M1832" s="154" t="s">
        <v>353</v>
      </c>
    </row>
    <row r="1833" spans="1:15" s="181" customFormat="1" ht="29.25" customHeight="1">
      <c r="A1833" s="190"/>
      <c r="B1833" s="215">
        <v>1002097</v>
      </c>
      <c r="C1833" s="186"/>
      <c r="D1833" s="188"/>
      <c r="E1833" s="172"/>
      <c r="F1833" s="104"/>
      <c r="G1833" s="100"/>
      <c r="H1833" s="82"/>
      <c r="I1833" s="205"/>
      <c r="J1833" s="214">
        <v>41015</v>
      </c>
      <c r="K1833" s="102">
        <v>600000</v>
      </c>
      <c r="L1833" s="132">
        <f t="shared" ref="L1833:L1840" si="234">L1832+K1833</f>
        <v>800000</v>
      </c>
      <c r="M1833" s="178" t="s">
        <v>353</v>
      </c>
    </row>
    <row r="1834" spans="1:15" s="258" customFormat="1" ht="29.25" customHeight="1">
      <c r="A1834" s="190"/>
      <c r="B1834" s="215">
        <v>1002097</v>
      </c>
      <c r="C1834" s="186"/>
      <c r="D1834" s="172"/>
      <c r="E1834" s="172"/>
      <c r="F1834" s="104"/>
      <c r="G1834" s="100"/>
      <c r="H1834" s="82"/>
      <c r="I1834" s="205"/>
      <c r="J1834" s="177">
        <v>41088</v>
      </c>
      <c r="K1834" s="89">
        <v>-3</v>
      </c>
      <c r="L1834" s="132">
        <f t="shared" si="234"/>
        <v>799997</v>
      </c>
      <c r="M1834" s="178" t="s">
        <v>492</v>
      </c>
    </row>
    <row r="1835" spans="1:15" s="258" customFormat="1" ht="29.25" customHeight="1">
      <c r="A1835" s="190"/>
      <c r="B1835" s="215">
        <v>1002097</v>
      </c>
      <c r="C1835" s="186"/>
      <c r="D1835" s="172"/>
      <c r="E1835" s="172"/>
      <c r="F1835" s="104"/>
      <c r="G1835" s="100"/>
      <c r="H1835" s="82"/>
      <c r="I1835" s="205"/>
      <c r="J1835" s="169">
        <v>41137</v>
      </c>
      <c r="K1835" s="89">
        <v>110000</v>
      </c>
      <c r="L1835" s="132">
        <f t="shared" si="234"/>
        <v>909997</v>
      </c>
      <c r="M1835" s="154" t="s">
        <v>353</v>
      </c>
    </row>
    <row r="1836" spans="1:15" s="258" customFormat="1" ht="29.25" customHeight="1">
      <c r="A1836" s="190"/>
      <c r="B1836" s="215">
        <v>1002097</v>
      </c>
      <c r="C1836" s="186"/>
      <c r="D1836" s="172"/>
      <c r="E1836" s="172"/>
      <c r="F1836" s="104"/>
      <c r="G1836" s="100"/>
      <c r="H1836" s="82"/>
      <c r="I1836" s="205"/>
      <c r="J1836" s="177">
        <v>41179</v>
      </c>
      <c r="K1836" s="89">
        <v>-13</v>
      </c>
      <c r="L1836" s="132">
        <f t="shared" si="234"/>
        <v>909984</v>
      </c>
      <c r="M1836" s="178" t="s">
        <v>492</v>
      </c>
      <c r="O1836" s="145"/>
    </row>
    <row r="1837" spans="1:15" s="258" customFormat="1" ht="29.25" customHeight="1">
      <c r="A1837" s="190"/>
      <c r="B1837" s="215">
        <v>1002097</v>
      </c>
      <c r="C1837" s="186"/>
      <c r="D1837" s="172"/>
      <c r="E1837" s="172"/>
      <c r="F1837" s="104"/>
      <c r="G1837" s="100"/>
      <c r="H1837" s="82"/>
      <c r="I1837" s="205"/>
      <c r="J1837" s="177">
        <v>41198</v>
      </c>
      <c r="K1837" s="89">
        <v>1270000</v>
      </c>
      <c r="L1837" s="132">
        <f t="shared" si="234"/>
        <v>2179984</v>
      </c>
      <c r="M1837" s="154" t="s">
        <v>353</v>
      </c>
      <c r="O1837" s="145"/>
    </row>
    <row r="1838" spans="1:15" s="258" customFormat="1" ht="29.25" customHeight="1">
      <c r="A1838" s="190"/>
      <c r="B1838" s="215">
        <v>1002097</v>
      </c>
      <c r="C1838" s="186"/>
      <c r="D1838" s="172"/>
      <c r="E1838" s="172"/>
      <c r="F1838" s="104"/>
      <c r="G1838" s="100"/>
      <c r="H1838" s="82"/>
      <c r="I1838" s="205"/>
      <c r="J1838" s="177">
        <v>41228</v>
      </c>
      <c r="K1838" s="89">
        <v>230000</v>
      </c>
      <c r="L1838" s="132">
        <f t="shared" si="234"/>
        <v>2409984</v>
      </c>
      <c r="M1838" s="154" t="s">
        <v>353</v>
      </c>
      <c r="O1838" s="145"/>
    </row>
    <row r="1839" spans="1:15" s="258" customFormat="1" ht="29.25" customHeight="1">
      <c r="A1839" s="190"/>
      <c r="B1839" s="215">
        <v>1002097</v>
      </c>
      <c r="C1839" s="186"/>
      <c r="D1839" s="172"/>
      <c r="E1839" s="172"/>
      <c r="F1839" s="104"/>
      <c r="G1839" s="100"/>
      <c r="H1839" s="82"/>
      <c r="I1839" s="205"/>
      <c r="J1839" s="177">
        <v>41270</v>
      </c>
      <c r="K1839" s="89">
        <v>-5</v>
      </c>
      <c r="L1839" s="132">
        <f t="shared" si="234"/>
        <v>2409979</v>
      </c>
      <c r="M1839" s="178" t="s">
        <v>492</v>
      </c>
      <c r="O1839" s="145"/>
    </row>
    <row r="1840" spans="1:15" s="258" customFormat="1" ht="29.25" customHeight="1">
      <c r="A1840" s="190"/>
      <c r="B1840" s="215">
        <v>1002097</v>
      </c>
      <c r="C1840" s="186"/>
      <c r="D1840" s="172"/>
      <c r="E1840" s="172"/>
      <c r="F1840" s="104"/>
      <c r="G1840" s="100"/>
      <c r="H1840" s="82"/>
      <c r="I1840" s="205"/>
      <c r="J1840" s="177">
        <v>41290</v>
      </c>
      <c r="K1840" s="89">
        <v>990000</v>
      </c>
      <c r="L1840" s="132">
        <f t="shared" si="234"/>
        <v>3399979</v>
      </c>
      <c r="M1840" s="154" t="s">
        <v>353</v>
      </c>
      <c r="O1840" s="145"/>
    </row>
    <row r="1841" spans="1:15" s="181" customFormat="1" ht="29.25" customHeight="1">
      <c r="A1841" s="195">
        <v>40921</v>
      </c>
      <c r="B1841" s="162" t="s">
        <v>520</v>
      </c>
      <c r="C1841" s="193" t="s">
        <v>521</v>
      </c>
      <c r="D1841" s="187" t="s">
        <v>98</v>
      </c>
      <c r="E1841" s="171" t="s">
        <v>12</v>
      </c>
      <c r="F1841" s="103" t="s">
        <v>147</v>
      </c>
      <c r="G1841" s="98">
        <v>0</v>
      </c>
      <c r="H1841" s="92" t="s">
        <v>70</v>
      </c>
      <c r="I1841" s="197">
        <v>9</v>
      </c>
      <c r="J1841" s="177">
        <v>40921</v>
      </c>
      <c r="K1841" s="89">
        <v>100000</v>
      </c>
      <c r="L1841" s="132">
        <v>100000</v>
      </c>
      <c r="M1841" s="154" t="s">
        <v>353</v>
      </c>
    </row>
    <row r="1842" spans="1:15" s="258" customFormat="1" ht="29.25" customHeight="1">
      <c r="A1842" s="195">
        <v>40983</v>
      </c>
      <c r="B1842" s="232" t="s">
        <v>523</v>
      </c>
      <c r="C1842" s="193" t="s">
        <v>524</v>
      </c>
      <c r="D1842" s="171" t="s">
        <v>117</v>
      </c>
      <c r="E1842" s="171" t="s">
        <v>12</v>
      </c>
      <c r="F1842" s="103" t="s">
        <v>147</v>
      </c>
      <c r="G1842" s="98">
        <v>0</v>
      </c>
      <c r="H1842" s="233" t="s">
        <v>70</v>
      </c>
      <c r="I1842" s="213">
        <v>9</v>
      </c>
      <c r="J1842" s="214">
        <v>40983</v>
      </c>
      <c r="K1842" s="102">
        <v>100000</v>
      </c>
      <c r="L1842" s="132">
        <v>100000</v>
      </c>
      <c r="M1842" s="178" t="s">
        <v>353</v>
      </c>
    </row>
    <row r="1843" spans="1:15" s="258" customFormat="1" ht="29.25" customHeight="1">
      <c r="A1843" s="195">
        <v>41074</v>
      </c>
      <c r="B1843" s="162" t="s">
        <v>530</v>
      </c>
      <c r="C1843" s="193" t="s">
        <v>529</v>
      </c>
      <c r="D1843" s="187" t="s">
        <v>106</v>
      </c>
      <c r="E1843" s="171" t="s">
        <v>12</v>
      </c>
      <c r="F1843" s="103" t="s">
        <v>147</v>
      </c>
      <c r="G1843" s="98">
        <v>0</v>
      </c>
      <c r="H1843" s="92" t="s">
        <v>70</v>
      </c>
      <c r="I1843" s="197">
        <v>9</v>
      </c>
      <c r="J1843" s="177">
        <v>41074</v>
      </c>
      <c r="K1843" s="89">
        <v>940000</v>
      </c>
      <c r="L1843" s="132">
        <f>K1843</f>
        <v>940000</v>
      </c>
      <c r="M1843" s="154" t="s">
        <v>353</v>
      </c>
    </row>
    <row r="1844" spans="1:15" s="258" customFormat="1" ht="29.25" customHeight="1">
      <c r="A1844" s="190"/>
      <c r="B1844" s="215">
        <v>1001111</v>
      </c>
      <c r="C1844" s="186"/>
      <c r="D1844" s="172"/>
      <c r="E1844" s="172"/>
      <c r="F1844" s="104"/>
      <c r="G1844" s="100"/>
      <c r="H1844" s="82"/>
      <c r="I1844" s="205"/>
      <c r="J1844" s="177">
        <v>41088</v>
      </c>
      <c r="K1844" s="89">
        <v>205242</v>
      </c>
      <c r="L1844" s="132">
        <f>L1843+K1844</f>
        <v>1145242</v>
      </c>
      <c r="M1844" s="178" t="s">
        <v>492</v>
      </c>
    </row>
    <row r="1845" spans="1:15" s="258" customFormat="1" ht="29.25" customHeight="1">
      <c r="A1845" s="190"/>
      <c r="B1845" s="215">
        <v>1001111</v>
      </c>
      <c r="C1845" s="186"/>
      <c r="D1845" s="172"/>
      <c r="E1845" s="172"/>
      <c r="F1845" s="104"/>
      <c r="G1845" s="100"/>
      <c r="H1845" s="82"/>
      <c r="I1845" s="205"/>
      <c r="J1845" s="177">
        <v>41179</v>
      </c>
      <c r="K1845" s="89">
        <v>-3</v>
      </c>
      <c r="L1845" s="132">
        <f>L1844+K1845</f>
        <v>1145239</v>
      </c>
      <c r="M1845" s="154" t="s">
        <v>492</v>
      </c>
      <c r="O1845" s="145"/>
    </row>
    <row r="1846" spans="1:15" s="258" customFormat="1" ht="29.25" customHeight="1">
      <c r="A1846" s="190"/>
      <c r="B1846" s="215">
        <v>1001111</v>
      </c>
      <c r="C1846" s="186"/>
      <c r="D1846" s="172"/>
      <c r="E1846" s="172"/>
      <c r="F1846" s="104"/>
      <c r="G1846" s="100"/>
      <c r="H1846" s="82"/>
      <c r="I1846" s="205"/>
      <c r="J1846" s="177">
        <v>41270</v>
      </c>
      <c r="K1846" s="89">
        <v>-1</v>
      </c>
      <c r="L1846" s="132">
        <f>L1845+K1846</f>
        <v>1145238</v>
      </c>
      <c r="M1846" s="154" t="s">
        <v>492</v>
      </c>
      <c r="O1846" s="145"/>
    </row>
    <row r="1847" spans="1:15" s="258" customFormat="1" ht="29.25" customHeight="1">
      <c r="A1847" s="190"/>
      <c r="B1847" s="215">
        <v>1001111</v>
      </c>
      <c r="C1847" s="186"/>
      <c r="D1847" s="172"/>
      <c r="E1847" s="172"/>
      <c r="F1847" s="104"/>
      <c r="G1847" s="100"/>
      <c r="H1847" s="82"/>
      <c r="I1847" s="205"/>
      <c r="J1847" s="177">
        <v>41290</v>
      </c>
      <c r="K1847" s="89">
        <v>10000</v>
      </c>
      <c r="L1847" s="132">
        <f>L1846+K1847</f>
        <v>1155238</v>
      </c>
      <c r="M1847" s="154" t="s">
        <v>353</v>
      </c>
      <c r="O1847" s="145"/>
    </row>
    <row r="1848" spans="1:15" s="181" customFormat="1" ht="29.25" customHeight="1">
      <c r="A1848" s="195">
        <v>41228</v>
      </c>
      <c r="B1848" s="162" t="s">
        <v>543</v>
      </c>
      <c r="C1848" s="193" t="s">
        <v>544</v>
      </c>
      <c r="D1848" s="187" t="s">
        <v>98</v>
      </c>
      <c r="E1848" s="171" t="s">
        <v>12</v>
      </c>
      <c r="F1848" s="103" t="s">
        <v>147</v>
      </c>
      <c r="G1848" s="98">
        <v>0</v>
      </c>
      <c r="H1848" s="92" t="s">
        <v>70</v>
      </c>
      <c r="I1848" s="197">
        <v>9</v>
      </c>
      <c r="J1848" s="177">
        <v>41228</v>
      </c>
      <c r="K1848" s="89">
        <v>30000</v>
      </c>
      <c r="L1848" s="132">
        <f>K1848</f>
        <v>30000</v>
      </c>
      <c r="M1848" s="154" t="s">
        <v>353</v>
      </c>
    </row>
    <row r="1849" spans="1:15" s="258" customFormat="1" ht="29.25" customHeight="1">
      <c r="A1849" s="190"/>
      <c r="B1849" s="215">
        <v>1002292</v>
      </c>
      <c r="C1849" s="186"/>
      <c r="D1849" s="172"/>
      <c r="E1849" s="172"/>
      <c r="F1849" s="104"/>
      <c r="G1849" s="100"/>
      <c r="H1849" s="82"/>
      <c r="I1849" s="205"/>
      <c r="J1849" s="177">
        <v>41257</v>
      </c>
      <c r="K1849" s="89">
        <v>70000</v>
      </c>
      <c r="L1849" s="132">
        <f>L1848+K1849</f>
        <v>100000</v>
      </c>
      <c r="M1849" s="178" t="s">
        <v>353</v>
      </c>
      <c r="O1849" s="145"/>
    </row>
    <row r="1850" spans="1:15" s="258" customFormat="1" ht="29.25" customHeight="1">
      <c r="A1850" s="190"/>
      <c r="B1850" s="215">
        <v>1002292</v>
      </c>
      <c r="C1850" s="186"/>
      <c r="D1850" s="172"/>
      <c r="E1850" s="172"/>
      <c r="F1850" s="104"/>
      <c r="G1850" s="100"/>
      <c r="H1850" s="82"/>
      <c r="I1850" s="205"/>
      <c r="J1850" s="177">
        <v>41290</v>
      </c>
      <c r="K1850" s="89">
        <v>-10000</v>
      </c>
      <c r="L1850" s="132">
        <f>L1849+K1850</f>
        <v>90000</v>
      </c>
      <c r="M1850" s="154" t="s">
        <v>353</v>
      </c>
      <c r="O1850" s="145"/>
    </row>
    <row r="1851" spans="1:15" s="181" customFormat="1" ht="29.25" customHeight="1" thickBot="1">
      <c r="A1851" s="262">
        <v>41257</v>
      </c>
      <c r="B1851" s="263" t="s">
        <v>546</v>
      </c>
      <c r="C1851" s="264" t="s">
        <v>547</v>
      </c>
      <c r="D1851" s="265" t="s">
        <v>64</v>
      </c>
      <c r="E1851" s="266" t="s">
        <v>12</v>
      </c>
      <c r="F1851" s="267" t="s">
        <v>147</v>
      </c>
      <c r="G1851" s="268"/>
      <c r="H1851" s="269" t="s">
        <v>70</v>
      </c>
      <c r="I1851" s="270">
        <v>9</v>
      </c>
      <c r="J1851" s="271">
        <v>41257</v>
      </c>
      <c r="K1851" s="272">
        <v>10000</v>
      </c>
      <c r="L1851" s="273">
        <f>K1851</f>
        <v>10000</v>
      </c>
      <c r="M1851" s="252" t="s">
        <v>353</v>
      </c>
    </row>
    <row r="1852" spans="1:15" s="258" customFormat="1">
      <c r="A1852" s="176"/>
      <c r="B1852" s="229"/>
      <c r="C1852" s="151"/>
      <c r="D1852" s="184"/>
      <c r="E1852" s="185"/>
      <c r="F1852" s="120"/>
      <c r="G1852" s="121"/>
      <c r="H1852" s="122"/>
      <c r="I1852" s="184"/>
      <c r="J1852" s="157"/>
      <c r="K1852" s="123"/>
      <c r="L1852" s="124"/>
      <c r="M1852" s="199"/>
    </row>
    <row r="1853" spans="1:15" s="258" customFormat="1" ht="14.4" thickBot="1">
      <c r="A1853" s="144"/>
      <c r="B1853" s="149"/>
      <c r="C1853" s="151"/>
      <c r="D1853" s="144"/>
      <c r="E1853" s="144"/>
      <c r="F1853" s="166" t="s">
        <v>51</v>
      </c>
      <c r="G1853" s="208">
        <f>SUM(G15:G1851)</f>
        <v>23831570000</v>
      </c>
      <c r="H1853" s="278" t="s">
        <v>52</v>
      </c>
      <c r="I1853" s="278"/>
      <c r="J1853" s="278"/>
      <c r="K1853" s="183">
        <f>SUM(K15:K1851)</f>
        <v>6039454003.9099979</v>
      </c>
      <c r="M1853" s="145"/>
    </row>
    <row r="1854" spans="1:15" s="258" customFormat="1" ht="14.4" thickTop="1">
      <c r="A1854" s="144"/>
      <c r="B1854" s="181"/>
      <c r="D1854" s="144"/>
      <c r="E1854" s="144"/>
      <c r="F1854" s="259"/>
      <c r="H1854" s="180"/>
      <c r="I1854" s="144"/>
      <c r="J1854" s="144"/>
      <c r="M1854" s="145"/>
    </row>
    <row r="1855" spans="1:15" s="258" customFormat="1" ht="14.4" thickBot="1">
      <c r="A1855" s="144"/>
      <c r="D1855" s="144"/>
      <c r="E1855" s="144"/>
      <c r="F1855" s="259"/>
      <c r="G1855" s="138" t="s">
        <v>59</v>
      </c>
      <c r="H1855" s="139"/>
      <c r="I1855" s="139"/>
      <c r="J1855" s="140"/>
      <c r="K1855" s="216">
        <f>SUM(G1853+K1853)</f>
        <v>29871024003.909996</v>
      </c>
      <c r="M1855" s="145"/>
    </row>
    <row r="1856" spans="1:15" s="258" customFormat="1" ht="14.4" thickTop="1">
      <c r="A1856" s="144"/>
      <c r="D1856" s="144"/>
      <c r="E1856" s="144"/>
      <c r="F1856" s="259"/>
      <c r="H1856" s="180"/>
      <c r="I1856" s="144"/>
      <c r="J1856" s="180"/>
      <c r="K1856" s="181"/>
      <c r="M1856" s="237"/>
    </row>
    <row r="1857" spans="1:13" s="258" customFormat="1">
      <c r="A1857" s="294" t="s">
        <v>40</v>
      </c>
      <c r="B1857" s="294"/>
      <c r="C1857" s="294"/>
      <c r="D1857" s="294"/>
      <c r="E1857" s="294"/>
      <c r="F1857" s="294"/>
      <c r="G1857" s="294"/>
      <c r="H1857" s="294"/>
      <c r="I1857" s="294"/>
      <c r="J1857" s="294"/>
      <c r="K1857" s="294"/>
      <c r="L1857" s="294"/>
      <c r="M1857" s="294"/>
    </row>
    <row r="1858" spans="1:13" s="258" customFormat="1">
      <c r="A1858" s="294" t="s">
        <v>53</v>
      </c>
      <c r="B1858" s="294"/>
      <c r="C1858" s="294"/>
      <c r="D1858" s="294"/>
      <c r="E1858" s="294"/>
      <c r="F1858" s="294"/>
      <c r="G1858" s="294"/>
      <c r="H1858" s="294"/>
      <c r="I1858" s="294"/>
      <c r="J1858" s="294"/>
      <c r="K1858" s="294"/>
      <c r="L1858" s="294"/>
      <c r="M1858" s="294"/>
    </row>
    <row r="1859" spans="1:13" s="258" customFormat="1">
      <c r="A1859" s="294" t="s">
        <v>179</v>
      </c>
      <c r="B1859" s="294"/>
      <c r="C1859" s="294"/>
      <c r="D1859" s="294"/>
      <c r="E1859" s="294"/>
      <c r="F1859" s="294"/>
      <c r="G1859" s="294"/>
      <c r="H1859" s="294"/>
      <c r="I1859" s="294"/>
      <c r="J1859" s="294"/>
      <c r="K1859" s="294"/>
      <c r="L1859" s="294"/>
      <c r="M1859" s="294"/>
    </row>
    <row r="1860" spans="1:13" s="258" customFormat="1">
      <c r="A1860" s="281" t="s">
        <v>308</v>
      </c>
      <c r="B1860" s="281"/>
      <c r="C1860" s="281"/>
      <c r="D1860" s="281"/>
      <c r="E1860" s="281"/>
      <c r="F1860" s="281"/>
      <c r="G1860" s="281"/>
      <c r="H1860" s="281"/>
      <c r="I1860" s="281"/>
      <c r="J1860" s="281"/>
      <c r="K1860" s="281"/>
      <c r="L1860" s="281"/>
      <c r="M1860" s="281"/>
    </row>
    <row r="1861" spans="1:13" s="258" customFormat="1">
      <c r="A1861" s="275" t="s">
        <v>443</v>
      </c>
      <c r="B1861" s="275"/>
      <c r="C1861" s="275"/>
      <c r="D1861" s="275"/>
      <c r="E1861" s="275"/>
      <c r="F1861" s="275"/>
      <c r="G1861" s="275"/>
      <c r="H1861" s="275"/>
      <c r="I1861" s="275"/>
      <c r="J1861" s="275"/>
      <c r="K1861" s="275"/>
      <c r="L1861" s="275"/>
      <c r="M1861" s="275"/>
    </row>
    <row r="1862" spans="1:13" s="258" customFormat="1">
      <c r="A1862" s="275" t="s">
        <v>444</v>
      </c>
      <c r="B1862" s="275"/>
      <c r="C1862" s="275"/>
      <c r="D1862" s="275"/>
      <c r="E1862" s="275"/>
      <c r="F1862" s="275"/>
      <c r="G1862" s="275"/>
      <c r="H1862" s="275"/>
      <c r="I1862" s="275"/>
      <c r="J1862" s="275"/>
      <c r="K1862" s="275"/>
      <c r="L1862" s="275"/>
      <c r="M1862" s="275"/>
    </row>
    <row r="1863" spans="1:13" s="258" customFormat="1">
      <c r="A1863" s="275" t="s">
        <v>445</v>
      </c>
      <c r="B1863" s="275"/>
      <c r="C1863" s="275"/>
      <c r="D1863" s="275"/>
      <c r="E1863" s="275"/>
      <c r="F1863" s="275"/>
      <c r="G1863" s="275"/>
      <c r="H1863" s="275"/>
      <c r="I1863" s="275"/>
      <c r="J1863" s="275"/>
      <c r="K1863" s="275"/>
      <c r="L1863" s="275"/>
      <c r="M1863" s="275"/>
    </row>
    <row r="1864" spans="1:13" s="258" customFormat="1">
      <c r="A1864" s="275" t="s">
        <v>446</v>
      </c>
      <c r="B1864" s="275"/>
      <c r="C1864" s="275"/>
      <c r="D1864" s="275"/>
      <c r="E1864" s="275"/>
      <c r="F1864" s="275"/>
      <c r="G1864" s="275"/>
      <c r="H1864" s="275"/>
      <c r="I1864" s="275"/>
      <c r="J1864" s="275"/>
      <c r="K1864" s="275"/>
      <c r="L1864" s="275"/>
      <c r="M1864" s="275"/>
    </row>
    <row r="1865" spans="1:13" s="258" customFormat="1">
      <c r="A1865" s="275" t="s">
        <v>447</v>
      </c>
      <c r="B1865" s="275"/>
      <c r="C1865" s="275"/>
      <c r="D1865" s="275"/>
      <c r="E1865" s="275"/>
      <c r="F1865" s="275"/>
      <c r="G1865" s="275"/>
      <c r="H1865" s="275"/>
      <c r="I1865" s="275"/>
      <c r="J1865" s="275"/>
      <c r="K1865" s="275"/>
      <c r="L1865" s="275"/>
      <c r="M1865" s="275"/>
    </row>
    <row r="1866" spans="1:13" s="258" customFormat="1" ht="14.25" customHeight="1">
      <c r="A1866" s="295" t="s">
        <v>448</v>
      </c>
      <c r="B1866" s="295"/>
      <c r="C1866" s="295"/>
      <c r="D1866" s="295"/>
      <c r="E1866" s="295"/>
      <c r="F1866" s="295"/>
      <c r="G1866" s="295"/>
      <c r="H1866" s="295"/>
      <c r="I1866" s="295"/>
      <c r="J1866" s="295"/>
      <c r="K1866" s="295"/>
      <c r="L1866" s="295"/>
      <c r="M1866" s="295"/>
    </row>
    <row r="1867" spans="1:13" s="258" customFormat="1" ht="14.25" customHeight="1">
      <c r="A1867" s="295" t="s">
        <v>449</v>
      </c>
      <c r="B1867" s="295"/>
      <c r="C1867" s="295"/>
      <c r="D1867" s="295"/>
      <c r="E1867" s="295"/>
      <c r="F1867" s="295"/>
      <c r="G1867" s="295"/>
      <c r="H1867" s="295"/>
      <c r="I1867" s="295"/>
      <c r="J1867" s="295"/>
      <c r="K1867" s="295"/>
      <c r="L1867" s="295"/>
      <c r="M1867" s="295"/>
    </row>
    <row r="1868" spans="1:13" s="258" customFormat="1">
      <c r="A1868" s="281" t="s">
        <v>504</v>
      </c>
      <c r="B1868" s="281"/>
      <c r="C1868" s="281"/>
      <c r="D1868" s="281"/>
      <c r="E1868" s="281"/>
      <c r="F1868" s="281"/>
      <c r="G1868" s="281"/>
      <c r="H1868" s="281"/>
      <c r="I1868" s="281"/>
      <c r="J1868" s="281"/>
      <c r="K1868" s="281"/>
      <c r="L1868" s="281"/>
      <c r="M1868" s="281"/>
    </row>
    <row r="1869" spans="1:13" s="258" customFormat="1">
      <c r="A1869" s="259" t="s">
        <v>505</v>
      </c>
      <c r="B1869" s="182"/>
      <c r="C1869" s="182"/>
      <c r="D1869" s="182"/>
      <c r="E1869" s="182"/>
      <c r="F1869" s="182"/>
      <c r="G1869" s="182"/>
      <c r="H1869" s="182"/>
      <c r="I1869" s="146"/>
      <c r="J1869" s="182"/>
      <c r="K1869" s="182"/>
      <c r="L1869" s="182"/>
      <c r="M1869" s="182"/>
    </row>
    <row r="1870" spans="1:13" s="258" customFormat="1">
      <c r="A1870" s="281" t="s">
        <v>535</v>
      </c>
      <c r="B1870" s="281"/>
      <c r="C1870" s="281"/>
      <c r="D1870" s="281"/>
      <c r="E1870" s="281"/>
      <c r="F1870" s="281"/>
      <c r="G1870" s="281"/>
      <c r="H1870" s="281"/>
      <c r="I1870" s="281"/>
      <c r="J1870" s="281"/>
      <c r="K1870" s="281"/>
      <c r="L1870" s="281"/>
      <c r="M1870" s="281"/>
    </row>
    <row r="1871" spans="1:13" s="258" customFormat="1">
      <c r="A1871" s="281" t="s">
        <v>516</v>
      </c>
      <c r="B1871" s="281"/>
      <c r="C1871" s="281"/>
      <c r="D1871" s="281"/>
      <c r="E1871" s="281"/>
      <c r="F1871" s="281"/>
      <c r="G1871" s="281"/>
      <c r="H1871" s="281"/>
      <c r="I1871" s="281"/>
      <c r="J1871" s="281"/>
      <c r="K1871" s="281"/>
      <c r="L1871" s="281"/>
      <c r="M1871" s="281"/>
    </row>
    <row r="1872" spans="1:13" s="258" customFormat="1">
      <c r="A1872" s="182"/>
      <c r="B1872" s="182"/>
      <c r="C1872" s="182"/>
      <c r="D1872" s="182"/>
      <c r="E1872" s="182"/>
      <c r="F1872" s="182"/>
      <c r="G1872" s="182"/>
      <c r="H1872" s="182"/>
      <c r="I1872" s="146"/>
      <c r="J1872" s="182"/>
      <c r="K1872" s="182"/>
      <c r="L1872" s="182"/>
      <c r="M1872" s="182"/>
    </row>
    <row r="1873" spans="1:13" s="258" customFormat="1">
      <c r="A1873" s="281" t="s">
        <v>297</v>
      </c>
      <c r="B1873" s="281"/>
      <c r="C1873" s="281"/>
      <c r="D1873" s="281"/>
      <c r="E1873" s="281"/>
      <c r="F1873" s="281"/>
      <c r="G1873" s="281"/>
      <c r="H1873" s="281"/>
      <c r="I1873" s="281"/>
      <c r="J1873" s="281"/>
      <c r="K1873" s="281"/>
      <c r="L1873" s="281"/>
      <c r="M1873" s="281"/>
    </row>
    <row r="1874" spans="1:13" s="258" customFormat="1">
      <c r="A1874" s="275" t="s">
        <v>502</v>
      </c>
      <c r="B1874" s="275"/>
      <c r="C1874" s="275"/>
      <c r="D1874" s="275"/>
      <c r="E1874" s="275"/>
      <c r="F1874" s="275"/>
      <c r="G1874" s="275"/>
      <c r="H1874" s="275"/>
      <c r="I1874" s="275"/>
      <c r="J1874" s="275"/>
      <c r="K1874" s="275"/>
      <c r="L1874" s="275"/>
      <c r="M1874" s="275"/>
    </row>
    <row r="1875" spans="1:13" s="258" customFormat="1">
      <c r="A1875" s="281" t="s">
        <v>298</v>
      </c>
      <c r="B1875" s="281"/>
      <c r="C1875" s="281"/>
      <c r="D1875" s="281"/>
      <c r="E1875" s="281"/>
      <c r="F1875" s="281"/>
      <c r="G1875" s="281"/>
      <c r="H1875" s="281"/>
      <c r="I1875" s="281"/>
      <c r="J1875" s="281"/>
      <c r="K1875" s="281"/>
      <c r="L1875" s="281"/>
      <c r="M1875" s="281"/>
    </row>
    <row r="1876" spans="1:13" s="258" customFormat="1">
      <c r="A1876" s="275" t="s">
        <v>299</v>
      </c>
      <c r="B1876" s="275"/>
      <c r="C1876" s="275"/>
      <c r="D1876" s="275"/>
      <c r="E1876" s="275"/>
      <c r="F1876" s="275"/>
      <c r="G1876" s="275"/>
      <c r="H1876" s="275"/>
      <c r="I1876" s="275"/>
      <c r="J1876" s="275"/>
      <c r="K1876" s="275"/>
      <c r="L1876" s="275"/>
      <c r="M1876" s="275"/>
    </row>
    <row r="1877" spans="1:13" s="258" customFormat="1">
      <c r="A1877" s="275" t="s">
        <v>455</v>
      </c>
      <c r="B1877" s="275"/>
      <c r="C1877" s="275"/>
      <c r="D1877" s="275"/>
      <c r="E1877" s="275"/>
      <c r="F1877" s="275"/>
      <c r="G1877" s="275"/>
      <c r="H1877" s="275"/>
      <c r="I1877" s="275"/>
      <c r="J1877" s="275"/>
      <c r="K1877" s="275"/>
      <c r="L1877" s="275"/>
      <c r="M1877" s="275"/>
    </row>
    <row r="1878" spans="1:13" s="258" customFormat="1">
      <c r="A1878" s="275" t="s">
        <v>454</v>
      </c>
      <c r="B1878" s="275"/>
      <c r="C1878" s="275"/>
      <c r="D1878" s="275"/>
      <c r="E1878" s="275"/>
      <c r="F1878" s="275"/>
      <c r="G1878" s="275"/>
      <c r="H1878" s="275"/>
      <c r="I1878" s="275"/>
      <c r="J1878" s="275"/>
      <c r="K1878" s="275"/>
      <c r="L1878" s="275"/>
      <c r="M1878" s="275"/>
    </row>
    <row r="1879" spans="1:13" s="258" customFormat="1">
      <c r="A1879" s="144"/>
      <c r="D1879" s="144"/>
      <c r="E1879" s="144"/>
      <c r="F1879" s="259"/>
      <c r="H1879" s="180"/>
      <c r="I1879" s="144"/>
      <c r="J1879" s="144"/>
    </row>
    <row r="1880" spans="1:13" s="258" customFormat="1">
      <c r="A1880" s="274"/>
      <c r="D1880" s="144"/>
      <c r="E1880" s="144"/>
      <c r="F1880" s="259"/>
      <c r="H1880" s="180"/>
      <c r="I1880" s="144"/>
      <c r="J1880" s="144"/>
    </row>
    <row r="1881" spans="1:13" s="258" customFormat="1">
      <c r="A1881" s="260"/>
      <c r="D1881" s="144"/>
      <c r="E1881" s="144"/>
      <c r="F1881" s="259"/>
      <c r="H1881" s="180"/>
      <c r="I1881" s="144"/>
      <c r="J1881" s="144"/>
    </row>
    <row r="1882" spans="1:13" s="258" customFormat="1">
      <c r="A1882" s="260"/>
      <c r="D1882" s="144"/>
      <c r="E1882" s="144"/>
      <c r="F1882" s="259"/>
      <c r="H1882" s="180"/>
      <c r="I1882" s="144"/>
      <c r="J1882" s="144"/>
    </row>
    <row r="1883" spans="1:13" s="258" customFormat="1">
      <c r="A1883" s="144"/>
      <c r="D1883" s="144"/>
      <c r="E1883" s="144"/>
      <c r="F1883" s="259"/>
      <c r="H1883" s="180"/>
      <c r="I1883" s="144"/>
      <c r="J1883" s="144"/>
    </row>
    <row r="1884" spans="1:13" s="258" customFormat="1">
      <c r="A1884" s="144"/>
      <c r="D1884" s="144"/>
      <c r="E1884" s="144"/>
      <c r="F1884" s="259"/>
      <c r="H1884" s="180"/>
      <c r="I1884" s="144"/>
      <c r="J1884" s="144"/>
    </row>
    <row r="1885" spans="1:13">
      <c r="A1885" s="253"/>
    </row>
    <row r="2288" spans="1:10">
      <c r="A2288" s="253"/>
      <c r="D2288" s="253"/>
      <c r="E2288" s="253"/>
      <c r="F2288" s="253"/>
      <c r="G2288" s="144"/>
      <c r="H2288" s="181"/>
      <c r="I2288" s="253"/>
      <c r="J2288" s="253"/>
    </row>
  </sheetData>
  <autoFilter ref="A14:M1851"/>
  <mergeCells count="37">
    <mergeCell ref="A1875:M1875"/>
    <mergeCell ref="A1876:M1876"/>
    <mergeCell ref="A1877:M1877"/>
    <mergeCell ref="A1878:M1878"/>
    <mergeCell ref="A1865:M1865"/>
    <mergeCell ref="A1866:M1866"/>
    <mergeCell ref="A1867:M1867"/>
    <mergeCell ref="A1868:M1868"/>
    <mergeCell ref="A1873:M1873"/>
    <mergeCell ref="A1874:M1874"/>
    <mergeCell ref="A1870:M1870"/>
    <mergeCell ref="A1871:M1871"/>
    <mergeCell ref="A1:M1"/>
    <mergeCell ref="A2:M2"/>
    <mergeCell ref="A1862:M1862"/>
    <mergeCell ref="A1863:M1863"/>
    <mergeCell ref="A11:M11"/>
    <mergeCell ref="A12:M12"/>
    <mergeCell ref="A13:A14"/>
    <mergeCell ref="E13:E14"/>
    <mergeCell ref="F13:F14"/>
    <mergeCell ref="G13:G14"/>
    <mergeCell ref="H13:H14"/>
    <mergeCell ref="I13:I14"/>
    <mergeCell ref="J13:M13"/>
    <mergeCell ref="A1857:M1857"/>
    <mergeCell ref="A1858:M1858"/>
    <mergeCell ref="A1859:M1859"/>
    <mergeCell ref="A1864:M1864"/>
    <mergeCell ref="A236:A237"/>
    <mergeCell ref="A253:A254"/>
    <mergeCell ref="H1853:J1853"/>
    <mergeCell ref="A4:M4"/>
    <mergeCell ref="A6:M6"/>
    <mergeCell ref="A8:M8"/>
    <mergeCell ref="A1860:M1860"/>
    <mergeCell ref="A1861:M1861"/>
  </mergeCells>
  <printOptions horizontalCentered="1"/>
  <pageMargins left="0.25" right="0.25" top="0.5" bottom="0.5" header="0.3" footer="0.3"/>
  <pageSetup scale="31" fitToHeight="35" orientation="landscape" r:id="rId1"/>
  <headerFooter>
    <oddFooter>&amp;RPage &amp;P of &amp;N</oddFooter>
  </headerFooter>
  <ignoredErrors>
    <ignoredError sqref="L805 L778" formula="1"/>
  </ignoredErrors>
</worksheet>
</file>

<file path=xl/worksheets/sheet2.xml><?xml version="1.0" encoding="utf-8"?>
<worksheet xmlns="http://schemas.openxmlformats.org/spreadsheetml/2006/main" xmlns:r="http://schemas.openxmlformats.org/officeDocument/2006/relationships">
  <dimension ref="B1:M108"/>
  <sheetViews>
    <sheetView view="pageBreakPreview" topLeftCell="A82" zoomScale="70" zoomScaleNormal="55" zoomScaleSheetLayoutView="70" zoomScalePageLayoutView="55" workbookViewId="0">
      <selection activeCell="F46" sqref="F46"/>
    </sheetView>
  </sheetViews>
  <sheetFormatPr defaultColWidth="9.109375" defaultRowHeight="14.4"/>
  <cols>
    <col min="1" max="2" width="9.109375" style="238"/>
    <col min="3" max="3" width="44.109375" style="238" bestFit="1" customWidth="1"/>
    <col min="4" max="4" width="23.109375" style="238" bestFit="1" customWidth="1"/>
    <col min="5" max="5" width="28.88671875" style="238" customWidth="1"/>
    <col min="6" max="6" width="25.109375" style="238" bestFit="1" customWidth="1"/>
    <col min="7" max="7" width="25.6640625" style="250" bestFit="1" customWidth="1"/>
    <col min="8" max="8" width="9.109375" style="238"/>
    <col min="9" max="9" width="44.5546875" style="238" bestFit="1" customWidth="1"/>
    <col min="10" max="10" width="16.33203125" style="238" bestFit="1" customWidth="1"/>
    <col min="11" max="11" width="17.33203125" style="238" bestFit="1" customWidth="1"/>
    <col min="12" max="12" width="16.33203125" style="238" bestFit="1" customWidth="1"/>
    <col min="13" max="13" width="18" style="238" bestFit="1" customWidth="1"/>
    <col min="14" max="16384" width="9.109375" style="238"/>
  </cols>
  <sheetData>
    <row r="1" spans="2:13">
      <c r="C1" s="296" t="s">
        <v>458</v>
      </c>
      <c r="D1" s="297"/>
      <c r="E1" s="297"/>
      <c r="F1" s="297"/>
      <c r="G1" s="297"/>
    </row>
    <row r="2" spans="2:13">
      <c r="C2" s="296"/>
      <c r="D2" s="296"/>
      <c r="E2" s="296"/>
      <c r="F2" s="296"/>
      <c r="G2" s="296"/>
    </row>
    <row r="3" spans="2:13">
      <c r="C3" s="296" t="s">
        <v>526</v>
      </c>
      <c r="D3" s="296"/>
      <c r="E3" s="296"/>
      <c r="F3" s="296"/>
      <c r="G3" s="296"/>
    </row>
    <row r="4" spans="2:13">
      <c r="C4" s="296" t="s">
        <v>551</v>
      </c>
      <c r="D4" s="296"/>
      <c r="E4" s="296"/>
      <c r="F4" s="296"/>
      <c r="G4" s="296"/>
    </row>
    <row r="5" spans="2:13" ht="15" thickBot="1">
      <c r="C5" s="298"/>
      <c r="D5" s="298"/>
      <c r="E5" s="298"/>
      <c r="F5" s="298"/>
      <c r="G5" s="298"/>
    </row>
    <row r="6" spans="2:13" ht="33" customHeight="1" thickBot="1">
      <c r="C6" s="239" t="s">
        <v>67</v>
      </c>
      <c r="D6" s="240" t="s">
        <v>459</v>
      </c>
      <c r="E6" s="240" t="s">
        <v>552</v>
      </c>
      <c r="F6" s="241" t="s">
        <v>460</v>
      </c>
      <c r="G6" s="242" t="s">
        <v>534</v>
      </c>
    </row>
    <row r="7" spans="2:13">
      <c r="B7" s="243"/>
      <c r="C7" s="244" t="s">
        <v>200</v>
      </c>
      <c r="D7" s="245">
        <v>5035.8100000000004</v>
      </c>
      <c r="E7" s="245">
        <v>8461.89</v>
      </c>
      <c r="F7" s="245">
        <v>8035.81</v>
      </c>
      <c r="G7" s="247">
        <v>21533.510000000002</v>
      </c>
      <c r="I7" s="246"/>
      <c r="J7" s="234"/>
      <c r="K7" s="234"/>
      <c r="L7" s="234"/>
      <c r="M7" s="234"/>
    </row>
    <row r="8" spans="2:13">
      <c r="B8" s="243"/>
      <c r="C8" s="244" t="s">
        <v>206</v>
      </c>
      <c r="D8" s="245">
        <v>2833.34</v>
      </c>
      <c r="E8" s="245">
        <v>35278.78</v>
      </c>
      <c r="F8" s="245">
        <v>31000</v>
      </c>
      <c r="G8" s="247">
        <v>69112.12</v>
      </c>
      <c r="I8" s="246"/>
      <c r="J8" s="234"/>
      <c r="K8" s="234"/>
      <c r="L8" s="234"/>
      <c r="M8" s="234"/>
    </row>
    <row r="9" spans="2:13">
      <c r="B9" s="243"/>
      <c r="C9" s="244" t="s">
        <v>466</v>
      </c>
      <c r="D9" s="245">
        <v>24689.43</v>
      </c>
      <c r="E9" s="245">
        <v>0</v>
      </c>
      <c r="F9" s="245">
        <v>27843.67</v>
      </c>
      <c r="G9" s="247">
        <v>52533.1</v>
      </c>
      <c r="I9" s="246"/>
      <c r="J9" s="234"/>
      <c r="K9" s="234"/>
      <c r="L9" s="234"/>
      <c r="M9" s="234"/>
    </row>
    <row r="10" spans="2:13">
      <c r="B10" s="243"/>
      <c r="C10" s="244" t="s">
        <v>467</v>
      </c>
      <c r="D10" s="245">
        <v>15997418</v>
      </c>
      <c r="E10" s="245">
        <v>41236849.690000005</v>
      </c>
      <c r="F10" s="245">
        <v>28629251.100000001</v>
      </c>
      <c r="G10" s="247">
        <v>85863518.790000007</v>
      </c>
      <c r="I10" s="246"/>
      <c r="J10" s="234"/>
      <c r="K10" s="234"/>
      <c r="L10" s="234"/>
      <c r="M10" s="234"/>
    </row>
    <row r="11" spans="2:13">
      <c r="B11" s="243"/>
      <c r="C11" s="244" t="s">
        <v>157</v>
      </c>
      <c r="D11" s="245">
        <v>4267061.9700000007</v>
      </c>
      <c r="E11" s="245">
        <v>17852011.77</v>
      </c>
      <c r="F11" s="245">
        <v>9159438.9199999999</v>
      </c>
      <c r="G11" s="247">
        <v>31278512.660000004</v>
      </c>
      <c r="I11" s="246"/>
      <c r="J11" s="234"/>
      <c r="K11" s="234"/>
      <c r="L11" s="234"/>
      <c r="M11" s="234"/>
    </row>
    <row r="12" spans="2:13">
      <c r="B12" s="243"/>
      <c r="C12" s="244" t="s">
        <v>540</v>
      </c>
      <c r="D12" s="245">
        <v>200611190.55000001</v>
      </c>
      <c r="E12" s="245">
        <v>407177224.91000009</v>
      </c>
      <c r="F12" s="245">
        <v>267983160.13000003</v>
      </c>
      <c r="G12" s="247">
        <v>875771575.59000003</v>
      </c>
      <c r="I12" s="246"/>
      <c r="J12" s="234"/>
      <c r="K12" s="234"/>
      <c r="L12" s="234"/>
      <c r="M12" s="234"/>
    </row>
    <row r="13" spans="2:13">
      <c r="B13" s="243"/>
      <c r="C13" s="244" t="s">
        <v>528</v>
      </c>
      <c r="D13" s="245">
        <v>5610398.6500000004</v>
      </c>
      <c r="E13" s="245">
        <v>14365589.84</v>
      </c>
      <c r="F13" s="245">
        <v>9214929.7300000004</v>
      </c>
      <c r="G13" s="247">
        <v>29190918.220000003</v>
      </c>
      <c r="I13" s="246"/>
      <c r="J13" s="234"/>
      <c r="K13" s="234"/>
      <c r="L13" s="234"/>
      <c r="M13" s="234"/>
    </row>
    <row r="14" spans="2:13">
      <c r="B14" s="243"/>
      <c r="C14" s="244" t="s">
        <v>472</v>
      </c>
      <c r="D14" s="245">
        <v>5429680.1299999999</v>
      </c>
      <c r="E14" s="245">
        <v>9823700.4900000002</v>
      </c>
      <c r="F14" s="245">
        <v>8312083.2800000003</v>
      </c>
      <c r="G14" s="247">
        <v>23565463.900000002</v>
      </c>
      <c r="I14" s="246"/>
      <c r="J14" s="234"/>
      <c r="K14" s="234"/>
      <c r="L14" s="234"/>
      <c r="M14" s="234"/>
    </row>
    <row r="15" spans="2:13">
      <c r="B15" s="243"/>
      <c r="C15" s="244" t="s">
        <v>473</v>
      </c>
      <c r="D15" s="245">
        <v>6503435.2599999998</v>
      </c>
      <c r="E15" s="245">
        <v>18383426.75</v>
      </c>
      <c r="F15" s="245">
        <v>13346112.359999999</v>
      </c>
      <c r="G15" s="247">
        <v>38232974.369999997</v>
      </c>
      <c r="I15" s="246"/>
      <c r="J15" s="234"/>
      <c r="K15" s="234"/>
      <c r="L15" s="234"/>
      <c r="M15" s="234"/>
    </row>
    <row r="16" spans="2:13">
      <c r="B16" s="243"/>
      <c r="C16" s="244" t="s">
        <v>474</v>
      </c>
      <c r="D16" s="245">
        <v>1428164.07</v>
      </c>
      <c r="E16" s="245">
        <v>3561810.45</v>
      </c>
      <c r="F16" s="245">
        <v>2686061.56</v>
      </c>
      <c r="G16" s="247">
        <v>7676036.0800000001</v>
      </c>
      <c r="I16" s="246"/>
      <c r="J16" s="234"/>
      <c r="K16" s="234"/>
      <c r="L16" s="234"/>
      <c r="M16" s="234"/>
    </row>
    <row r="17" spans="2:13">
      <c r="B17" s="243"/>
      <c r="C17" s="244" t="s">
        <v>193</v>
      </c>
      <c r="D17" s="245">
        <v>66019.179999999993</v>
      </c>
      <c r="E17" s="245">
        <v>122961.07</v>
      </c>
      <c r="F17" s="245">
        <v>156496.14000000001</v>
      </c>
      <c r="G17" s="247">
        <v>345476.39</v>
      </c>
      <c r="I17" s="246"/>
      <c r="J17" s="234"/>
      <c r="K17" s="234"/>
      <c r="L17" s="234"/>
      <c r="M17" s="234"/>
    </row>
    <row r="18" spans="2:13">
      <c r="B18" s="243"/>
      <c r="C18" s="244" t="s">
        <v>475</v>
      </c>
      <c r="D18" s="245">
        <v>51156247.240000002</v>
      </c>
      <c r="E18" s="245">
        <v>163801661.29999998</v>
      </c>
      <c r="F18" s="245">
        <v>89975245.069999993</v>
      </c>
      <c r="G18" s="247">
        <v>304933153.61000001</v>
      </c>
      <c r="I18" s="246"/>
      <c r="J18" s="234"/>
      <c r="K18" s="234"/>
      <c r="L18" s="234"/>
      <c r="M18" s="234"/>
    </row>
    <row r="19" spans="2:13">
      <c r="B19" s="243"/>
      <c r="C19" s="244" t="s">
        <v>476</v>
      </c>
      <c r="D19" s="245">
        <v>13333.34</v>
      </c>
      <c r="E19" s="245">
        <v>41655.07</v>
      </c>
      <c r="F19" s="245">
        <v>31316.67</v>
      </c>
      <c r="G19" s="247">
        <v>86305.08</v>
      </c>
      <c r="I19" s="246"/>
      <c r="J19" s="234"/>
      <c r="K19" s="234"/>
      <c r="L19" s="234"/>
      <c r="M19" s="234"/>
    </row>
    <row r="20" spans="2:13">
      <c r="B20" s="243"/>
      <c r="C20" s="244" t="s">
        <v>413</v>
      </c>
      <c r="D20" s="245">
        <v>3000</v>
      </c>
      <c r="E20" s="245">
        <v>4631.5300000000007</v>
      </c>
      <c r="F20" s="245">
        <v>5000</v>
      </c>
      <c r="G20" s="247">
        <v>12631.53</v>
      </c>
      <c r="I20" s="246"/>
      <c r="J20" s="234"/>
      <c r="K20" s="234"/>
      <c r="L20" s="234"/>
      <c r="M20" s="234"/>
    </row>
    <row r="21" spans="2:13">
      <c r="B21" s="243"/>
      <c r="C21" s="244" t="s">
        <v>195</v>
      </c>
      <c r="D21" s="245">
        <v>41325.910000000003</v>
      </c>
      <c r="E21" s="245">
        <v>106011.52</v>
      </c>
      <c r="F21" s="245">
        <v>80457.62</v>
      </c>
      <c r="G21" s="247">
        <v>227795.05</v>
      </c>
      <c r="I21" s="246"/>
      <c r="J21" s="234"/>
      <c r="K21" s="234"/>
      <c r="L21" s="234"/>
      <c r="M21" s="234"/>
    </row>
    <row r="22" spans="2:13">
      <c r="B22" s="243"/>
      <c r="C22" s="244" t="s">
        <v>231</v>
      </c>
      <c r="D22" s="245">
        <v>4514.1400000000003</v>
      </c>
      <c r="E22" s="245">
        <v>22558.25</v>
      </c>
      <c r="F22" s="245">
        <v>9814.14</v>
      </c>
      <c r="G22" s="247">
        <v>36886.53</v>
      </c>
      <c r="I22" s="246"/>
      <c r="J22" s="234"/>
      <c r="K22" s="234"/>
      <c r="L22" s="234"/>
      <c r="M22" s="234"/>
    </row>
    <row r="23" spans="2:13">
      <c r="B23" s="243"/>
      <c r="C23" s="244" t="s">
        <v>177</v>
      </c>
      <c r="D23" s="245">
        <v>7569459.2000000002</v>
      </c>
      <c r="E23" s="245">
        <v>11592937.049999999</v>
      </c>
      <c r="F23" s="245">
        <v>16279383.050000001</v>
      </c>
      <c r="G23" s="247">
        <v>35441779.299999997</v>
      </c>
      <c r="I23" s="246"/>
      <c r="J23" s="234"/>
      <c r="K23" s="234"/>
      <c r="L23" s="234"/>
      <c r="M23" s="234"/>
    </row>
    <row r="24" spans="2:13">
      <c r="B24" s="243"/>
      <c r="C24" s="244" t="s">
        <v>365</v>
      </c>
      <c r="D24" s="245">
        <v>362759.48</v>
      </c>
      <c r="E24" s="245">
        <v>708054.08</v>
      </c>
      <c r="F24" s="245">
        <v>375009.43</v>
      </c>
      <c r="G24" s="247">
        <v>1445822.99</v>
      </c>
      <c r="I24" s="246"/>
      <c r="J24" s="234"/>
      <c r="K24" s="234"/>
      <c r="L24" s="234"/>
      <c r="M24" s="234"/>
    </row>
    <row r="25" spans="2:13">
      <c r="B25" s="243"/>
      <c r="C25" s="244" t="s">
        <v>500</v>
      </c>
      <c r="D25" s="245">
        <v>18873.900000000001</v>
      </c>
      <c r="E25" s="245">
        <v>35027.57</v>
      </c>
      <c r="F25" s="245">
        <v>21416.32</v>
      </c>
      <c r="G25" s="247">
        <v>75317.790000000008</v>
      </c>
      <c r="I25" s="246"/>
      <c r="J25" s="234"/>
      <c r="K25" s="234"/>
      <c r="L25" s="234"/>
      <c r="M25" s="234"/>
    </row>
    <row r="26" spans="2:13">
      <c r="B26" s="243"/>
      <c r="C26" s="244" t="s">
        <v>477</v>
      </c>
      <c r="D26" s="245">
        <v>639227.44999999995</v>
      </c>
      <c r="E26" s="245">
        <v>1479769.92</v>
      </c>
      <c r="F26" s="245">
        <v>1148920.2</v>
      </c>
      <c r="G26" s="247">
        <v>3267917.5700000003</v>
      </c>
      <c r="I26" s="246"/>
      <c r="J26" s="234"/>
      <c r="K26" s="234"/>
      <c r="L26" s="234"/>
      <c r="M26" s="234"/>
    </row>
    <row r="27" spans="2:13">
      <c r="B27" s="243"/>
      <c r="C27" s="244" t="s">
        <v>240</v>
      </c>
      <c r="D27" s="245">
        <v>2775.62</v>
      </c>
      <c r="E27" s="245">
        <v>3423.27</v>
      </c>
      <c r="F27" s="245">
        <v>8717.9</v>
      </c>
      <c r="G27" s="247">
        <v>14916.789999999999</v>
      </c>
      <c r="I27" s="246"/>
      <c r="J27" s="234"/>
      <c r="K27" s="234"/>
      <c r="L27" s="234"/>
      <c r="M27" s="234"/>
    </row>
    <row r="28" spans="2:13">
      <c r="B28" s="243"/>
      <c r="C28" s="244" t="s">
        <v>531</v>
      </c>
      <c r="D28" s="245">
        <v>1000</v>
      </c>
      <c r="E28" s="245">
        <v>0</v>
      </c>
      <c r="F28" s="245">
        <v>1000</v>
      </c>
      <c r="G28" s="247">
        <v>2000</v>
      </c>
      <c r="I28" s="246"/>
      <c r="J28" s="234"/>
      <c r="K28" s="234"/>
      <c r="L28" s="234"/>
      <c r="M28" s="234"/>
    </row>
    <row r="29" spans="2:13">
      <c r="B29" s="243"/>
      <c r="C29" s="244" t="s">
        <v>202</v>
      </c>
      <c r="D29" s="245">
        <v>279929.67</v>
      </c>
      <c r="E29" s="245">
        <v>577974.81000000006</v>
      </c>
      <c r="F29" s="245">
        <v>663319.66999999993</v>
      </c>
      <c r="G29" s="247">
        <v>1521224.15</v>
      </c>
      <c r="I29" s="246"/>
      <c r="J29" s="234"/>
      <c r="K29" s="234"/>
      <c r="L29" s="234"/>
      <c r="M29" s="234"/>
    </row>
    <row r="30" spans="2:13">
      <c r="B30" s="243"/>
      <c r="C30" s="244" t="s">
        <v>424</v>
      </c>
      <c r="D30" s="245">
        <v>750</v>
      </c>
      <c r="E30" s="245">
        <v>2712.9700000000003</v>
      </c>
      <c r="F30" s="245">
        <v>3000</v>
      </c>
      <c r="G30" s="247">
        <v>6462.97</v>
      </c>
      <c r="I30" s="246"/>
      <c r="J30" s="234"/>
      <c r="K30" s="234"/>
      <c r="L30" s="234"/>
      <c r="M30" s="234"/>
    </row>
    <row r="31" spans="2:13">
      <c r="B31" s="243"/>
      <c r="C31" s="244" t="s">
        <v>282</v>
      </c>
      <c r="D31" s="245">
        <v>3833.34</v>
      </c>
      <c r="E31" s="245">
        <v>13204.31</v>
      </c>
      <c r="F31" s="245">
        <v>7916.67</v>
      </c>
      <c r="G31" s="247">
        <v>24954.32</v>
      </c>
      <c r="I31" s="246"/>
      <c r="J31" s="234"/>
      <c r="K31" s="234"/>
      <c r="L31" s="234"/>
      <c r="M31" s="234"/>
    </row>
    <row r="32" spans="2:13">
      <c r="B32" s="243"/>
      <c r="C32" s="244" t="s">
        <v>213</v>
      </c>
      <c r="D32" s="245">
        <v>4000</v>
      </c>
      <c r="E32" s="245">
        <v>2382.6800000000003</v>
      </c>
      <c r="F32" s="245">
        <v>6000</v>
      </c>
      <c r="G32" s="247">
        <v>12382.68</v>
      </c>
      <c r="I32" s="246"/>
      <c r="J32" s="234"/>
      <c r="K32" s="234"/>
      <c r="L32" s="234"/>
      <c r="M32" s="234"/>
    </row>
    <row r="33" spans="2:13">
      <c r="B33" s="243"/>
      <c r="C33" s="244" t="s">
        <v>478</v>
      </c>
      <c r="D33" s="245">
        <v>42747812.310000002</v>
      </c>
      <c r="E33" s="245">
        <v>104321794.19000001</v>
      </c>
      <c r="F33" s="245">
        <v>72214056.200000003</v>
      </c>
      <c r="G33" s="247">
        <v>219283662.69999999</v>
      </c>
      <c r="I33" s="246"/>
      <c r="J33" s="234"/>
      <c r="K33" s="234"/>
      <c r="L33" s="234"/>
      <c r="M33" s="234"/>
    </row>
    <row r="34" spans="2:13">
      <c r="B34" s="243"/>
      <c r="C34" s="244" t="s">
        <v>217</v>
      </c>
      <c r="D34" s="245">
        <v>6916.67</v>
      </c>
      <c r="E34" s="245">
        <v>12972.890000000001</v>
      </c>
      <c r="F34" s="245">
        <v>10100</v>
      </c>
      <c r="G34" s="247">
        <v>29989.56</v>
      </c>
      <c r="I34" s="246"/>
      <c r="J34" s="234"/>
      <c r="K34" s="234"/>
      <c r="L34" s="234"/>
      <c r="M34" s="234"/>
    </row>
    <row r="35" spans="2:13">
      <c r="B35" s="243"/>
      <c r="C35" s="244" t="s">
        <v>285</v>
      </c>
      <c r="D35" s="245">
        <v>42605.91</v>
      </c>
      <c r="E35" s="245">
        <v>110051.59</v>
      </c>
      <c r="F35" s="245">
        <v>77229.67</v>
      </c>
      <c r="G35" s="247">
        <v>229887.16999999998</v>
      </c>
      <c r="I35" s="246"/>
      <c r="J35" s="234"/>
      <c r="K35" s="234"/>
      <c r="L35" s="234"/>
      <c r="M35" s="234"/>
    </row>
    <row r="36" spans="2:13">
      <c r="B36" s="243"/>
      <c r="C36" s="244" t="s">
        <v>166</v>
      </c>
      <c r="D36" s="245">
        <v>1542463.53</v>
      </c>
      <c r="E36" s="245">
        <v>4941643.9000000004</v>
      </c>
      <c r="F36" s="245">
        <v>3704322.87</v>
      </c>
      <c r="G36" s="247">
        <v>10188430.300000001</v>
      </c>
      <c r="I36" s="246"/>
      <c r="J36" s="234"/>
      <c r="K36" s="234"/>
      <c r="L36" s="234"/>
      <c r="M36" s="234"/>
    </row>
    <row r="37" spans="2:13">
      <c r="B37" s="243"/>
      <c r="C37" s="244" t="s">
        <v>506</v>
      </c>
      <c r="D37" s="245">
        <v>36742.83</v>
      </c>
      <c r="E37" s="245">
        <v>76610.94</v>
      </c>
      <c r="F37" s="245">
        <v>39391.379999999997</v>
      </c>
      <c r="G37" s="247">
        <v>152745.15</v>
      </c>
      <c r="I37" s="246"/>
      <c r="J37" s="234"/>
      <c r="K37" s="234"/>
      <c r="L37" s="234"/>
      <c r="M37" s="234"/>
    </row>
    <row r="38" spans="2:13">
      <c r="B38" s="243"/>
      <c r="C38" s="244" t="s">
        <v>428</v>
      </c>
      <c r="D38" s="245">
        <v>916.67</v>
      </c>
      <c r="E38" s="245">
        <v>0</v>
      </c>
      <c r="F38" s="245">
        <v>1000</v>
      </c>
      <c r="G38" s="247">
        <v>1916.67</v>
      </c>
      <c r="I38" s="246"/>
      <c r="J38" s="234"/>
      <c r="K38" s="234"/>
      <c r="L38" s="234"/>
      <c r="M38" s="234"/>
    </row>
    <row r="39" spans="2:13">
      <c r="B39" s="243"/>
      <c r="C39" s="244" t="s">
        <v>235</v>
      </c>
      <c r="D39" s="245">
        <v>19693.490000000002</v>
      </c>
      <c r="E39" s="245">
        <v>29028.78</v>
      </c>
      <c r="F39" s="245">
        <v>43528.959999999999</v>
      </c>
      <c r="G39" s="247">
        <v>92251.23000000001</v>
      </c>
      <c r="I39" s="246"/>
      <c r="J39" s="234"/>
      <c r="K39" s="234"/>
      <c r="L39" s="234"/>
      <c r="M39" s="234"/>
    </row>
    <row r="40" spans="2:13">
      <c r="B40" s="243"/>
      <c r="C40" s="244" t="s">
        <v>160</v>
      </c>
      <c r="D40" s="245">
        <v>169857.8</v>
      </c>
      <c r="E40" s="245">
        <v>2440767.73</v>
      </c>
      <c r="F40" s="245">
        <v>3698606.99</v>
      </c>
      <c r="G40" s="247">
        <v>6309232.5199999996</v>
      </c>
      <c r="I40" s="246"/>
      <c r="J40" s="234"/>
      <c r="K40" s="234"/>
      <c r="L40" s="234"/>
      <c r="M40" s="234"/>
    </row>
    <row r="41" spans="2:13">
      <c r="B41" s="243"/>
      <c r="C41" s="244" t="s">
        <v>479</v>
      </c>
      <c r="D41" s="245">
        <v>0</v>
      </c>
      <c r="E41" s="245">
        <v>3036319.34</v>
      </c>
      <c r="F41" s="245">
        <v>5272500</v>
      </c>
      <c r="G41" s="247">
        <v>8308819.3399999999</v>
      </c>
      <c r="I41" s="246"/>
      <c r="J41" s="234"/>
      <c r="K41" s="234"/>
      <c r="L41" s="234"/>
      <c r="M41" s="234"/>
    </row>
    <row r="42" spans="2:13">
      <c r="B42" s="243"/>
      <c r="C42" s="244" t="s">
        <v>480</v>
      </c>
      <c r="D42" s="245">
        <v>1916.66</v>
      </c>
      <c r="E42" s="245">
        <v>5572.9</v>
      </c>
      <c r="F42" s="245">
        <v>5833.34</v>
      </c>
      <c r="G42" s="247">
        <v>13322.9</v>
      </c>
      <c r="I42" s="246"/>
      <c r="J42" s="234"/>
      <c r="K42" s="234"/>
      <c r="L42" s="234"/>
      <c r="M42" s="234"/>
    </row>
    <row r="43" spans="2:13">
      <c r="B43" s="243"/>
      <c r="C43" s="244" t="s">
        <v>532</v>
      </c>
      <c r="D43" s="245">
        <v>47588013.530000001</v>
      </c>
      <c r="E43" s="245">
        <v>126419022.23</v>
      </c>
      <c r="F43" s="245">
        <v>90249516.229999989</v>
      </c>
      <c r="G43" s="247">
        <v>264256551.98999998</v>
      </c>
      <c r="I43" s="246"/>
      <c r="J43" s="234"/>
      <c r="K43" s="234"/>
      <c r="L43" s="234"/>
      <c r="M43" s="234"/>
    </row>
    <row r="44" spans="2:13">
      <c r="B44" s="243"/>
      <c r="C44" s="244" t="s">
        <v>192</v>
      </c>
      <c r="D44" s="245">
        <v>5265.13</v>
      </c>
      <c r="E44" s="245">
        <v>13149.6</v>
      </c>
      <c r="F44" s="245">
        <v>10169.529999999999</v>
      </c>
      <c r="G44" s="247">
        <v>28584.26</v>
      </c>
      <c r="I44" s="246"/>
      <c r="J44" s="234"/>
      <c r="K44" s="234"/>
      <c r="L44" s="234"/>
      <c r="M44" s="234"/>
    </row>
    <row r="45" spans="2:13">
      <c r="B45" s="243"/>
      <c r="C45" s="244" t="s">
        <v>273</v>
      </c>
      <c r="D45" s="245">
        <v>0</v>
      </c>
      <c r="E45" s="245">
        <v>10502</v>
      </c>
      <c r="F45" s="245">
        <v>15000</v>
      </c>
      <c r="G45" s="247">
        <v>25502</v>
      </c>
      <c r="I45" s="246"/>
      <c r="J45" s="234"/>
      <c r="K45" s="234"/>
      <c r="L45" s="234"/>
      <c r="M45" s="234"/>
    </row>
    <row r="46" spans="2:13">
      <c r="B46" s="243"/>
      <c r="C46" s="244" t="s">
        <v>27</v>
      </c>
      <c r="D46" s="245">
        <v>9000</v>
      </c>
      <c r="E46" s="245">
        <v>23589.08</v>
      </c>
      <c r="F46" s="245">
        <v>16000</v>
      </c>
      <c r="G46" s="247">
        <v>48589.08</v>
      </c>
      <c r="I46" s="246"/>
      <c r="J46" s="234"/>
      <c r="K46" s="234"/>
      <c r="L46" s="234"/>
      <c r="M46" s="234"/>
    </row>
    <row r="47" spans="2:13">
      <c r="B47" s="243"/>
      <c r="C47" s="244" t="s">
        <v>223</v>
      </c>
      <c r="D47" s="245">
        <v>14416.67</v>
      </c>
      <c r="E47" s="245">
        <v>28943.94</v>
      </c>
      <c r="F47" s="245">
        <v>26000</v>
      </c>
      <c r="G47" s="247">
        <v>69360.61</v>
      </c>
      <c r="I47" s="246"/>
      <c r="J47" s="234"/>
      <c r="K47" s="234"/>
      <c r="L47" s="234"/>
      <c r="M47" s="234"/>
    </row>
    <row r="48" spans="2:13">
      <c r="B48" s="243"/>
      <c r="C48" s="244" t="s">
        <v>243</v>
      </c>
      <c r="D48" s="245">
        <v>15572.21</v>
      </c>
      <c r="E48" s="245">
        <v>17303.53</v>
      </c>
      <c r="F48" s="245">
        <v>25338.880000000001</v>
      </c>
      <c r="G48" s="247">
        <v>58214.619999999995</v>
      </c>
      <c r="I48" s="246"/>
      <c r="J48" s="234"/>
      <c r="K48" s="234"/>
      <c r="L48" s="234"/>
      <c r="M48" s="234"/>
    </row>
    <row r="49" spans="2:13">
      <c r="B49" s="248"/>
      <c r="C49" s="244" t="s">
        <v>519</v>
      </c>
      <c r="D49" s="245">
        <v>4603.4399999999996</v>
      </c>
      <c r="E49" s="245">
        <v>0</v>
      </c>
      <c r="F49" s="245">
        <v>5047.55</v>
      </c>
      <c r="G49" s="247">
        <v>9650.99</v>
      </c>
      <c r="I49" s="246"/>
      <c r="J49" s="234"/>
      <c r="K49" s="234"/>
      <c r="L49" s="234"/>
      <c r="M49" s="234"/>
    </row>
    <row r="50" spans="2:13">
      <c r="B50" s="248"/>
      <c r="C50" s="244" t="s">
        <v>481</v>
      </c>
      <c r="D50" s="245">
        <v>204844832.86000001</v>
      </c>
      <c r="E50" s="245">
        <v>414175754.82999998</v>
      </c>
      <c r="F50" s="245">
        <v>292463675.59000003</v>
      </c>
      <c r="G50" s="247">
        <v>911484263.28000009</v>
      </c>
      <c r="I50" s="246"/>
      <c r="J50" s="234"/>
      <c r="K50" s="234"/>
      <c r="L50" s="234"/>
      <c r="M50" s="234"/>
    </row>
    <row r="51" spans="2:13">
      <c r="B51" s="248"/>
      <c r="C51" s="244" t="s">
        <v>180</v>
      </c>
      <c r="D51" s="245">
        <v>4243.6000000000004</v>
      </c>
      <c r="E51" s="245">
        <v>4955.5600000000004</v>
      </c>
      <c r="F51" s="245">
        <v>13634.560000000001</v>
      </c>
      <c r="G51" s="247">
        <v>22833.72</v>
      </c>
      <c r="I51" s="246"/>
      <c r="J51" s="234"/>
      <c r="K51" s="234"/>
      <c r="L51" s="234"/>
      <c r="M51" s="234"/>
    </row>
    <row r="52" spans="2:13">
      <c r="B52" s="248"/>
      <c r="C52" s="244" t="s">
        <v>25</v>
      </c>
      <c r="D52" s="245">
        <v>3000</v>
      </c>
      <c r="E52" s="245">
        <v>3651.45</v>
      </c>
      <c r="F52" s="245">
        <v>4000</v>
      </c>
      <c r="G52" s="247">
        <v>10651.45</v>
      </c>
      <c r="I52" s="246"/>
      <c r="J52" s="234"/>
      <c r="K52" s="234"/>
      <c r="L52" s="234"/>
      <c r="M52" s="234"/>
    </row>
    <row r="53" spans="2:13">
      <c r="B53" s="248"/>
      <c r="C53" s="244" t="s">
        <v>482</v>
      </c>
      <c r="D53" s="245">
        <v>13441220.42</v>
      </c>
      <c r="E53" s="245">
        <v>35353125.990000002</v>
      </c>
      <c r="F53" s="245">
        <v>27530413.93</v>
      </c>
      <c r="G53" s="247">
        <v>76324760.340000004</v>
      </c>
      <c r="I53" s="246"/>
      <c r="J53" s="234"/>
      <c r="K53" s="234"/>
      <c r="L53" s="234"/>
      <c r="M53" s="234"/>
    </row>
    <row r="54" spans="2:13">
      <c r="B54" s="248"/>
      <c r="C54" s="244" t="s">
        <v>233</v>
      </c>
      <c r="D54" s="245">
        <v>13637.5</v>
      </c>
      <c r="E54" s="245">
        <v>23438.940000000002</v>
      </c>
      <c r="F54" s="245">
        <v>28751</v>
      </c>
      <c r="G54" s="247">
        <v>65827.44</v>
      </c>
      <c r="I54" s="246"/>
      <c r="J54" s="234"/>
      <c r="K54" s="234"/>
      <c r="L54" s="234"/>
      <c r="M54" s="234"/>
    </row>
    <row r="55" spans="2:13">
      <c r="C55" s="244" t="s">
        <v>431</v>
      </c>
      <c r="D55" s="245">
        <v>34523.56</v>
      </c>
      <c r="E55" s="245">
        <v>0</v>
      </c>
      <c r="F55" s="245">
        <v>37587.26</v>
      </c>
      <c r="G55" s="247">
        <v>72110.820000000007</v>
      </c>
      <c r="I55" s="246"/>
      <c r="J55" s="234"/>
      <c r="K55" s="234"/>
      <c r="L55" s="234"/>
      <c r="M55" s="234"/>
    </row>
    <row r="56" spans="2:13">
      <c r="C56" s="244" t="s">
        <v>483</v>
      </c>
      <c r="D56" s="245">
        <v>352195.77</v>
      </c>
      <c r="E56" s="245">
        <v>970196.74</v>
      </c>
      <c r="F56" s="245">
        <v>839632.77</v>
      </c>
      <c r="G56" s="247">
        <v>2162025.2800000003</v>
      </c>
      <c r="I56" s="246"/>
      <c r="J56" s="235"/>
      <c r="K56" s="235"/>
      <c r="L56" s="235"/>
      <c r="M56" s="235"/>
    </row>
    <row r="57" spans="2:13">
      <c r="C57" s="244" t="s">
        <v>435</v>
      </c>
      <c r="D57" s="245">
        <v>4274.49</v>
      </c>
      <c r="E57" s="245">
        <v>0</v>
      </c>
      <c r="F57" s="245">
        <v>4622.1400000000003</v>
      </c>
      <c r="G57" s="247">
        <v>8896.630000000001</v>
      </c>
    </row>
    <row r="58" spans="2:13">
      <c r="C58" s="244" t="s">
        <v>484</v>
      </c>
      <c r="D58" s="245">
        <v>2542727.77</v>
      </c>
      <c r="E58" s="245">
        <v>505916.82</v>
      </c>
      <c r="F58" s="245">
        <v>3198629.8400000003</v>
      </c>
      <c r="G58" s="247">
        <v>6247274.4299999997</v>
      </c>
    </row>
    <row r="59" spans="2:13">
      <c r="C59" s="244" t="s">
        <v>370</v>
      </c>
      <c r="D59" s="245">
        <v>1000</v>
      </c>
      <c r="E59" s="245">
        <v>1817.6</v>
      </c>
      <c r="F59" s="245">
        <v>2000</v>
      </c>
      <c r="G59" s="247">
        <v>4817.6000000000004</v>
      </c>
    </row>
    <row r="60" spans="2:13">
      <c r="C60" s="244" t="s">
        <v>36</v>
      </c>
      <c r="D60" s="245">
        <v>42421.54</v>
      </c>
      <c r="E60" s="245">
        <v>121320.97</v>
      </c>
      <c r="F60" s="245">
        <v>79071.53</v>
      </c>
      <c r="G60" s="247">
        <v>242814.04</v>
      </c>
    </row>
    <row r="61" spans="2:13">
      <c r="C61" s="244" t="s">
        <v>30</v>
      </c>
      <c r="D61" s="245">
        <v>345841.21</v>
      </c>
      <c r="E61" s="245">
        <v>2305003</v>
      </c>
      <c r="F61" s="245">
        <v>1977320.74</v>
      </c>
      <c r="G61" s="247">
        <v>4628164.95</v>
      </c>
    </row>
    <row r="62" spans="2:13">
      <c r="C62" s="244" t="s">
        <v>522</v>
      </c>
      <c r="D62" s="245">
        <v>100378.92</v>
      </c>
      <c r="E62" s="245">
        <v>186633.74</v>
      </c>
      <c r="F62" s="245">
        <v>212069.41999999998</v>
      </c>
      <c r="G62" s="247">
        <v>499082.07999999996</v>
      </c>
    </row>
    <row r="63" spans="2:13">
      <c r="C63" s="244" t="s">
        <v>18</v>
      </c>
      <c r="D63" s="245">
        <v>1834491.53</v>
      </c>
      <c r="E63" s="245">
        <v>6217392.4600000009</v>
      </c>
      <c r="F63" s="245">
        <v>3735730.06</v>
      </c>
      <c r="G63" s="247">
        <v>11787614.050000001</v>
      </c>
    </row>
    <row r="64" spans="2:13">
      <c r="C64" s="244" t="s">
        <v>85</v>
      </c>
      <c r="D64" s="245">
        <v>21944614.5</v>
      </c>
      <c r="E64" s="245">
        <v>43397682.109999999</v>
      </c>
      <c r="F64" s="245">
        <v>33036007.969999999</v>
      </c>
      <c r="G64" s="247">
        <v>98378304.579999998</v>
      </c>
    </row>
    <row r="65" spans="3:9">
      <c r="C65" s="244" t="s">
        <v>307</v>
      </c>
      <c r="D65" s="245">
        <v>337581.07</v>
      </c>
      <c r="E65" s="245">
        <v>775824.7</v>
      </c>
      <c r="F65" s="245">
        <v>648450.64</v>
      </c>
      <c r="G65" s="247">
        <v>1761856.4100000001</v>
      </c>
    </row>
    <row r="66" spans="3:9">
      <c r="C66" s="244" t="s">
        <v>514</v>
      </c>
      <c r="D66" s="245">
        <v>12344.17</v>
      </c>
      <c r="E66" s="245">
        <v>31779.17</v>
      </c>
      <c r="F66" s="245">
        <v>20603.559999999998</v>
      </c>
      <c r="G66" s="247">
        <v>64726.899999999994</v>
      </c>
      <c r="I66" s="249"/>
    </row>
    <row r="67" spans="3:9">
      <c r="C67" s="244" t="s">
        <v>183</v>
      </c>
      <c r="D67" s="245">
        <v>0</v>
      </c>
      <c r="E67" s="245">
        <v>3568.11</v>
      </c>
      <c r="F67" s="245">
        <v>6500</v>
      </c>
      <c r="G67" s="247">
        <v>10068.11</v>
      </c>
    </row>
    <row r="68" spans="3:9">
      <c r="C68" s="244" t="s">
        <v>485</v>
      </c>
      <c r="D68" s="245">
        <v>66452752.200000003</v>
      </c>
      <c r="E68" s="245">
        <v>178374762.92000002</v>
      </c>
      <c r="F68" s="245">
        <v>124322749.23</v>
      </c>
      <c r="G68" s="247">
        <v>369150264.35000002</v>
      </c>
    </row>
    <row r="69" spans="3:9">
      <c r="C69" s="244" t="s">
        <v>188</v>
      </c>
      <c r="D69" s="245">
        <v>40133211.460000001</v>
      </c>
      <c r="E69" s="245">
        <v>125953700.51000001</v>
      </c>
      <c r="F69" s="245">
        <v>63455550.399999999</v>
      </c>
      <c r="G69" s="247">
        <v>229542462.37</v>
      </c>
    </row>
    <row r="70" spans="3:9">
      <c r="C70" s="244" t="s">
        <v>199</v>
      </c>
      <c r="D70" s="245">
        <v>7951.2</v>
      </c>
      <c r="E70" s="245">
        <v>16897.900000000001</v>
      </c>
      <c r="F70" s="245">
        <v>21451.200000000001</v>
      </c>
      <c r="G70" s="247">
        <v>46300.3</v>
      </c>
    </row>
    <row r="71" spans="3:9">
      <c r="C71" s="244" t="s">
        <v>267</v>
      </c>
      <c r="D71" s="245">
        <v>11000</v>
      </c>
      <c r="E71" s="245">
        <v>23936.55</v>
      </c>
      <c r="F71" s="245">
        <v>19000</v>
      </c>
      <c r="G71" s="247">
        <v>53936.55</v>
      </c>
    </row>
    <row r="72" spans="3:9">
      <c r="C72" s="244" t="s">
        <v>356</v>
      </c>
      <c r="D72" s="245">
        <v>2750</v>
      </c>
      <c r="E72" s="245">
        <v>4292.6099999999997</v>
      </c>
      <c r="F72" s="245">
        <v>7033.34</v>
      </c>
      <c r="G72" s="247">
        <v>14075.95</v>
      </c>
    </row>
    <row r="73" spans="3:9">
      <c r="C73" s="244" t="s">
        <v>184</v>
      </c>
      <c r="D73" s="245">
        <v>4153491.9</v>
      </c>
      <c r="E73" s="245">
        <v>7166410.5700000012</v>
      </c>
      <c r="F73" s="245">
        <v>5029418.25</v>
      </c>
      <c r="G73" s="247">
        <v>16349320.720000001</v>
      </c>
    </row>
    <row r="74" spans="3:9">
      <c r="C74" s="244" t="s">
        <v>31</v>
      </c>
      <c r="D74" s="245">
        <v>66062.66</v>
      </c>
      <c r="E74" s="245">
        <v>471434.49</v>
      </c>
      <c r="F74" s="245">
        <v>329000</v>
      </c>
      <c r="G74" s="247">
        <v>866497.15</v>
      </c>
    </row>
    <row r="75" spans="3:9">
      <c r="C75" s="244" t="s">
        <v>42</v>
      </c>
      <c r="D75" s="245">
        <v>1000</v>
      </c>
      <c r="E75" s="245">
        <v>1325.4</v>
      </c>
      <c r="F75" s="245">
        <v>2000</v>
      </c>
      <c r="G75" s="247">
        <v>4325.3999999999996</v>
      </c>
    </row>
    <row r="76" spans="3:9">
      <c r="C76" s="244" t="s">
        <v>234</v>
      </c>
      <c r="D76" s="245">
        <v>134393.34</v>
      </c>
      <c r="E76" s="245">
        <v>335507.70999999996</v>
      </c>
      <c r="F76" s="245">
        <v>183984.09</v>
      </c>
      <c r="G76" s="247">
        <v>653885.1399999999</v>
      </c>
    </row>
    <row r="77" spans="3:9">
      <c r="C77" s="244" t="s">
        <v>486</v>
      </c>
      <c r="D77" s="245">
        <v>988582.47</v>
      </c>
      <c r="E77" s="245">
        <v>2724131.2399999998</v>
      </c>
      <c r="F77" s="245">
        <v>1825026.98</v>
      </c>
      <c r="G77" s="247">
        <v>5537740.6899999995</v>
      </c>
    </row>
    <row r="78" spans="3:9">
      <c r="C78" s="244" t="s">
        <v>533</v>
      </c>
      <c r="D78" s="245">
        <v>53636.06</v>
      </c>
      <c r="E78" s="245">
        <v>93152.6</v>
      </c>
      <c r="F78" s="245">
        <v>60136.06</v>
      </c>
      <c r="G78" s="247">
        <v>206924.72</v>
      </c>
    </row>
    <row r="79" spans="3:9">
      <c r="C79" s="244" t="s">
        <v>487</v>
      </c>
      <c r="D79" s="245">
        <v>164852.94</v>
      </c>
      <c r="E79" s="245">
        <v>227582.28000000003</v>
      </c>
      <c r="F79" s="245">
        <v>401333.81</v>
      </c>
      <c r="G79" s="247">
        <v>793769.03</v>
      </c>
    </row>
    <row r="80" spans="3:9">
      <c r="C80" s="244" t="s">
        <v>191</v>
      </c>
      <c r="D80" s="245">
        <v>115107.33</v>
      </c>
      <c r="E80" s="245">
        <v>306921.36</v>
      </c>
      <c r="F80" s="245">
        <v>233681.44</v>
      </c>
      <c r="G80" s="247">
        <v>655710.13</v>
      </c>
    </row>
    <row r="81" spans="3:7">
      <c r="C81" s="244" t="s">
        <v>517</v>
      </c>
      <c r="D81" s="245">
        <v>40716.519999999997</v>
      </c>
      <c r="E81" s="245">
        <v>154038.78</v>
      </c>
      <c r="F81" s="245">
        <v>54122.080000000002</v>
      </c>
      <c r="G81" s="247">
        <v>248877.38</v>
      </c>
    </row>
    <row r="82" spans="3:7">
      <c r="C82" s="244" t="s">
        <v>153</v>
      </c>
      <c r="D82" s="245">
        <v>19655991.440000001</v>
      </c>
      <c r="E82" s="245">
        <v>41738482.039999999</v>
      </c>
      <c r="F82" s="245">
        <v>39415514.899999999</v>
      </c>
      <c r="G82" s="247">
        <v>100809988.38</v>
      </c>
    </row>
    <row r="83" spans="3:7">
      <c r="C83" s="244" t="s">
        <v>207</v>
      </c>
      <c r="D83" s="245">
        <v>14750.01</v>
      </c>
      <c r="E83" s="245">
        <v>44598.03</v>
      </c>
      <c r="F83" s="245">
        <v>28500</v>
      </c>
      <c r="G83" s="247">
        <v>87848.040000000008</v>
      </c>
    </row>
    <row r="84" spans="3:7">
      <c r="C84" s="244" t="s">
        <v>463</v>
      </c>
      <c r="D84" s="245">
        <v>355357.4</v>
      </c>
      <c r="E84" s="245">
        <v>470487.43</v>
      </c>
      <c r="F84" s="245">
        <v>404946.78</v>
      </c>
      <c r="G84" s="247">
        <v>1230791.6100000001</v>
      </c>
    </row>
    <row r="85" spans="3:7">
      <c r="C85" s="244" t="s">
        <v>488</v>
      </c>
      <c r="D85" s="245">
        <v>49677232.759999998</v>
      </c>
      <c r="E85" s="245">
        <v>97338380.799999997</v>
      </c>
      <c r="F85" s="245">
        <v>76540925.25</v>
      </c>
      <c r="G85" s="247">
        <v>223556538.81</v>
      </c>
    </row>
    <row r="86" spans="3:7">
      <c r="C86" s="244" t="s">
        <v>489</v>
      </c>
      <c r="D86" s="245">
        <v>43771.65</v>
      </c>
      <c r="E86" s="245">
        <v>108669.31</v>
      </c>
      <c r="F86" s="245">
        <v>59850.17</v>
      </c>
      <c r="G86" s="247">
        <v>212291.13</v>
      </c>
    </row>
    <row r="87" spans="3:7">
      <c r="C87" s="244" t="s">
        <v>490</v>
      </c>
      <c r="D87" s="245">
        <v>309414.41000000003</v>
      </c>
      <c r="E87" s="245">
        <v>656603.71</v>
      </c>
      <c r="F87" s="245">
        <v>408731.45999999996</v>
      </c>
      <c r="G87" s="247">
        <v>1374749.58</v>
      </c>
    </row>
    <row r="88" spans="3:7">
      <c r="C88" s="244" t="s">
        <v>33</v>
      </c>
      <c r="D88" s="245">
        <v>49915.1</v>
      </c>
      <c r="E88" s="245">
        <v>153906.16999999998</v>
      </c>
      <c r="F88" s="245">
        <v>143165.1</v>
      </c>
      <c r="G88" s="247">
        <v>346986.37</v>
      </c>
    </row>
    <row r="89" spans="3:7">
      <c r="C89" s="244" t="s">
        <v>247</v>
      </c>
      <c r="D89" s="245">
        <v>40355.9</v>
      </c>
      <c r="E89" s="245">
        <v>174376.81</v>
      </c>
      <c r="F89" s="245">
        <v>69189.239999999991</v>
      </c>
      <c r="G89" s="247">
        <v>283921.94999999995</v>
      </c>
    </row>
    <row r="90" spans="3:7">
      <c r="C90" s="244" t="s">
        <v>461</v>
      </c>
      <c r="D90" s="245">
        <v>2021289.68</v>
      </c>
      <c r="E90" s="245">
        <v>4772950.17</v>
      </c>
      <c r="F90" s="245">
        <v>3959935.74</v>
      </c>
      <c r="G90" s="247">
        <v>10754175.59</v>
      </c>
    </row>
    <row r="91" spans="3:7">
      <c r="C91" s="244" t="s">
        <v>462</v>
      </c>
      <c r="D91" s="245">
        <v>9535.75</v>
      </c>
      <c r="E91" s="245">
        <v>34180.92</v>
      </c>
      <c r="F91" s="245">
        <v>9642.9</v>
      </c>
      <c r="G91" s="247">
        <v>53359.57</v>
      </c>
    </row>
    <row r="92" spans="3:7">
      <c r="C92" s="244" t="s">
        <v>251</v>
      </c>
      <c r="D92" s="245">
        <v>106974.93</v>
      </c>
      <c r="E92" s="245">
        <v>239860.25</v>
      </c>
      <c r="F92" s="245">
        <v>211739.84</v>
      </c>
      <c r="G92" s="247">
        <v>558575.02</v>
      </c>
    </row>
    <row r="93" spans="3:7">
      <c r="C93" s="244" t="s">
        <v>17</v>
      </c>
      <c r="D93" s="245">
        <v>34250</v>
      </c>
      <c r="E93" s="245">
        <v>130964.59</v>
      </c>
      <c r="F93" s="245">
        <v>54016.67</v>
      </c>
      <c r="G93" s="247">
        <v>219231.26</v>
      </c>
    </row>
    <row r="94" spans="3:7">
      <c r="C94" s="244" t="s">
        <v>507</v>
      </c>
      <c r="D94" s="245">
        <v>7136.68</v>
      </c>
      <c r="E94" s="245">
        <v>9959.6299999999992</v>
      </c>
      <c r="F94" s="245">
        <v>7435.8</v>
      </c>
      <c r="G94" s="247">
        <v>24532.109999999997</v>
      </c>
    </row>
    <row r="95" spans="3:7">
      <c r="C95" s="244" t="s">
        <v>250</v>
      </c>
      <c r="D95" s="245">
        <v>173443.29</v>
      </c>
      <c r="E95" s="245">
        <v>640929.13</v>
      </c>
      <c r="F95" s="245">
        <v>395020.19</v>
      </c>
      <c r="G95" s="247">
        <v>1209392.6100000001</v>
      </c>
    </row>
    <row r="96" spans="3:7">
      <c r="C96" s="244" t="s">
        <v>194</v>
      </c>
      <c r="D96" s="245">
        <v>8164555.3700000001</v>
      </c>
      <c r="E96" s="245">
        <v>21599220.270000003</v>
      </c>
      <c r="F96" s="245">
        <v>16571353.43</v>
      </c>
      <c r="G96" s="247">
        <v>46335129.070000008</v>
      </c>
    </row>
    <row r="97" spans="3:7">
      <c r="C97" s="244" t="s">
        <v>301</v>
      </c>
      <c r="D97" s="245">
        <v>2000</v>
      </c>
      <c r="E97" s="245">
        <v>1472.38</v>
      </c>
      <c r="F97" s="245">
        <v>4000</v>
      </c>
      <c r="G97" s="247">
        <v>7472.38</v>
      </c>
    </row>
    <row r="98" spans="3:7">
      <c r="C98" s="244" t="s">
        <v>220</v>
      </c>
      <c r="D98" s="245">
        <v>28175.279999999999</v>
      </c>
      <c r="E98" s="245">
        <v>57763.93</v>
      </c>
      <c r="F98" s="245">
        <v>52363.61</v>
      </c>
      <c r="G98" s="247">
        <v>138302.82</v>
      </c>
    </row>
    <row r="99" spans="3:7">
      <c r="C99" s="244" t="s">
        <v>497</v>
      </c>
      <c r="D99" s="245">
        <v>109187.7</v>
      </c>
      <c r="E99" s="245">
        <v>221256.46</v>
      </c>
      <c r="F99" s="245">
        <v>118245.07</v>
      </c>
      <c r="G99" s="247">
        <v>448689.23</v>
      </c>
    </row>
    <row r="100" spans="3:7">
      <c r="C100" s="244" t="s">
        <v>491</v>
      </c>
      <c r="D100" s="245">
        <v>227421.47</v>
      </c>
      <c r="E100" s="245">
        <v>466508.39</v>
      </c>
      <c r="F100" s="245">
        <v>373579.23</v>
      </c>
      <c r="G100" s="247">
        <v>1067509.0899999999</v>
      </c>
    </row>
    <row r="101" spans="3:7">
      <c r="C101" s="244" t="s">
        <v>465</v>
      </c>
      <c r="D101" s="245">
        <v>487735.46</v>
      </c>
      <c r="E101" s="245">
        <v>1360249.56</v>
      </c>
      <c r="F101" s="245">
        <v>1294267.06</v>
      </c>
      <c r="G101" s="247">
        <v>3142252.08</v>
      </c>
    </row>
    <row r="102" spans="3:7">
      <c r="C102" s="244" t="s">
        <v>22</v>
      </c>
      <c r="D102" s="245">
        <v>0</v>
      </c>
      <c r="E102" s="245">
        <v>76889.58</v>
      </c>
      <c r="F102" s="245">
        <v>162000</v>
      </c>
      <c r="G102" s="247">
        <v>238889.58000000002</v>
      </c>
    </row>
    <row r="103" spans="3:7">
      <c r="C103" s="244" t="s">
        <v>468</v>
      </c>
      <c r="D103" s="245">
        <v>139562717.94</v>
      </c>
      <c r="E103" s="245">
        <v>328725064.11000007</v>
      </c>
      <c r="F103" s="245">
        <v>222034375.81999999</v>
      </c>
      <c r="G103" s="247">
        <v>690322157.87000012</v>
      </c>
    </row>
    <row r="104" spans="3:7">
      <c r="C104" s="244" t="s">
        <v>61</v>
      </c>
      <c r="D104" s="245">
        <v>166522.45000000001</v>
      </c>
      <c r="E104" s="245">
        <v>525524.53</v>
      </c>
      <c r="F104" s="245">
        <v>289225.07999999996</v>
      </c>
      <c r="G104" s="247">
        <v>981272.05999999994</v>
      </c>
    </row>
    <row r="105" spans="3:7">
      <c r="C105" s="244" t="s">
        <v>498</v>
      </c>
      <c r="D105" s="245">
        <v>13416.67</v>
      </c>
      <c r="E105" s="245">
        <v>34012.79</v>
      </c>
      <c r="F105" s="245">
        <v>16916.669999999998</v>
      </c>
      <c r="G105" s="247">
        <v>64346.13</v>
      </c>
    </row>
    <row r="106" spans="3:7">
      <c r="C106" s="244" t="s">
        <v>161</v>
      </c>
      <c r="D106" s="245">
        <v>0</v>
      </c>
      <c r="E106" s="245">
        <v>490394.1</v>
      </c>
      <c r="F106" s="245">
        <v>1167000</v>
      </c>
      <c r="G106" s="247">
        <v>1657394.1</v>
      </c>
    </row>
    <row r="107" spans="3:7">
      <c r="C107" s="244" t="s">
        <v>212</v>
      </c>
      <c r="D107" s="245">
        <v>19828.5</v>
      </c>
      <c r="E107" s="245">
        <v>20912.04</v>
      </c>
      <c r="F107" s="245">
        <v>39428.5</v>
      </c>
      <c r="G107" s="247">
        <v>80169.040000000008</v>
      </c>
    </row>
    <row r="108" spans="3:7" ht="15" thickBot="1">
      <c r="C108" s="231" t="s">
        <v>553</v>
      </c>
      <c r="D108" s="251">
        <v>971718569.35999978</v>
      </c>
      <c r="E108" s="251">
        <v>2252472366.8500009</v>
      </c>
      <c r="F108" s="251">
        <v>1547199127.4400001</v>
      </c>
      <c r="G108" s="251">
        <v>4771390063.6499996</v>
      </c>
    </row>
  </sheetData>
  <autoFilter ref="C6:G108"/>
  <sortState ref="C7:G107">
    <sortCondition ref="C7:C107"/>
  </sortState>
  <mergeCells count="5">
    <mergeCell ref="C1:G1"/>
    <mergeCell ref="C2:G2"/>
    <mergeCell ref="C3:G3"/>
    <mergeCell ref="C4:G4"/>
    <mergeCell ref="C5:G5"/>
  </mergeCells>
  <pageMargins left="0.7" right="0.7" top="0.75" bottom="0.75" header="0.3" footer="0.3"/>
  <pageSetup scale="42" fitToHeight="2" orientation="portrait" r:id="rId1"/>
  <headerFooter>
    <oddFooter>&amp;RPage &amp;P of &amp;N</oddFooter>
  </headerFooter>
</worksheet>
</file>

<file path=xl/worksheets/sheet3.xml><?xml version="1.0" encoding="utf-8"?>
<worksheet xmlns="http://schemas.openxmlformats.org/spreadsheetml/2006/main" xmlns:r="http://schemas.openxmlformats.org/officeDocument/2006/relationships">
  <dimension ref="A1:K773"/>
  <sheetViews>
    <sheetView view="pageBreakPreview" zoomScale="55" zoomScaleNormal="70" zoomScaleSheetLayoutView="55" zoomScalePageLayoutView="75" workbookViewId="0">
      <selection activeCell="N22" sqref="N22"/>
    </sheetView>
  </sheetViews>
  <sheetFormatPr defaultColWidth="9.109375" defaultRowHeight="13.2"/>
  <cols>
    <col min="1" max="1" width="9.109375" style="26"/>
    <col min="2" max="2" width="11.33203125" style="50" customWidth="1"/>
    <col min="3" max="3" width="67.88671875" style="50" customWidth="1"/>
    <col min="4" max="4" width="12.44140625" style="50" bestFit="1" customWidth="1"/>
    <col min="5" max="5" width="6.33203125" style="50" bestFit="1" customWidth="1"/>
    <col min="6" max="6" width="14.6640625" style="50" customWidth="1"/>
    <col min="7" max="7" width="39.109375" style="50" bestFit="1" customWidth="1"/>
    <col min="8" max="8" width="20" style="48" bestFit="1" customWidth="1"/>
    <col min="9" max="9" width="20" style="48" customWidth="1"/>
    <col min="10" max="10" width="20" style="49" customWidth="1"/>
    <col min="11" max="11" width="12.44140625" style="50" bestFit="1" customWidth="1"/>
    <col min="12" max="13" width="9.109375" style="50"/>
    <col min="14" max="14" width="19.88671875" style="50" bestFit="1" customWidth="1"/>
    <col min="15" max="15" width="10.109375" style="50" bestFit="1" customWidth="1"/>
    <col min="16" max="16384" width="9.109375" style="50"/>
  </cols>
  <sheetData>
    <row r="1" spans="1:11" s="52" customFormat="1" ht="13.8">
      <c r="A1" s="282" t="s">
        <v>336</v>
      </c>
      <c r="B1" s="282"/>
      <c r="C1" s="282"/>
      <c r="D1" s="282"/>
      <c r="E1" s="282"/>
      <c r="F1" s="282"/>
      <c r="G1" s="282"/>
      <c r="H1" s="282"/>
      <c r="I1" s="282"/>
      <c r="J1" s="282"/>
      <c r="K1" s="282"/>
    </row>
    <row r="2" spans="1:11" s="52" customFormat="1" ht="13.8">
      <c r="A2" s="282" t="s">
        <v>337</v>
      </c>
      <c r="B2" s="282"/>
      <c r="C2" s="282"/>
      <c r="D2" s="282"/>
      <c r="E2" s="282"/>
      <c r="F2" s="282"/>
      <c r="G2" s="282"/>
      <c r="H2" s="282"/>
      <c r="I2" s="282"/>
      <c r="J2" s="282"/>
      <c r="K2" s="282"/>
    </row>
    <row r="3" spans="1:11" s="52" customFormat="1" ht="14.4" thickBot="1">
      <c r="A3" s="307"/>
      <c r="B3" s="307"/>
      <c r="C3" s="307"/>
      <c r="D3" s="307"/>
      <c r="E3" s="307"/>
      <c r="F3" s="307"/>
      <c r="G3" s="307"/>
      <c r="H3" s="307"/>
      <c r="I3" s="307"/>
      <c r="J3" s="307"/>
      <c r="K3" s="307"/>
    </row>
    <row r="4" spans="1:11" s="52" customFormat="1" ht="23.25" customHeight="1">
      <c r="A4" s="309" t="s">
        <v>309</v>
      </c>
      <c r="B4" s="299" t="s">
        <v>1</v>
      </c>
      <c r="C4" s="315" t="s">
        <v>65</v>
      </c>
      <c r="D4" s="292"/>
      <c r="E4" s="316"/>
      <c r="F4" s="299" t="s">
        <v>66</v>
      </c>
      <c r="G4" s="299" t="s">
        <v>159</v>
      </c>
      <c r="H4" s="301" t="s">
        <v>371</v>
      </c>
      <c r="I4" s="301" t="s">
        <v>372</v>
      </c>
      <c r="J4" s="311" t="s">
        <v>373</v>
      </c>
      <c r="K4" s="303" t="s">
        <v>7</v>
      </c>
    </row>
    <row r="5" spans="1:11" s="52" customFormat="1" ht="22.5" customHeight="1" thickBot="1">
      <c r="A5" s="310"/>
      <c r="B5" s="314"/>
      <c r="C5" s="41" t="s">
        <v>67</v>
      </c>
      <c r="D5" s="22" t="s">
        <v>68</v>
      </c>
      <c r="E5" s="21" t="s">
        <v>69</v>
      </c>
      <c r="F5" s="300"/>
      <c r="G5" s="300"/>
      <c r="H5" s="302"/>
      <c r="I5" s="302"/>
      <c r="J5" s="312"/>
      <c r="K5" s="304"/>
    </row>
    <row r="6" spans="1:11" s="52" customFormat="1" ht="17.25" customHeight="1">
      <c r="A6" s="42"/>
      <c r="B6" s="17">
        <v>40352</v>
      </c>
      <c r="C6" s="2" t="s">
        <v>328</v>
      </c>
      <c r="D6" s="2" t="s">
        <v>329</v>
      </c>
      <c r="E6" s="19" t="s">
        <v>138</v>
      </c>
      <c r="F6" s="24" t="s">
        <v>12</v>
      </c>
      <c r="G6" s="1" t="s">
        <v>330</v>
      </c>
      <c r="H6" s="44">
        <v>102800000</v>
      </c>
      <c r="I6" s="44" t="s">
        <v>230</v>
      </c>
      <c r="J6" s="56">
        <f>H6+I7+I8</f>
        <v>194026240</v>
      </c>
      <c r="K6" s="18" t="s">
        <v>70</v>
      </c>
    </row>
    <row r="7" spans="1:11" s="52" customFormat="1" ht="17.25" customHeight="1">
      <c r="A7" s="42">
        <v>2</v>
      </c>
      <c r="B7" s="17">
        <v>40444</v>
      </c>
      <c r="C7" s="20"/>
      <c r="D7" s="20"/>
      <c r="E7" s="43"/>
      <c r="F7" s="24" t="s">
        <v>12</v>
      </c>
      <c r="G7" s="1" t="s">
        <v>330</v>
      </c>
      <c r="H7" s="44" t="s">
        <v>230</v>
      </c>
      <c r="I7" s="44">
        <v>34056581</v>
      </c>
      <c r="J7" s="54"/>
      <c r="K7" s="18" t="s">
        <v>70</v>
      </c>
    </row>
    <row r="8" spans="1:11" s="52" customFormat="1" ht="17.25" customHeight="1">
      <c r="A8" s="42">
        <v>3</v>
      </c>
      <c r="B8" s="17">
        <v>40450</v>
      </c>
      <c r="C8" s="57"/>
      <c r="D8" s="20"/>
      <c r="E8" s="43"/>
      <c r="F8" s="24" t="s">
        <v>12</v>
      </c>
      <c r="G8" s="1" t="s">
        <v>330</v>
      </c>
      <c r="H8" s="44" t="s">
        <v>230</v>
      </c>
      <c r="I8" s="44">
        <v>57169659</v>
      </c>
      <c r="J8" s="55"/>
      <c r="K8" s="18" t="s">
        <v>70</v>
      </c>
    </row>
    <row r="9" spans="1:11" s="52" customFormat="1" ht="17.25" customHeight="1">
      <c r="A9" s="42"/>
      <c r="B9" s="17">
        <v>40352</v>
      </c>
      <c r="C9" s="2" t="s">
        <v>331</v>
      </c>
      <c r="D9" s="2" t="s">
        <v>208</v>
      </c>
      <c r="E9" s="19" t="s">
        <v>98</v>
      </c>
      <c r="F9" s="24" t="s">
        <v>12</v>
      </c>
      <c r="G9" s="1" t="s">
        <v>330</v>
      </c>
      <c r="H9" s="45">
        <v>699600000</v>
      </c>
      <c r="I9" s="45" t="s">
        <v>230</v>
      </c>
      <c r="J9" s="53">
        <f>H9+I10+I11</f>
        <v>1975334096</v>
      </c>
      <c r="K9" s="18" t="s">
        <v>70</v>
      </c>
    </row>
    <row r="10" spans="1:11" s="52" customFormat="1" ht="17.25" customHeight="1">
      <c r="A10" s="42">
        <v>2</v>
      </c>
      <c r="B10" s="17">
        <v>40444</v>
      </c>
      <c r="C10" s="20"/>
      <c r="D10" s="20"/>
      <c r="E10" s="43"/>
      <c r="F10" s="24" t="s">
        <v>12</v>
      </c>
      <c r="G10" s="1" t="s">
        <v>330</v>
      </c>
      <c r="H10" s="44" t="s">
        <v>230</v>
      </c>
      <c r="I10" s="44">
        <v>476257070</v>
      </c>
      <c r="J10" s="54"/>
      <c r="K10" s="18" t="s">
        <v>70</v>
      </c>
    </row>
    <row r="11" spans="1:11" s="52" customFormat="1" ht="17.25" customHeight="1">
      <c r="A11" s="42">
        <v>3</v>
      </c>
      <c r="B11" s="17">
        <v>40450</v>
      </c>
      <c r="C11" s="57"/>
      <c r="D11" s="20"/>
      <c r="E11" s="43"/>
      <c r="F11" s="24" t="s">
        <v>12</v>
      </c>
      <c r="G11" s="1" t="s">
        <v>330</v>
      </c>
      <c r="H11" s="44" t="s">
        <v>230</v>
      </c>
      <c r="I11" s="44">
        <v>799477026</v>
      </c>
      <c r="J11" s="54"/>
      <c r="K11" s="18" t="s">
        <v>70</v>
      </c>
    </row>
    <row r="12" spans="1:11" s="52" customFormat="1" ht="17.25" customHeight="1">
      <c r="A12" s="42"/>
      <c r="B12" s="17">
        <v>40352</v>
      </c>
      <c r="C12" s="2" t="s">
        <v>332</v>
      </c>
      <c r="D12" s="2" t="s">
        <v>139</v>
      </c>
      <c r="E12" s="19" t="s">
        <v>119</v>
      </c>
      <c r="F12" s="24" t="s">
        <v>12</v>
      </c>
      <c r="G12" s="1" t="s">
        <v>330</v>
      </c>
      <c r="H12" s="44">
        <v>418000000</v>
      </c>
      <c r="I12" s="44" t="s">
        <v>230</v>
      </c>
      <c r="J12" s="53">
        <f>H12+I13+I14</f>
        <v>1057839136</v>
      </c>
      <c r="K12" s="18" t="s">
        <v>70</v>
      </c>
    </row>
    <row r="13" spans="1:11" s="52" customFormat="1" ht="17.25" customHeight="1">
      <c r="A13" s="42">
        <v>2</v>
      </c>
      <c r="B13" s="17">
        <v>40444</v>
      </c>
      <c r="C13" s="20"/>
      <c r="D13" s="20"/>
      <c r="E13" s="43"/>
      <c r="F13" s="24" t="s">
        <v>12</v>
      </c>
      <c r="G13" s="1" t="s">
        <v>330</v>
      </c>
      <c r="H13" s="44" t="s">
        <v>230</v>
      </c>
      <c r="I13" s="44">
        <v>238864755</v>
      </c>
      <c r="J13" s="54"/>
      <c r="K13" s="18" t="s">
        <v>70</v>
      </c>
    </row>
    <row r="14" spans="1:11" s="52" customFormat="1" ht="17.25" customHeight="1">
      <c r="A14" s="42">
        <v>3</v>
      </c>
      <c r="B14" s="17">
        <v>40450</v>
      </c>
      <c r="C14" s="57"/>
      <c r="D14" s="20"/>
      <c r="E14" s="43"/>
      <c r="F14" s="24" t="s">
        <v>12</v>
      </c>
      <c r="G14" s="1" t="s">
        <v>330</v>
      </c>
      <c r="H14" s="44" t="s">
        <v>230</v>
      </c>
      <c r="I14" s="44">
        <v>400974381</v>
      </c>
      <c r="J14" s="55"/>
      <c r="K14" s="18" t="s">
        <v>70</v>
      </c>
    </row>
    <row r="15" spans="1:11" s="52" customFormat="1" ht="17.25" customHeight="1">
      <c r="A15" s="42"/>
      <c r="B15" s="17">
        <v>40352</v>
      </c>
      <c r="C15" s="2" t="s">
        <v>333</v>
      </c>
      <c r="D15" s="2" t="s">
        <v>318</v>
      </c>
      <c r="E15" s="19" t="s">
        <v>90</v>
      </c>
      <c r="F15" s="24" t="s">
        <v>12</v>
      </c>
      <c r="G15" s="1" t="s">
        <v>330</v>
      </c>
      <c r="H15" s="44">
        <v>125100000</v>
      </c>
      <c r="I15" s="44" t="s">
        <v>230</v>
      </c>
      <c r="J15" s="58">
        <f>H15+I16</f>
        <v>267766006</v>
      </c>
      <c r="K15" s="18" t="s">
        <v>70</v>
      </c>
    </row>
    <row r="16" spans="1:11" s="52" customFormat="1" ht="17.25" customHeight="1">
      <c r="A16" s="42">
        <v>3</v>
      </c>
      <c r="B16" s="17">
        <v>40450</v>
      </c>
      <c r="C16" s="57"/>
      <c r="D16" s="23"/>
      <c r="E16" s="59"/>
      <c r="F16" s="24" t="s">
        <v>12</v>
      </c>
      <c r="G16" s="1" t="s">
        <v>330</v>
      </c>
      <c r="H16" s="44" t="s">
        <v>230</v>
      </c>
      <c r="I16" s="44">
        <v>142666006</v>
      </c>
      <c r="J16" s="55"/>
      <c r="K16" s="18" t="s">
        <v>70</v>
      </c>
    </row>
    <row r="17" spans="1:11" s="52" customFormat="1" ht="17.25" customHeight="1">
      <c r="A17" s="42"/>
      <c r="B17" s="17">
        <v>40352</v>
      </c>
      <c r="C17" s="2" t="s">
        <v>334</v>
      </c>
      <c r="D17" s="2" t="s">
        <v>335</v>
      </c>
      <c r="E17" s="19" t="s">
        <v>64</v>
      </c>
      <c r="F17" s="24" t="s">
        <v>12</v>
      </c>
      <c r="G17" s="1" t="s">
        <v>330</v>
      </c>
      <c r="H17" s="45">
        <v>154500000</v>
      </c>
      <c r="I17" s="45" t="s">
        <v>230</v>
      </c>
      <c r="J17" s="53">
        <f>H17+I18+I19</f>
        <v>498605738</v>
      </c>
      <c r="K17" s="18" t="s">
        <v>70</v>
      </c>
    </row>
    <row r="18" spans="1:11" s="52" customFormat="1" ht="17.25" customHeight="1">
      <c r="A18" s="42">
        <v>2</v>
      </c>
      <c r="B18" s="17">
        <v>40444</v>
      </c>
      <c r="C18" s="20"/>
      <c r="D18" s="20"/>
      <c r="E18" s="43"/>
      <c r="F18" s="24" t="s">
        <v>12</v>
      </c>
      <c r="G18" s="1" t="s">
        <v>330</v>
      </c>
      <c r="H18" s="44" t="s">
        <v>230</v>
      </c>
      <c r="I18" s="44">
        <v>128461559</v>
      </c>
      <c r="J18" s="54"/>
      <c r="K18" s="18" t="s">
        <v>70</v>
      </c>
    </row>
    <row r="19" spans="1:11" s="52" customFormat="1" ht="17.25" customHeight="1">
      <c r="A19" s="42">
        <v>3</v>
      </c>
      <c r="B19" s="17">
        <v>40450</v>
      </c>
      <c r="C19" s="57"/>
      <c r="D19" s="23"/>
      <c r="E19" s="59"/>
      <c r="F19" s="24" t="s">
        <v>12</v>
      </c>
      <c r="G19" s="1" t="s">
        <v>330</v>
      </c>
      <c r="H19" s="44" t="s">
        <v>230</v>
      </c>
      <c r="I19" s="44">
        <v>215644179</v>
      </c>
      <c r="J19" s="55"/>
      <c r="K19" s="18" t="s">
        <v>70</v>
      </c>
    </row>
    <row r="20" spans="1:11" s="52" customFormat="1" ht="17.25" customHeight="1">
      <c r="A20" s="42"/>
      <c r="B20" s="17">
        <v>40393</v>
      </c>
      <c r="C20" s="2" t="s">
        <v>342</v>
      </c>
      <c r="D20" s="20" t="s">
        <v>343</v>
      </c>
      <c r="E20" s="43" t="s">
        <v>75</v>
      </c>
      <c r="F20" s="24" t="s">
        <v>12</v>
      </c>
      <c r="G20" s="1" t="s">
        <v>330</v>
      </c>
      <c r="H20" s="46">
        <v>159000000</v>
      </c>
      <c r="I20" s="44" t="s">
        <v>230</v>
      </c>
      <c r="J20" s="53">
        <f>H20+I21+I22</f>
        <v>482781786</v>
      </c>
      <c r="K20" s="18" t="s">
        <v>70</v>
      </c>
    </row>
    <row r="21" spans="1:11" s="52" customFormat="1" ht="17.25" customHeight="1">
      <c r="A21" s="42">
        <v>2</v>
      </c>
      <c r="B21" s="17">
        <v>40444</v>
      </c>
      <c r="C21" s="20"/>
      <c r="D21" s="20"/>
      <c r="E21" s="43"/>
      <c r="F21" s="24" t="s">
        <v>12</v>
      </c>
      <c r="G21" s="1" t="s">
        <v>330</v>
      </c>
      <c r="H21" s="46" t="s">
        <v>230</v>
      </c>
      <c r="I21" s="44">
        <v>120874221</v>
      </c>
      <c r="J21" s="54"/>
      <c r="K21" s="18" t="s">
        <v>70</v>
      </c>
    </row>
    <row r="22" spans="1:11" s="52" customFormat="1" ht="17.25" customHeight="1">
      <c r="A22" s="42">
        <v>3</v>
      </c>
      <c r="B22" s="17">
        <v>40450</v>
      </c>
      <c r="C22" s="57"/>
      <c r="D22" s="20"/>
      <c r="E22" s="43"/>
      <c r="F22" s="24" t="s">
        <v>12</v>
      </c>
      <c r="G22" s="1" t="s">
        <v>330</v>
      </c>
      <c r="H22" s="44" t="s">
        <v>230</v>
      </c>
      <c r="I22" s="44">
        <v>202907565</v>
      </c>
      <c r="J22" s="55"/>
      <c r="K22" s="18" t="s">
        <v>70</v>
      </c>
    </row>
    <row r="23" spans="1:11" s="52" customFormat="1" ht="17.25" customHeight="1">
      <c r="A23" s="42"/>
      <c r="B23" s="17">
        <v>40393</v>
      </c>
      <c r="C23" s="2" t="s">
        <v>344</v>
      </c>
      <c r="D23" s="2" t="s">
        <v>345</v>
      </c>
      <c r="E23" s="19" t="s">
        <v>133</v>
      </c>
      <c r="F23" s="24" t="s">
        <v>12</v>
      </c>
      <c r="G23" s="1" t="s">
        <v>330</v>
      </c>
      <c r="H23" s="47">
        <v>172000000</v>
      </c>
      <c r="I23" s="45" t="s">
        <v>230</v>
      </c>
      <c r="J23" s="53">
        <f>H23+I24+I25</f>
        <v>570395099</v>
      </c>
      <c r="K23" s="18" t="s">
        <v>70</v>
      </c>
    </row>
    <row r="24" spans="1:11" s="52" customFormat="1" ht="17.25" customHeight="1">
      <c r="A24" s="42">
        <v>2</v>
      </c>
      <c r="B24" s="17">
        <v>40444</v>
      </c>
      <c r="C24" s="20"/>
      <c r="D24" s="20"/>
      <c r="E24" s="43"/>
      <c r="F24" s="24" t="s">
        <v>12</v>
      </c>
      <c r="G24" s="1" t="s">
        <v>330</v>
      </c>
      <c r="H24" s="47" t="s">
        <v>230</v>
      </c>
      <c r="I24" s="45">
        <v>148728864</v>
      </c>
      <c r="J24" s="54"/>
      <c r="K24" s="18" t="s">
        <v>70</v>
      </c>
    </row>
    <row r="25" spans="1:11" s="52" customFormat="1" ht="17.25" customHeight="1">
      <c r="A25" s="42">
        <v>3</v>
      </c>
      <c r="B25" s="17">
        <v>40450</v>
      </c>
      <c r="C25" s="57"/>
      <c r="D25" s="20"/>
      <c r="E25" s="43"/>
      <c r="F25" s="24" t="s">
        <v>12</v>
      </c>
      <c r="G25" s="1" t="s">
        <v>330</v>
      </c>
      <c r="H25" s="44" t="s">
        <v>230</v>
      </c>
      <c r="I25" s="44">
        <v>249666235</v>
      </c>
      <c r="J25" s="55"/>
      <c r="K25" s="18" t="s">
        <v>70</v>
      </c>
    </row>
    <row r="26" spans="1:11" s="52" customFormat="1" ht="17.25" customHeight="1">
      <c r="A26" s="42"/>
      <c r="B26" s="17">
        <v>40393</v>
      </c>
      <c r="C26" s="2" t="s">
        <v>346</v>
      </c>
      <c r="D26" s="2" t="s">
        <v>163</v>
      </c>
      <c r="E26" s="19" t="s">
        <v>101</v>
      </c>
      <c r="F26" s="24" t="s">
        <v>12</v>
      </c>
      <c r="G26" s="1" t="s">
        <v>330</v>
      </c>
      <c r="H26" s="47">
        <v>88000000</v>
      </c>
      <c r="I26" s="45" t="s">
        <v>230</v>
      </c>
      <c r="J26" s="53">
        <f>H26+I27+I28</f>
        <v>220042786</v>
      </c>
      <c r="K26" s="18" t="s">
        <v>70</v>
      </c>
    </row>
    <row r="27" spans="1:11" s="52" customFormat="1" ht="17.25" customHeight="1">
      <c r="A27" s="42">
        <v>2</v>
      </c>
      <c r="B27" s="17">
        <v>40444</v>
      </c>
      <c r="C27" s="20"/>
      <c r="D27" s="20"/>
      <c r="E27" s="43"/>
      <c r="F27" s="24" t="s">
        <v>12</v>
      </c>
      <c r="G27" s="1" t="s">
        <v>330</v>
      </c>
      <c r="H27" s="47" t="s">
        <v>230</v>
      </c>
      <c r="I27" s="45">
        <v>49294215</v>
      </c>
      <c r="J27" s="54"/>
      <c r="K27" s="18" t="s">
        <v>70</v>
      </c>
    </row>
    <row r="28" spans="1:11" s="52" customFormat="1" ht="17.25" customHeight="1">
      <c r="A28" s="42">
        <v>3</v>
      </c>
      <c r="B28" s="17">
        <v>40450</v>
      </c>
      <c r="C28" s="57"/>
      <c r="D28" s="20"/>
      <c r="E28" s="43"/>
      <c r="F28" s="24" t="s">
        <v>12</v>
      </c>
      <c r="G28" s="1" t="s">
        <v>330</v>
      </c>
      <c r="H28" s="44" t="s">
        <v>230</v>
      </c>
      <c r="I28" s="44">
        <v>82748571</v>
      </c>
      <c r="J28" s="55"/>
      <c r="K28" s="18" t="s">
        <v>70</v>
      </c>
    </row>
    <row r="29" spans="1:11" s="52" customFormat="1" ht="17.25" customHeight="1">
      <c r="A29" s="42"/>
      <c r="B29" s="17">
        <v>40393</v>
      </c>
      <c r="C29" s="2" t="s">
        <v>347</v>
      </c>
      <c r="D29" s="2" t="s">
        <v>348</v>
      </c>
      <c r="E29" s="19" t="s">
        <v>349</v>
      </c>
      <c r="F29" s="24" t="s">
        <v>12</v>
      </c>
      <c r="G29" s="1" t="s">
        <v>330</v>
      </c>
      <c r="H29" s="47">
        <v>43000000</v>
      </c>
      <c r="I29" s="45" t="s">
        <v>230</v>
      </c>
      <c r="J29" s="53">
        <f>H29+I30+I31</f>
        <v>79351573</v>
      </c>
      <c r="K29" s="18" t="s">
        <v>70</v>
      </c>
    </row>
    <row r="30" spans="1:11" s="52" customFormat="1" ht="17.25" customHeight="1">
      <c r="A30" s="42">
        <v>2</v>
      </c>
      <c r="B30" s="17">
        <v>40444</v>
      </c>
      <c r="C30" s="20"/>
      <c r="D30" s="20"/>
      <c r="E30" s="43"/>
      <c r="F30" s="24" t="s">
        <v>12</v>
      </c>
      <c r="G30" s="1" t="s">
        <v>330</v>
      </c>
      <c r="H30" s="46" t="s">
        <v>230</v>
      </c>
      <c r="I30" s="44">
        <v>13570770</v>
      </c>
      <c r="J30" s="54"/>
      <c r="K30" s="18" t="s">
        <v>70</v>
      </c>
    </row>
    <row r="31" spans="1:11" s="52" customFormat="1" ht="17.25" customHeight="1">
      <c r="A31" s="42">
        <v>3</v>
      </c>
      <c r="B31" s="17">
        <v>40450</v>
      </c>
      <c r="C31" s="57"/>
      <c r="D31" s="20"/>
      <c r="E31" s="43"/>
      <c r="F31" s="24" t="s">
        <v>12</v>
      </c>
      <c r="G31" s="1" t="s">
        <v>330</v>
      </c>
      <c r="H31" s="44" t="s">
        <v>230</v>
      </c>
      <c r="I31" s="44">
        <v>22780803</v>
      </c>
      <c r="J31" s="55"/>
      <c r="K31" s="18" t="s">
        <v>70</v>
      </c>
    </row>
    <row r="32" spans="1:11" s="52" customFormat="1" ht="17.25" customHeight="1">
      <c r="A32" s="42"/>
      <c r="B32" s="17">
        <v>40393</v>
      </c>
      <c r="C32" s="2" t="s">
        <v>350</v>
      </c>
      <c r="D32" s="2" t="s">
        <v>74</v>
      </c>
      <c r="E32" s="19" t="s">
        <v>106</v>
      </c>
      <c r="F32" s="24" t="s">
        <v>12</v>
      </c>
      <c r="G32" s="1" t="s">
        <v>330</v>
      </c>
      <c r="H32" s="47">
        <v>138000000</v>
      </c>
      <c r="I32" s="45" t="s">
        <v>230</v>
      </c>
      <c r="J32" s="53">
        <f>H32+I33+I34</f>
        <v>295431547</v>
      </c>
      <c r="K32" s="18" t="s">
        <v>70</v>
      </c>
    </row>
    <row r="33" spans="1:11" s="52" customFormat="1" ht="17.25" customHeight="1">
      <c r="A33" s="42">
        <v>2</v>
      </c>
      <c r="B33" s="17">
        <v>40444</v>
      </c>
      <c r="C33" s="20"/>
      <c r="D33" s="20"/>
      <c r="E33" s="43"/>
      <c r="F33" s="24" t="s">
        <v>12</v>
      </c>
      <c r="G33" s="1" t="s">
        <v>330</v>
      </c>
      <c r="H33" s="47" t="s">
        <v>230</v>
      </c>
      <c r="I33" s="45">
        <v>58772347</v>
      </c>
      <c r="J33" s="54"/>
      <c r="K33" s="18" t="s">
        <v>70</v>
      </c>
    </row>
    <row r="34" spans="1:11" s="52" customFormat="1" ht="17.25" customHeight="1">
      <c r="A34" s="42">
        <v>3</v>
      </c>
      <c r="B34" s="17">
        <v>40450</v>
      </c>
      <c r="C34" s="57"/>
      <c r="D34" s="20"/>
      <c r="E34" s="43"/>
      <c r="F34" s="24" t="s">
        <v>12</v>
      </c>
      <c r="G34" s="1" t="s">
        <v>330</v>
      </c>
      <c r="H34" s="44" t="s">
        <v>230</v>
      </c>
      <c r="I34" s="44">
        <v>98659200</v>
      </c>
      <c r="J34" s="55"/>
      <c r="K34" s="18" t="s">
        <v>70</v>
      </c>
    </row>
    <row r="35" spans="1:11" s="52" customFormat="1" ht="17.25" customHeight="1">
      <c r="A35" s="42"/>
      <c r="B35" s="17">
        <v>40444</v>
      </c>
      <c r="C35" s="2" t="s">
        <v>374</v>
      </c>
      <c r="D35" s="2" t="s">
        <v>375</v>
      </c>
      <c r="E35" s="19" t="s">
        <v>116</v>
      </c>
      <c r="F35" s="24" t="s">
        <v>12</v>
      </c>
      <c r="G35" s="1" t="s">
        <v>330</v>
      </c>
      <c r="H35" s="47">
        <v>60672471</v>
      </c>
      <c r="I35" s="47" t="s">
        <v>230</v>
      </c>
      <c r="J35" s="58">
        <f>H35+I36</f>
        <v>162521345</v>
      </c>
      <c r="K35" s="18" t="s">
        <v>70</v>
      </c>
    </row>
    <row r="36" spans="1:11" s="52" customFormat="1" ht="17.25" customHeight="1">
      <c r="A36" s="42">
        <v>3</v>
      </c>
      <c r="B36" s="17">
        <v>40450</v>
      </c>
      <c r="C36" s="57"/>
      <c r="D36" s="20"/>
      <c r="E36" s="43"/>
      <c r="F36" s="24" t="s">
        <v>12</v>
      </c>
      <c r="G36" s="1" t="s">
        <v>330</v>
      </c>
      <c r="H36" s="44" t="s">
        <v>230</v>
      </c>
      <c r="I36" s="44">
        <v>101848874</v>
      </c>
      <c r="J36" s="55"/>
      <c r="K36" s="18" t="s">
        <v>70</v>
      </c>
    </row>
    <row r="37" spans="1:11" s="52" customFormat="1" ht="17.25" customHeight="1">
      <c r="A37" s="42"/>
      <c r="B37" s="17">
        <v>40444</v>
      </c>
      <c r="C37" s="2" t="s">
        <v>376</v>
      </c>
      <c r="D37" s="2" t="s">
        <v>71</v>
      </c>
      <c r="E37" s="19" t="s">
        <v>99</v>
      </c>
      <c r="F37" s="24" t="s">
        <v>12</v>
      </c>
      <c r="G37" s="1" t="s">
        <v>330</v>
      </c>
      <c r="H37" s="47">
        <v>55588050</v>
      </c>
      <c r="I37" s="47" t="s">
        <v>230</v>
      </c>
      <c r="J37" s="58">
        <f>H37+I38</f>
        <v>148901875</v>
      </c>
      <c r="K37" s="18" t="s">
        <v>70</v>
      </c>
    </row>
    <row r="38" spans="1:11" s="52" customFormat="1" ht="17.25" customHeight="1">
      <c r="A38" s="42">
        <v>3</v>
      </c>
      <c r="B38" s="17">
        <v>40450</v>
      </c>
      <c r="C38" s="57"/>
      <c r="D38" s="20"/>
      <c r="E38" s="43"/>
      <c r="F38" s="24" t="s">
        <v>12</v>
      </c>
      <c r="G38" s="1" t="s">
        <v>330</v>
      </c>
      <c r="H38" s="44" t="s">
        <v>230</v>
      </c>
      <c r="I38" s="44">
        <v>93313825</v>
      </c>
      <c r="J38" s="55"/>
      <c r="K38" s="18" t="s">
        <v>70</v>
      </c>
    </row>
    <row r="39" spans="1:11" s="52" customFormat="1" ht="17.25" customHeight="1">
      <c r="A39" s="42"/>
      <c r="B39" s="17">
        <v>40444</v>
      </c>
      <c r="C39" s="2" t="s">
        <v>377</v>
      </c>
      <c r="D39" s="2" t="s">
        <v>369</v>
      </c>
      <c r="E39" s="19" t="s">
        <v>104</v>
      </c>
      <c r="F39" s="24" t="s">
        <v>12</v>
      </c>
      <c r="G39" s="1" t="s">
        <v>330</v>
      </c>
      <c r="H39" s="47">
        <v>38036950</v>
      </c>
      <c r="I39" s="47" t="s">
        <v>230</v>
      </c>
      <c r="J39" s="58">
        <f>H39+I40</f>
        <v>101888323</v>
      </c>
      <c r="K39" s="18" t="s">
        <v>70</v>
      </c>
    </row>
    <row r="40" spans="1:11" s="52" customFormat="1" ht="17.25" customHeight="1">
      <c r="A40" s="42">
        <v>3</v>
      </c>
      <c r="B40" s="17">
        <v>40450</v>
      </c>
      <c r="C40" s="57"/>
      <c r="D40" s="20"/>
      <c r="E40" s="43"/>
      <c r="F40" s="24" t="s">
        <v>12</v>
      </c>
      <c r="G40" s="1" t="s">
        <v>330</v>
      </c>
      <c r="H40" s="44" t="s">
        <v>230</v>
      </c>
      <c r="I40" s="44">
        <v>63851373</v>
      </c>
      <c r="J40" s="55"/>
      <c r="K40" s="18" t="s">
        <v>70</v>
      </c>
    </row>
    <row r="41" spans="1:11" s="52" customFormat="1" ht="17.25" customHeight="1">
      <c r="A41" s="42"/>
      <c r="B41" s="17">
        <v>40444</v>
      </c>
      <c r="C41" s="126" t="s">
        <v>378</v>
      </c>
      <c r="D41" s="126" t="s">
        <v>95</v>
      </c>
      <c r="E41" s="19" t="s">
        <v>113</v>
      </c>
      <c r="F41" s="24" t="s">
        <v>12</v>
      </c>
      <c r="G41" s="1" t="s">
        <v>330</v>
      </c>
      <c r="H41" s="47">
        <v>126650987</v>
      </c>
      <c r="I41" s="47" t="s">
        <v>230</v>
      </c>
      <c r="J41" s="58">
        <f>H41+I42</f>
        <v>339255819</v>
      </c>
      <c r="K41" s="18" t="s">
        <v>70</v>
      </c>
    </row>
    <row r="42" spans="1:11" s="52" customFormat="1" ht="17.25" customHeight="1">
      <c r="A42" s="42">
        <v>3</v>
      </c>
      <c r="B42" s="17">
        <v>40450</v>
      </c>
      <c r="C42" s="125"/>
      <c r="D42" s="125"/>
      <c r="E42" s="59"/>
      <c r="F42" s="24" t="s">
        <v>12</v>
      </c>
      <c r="G42" s="1" t="s">
        <v>330</v>
      </c>
      <c r="H42" s="44" t="s">
        <v>230</v>
      </c>
      <c r="I42" s="44">
        <v>212604832</v>
      </c>
      <c r="J42" s="55"/>
      <c r="K42" s="18" t="s">
        <v>70</v>
      </c>
    </row>
    <row r="43" spans="1:11" s="52" customFormat="1" ht="17.25" customHeight="1">
      <c r="A43" s="42"/>
      <c r="B43" s="17">
        <v>40444</v>
      </c>
      <c r="C43" s="2" t="s">
        <v>379</v>
      </c>
      <c r="D43" s="2" t="s">
        <v>380</v>
      </c>
      <c r="E43" s="19" t="s">
        <v>112</v>
      </c>
      <c r="F43" s="24" t="s">
        <v>12</v>
      </c>
      <c r="G43" s="1" t="s">
        <v>330</v>
      </c>
      <c r="H43" s="47">
        <v>82762859</v>
      </c>
      <c r="I43" s="47" t="s">
        <v>230</v>
      </c>
      <c r="J43" s="58">
        <f>H43+I44</f>
        <v>221694139</v>
      </c>
      <c r="K43" s="18" t="s">
        <v>70</v>
      </c>
    </row>
    <row r="44" spans="1:11" s="52" customFormat="1" ht="17.25" customHeight="1">
      <c r="A44" s="42">
        <v>3</v>
      </c>
      <c r="B44" s="17">
        <v>40450</v>
      </c>
      <c r="C44" s="57"/>
      <c r="D44" s="20"/>
      <c r="E44" s="43"/>
      <c r="F44" s="24" t="s">
        <v>12</v>
      </c>
      <c r="G44" s="1" t="s">
        <v>330</v>
      </c>
      <c r="H44" s="44" t="s">
        <v>230</v>
      </c>
      <c r="I44" s="44">
        <v>138931280</v>
      </c>
      <c r="J44" s="55"/>
      <c r="K44" s="18" t="s">
        <v>70</v>
      </c>
    </row>
    <row r="45" spans="1:11" s="52" customFormat="1" ht="17.25" customHeight="1">
      <c r="A45" s="42"/>
      <c r="B45" s="17">
        <v>40444</v>
      </c>
      <c r="C45" s="2" t="s">
        <v>381</v>
      </c>
      <c r="D45" s="2" t="s">
        <v>93</v>
      </c>
      <c r="E45" s="19" t="s">
        <v>97</v>
      </c>
      <c r="F45" s="24" t="s">
        <v>12</v>
      </c>
      <c r="G45" s="1" t="s">
        <v>330</v>
      </c>
      <c r="H45" s="47">
        <v>166352726</v>
      </c>
      <c r="I45" s="47" t="s">
        <v>230</v>
      </c>
      <c r="J45" s="58">
        <f>H45+I46</f>
        <v>445603557</v>
      </c>
      <c r="K45" s="18" t="s">
        <v>70</v>
      </c>
    </row>
    <row r="46" spans="1:11" s="52" customFormat="1" ht="17.25" customHeight="1">
      <c r="A46" s="42">
        <v>3</v>
      </c>
      <c r="B46" s="17">
        <v>40450</v>
      </c>
      <c r="C46" s="57"/>
      <c r="D46" s="20"/>
      <c r="E46" s="43"/>
      <c r="F46" s="24" t="s">
        <v>12</v>
      </c>
      <c r="G46" s="1" t="s">
        <v>330</v>
      </c>
      <c r="H46" s="44" t="s">
        <v>230</v>
      </c>
      <c r="I46" s="44">
        <v>279250831</v>
      </c>
      <c r="J46" s="55"/>
      <c r="K46" s="18" t="s">
        <v>70</v>
      </c>
    </row>
    <row r="47" spans="1:11" s="52" customFormat="1" ht="17.25" customHeight="1">
      <c r="A47" s="42"/>
      <c r="B47" s="17">
        <v>40444</v>
      </c>
      <c r="C47" s="2" t="s">
        <v>382</v>
      </c>
      <c r="D47" s="2" t="s">
        <v>383</v>
      </c>
      <c r="E47" s="19" t="s">
        <v>145</v>
      </c>
      <c r="F47" s="24" t="s">
        <v>12</v>
      </c>
      <c r="G47" s="1" t="s">
        <v>330</v>
      </c>
      <c r="H47" s="47">
        <v>112200637</v>
      </c>
      <c r="I47" s="47" t="s">
        <v>230</v>
      </c>
      <c r="J47" s="58">
        <f>H47+I48</f>
        <v>300548144</v>
      </c>
      <c r="K47" s="18" t="s">
        <v>70</v>
      </c>
    </row>
    <row r="48" spans="1:11" s="52" customFormat="1" ht="17.25" customHeight="1">
      <c r="A48" s="42">
        <v>3</v>
      </c>
      <c r="B48" s="17">
        <v>40450</v>
      </c>
      <c r="C48" s="57"/>
      <c r="D48" s="20"/>
      <c r="E48" s="43"/>
      <c r="F48" s="24" t="s">
        <v>12</v>
      </c>
      <c r="G48" s="1" t="s">
        <v>330</v>
      </c>
      <c r="H48" s="44" t="s">
        <v>230</v>
      </c>
      <c r="I48" s="44">
        <v>188347507</v>
      </c>
      <c r="J48" s="55"/>
      <c r="K48" s="18" t="s">
        <v>70</v>
      </c>
    </row>
    <row r="49" spans="1:11" s="52" customFormat="1" ht="17.25" customHeight="1">
      <c r="A49" s="42"/>
      <c r="B49" s="17">
        <v>40444</v>
      </c>
      <c r="C49" s="2" t="s">
        <v>384</v>
      </c>
      <c r="D49" s="2" t="s">
        <v>136</v>
      </c>
      <c r="E49" s="19" t="s">
        <v>137</v>
      </c>
      <c r="F49" s="24" t="s">
        <v>12</v>
      </c>
      <c r="G49" s="1" t="s">
        <v>330</v>
      </c>
      <c r="H49" s="51">
        <v>7726678</v>
      </c>
      <c r="I49" s="47" t="s">
        <v>230</v>
      </c>
      <c r="J49" s="58">
        <f>H49+I50</f>
        <v>20697198</v>
      </c>
      <c r="K49" s="18" t="s">
        <v>70</v>
      </c>
    </row>
    <row r="50" spans="1:11" s="52" customFormat="1" ht="17.25" customHeight="1">
      <c r="A50" s="42">
        <v>3</v>
      </c>
      <c r="B50" s="17">
        <v>40450</v>
      </c>
      <c r="C50" s="57"/>
      <c r="D50" s="20"/>
      <c r="E50" s="43"/>
      <c r="F50" s="24" t="s">
        <v>12</v>
      </c>
      <c r="G50" s="1" t="s">
        <v>330</v>
      </c>
      <c r="H50" s="44" t="s">
        <v>230</v>
      </c>
      <c r="I50" s="44">
        <v>12970520</v>
      </c>
      <c r="J50" s="55"/>
      <c r="K50" s="18" t="s">
        <v>70</v>
      </c>
    </row>
    <row r="51" spans="1:11" s="52" customFormat="1" ht="17.25" customHeight="1">
      <c r="A51" s="42"/>
      <c r="B51" s="17">
        <v>40444</v>
      </c>
      <c r="C51" s="2" t="s">
        <v>385</v>
      </c>
      <c r="D51" s="2" t="s">
        <v>130</v>
      </c>
      <c r="E51" s="19" t="s">
        <v>109</v>
      </c>
      <c r="F51" s="24" t="s">
        <v>12</v>
      </c>
      <c r="G51" s="1" t="s">
        <v>330</v>
      </c>
      <c r="H51" s="47">
        <v>81128260</v>
      </c>
      <c r="I51" s="47" t="s">
        <v>230</v>
      </c>
      <c r="J51" s="58">
        <f>H51+I52</f>
        <v>217315593</v>
      </c>
      <c r="K51" s="18" t="s">
        <v>70</v>
      </c>
    </row>
    <row r="52" spans="1:11" s="52" customFormat="1" ht="17.25" customHeight="1" thickBot="1">
      <c r="A52" s="60">
        <v>3</v>
      </c>
      <c r="B52" s="61">
        <v>40450</v>
      </c>
      <c r="C52" s="62"/>
      <c r="D52" s="63"/>
      <c r="E52" s="64"/>
      <c r="F52" s="65" t="s">
        <v>12</v>
      </c>
      <c r="G52" s="63" t="s">
        <v>330</v>
      </c>
      <c r="H52" s="66" t="s">
        <v>230</v>
      </c>
      <c r="I52" s="66">
        <v>136187333</v>
      </c>
      <c r="J52" s="25"/>
      <c r="K52" s="67" t="s">
        <v>70</v>
      </c>
    </row>
    <row r="53" spans="1:11" s="52" customFormat="1" ht="13.8">
      <c r="A53" s="9"/>
      <c r="B53" s="308"/>
      <c r="C53" s="308"/>
      <c r="D53" s="308"/>
      <c r="E53" s="308"/>
      <c r="F53" s="308"/>
      <c r="G53" s="308"/>
      <c r="H53" s="308"/>
      <c r="I53" s="308"/>
      <c r="J53" s="308"/>
      <c r="K53" s="308"/>
    </row>
    <row r="54" spans="1:11" s="52" customFormat="1" ht="15" customHeight="1" thickBot="1">
      <c r="A54" s="9"/>
      <c r="B54" s="275"/>
      <c r="C54" s="275"/>
      <c r="D54" s="275"/>
      <c r="E54" s="275"/>
      <c r="F54" s="275"/>
      <c r="G54" s="313" t="s">
        <v>386</v>
      </c>
      <c r="H54" s="313"/>
      <c r="I54" s="313"/>
      <c r="J54" s="68">
        <f>SUM(J6:J52)</f>
        <v>7600000000</v>
      </c>
      <c r="K54" s="9"/>
    </row>
    <row r="55" spans="1:11" s="52" customFormat="1" ht="14.4" thickTop="1">
      <c r="A55" s="9"/>
      <c r="B55" s="275"/>
      <c r="C55" s="275"/>
      <c r="D55" s="275"/>
      <c r="E55" s="275"/>
      <c r="F55" s="275"/>
      <c r="G55" s="275"/>
      <c r="H55" s="275"/>
      <c r="I55" s="275"/>
      <c r="J55" s="275"/>
      <c r="K55" s="275"/>
    </row>
    <row r="56" spans="1:11" ht="12.75" customHeight="1">
      <c r="A56" s="306" t="s">
        <v>338</v>
      </c>
      <c r="B56" s="306"/>
      <c r="C56" s="306"/>
      <c r="D56" s="306"/>
      <c r="E56" s="306"/>
      <c r="F56" s="306"/>
      <c r="G56" s="306"/>
      <c r="H56" s="306"/>
      <c r="I56" s="306"/>
      <c r="J56" s="306"/>
      <c r="K56" s="306"/>
    </row>
    <row r="57" spans="1:11" ht="14.25" customHeight="1">
      <c r="A57" s="305" t="s">
        <v>387</v>
      </c>
      <c r="B57" s="305"/>
      <c r="C57" s="305"/>
      <c r="D57" s="305"/>
      <c r="E57" s="305"/>
      <c r="F57" s="305"/>
      <c r="G57" s="305"/>
      <c r="H57" s="305"/>
      <c r="I57" s="305"/>
      <c r="J57" s="305"/>
      <c r="K57" s="305"/>
    </row>
    <row r="58" spans="1:11" ht="13.8">
      <c r="A58" s="305" t="s">
        <v>392</v>
      </c>
      <c r="B58" s="305"/>
      <c r="C58" s="305"/>
      <c r="D58" s="305"/>
      <c r="E58" s="305"/>
      <c r="F58" s="305"/>
      <c r="G58" s="305"/>
      <c r="H58" s="305"/>
      <c r="I58" s="305"/>
      <c r="J58" s="305"/>
      <c r="K58" s="305"/>
    </row>
    <row r="773" spans="6:6">
      <c r="F773" s="50" t="s">
        <v>319</v>
      </c>
    </row>
  </sheetData>
  <mergeCells count="19">
    <mergeCell ref="A58:K58"/>
    <mergeCell ref="A1:K1"/>
    <mergeCell ref="A2:K2"/>
    <mergeCell ref="A3:K3"/>
    <mergeCell ref="B53:K53"/>
    <mergeCell ref="B54:F54"/>
    <mergeCell ref="A4:A5"/>
    <mergeCell ref="I4:I5"/>
    <mergeCell ref="J4:J5"/>
    <mergeCell ref="G54:I54"/>
    <mergeCell ref="B4:B5"/>
    <mergeCell ref="C4:E4"/>
    <mergeCell ref="F4:F5"/>
    <mergeCell ref="G4:G5"/>
    <mergeCell ref="H4:H5"/>
    <mergeCell ref="K4:K5"/>
    <mergeCell ref="B55:K55"/>
    <mergeCell ref="A57:K57"/>
    <mergeCell ref="A56:K56"/>
  </mergeCells>
  <pageMargins left="0.7" right="0.7" top="0.75" bottom="0.75" header="0.3" footer="0.3"/>
  <pageSetup paperSize="5" scale="52" orientation="landscape" r:id="rId1"/>
  <headerFooter>
    <oddFooter>&amp;RPage &amp;P of &amp;N</oddFooter>
  </headerFooter>
</worksheet>
</file>

<file path=xl/worksheets/sheet4.xml><?xml version="1.0" encoding="utf-8"?>
<worksheet xmlns="http://schemas.openxmlformats.org/spreadsheetml/2006/main" xmlns:r="http://schemas.openxmlformats.org/officeDocument/2006/relationships">
  <dimension ref="A1:L746"/>
  <sheetViews>
    <sheetView view="pageBreakPreview" zoomScale="55" zoomScaleNormal="100" zoomScaleSheetLayoutView="55" workbookViewId="0">
      <selection activeCell="D28" sqref="D28"/>
    </sheetView>
  </sheetViews>
  <sheetFormatPr defaultColWidth="9.109375" defaultRowHeight="13.8"/>
  <cols>
    <col min="1" max="1" width="11.77734375" style="34" customWidth="1"/>
    <col min="2" max="2" width="11.33203125" style="34" bestFit="1" customWidth="1"/>
    <col min="3" max="3" width="28.33203125" style="34" bestFit="1" customWidth="1"/>
    <col min="4" max="4" width="18.109375" style="34" bestFit="1" customWidth="1"/>
    <col min="5" max="5" width="6.33203125" style="34" customWidth="1"/>
    <col min="6" max="6" width="13.6640625" style="16" customWidth="1"/>
    <col min="7" max="7" width="50" style="34" bestFit="1" customWidth="1"/>
    <col min="8" max="8" width="40.6640625" style="34" bestFit="1" customWidth="1"/>
    <col min="9" max="9" width="22.5546875" style="9" customWidth="1"/>
    <col min="10" max="10" width="2" style="9" customWidth="1"/>
    <col min="11" max="11" width="28.44140625" style="34" customWidth="1"/>
    <col min="12" max="12" width="4.44140625" style="34" customWidth="1"/>
    <col min="13" max="13" width="17.5546875" style="34" customWidth="1"/>
    <col min="14" max="14" width="13.109375" style="34" customWidth="1"/>
    <col min="15" max="15" width="18.44140625" style="34" bestFit="1" customWidth="1"/>
    <col min="16" max="16384" width="9.109375" style="34"/>
  </cols>
  <sheetData>
    <row r="1" spans="1:12" ht="18" customHeight="1">
      <c r="A1" s="278" t="s">
        <v>367</v>
      </c>
      <c r="B1" s="278"/>
      <c r="C1" s="278"/>
      <c r="D1" s="278"/>
      <c r="E1" s="278"/>
      <c r="F1" s="278"/>
      <c r="G1" s="278"/>
      <c r="H1" s="278"/>
      <c r="I1" s="278"/>
      <c r="J1" s="278"/>
    </row>
    <row r="2" spans="1:12" ht="14.4" thickBot="1">
      <c r="B2" s="28"/>
      <c r="C2" s="28"/>
      <c r="D2" s="28"/>
      <c r="E2" s="28"/>
      <c r="F2" s="29"/>
      <c r="G2" s="28"/>
      <c r="H2" s="28"/>
      <c r="I2" s="30"/>
      <c r="J2" s="30"/>
    </row>
    <row r="3" spans="1:12">
      <c r="A3" s="323" t="s">
        <v>96</v>
      </c>
      <c r="B3" s="325" t="s">
        <v>1</v>
      </c>
      <c r="C3" s="327" t="s">
        <v>65</v>
      </c>
      <c r="D3" s="328"/>
      <c r="E3" s="329"/>
      <c r="F3" s="325" t="s">
        <v>66</v>
      </c>
      <c r="G3" s="330" t="s">
        <v>143</v>
      </c>
      <c r="H3" s="299" t="s">
        <v>144</v>
      </c>
      <c r="I3" s="332" t="s">
        <v>7</v>
      </c>
      <c r="J3" s="333"/>
    </row>
    <row r="4" spans="1:12" ht="14.4" thickBot="1">
      <c r="A4" s="324"/>
      <c r="B4" s="326"/>
      <c r="C4" s="15" t="s">
        <v>363</v>
      </c>
      <c r="D4" s="15" t="s">
        <v>68</v>
      </c>
      <c r="E4" s="15" t="s">
        <v>69</v>
      </c>
      <c r="F4" s="326"/>
      <c r="G4" s="331"/>
      <c r="H4" s="300"/>
      <c r="I4" s="334"/>
      <c r="J4" s="335"/>
      <c r="K4" s="318"/>
      <c r="L4" s="319"/>
    </row>
    <row r="5" spans="1:12" ht="43.5" customHeight="1" thickBot="1">
      <c r="A5" s="5">
        <v>1</v>
      </c>
      <c r="B5" s="12">
        <v>40424</v>
      </c>
      <c r="C5" s="8" t="s">
        <v>364</v>
      </c>
      <c r="D5" s="13" t="s">
        <v>10</v>
      </c>
      <c r="E5" s="6" t="s">
        <v>11</v>
      </c>
      <c r="F5" s="7" t="s">
        <v>12</v>
      </c>
      <c r="G5" s="38" t="s">
        <v>366</v>
      </c>
      <c r="H5" s="39">
        <v>8117000000</v>
      </c>
      <c r="I5" s="320" t="s">
        <v>70</v>
      </c>
      <c r="J5" s="321"/>
      <c r="K5" s="322"/>
      <c r="L5" s="322"/>
    </row>
    <row r="6" spans="1:12">
      <c r="B6" s="14"/>
      <c r="C6" s="32"/>
      <c r="D6" s="3"/>
      <c r="E6" s="3"/>
      <c r="F6" s="4"/>
      <c r="G6" s="27"/>
      <c r="H6" s="11"/>
      <c r="I6" s="31"/>
      <c r="J6" s="31"/>
    </row>
    <row r="7" spans="1:12" ht="14.4" thickBot="1">
      <c r="B7" s="35"/>
      <c r="C7" s="32"/>
      <c r="D7" s="35"/>
      <c r="E7" s="35"/>
      <c r="F7" s="4"/>
      <c r="G7" s="33" t="s">
        <v>9</v>
      </c>
      <c r="H7" s="37">
        <f>H5</f>
        <v>8117000000</v>
      </c>
    </row>
    <row r="8" spans="1:12" ht="14.4" thickTop="1">
      <c r="B8" s="35"/>
      <c r="C8" s="32"/>
      <c r="D8" s="35"/>
      <c r="E8" s="35"/>
      <c r="F8" s="4"/>
      <c r="G8" s="33"/>
      <c r="H8" s="10"/>
    </row>
    <row r="11" spans="1:12">
      <c r="A11" s="36"/>
      <c r="B11" s="36"/>
      <c r="C11" s="36"/>
      <c r="D11" s="36"/>
      <c r="E11" s="36"/>
      <c r="F11" s="36"/>
      <c r="G11" s="36"/>
      <c r="H11" s="36"/>
      <c r="I11" s="36"/>
      <c r="J11" s="36"/>
    </row>
    <row r="12" spans="1:12" ht="14.25" customHeight="1">
      <c r="A12" s="317" t="s">
        <v>457</v>
      </c>
      <c r="B12" s="317"/>
      <c r="C12" s="317"/>
      <c r="D12" s="317"/>
      <c r="E12" s="317"/>
      <c r="F12" s="317"/>
      <c r="G12" s="317"/>
      <c r="H12" s="317"/>
      <c r="I12" s="317"/>
      <c r="J12" s="317"/>
    </row>
    <row r="13" spans="1:12">
      <c r="A13" s="317"/>
      <c r="B13" s="317"/>
      <c r="C13" s="317"/>
      <c r="D13" s="317"/>
      <c r="E13" s="317"/>
      <c r="F13" s="317"/>
      <c r="G13" s="317"/>
      <c r="H13" s="317"/>
      <c r="I13" s="317"/>
      <c r="J13" s="317"/>
    </row>
    <row r="14" spans="1:12">
      <c r="A14" s="317"/>
      <c r="B14" s="317"/>
      <c r="C14" s="317"/>
      <c r="D14" s="317"/>
      <c r="E14" s="317"/>
      <c r="F14" s="317"/>
      <c r="G14" s="317"/>
      <c r="H14" s="317"/>
      <c r="I14" s="317"/>
      <c r="J14" s="317"/>
    </row>
    <row r="15" spans="1:12">
      <c r="A15" s="317"/>
      <c r="B15" s="317"/>
      <c r="C15" s="317"/>
      <c r="D15" s="317"/>
      <c r="E15" s="317"/>
      <c r="F15" s="317"/>
      <c r="G15" s="317"/>
      <c r="H15" s="317"/>
      <c r="I15" s="317"/>
      <c r="J15" s="317"/>
    </row>
    <row r="16" spans="1:12">
      <c r="A16" s="40"/>
      <c r="B16" s="40"/>
      <c r="C16" s="40"/>
      <c r="D16" s="40"/>
      <c r="E16" s="40"/>
      <c r="F16" s="40"/>
      <c r="G16" s="40"/>
      <c r="H16" s="40"/>
      <c r="I16" s="40"/>
      <c r="J16" s="36"/>
    </row>
    <row r="746" spans="6:6" ht="41.4">
      <c r="F746" s="16" t="s">
        <v>319</v>
      </c>
    </row>
  </sheetData>
  <mergeCells count="12">
    <mergeCell ref="A12:J15"/>
    <mergeCell ref="K4:L4"/>
    <mergeCell ref="I5:J5"/>
    <mergeCell ref="K5:L5"/>
    <mergeCell ref="A1:J1"/>
    <mergeCell ref="A3:A4"/>
    <mergeCell ref="B3:B4"/>
    <mergeCell ref="C3:E3"/>
    <mergeCell ref="F3:F4"/>
    <mergeCell ref="G3:G4"/>
    <mergeCell ref="H3:H4"/>
    <mergeCell ref="I3:J4"/>
  </mergeCells>
  <printOptions horizontalCentered="1"/>
  <pageMargins left="0.2" right="0.2" top="0.35" bottom="0.5" header="0.3" footer="0.3"/>
  <pageSetup paperSize="5" scale="70" orientation="landscape" r:id="rId1"/>
  <headerFooter>
    <oddFooter>&amp;RPage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Transaction Report</TermName>
          <TermId xmlns="http://schemas.microsoft.com/office/infopath/2007/PartnerControls">efda14a2-eec4-4c44-a1f1-1086a66c8d98</TermId>
        </TermInfo>
        <TermInfo xmlns="http://schemas.microsoft.com/office/infopath/2007/PartnerControls">
          <TermName xmlns="http://schemas.microsoft.com/office/infopath/2007/PartnerControls">Making Home Affordable (MHA)</TermName>
          <TermId xmlns="http://schemas.microsoft.com/office/infopath/2007/PartnerControls">06815258-bb17-4b30-a25c-fd97679fa1e1</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2013-01-25T05:00:00+00:00</ArticleStartDate>
    <TarpDocumentCategory xmlns="3b76f9f5-ee56-44bc-a013-de36f9f18ab6">Housing</TarpDocumentCategory>
    <TitleAlternate xmlns="8a41d4cc-3855-40f2-8932-454702d2b8da" xsi:nil="true"/>
    <ShowArticleDateInTitle xmlns="8a41d4cc-3855-40f2-8932-454702d2b8da">false</ShowArticleDateInTitle>
    <MigrationSourceURL xmlns="c93477b2-ff83-4b51-ba6e-999ba0057d7f" xsi:nil="true"/>
    <TaxCatchAll xmlns="8a41d4cc-3855-40f2-8932-454702d2b8da">
      <Value>1272</Value>
      <Value>1161</Value>
      <Value>1173</Value>
    </TaxCatchAll>
    <AsOfDate xmlns="8a41d4cc-3855-40f2-8932-454702d2b8da" xsi:nil="true"/>
    <Category xmlns="f1510545-1717-4787-81bc-be4cd889b37b">TARP Housing Transaction Reports</Category>
    <Latest_x0020_Report xmlns="f1510545-1717-4787-81bc-be4cd889b37b">false</Latest_x0020_Report>
    <Frequency xmlns="f1510545-1717-4787-81bc-be4cd889b37b">As Indicated</Frequenc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06F0A5-74F4-4D16-8815-756ACD96C83E}"/>
</file>

<file path=customXml/itemProps2.xml><?xml version="1.0" encoding="utf-8"?>
<ds:datastoreItem xmlns:ds="http://schemas.openxmlformats.org/officeDocument/2006/customXml" ds:itemID="{141E3F00-F9B6-4BF5-9324-2BE4934BDBE2}"/>
</file>

<file path=customXml/itemProps3.xml><?xml version="1.0" encoding="utf-8"?>
<ds:datastoreItem xmlns:ds="http://schemas.openxmlformats.org/officeDocument/2006/customXml" ds:itemID="{95BD195D-A726-4DA9-A2DC-881DC6C791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Making Home Affordable (MHA)</vt:lpstr>
      <vt:lpstr>MHA Incentive PMTs</vt:lpstr>
      <vt:lpstr>HHF</vt:lpstr>
      <vt:lpstr>FHA Short Refi</vt:lpstr>
      <vt:lpstr>'FHA Short Refi'!Print_Area</vt:lpstr>
      <vt:lpstr>HHF!Print_Area</vt:lpstr>
      <vt:lpstr>'Making Home Affordable (MHA)'!Print_Area</vt:lpstr>
      <vt:lpstr>'MHA Incentive PMTs'!Print_Area</vt:lpstr>
      <vt:lpstr>HHF!Print_Titles</vt:lpstr>
      <vt:lpstr>'Making Home Affordable (MHA)'!Print_Titles</vt:lpstr>
      <vt:lpstr>'MHA Incentive PMTs'!Print_Titles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TARP Transactions Report - Housing</dc:title>
  <dc:creator/>
  <cp:lastModifiedBy/>
  <dcterms:created xsi:type="dcterms:W3CDTF">2010-09-28T17:37:20Z</dcterms:created>
  <dcterms:modified xsi:type="dcterms:W3CDTF">2013-01-28T21:39:14Z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1272;#Transaction Report|efda14a2-eec4-4c44-a1f1-1086a66c8d98;#1161;#Making Home Affordable (MHA)|06815258-bb17-4b30-a25c-fd97679fa1e1</vt:lpwstr>
  </property>
  <property fmtid="{D5CDD505-2E9C-101B-9397-08002B2CF9AE}" pid="6" name="Office_Tag">
    <vt:lpwstr>1173;#Financial Stability|8cce2d59-ce24-41cd-81f9-eacb144069fb</vt:lpwstr>
  </property>
  <property fmtid="{D5CDD505-2E9C-101B-9397-08002B2CF9AE}" pid="7" name="Order">
    <vt:r8>56400</vt:r8>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1" name="TemplateUrl">
    <vt:lpwstr/>
  </property>
  <property fmtid="{D5CDD505-2E9C-101B-9397-08002B2CF9AE}" pid="12" name="MigrationSourceURL0">
    <vt:lpwstr/>
  </property>
  <property fmtid="{D5CDD505-2E9C-101B-9397-08002B2CF9AE}" pid="13" name="MigrationSourceURL5">
    <vt:lpwstr/>
  </property>
  <property fmtid="{D5CDD505-2E9C-101B-9397-08002B2CF9AE}" pid="14" name="MigrationSourceURL3">
    <vt:lpwstr/>
  </property>
  <property fmtid="{D5CDD505-2E9C-101B-9397-08002B2CF9AE}" pid="16" name="MigrationSourceURL1">
    <vt:lpwstr/>
  </property>
  <property fmtid="{D5CDD505-2E9C-101B-9397-08002B2CF9AE}" pid="17" name="_SharedFileIndex">
    <vt:lpwstr/>
  </property>
  <property fmtid="{D5CDD505-2E9C-101B-9397-08002B2CF9AE}" pid="18" name="Resource Type Tag">
    <vt:lpwstr/>
  </property>
  <property fmtid="{D5CDD505-2E9C-101B-9397-08002B2CF9AE}" pid="19" name="MigrationSourceURL4">
    <vt:lpwstr/>
  </property>
  <property fmtid="{D5CDD505-2E9C-101B-9397-08002B2CF9AE}" pid="20" name="test">
    <vt:lpwstr/>
  </property>
  <property fmtid="{D5CDD505-2E9C-101B-9397-08002B2CF9AE}" pid="21" name="MigrationSourceURL2">
    <vt:lpwstr/>
  </property>
</Properties>
</file>