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2" yWindow="-12" windowWidth="19320" windowHeight="10656" tabRatio="605"/>
  </bookViews>
  <sheets>
    <sheet name="Making Home Affordable (MHA)" sheetId="55" r:id="rId1"/>
    <sheet name="MHA Incentive PMTs" sheetId="59" r:id="rId2"/>
    <sheet name="HHF" sheetId="45" r:id="rId3"/>
    <sheet name="FHA Short Refi" sheetId="47" r:id="rId4"/>
  </sheets>
  <externalReferences>
    <externalReference r:id="rId5"/>
  </externalReferences>
  <definedNames>
    <definedName name="_xlnm._FilterDatabase" localSheetId="0" hidden="1">'Making Home Affordable (MHA)'!$A$14:$M$1368</definedName>
    <definedName name="_xlnm._FilterDatabase" localSheetId="1" hidden="1">'MHA Incentive PMTs'!$C$6:$G$103</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(MHA)'!$A$1:$M$1400</definedName>
    <definedName name="_xlnm.Print_Area" localSheetId="1">'MHA Incentive PMTs'!$C$1:$G$103</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366" i="55"/>
  <c r="G1370" l="1"/>
  <c r="L1364" l="1"/>
  <c r="L1363"/>
  <c r="L1360"/>
  <c r="L1361" s="1"/>
  <c r="L1362" s="1"/>
  <c r="L1030" l="1"/>
  <c r="L1031" s="1"/>
  <c r="L1353"/>
  <c r="L1354" s="1"/>
  <c r="L1355" s="1"/>
  <c r="L1356" s="1"/>
  <c r="L1357" s="1"/>
  <c r="L1358" s="1"/>
  <c r="L1359" s="1"/>
  <c r="L1351"/>
  <c r="L1352" s="1"/>
  <c r="L1348"/>
  <c r="L1349" s="1"/>
  <c r="L1350" s="1"/>
  <c r="L1347"/>
  <c r="L1342"/>
  <c r="L1343" s="1"/>
  <c r="L1344" s="1"/>
  <c r="L1345" s="1"/>
  <c r="L1235"/>
  <c r="L1188"/>
  <c r="L938"/>
  <c r="L1346" l="1"/>
  <c r="L1339" l="1"/>
  <c r="L1340" s="1"/>
  <c r="L1341" s="1"/>
  <c r="L1331"/>
  <c r="L1332" s="1"/>
  <c r="L1333" s="1"/>
  <c r="L1334" s="1"/>
  <c r="L1335" s="1"/>
  <c r="L1336" s="1"/>
  <c r="L1337" s="1"/>
  <c r="L1338" s="1"/>
  <c r="L1329"/>
  <c r="L1330" s="1"/>
  <c r="L1326"/>
  <c r="L1327" s="1"/>
  <c r="L1328" s="1"/>
  <c r="L1324"/>
  <c r="L1325" s="1"/>
  <c r="L1322"/>
  <c r="L1323" s="1"/>
  <c r="L1318"/>
  <c r="L1319" s="1"/>
  <c r="L1320" s="1"/>
  <c r="L1321" s="1"/>
  <c r="L1316"/>
  <c r="L1317" s="1"/>
  <c r="L1313"/>
  <c r="L1314" s="1"/>
  <c r="L1315" s="1"/>
  <c r="L1309"/>
  <c r="L1310" s="1"/>
  <c r="L1311" s="1"/>
  <c r="L1312" s="1"/>
  <c r="L1305"/>
  <c r="L1306" s="1"/>
  <c r="L1307" s="1"/>
  <c r="L1308" s="1"/>
  <c r="L1301"/>
  <c r="L1302" s="1"/>
  <c r="L1303" s="1"/>
  <c r="L1304" s="1"/>
  <c r="L1297"/>
  <c r="L1298" s="1"/>
  <c r="L1299" s="1"/>
  <c r="L1300" s="1"/>
  <c r="L1295"/>
  <c r="L1296" s="1"/>
  <c r="L1293"/>
  <c r="L1294" s="1"/>
  <c r="L1291"/>
  <c r="L1292" s="1"/>
  <c r="L1287"/>
  <c r="L1288" s="1"/>
  <c r="L1289" s="1"/>
  <c r="L1290" s="1"/>
  <c r="L1283"/>
  <c r="L1284" s="1"/>
  <c r="L1285" s="1"/>
  <c r="L1286" s="1"/>
  <c r="L1280"/>
  <c r="L1281" s="1"/>
  <c r="L1282" s="1"/>
  <c r="L1278"/>
  <c r="L1279" s="1"/>
  <c r="L1276"/>
  <c r="L1277" s="1"/>
  <c r="L1274"/>
  <c r="L1275" s="1"/>
  <c r="L1270"/>
  <c r="L1271" s="1"/>
  <c r="L1272" s="1"/>
  <c r="L1273" s="1"/>
  <c r="L1267"/>
  <c r="L1268" s="1"/>
  <c r="L1269" s="1"/>
  <c r="L1265"/>
  <c r="L1266" s="1"/>
  <c r="L1261"/>
  <c r="L1262" s="1"/>
  <c r="L1263" s="1"/>
  <c r="L1264" s="1"/>
  <c r="L1259"/>
  <c r="L1260" s="1"/>
  <c r="L1257"/>
  <c r="L1258" s="1"/>
  <c r="L1255"/>
  <c r="L1256" s="1"/>
  <c r="L1252"/>
  <c r="L1253" s="1"/>
  <c r="L1254" s="1"/>
  <c r="L1250"/>
  <c r="L1251" s="1"/>
  <c r="L1246"/>
  <c r="L1247" s="1"/>
  <c r="L1248" s="1"/>
  <c r="L1249" s="1"/>
  <c r="L1236"/>
  <c r="L1237" s="1"/>
  <c r="L1238" s="1"/>
  <c r="L1239" s="1"/>
  <c r="L1240" s="1"/>
  <c r="L1241" s="1"/>
  <c r="L1242" s="1"/>
  <c r="L1243" s="1"/>
  <c r="L1244" s="1"/>
  <c r="L1245" s="1"/>
  <c r="L1224"/>
  <c r="L1225" s="1"/>
  <c r="L1226" s="1"/>
  <c r="L1227" s="1"/>
  <c r="L1228" s="1"/>
  <c r="L1229" s="1"/>
  <c r="L1230" s="1"/>
  <c r="L1231" s="1"/>
  <c r="L1232" s="1"/>
  <c r="L1233" s="1"/>
  <c r="L1234" s="1"/>
  <c r="L1219"/>
  <c r="L1220" s="1"/>
  <c r="L1221" s="1"/>
  <c r="L1222" s="1"/>
  <c r="L1223" s="1"/>
  <c r="L1215"/>
  <c r="L1216" s="1"/>
  <c r="L1217" s="1"/>
  <c r="L1218" s="1"/>
  <c r="L1211"/>
  <c r="L1212" s="1"/>
  <c r="L1213" s="1"/>
  <c r="L1214" s="1"/>
  <c r="L1206"/>
  <c r="L1207" s="1"/>
  <c r="L1208" s="1"/>
  <c r="L1209" s="1"/>
  <c r="L1210" s="1"/>
  <c r="L1202"/>
  <c r="L1203" s="1"/>
  <c r="L1204" s="1"/>
  <c r="L1205" s="1"/>
  <c r="L1189"/>
  <c r="L1190" s="1"/>
  <c r="L1191" s="1"/>
  <c r="L1192" s="1"/>
  <c r="L1193" s="1"/>
  <c r="L1194" s="1"/>
  <c r="L1195" s="1"/>
  <c r="L1196" s="1"/>
  <c r="L1197" s="1"/>
  <c r="L1198" s="1"/>
  <c r="L1199" s="1"/>
  <c r="L1200" s="1"/>
  <c r="L1201" s="1"/>
  <c r="L1185"/>
  <c r="L1186" s="1"/>
  <c r="L1187" s="1"/>
  <c r="L1178"/>
  <c r="L1179" s="1"/>
  <c r="L1180" s="1"/>
  <c r="L1181" s="1"/>
  <c r="L1182" s="1"/>
  <c r="L1183" s="1"/>
  <c r="L1184" s="1"/>
  <c r="L1172"/>
  <c r="L1173" s="1"/>
  <c r="L1174" s="1"/>
  <c r="L1175" s="1"/>
  <c r="L1176" s="1"/>
  <c r="L1177" s="1"/>
  <c r="L1167"/>
  <c r="L1168" s="1"/>
  <c r="L1169" s="1"/>
  <c r="L1170" s="1"/>
  <c r="L1171" s="1"/>
  <c r="L1162"/>
  <c r="L1163" s="1"/>
  <c r="L1164" s="1"/>
  <c r="L1165" s="1"/>
  <c r="L1166" s="1"/>
  <c r="L1154"/>
  <c r="L1155" s="1"/>
  <c r="L1156" s="1"/>
  <c r="L1157" s="1"/>
  <c r="L1158" s="1"/>
  <c r="L1159" s="1"/>
  <c r="L1160" s="1"/>
  <c r="L1161" s="1"/>
  <c r="L1152"/>
  <c r="L1153" s="1"/>
  <c r="L1147"/>
  <c r="L1148" s="1"/>
  <c r="L1149" s="1"/>
  <c r="L1150" s="1"/>
  <c r="L1151" s="1"/>
  <c r="L1139"/>
  <c r="L1140" s="1"/>
  <c r="L1141" s="1"/>
  <c r="L1142" s="1"/>
  <c r="L1143" s="1"/>
  <c r="L1144" s="1"/>
  <c r="L1145" s="1"/>
  <c r="L1146" s="1"/>
  <c r="L1137"/>
  <c r="K1138" s="1"/>
  <c r="K1370" s="1"/>
  <c r="L1131"/>
  <c r="L1132" s="1"/>
  <c r="L1105"/>
  <c r="L1106" s="1"/>
  <c r="L1107" s="1"/>
  <c r="L1108" s="1"/>
  <c r="L1109" s="1"/>
  <c r="L1110" s="1"/>
  <c r="L1111" s="1"/>
  <c r="L1112" s="1"/>
  <c r="L1113" s="1"/>
  <c r="L1114" s="1"/>
  <c r="L1115" s="1"/>
  <c r="L1116" s="1"/>
  <c r="L1117" s="1"/>
  <c r="L1118" s="1"/>
  <c r="L1119" s="1"/>
  <c r="L1120" s="1"/>
  <c r="L1121" s="1"/>
  <c r="L1122" s="1"/>
  <c r="L1123" s="1"/>
  <c r="L1124" s="1"/>
  <c r="L1125" s="1"/>
  <c r="L1126" s="1"/>
  <c r="L1127" s="1"/>
  <c r="L1128" s="1"/>
  <c r="L1129" s="1"/>
  <c r="L1130" s="1"/>
  <c r="L1101"/>
  <c r="L1102" s="1"/>
  <c r="L1103" s="1"/>
  <c r="L1104" s="1"/>
  <c r="L1096"/>
  <c r="L1097" s="1"/>
  <c r="L1098" s="1"/>
  <c r="L1099" s="1"/>
  <c r="L1100" s="1"/>
  <c r="L1090"/>
  <c r="L1091" s="1"/>
  <c r="L1092" s="1"/>
  <c r="L1093" s="1"/>
  <c r="L1094" s="1"/>
  <c r="L1095" s="1"/>
  <c r="L1085"/>
  <c r="L1086" s="1"/>
  <c r="L1087" s="1"/>
  <c r="L1088" s="1"/>
  <c r="L1089" s="1"/>
  <c r="L1080"/>
  <c r="L1081" s="1"/>
  <c r="L1082" s="1"/>
  <c r="L1083" s="1"/>
  <c r="L1084" s="1"/>
  <c r="L1072"/>
  <c r="L1073" s="1"/>
  <c r="L1074" s="1"/>
  <c r="L1075" s="1"/>
  <c r="L1076" s="1"/>
  <c r="L1077" s="1"/>
  <c r="L1078" s="1"/>
  <c r="L1079" s="1"/>
  <c r="L1064"/>
  <c r="L1065" s="1"/>
  <c r="L1066" s="1"/>
  <c r="L1067" s="1"/>
  <c r="L1068" s="1"/>
  <c r="L1069" s="1"/>
  <c r="L1070" s="1"/>
  <c r="L1071" s="1"/>
  <c r="L1057"/>
  <c r="L1058" s="1"/>
  <c r="L1059" s="1"/>
  <c r="L1060" s="1"/>
  <c r="L1061" s="1"/>
  <c r="L1062" s="1"/>
  <c r="L1063" s="1"/>
  <c r="L1050"/>
  <c r="L1051" s="1"/>
  <c r="L1052" s="1"/>
  <c r="L1053" s="1"/>
  <c r="L1054" s="1"/>
  <c r="L1055" s="1"/>
  <c r="L1056" s="1"/>
  <c r="L1046"/>
  <c r="L1047" s="1"/>
  <c r="L1048" s="1"/>
  <c r="L1049" s="1"/>
  <c r="L1044"/>
  <c r="L1039"/>
  <c r="L1040" s="1"/>
  <c r="L1041" s="1"/>
  <c r="L1042" s="1"/>
  <c r="L1043" s="1"/>
  <c r="L1032"/>
  <c r="L1033" s="1"/>
  <c r="L1034" s="1"/>
  <c r="L1035" s="1"/>
  <c r="L1036" s="1"/>
  <c r="L1037" s="1"/>
  <c r="L1038" s="1"/>
  <c r="L1023"/>
  <c r="L1024" s="1"/>
  <c r="L1025" s="1"/>
  <c r="L1026" s="1"/>
  <c r="L1027" s="1"/>
  <c r="L1028" s="1"/>
  <c r="L1029" s="1"/>
  <c r="L1017"/>
  <c r="L1018" s="1"/>
  <c r="L1019" s="1"/>
  <c r="L1020" s="1"/>
  <c r="L1021" s="1"/>
  <c r="L1022" s="1"/>
  <c r="L1014"/>
  <c r="L1015" s="1"/>
  <c r="L1016" s="1"/>
  <c r="L1007"/>
  <c r="L1008" s="1"/>
  <c r="L1009" s="1"/>
  <c r="L1010" s="1"/>
  <c r="L1011" s="1"/>
  <c r="L1012" s="1"/>
  <c r="L1013" s="1"/>
  <c r="L1000"/>
  <c r="L1001" s="1"/>
  <c r="L1002" s="1"/>
  <c r="L1003" s="1"/>
  <c r="L1004" s="1"/>
  <c r="L1005" s="1"/>
  <c r="L1006" s="1"/>
  <c r="L993"/>
  <c r="L994" s="1"/>
  <c r="L995" s="1"/>
  <c r="L996" s="1"/>
  <c r="L997" s="1"/>
  <c r="L998" s="1"/>
  <c r="L999" s="1"/>
  <c r="L988"/>
  <c r="L989" s="1"/>
  <c r="L990" s="1"/>
  <c r="L991" s="1"/>
  <c r="L992" s="1"/>
  <c r="L981"/>
  <c r="L982" s="1"/>
  <c r="L983" s="1"/>
  <c r="L984" s="1"/>
  <c r="L985" s="1"/>
  <c r="L986" s="1"/>
  <c r="L987" s="1"/>
  <c r="L974"/>
  <c r="L975" s="1"/>
  <c r="L976" s="1"/>
  <c r="L977" s="1"/>
  <c r="L978" s="1"/>
  <c r="L979" s="1"/>
  <c r="L980" s="1"/>
  <c r="L966"/>
  <c r="L967" s="1"/>
  <c r="L968" s="1"/>
  <c r="L969" s="1"/>
  <c r="L970" s="1"/>
  <c r="L971" s="1"/>
  <c r="L972" s="1"/>
  <c r="L973" s="1"/>
  <c r="L959"/>
  <c r="L960" s="1"/>
  <c r="L961" s="1"/>
  <c r="L962" s="1"/>
  <c r="L963" s="1"/>
  <c r="L964" s="1"/>
  <c r="L965" s="1"/>
  <c r="L953"/>
  <c r="L954" s="1"/>
  <c r="L955" s="1"/>
  <c r="L956" s="1"/>
  <c r="L957" s="1"/>
  <c r="L958" s="1"/>
  <c r="L948"/>
  <c r="L949" s="1"/>
  <c r="L950" s="1"/>
  <c r="L951" s="1"/>
  <c r="L952" s="1"/>
  <c r="L939"/>
  <c r="L940" s="1"/>
  <c r="L941" s="1"/>
  <c r="L942" s="1"/>
  <c r="L943" s="1"/>
  <c r="L944" s="1"/>
  <c r="L945" s="1"/>
  <c r="L946" s="1"/>
  <c r="L947" s="1"/>
  <c r="L919"/>
  <c r="L920" s="1"/>
  <c r="L921" s="1"/>
  <c r="L922" s="1"/>
  <c r="L923" s="1"/>
  <c r="L924" s="1"/>
  <c r="L925" s="1"/>
  <c r="L926" s="1"/>
  <c r="L927" s="1"/>
  <c r="L928" s="1"/>
  <c r="L929" s="1"/>
  <c r="L930" s="1"/>
  <c r="L931" s="1"/>
  <c r="L932" s="1"/>
  <c r="L933" s="1"/>
  <c r="L914"/>
  <c r="L915" s="1"/>
  <c r="L916" s="1"/>
  <c r="L917" s="1"/>
  <c r="L918" s="1"/>
  <c r="L907"/>
  <c r="L908" s="1"/>
  <c r="L909" s="1"/>
  <c r="L910" s="1"/>
  <c r="L911" s="1"/>
  <c r="L912" s="1"/>
  <c r="L913" s="1"/>
  <c r="L891"/>
  <c r="L892" s="1"/>
  <c r="L893" s="1"/>
  <c r="L894" s="1"/>
  <c r="L895" s="1"/>
  <c r="L896" s="1"/>
  <c r="L897" s="1"/>
  <c r="L898" s="1"/>
  <c r="L899" s="1"/>
  <c r="L900" s="1"/>
  <c r="L901" s="1"/>
  <c r="L902" s="1"/>
  <c r="L903" s="1"/>
  <c r="L904" s="1"/>
  <c r="L905" s="1"/>
  <c r="L906" s="1"/>
  <c r="L884"/>
  <c r="L885" s="1"/>
  <c r="L886" s="1"/>
  <c r="L887" s="1"/>
  <c r="L888" s="1"/>
  <c r="L889" s="1"/>
  <c r="L890" s="1"/>
  <c r="L879"/>
  <c r="L880" s="1"/>
  <c r="L881" s="1"/>
  <c r="L882" s="1"/>
  <c r="L883" s="1"/>
  <c r="L869"/>
  <c r="L870" s="1"/>
  <c r="L871" s="1"/>
  <c r="L872" s="1"/>
  <c r="L873" s="1"/>
  <c r="L874" s="1"/>
  <c r="L875" s="1"/>
  <c r="L876" s="1"/>
  <c r="L860"/>
  <c r="L861" s="1"/>
  <c r="L862" s="1"/>
  <c r="L863" s="1"/>
  <c r="L864" s="1"/>
  <c r="L865" s="1"/>
  <c r="L866" s="1"/>
  <c r="L867" s="1"/>
  <c r="L868" s="1"/>
  <c r="L853"/>
  <c r="L854" s="1"/>
  <c r="L855" s="1"/>
  <c r="L856" s="1"/>
  <c r="L857" s="1"/>
  <c r="L858" s="1"/>
  <c r="L859" s="1"/>
  <c r="L848"/>
  <c r="L849" s="1"/>
  <c r="L850" s="1"/>
  <c r="L851" s="1"/>
  <c r="L852" s="1"/>
  <c r="L841"/>
  <c r="L842" s="1"/>
  <c r="L843" s="1"/>
  <c r="L844" s="1"/>
  <c r="L845" s="1"/>
  <c r="L846" s="1"/>
  <c r="L847" s="1"/>
  <c r="L834"/>
  <c r="L835" s="1"/>
  <c r="L836" s="1"/>
  <c r="L837" s="1"/>
  <c r="L838" s="1"/>
  <c r="L839" s="1"/>
  <c r="L840" s="1"/>
  <c r="L827"/>
  <c r="L828" s="1"/>
  <c r="L829" s="1"/>
  <c r="L830" s="1"/>
  <c r="L831" s="1"/>
  <c r="L832" s="1"/>
  <c r="L833" s="1"/>
  <c r="L821"/>
  <c r="L822" s="1"/>
  <c r="L823" s="1"/>
  <c r="L824" s="1"/>
  <c r="L825" s="1"/>
  <c r="L826" s="1"/>
  <c r="L815"/>
  <c r="L816" s="1"/>
  <c r="L817" s="1"/>
  <c r="L818" s="1"/>
  <c r="L819" s="1"/>
  <c r="L820" s="1"/>
  <c r="L807"/>
  <c r="L808" s="1"/>
  <c r="L809" s="1"/>
  <c r="L810" s="1"/>
  <c r="L811" s="1"/>
  <c r="L812" s="1"/>
  <c r="L813" s="1"/>
  <c r="L814" s="1"/>
  <c r="L793"/>
  <c r="L794" s="1"/>
  <c r="L795" s="1"/>
  <c r="L796" s="1"/>
  <c r="L797" s="1"/>
  <c r="L798" s="1"/>
  <c r="L799" s="1"/>
  <c r="L800" s="1"/>
  <c r="L801" s="1"/>
  <c r="L802" s="1"/>
  <c r="L803" s="1"/>
  <c r="L804" s="1"/>
  <c r="L805" s="1"/>
  <c r="L806" s="1"/>
  <c r="L784"/>
  <c r="L785" s="1"/>
  <c r="L786" s="1"/>
  <c r="L787" s="1"/>
  <c r="L788" s="1"/>
  <c r="L789" s="1"/>
  <c r="L790" s="1"/>
  <c r="L791" s="1"/>
  <c r="L792" s="1"/>
  <c r="L774"/>
  <c r="L775" s="1"/>
  <c r="L776" s="1"/>
  <c r="L777" s="1"/>
  <c r="L778" s="1"/>
  <c r="L779" s="1"/>
  <c r="L780" s="1"/>
  <c r="L781" s="1"/>
  <c r="L782" s="1"/>
  <c r="L783" s="1"/>
  <c r="L767"/>
  <c r="L768" s="1"/>
  <c r="L769" s="1"/>
  <c r="L770" s="1"/>
  <c r="L771" s="1"/>
  <c r="L772" s="1"/>
  <c r="L773" s="1"/>
  <c r="L761"/>
  <c r="L762" s="1"/>
  <c r="L763" s="1"/>
  <c r="L764" s="1"/>
  <c r="L765" s="1"/>
  <c r="L766" s="1"/>
  <c r="L753"/>
  <c r="L754" s="1"/>
  <c r="L755" s="1"/>
  <c r="L756" s="1"/>
  <c r="L757" s="1"/>
  <c r="L758" s="1"/>
  <c r="L759" s="1"/>
  <c r="L760" s="1"/>
  <c r="L745"/>
  <c r="L746" s="1"/>
  <c r="L747" s="1"/>
  <c r="L748" s="1"/>
  <c r="L749" s="1"/>
  <c r="L750" s="1"/>
  <c r="L751" s="1"/>
  <c r="L752" s="1"/>
  <c r="L737"/>
  <c r="L738" s="1"/>
  <c r="L739" s="1"/>
  <c r="L740" s="1"/>
  <c r="L741" s="1"/>
  <c r="L742" s="1"/>
  <c r="L743" s="1"/>
  <c r="L744" s="1"/>
  <c r="L729"/>
  <c r="L730" s="1"/>
  <c r="L731" s="1"/>
  <c r="L732" s="1"/>
  <c r="L733" s="1"/>
  <c r="L734" s="1"/>
  <c r="L735" s="1"/>
  <c r="L736" s="1"/>
  <c r="L712"/>
  <c r="L713" s="1"/>
  <c r="L714" s="1"/>
  <c r="L715" s="1"/>
  <c r="L716" s="1"/>
  <c r="L717" s="1"/>
  <c r="L718" s="1"/>
  <c r="L719" s="1"/>
  <c r="L720" s="1"/>
  <c r="L721" s="1"/>
  <c r="L722" s="1"/>
  <c r="L723" s="1"/>
  <c r="L724" s="1"/>
  <c r="L725" s="1"/>
  <c r="L726" s="1"/>
  <c r="L727" s="1"/>
  <c r="L728" s="1"/>
  <c r="L704"/>
  <c r="L705" s="1"/>
  <c r="L706" s="1"/>
  <c r="L707" s="1"/>
  <c r="L708" s="1"/>
  <c r="L709" s="1"/>
  <c r="L710" s="1"/>
  <c r="L711" s="1"/>
  <c r="L694"/>
  <c r="L695" s="1"/>
  <c r="L696" s="1"/>
  <c r="L697" s="1"/>
  <c r="L698" s="1"/>
  <c r="L699" s="1"/>
  <c r="L700" s="1"/>
  <c r="L701" s="1"/>
  <c r="L702" s="1"/>
  <c r="L703" s="1"/>
  <c r="L688"/>
  <c r="L689" s="1"/>
  <c r="L690" s="1"/>
  <c r="L691" s="1"/>
  <c r="L692" s="1"/>
  <c r="L693" s="1"/>
  <c r="L679"/>
  <c r="L680" s="1"/>
  <c r="L681" s="1"/>
  <c r="L682" s="1"/>
  <c r="L683" s="1"/>
  <c r="L684" s="1"/>
  <c r="L685" s="1"/>
  <c r="L686" s="1"/>
  <c r="L687" s="1"/>
  <c r="L649"/>
  <c r="L650" s="1"/>
  <c r="L651" s="1"/>
  <c r="L652" s="1"/>
  <c r="L653" s="1"/>
  <c r="L654" s="1"/>
  <c r="L655" s="1"/>
  <c r="L656" s="1"/>
  <c r="L657" s="1"/>
  <c r="L658" s="1"/>
  <c r="L659" s="1"/>
  <c r="L660" s="1"/>
  <c r="L661" s="1"/>
  <c r="L662" s="1"/>
  <c r="L663" s="1"/>
  <c r="L664" s="1"/>
  <c r="L665" s="1"/>
  <c r="L666" s="1"/>
  <c r="L667" s="1"/>
  <c r="L668" s="1"/>
  <c r="L669" s="1"/>
  <c r="L670" s="1"/>
  <c r="L671" s="1"/>
  <c r="L672" s="1"/>
  <c r="L673" s="1"/>
  <c r="L674" s="1"/>
  <c r="L675" s="1"/>
  <c r="L676" s="1"/>
  <c r="L677" s="1"/>
  <c r="L678" s="1"/>
  <c r="L620"/>
  <c r="L621" s="1"/>
  <c r="L622" s="1"/>
  <c r="L623" s="1"/>
  <c r="L624" s="1"/>
  <c r="L625" s="1"/>
  <c r="L626" s="1"/>
  <c r="L627" s="1"/>
  <c r="L628" s="1"/>
  <c r="L629" s="1"/>
  <c r="L630" s="1"/>
  <c r="L631" s="1"/>
  <c r="L632" s="1"/>
  <c r="L633" s="1"/>
  <c r="L634" s="1"/>
  <c r="L635" s="1"/>
  <c r="L636" s="1"/>
  <c r="L637" s="1"/>
  <c r="L638" s="1"/>
  <c r="L639" s="1"/>
  <c r="L640" s="1"/>
  <c r="L641" s="1"/>
  <c r="L642" s="1"/>
  <c r="L643" s="1"/>
  <c r="L644" s="1"/>
  <c r="L645" s="1"/>
  <c r="L646" s="1"/>
  <c r="L647" s="1"/>
  <c r="L648" s="1"/>
  <c r="L597"/>
  <c r="L598" s="1"/>
  <c r="L599" s="1"/>
  <c r="L600" s="1"/>
  <c r="L601" s="1"/>
  <c r="L602" s="1"/>
  <c r="L603" s="1"/>
  <c r="L604" s="1"/>
  <c r="L605" s="1"/>
  <c r="L606" s="1"/>
  <c r="L607" s="1"/>
  <c r="L608" s="1"/>
  <c r="L609" s="1"/>
  <c r="L610" s="1"/>
  <c r="L611" s="1"/>
  <c r="L612" s="1"/>
  <c r="L613" s="1"/>
  <c r="L614" s="1"/>
  <c r="L615" s="1"/>
  <c r="L616" s="1"/>
  <c r="L617" s="1"/>
  <c r="L618" s="1"/>
  <c r="L619" s="1"/>
  <c r="L586"/>
  <c r="L587" s="1"/>
  <c r="L588" s="1"/>
  <c r="L589" s="1"/>
  <c r="L590" s="1"/>
  <c r="L591" s="1"/>
  <c r="L592" s="1"/>
  <c r="L593" s="1"/>
  <c r="L594" s="1"/>
  <c r="L595" s="1"/>
  <c r="L596" s="1"/>
  <c r="L576"/>
  <c r="L577" s="1"/>
  <c r="L578" s="1"/>
  <c r="L579" s="1"/>
  <c r="L580" s="1"/>
  <c r="L581" s="1"/>
  <c r="L582" s="1"/>
  <c r="L583" s="1"/>
  <c r="L584" s="1"/>
  <c r="L585" s="1"/>
  <c r="L570"/>
  <c r="L571" s="1"/>
  <c r="L572" s="1"/>
  <c r="L573" s="1"/>
  <c r="L574" s="1"/>
  <c r="L575" s="1"/>
  <c r="L553"/>
  <c r="L554" s="1"/>
  <c r="L555" s="1"/>
  <c r="L556" s="1"/>
  <c r="L557" s="1"/>
  <c r="L558" s="1"/>
  <c r="L559" s="1"/>
  <c r="L560" s="1"/>
  <c r="L561" s="1"/>
  <c r="L562" s="1"/>
  <c r="L563" s="1"/>
  <c r="L564" s="1"/>
  <c r="L565" s="1"/>
  <c r="L566" s="1"/>
  <c r="L567" s="1"/>
  <c r="L568" s="1"/>
  <c r="L569" s="1"/>
  <c r="L532"/>
  <c r="L533" s="1"/>
  <c r="L534" s="1"/>
  <c r="L535" s="1"/>
  <c r="L536" s="1"/>
  <c r="L537" s="1"/>
  <c r="L538" s="1"/>
  <c r="L539" s="1"/>
  <c r="L540" s="1"/>
  <c r="L541" s="1"/>
  <c r="L542" s="1"/>
  <c r="L543" s="1"/>
  <c r="L544" s="1"/>
  <c r="L545" s="1"/>
  <c r="L546" s="1"/>
  <c r="L547" s="1"/>
  <c r="L548" s="1"/>
  <c r="L549" s="1"/>
  <c r="L550" s="1"/>
  <c r="L551" s="1"/>
  <c r="L552" s="1"/>
  <c r="L526"/>
  <c r="L527" s="1"/>
  <c r="L528" s="1"/>
  <c r="L529" s="1"/>
  <c r="L530" s="1"/>
  <c r="L531" s="1"/>
  <c r="L518"/>
  <c r="L519" s="1"/>
  <c r="L520" s="1"/>
  <c r="L521" s="1"/>
  <c r="L522" s="1"/>
  <c r="L523" s="1"/>
  <c r="L524" s="1"/>
  <c r="L525" s="1"/>
  <c r="L510"/>
  <c r="L511" s="1"/>
  <c r="L512" s="1"/>
  <c r="L513" s="1"/>
  <c r="L514" s="1"/>
  <c r="L515" s="1"/>
  <c r="L516" s="1"/>
  <c r="L517" s="1"/>
  <c r="L503"/>
  <c r="L504" s="1"/>
  <c r="L505" s="1"/>
  <c r="L506" s="1"/>
  <c r="L507" s="1"/>
  <c r="L508" s="1"/>
  <c r="L509" s="1"/>
  <c r="L495"/>
  <c r="L496" s="1"/>
  <c r="L497" s="1"/>
  <c r="L498" s="1"/>
  <c r="L499" s="1"/>
  <c r="L500" s="1"/>
  <c r="L501" s="1"/>
  <c r="L502" s="1"/>
  <c r="L479"/>
  <c r="L480" s="1"/>
  <c r="L481" s="1"/>
  <c r="L482" s="1"/>
  <c r="L483" s="1"/>
  <c r="L484" s="1"/>
  <c r="L485" s="1"/>
  <c r="L486" s="1"/>
  <c r="L487" s="1"/>
  <c r="L488" s="1"/>
  <c r="L489" s="1"/>
  <c r="L490" s="1"/>
  <c r="L491" s="1"/>
  <c r="L492" s="1"/>
  <c r="L493" s="1"/>
  <c r="L494" s="1"/>
  <c r="L470"/>
  <c r="L471" s="1"/>
  <c r="L472" s="1"/>
  <c r="L473" s="1"/>
  <c r="L474" s="1"/>
  <c r="L475" s="1"/>
  <c r="L476" s="1"/>
  <c r="L477" s="1"/>
  <c r="L478" s="1"/>
  <c r="L464"/>
  <c r="L465" s="1"/>
  <c r="L466" s="1"/>
  <c r="L467" s="1"/>
  <c r="L468" s="1"/>
  <c r="L469" s="1"/>
  <c r="L453"/>
  <c r="L454" s="1"/>
  <c r="L455" s="1"/>
  <c r="L456" s="1"/>
  <c r="L457" s="1"/>
  <c r="L458" s="1"/>
  <c r="L459" s="1"/>
  <c r="L460" s="1"/>
  <c r="L461" s="1"/>
  <c r="L462" s="1"/>
  <c r="L463" s="1"/>
  <c r="L444"/>
  <c r="L445" s="1"/>
  <c r="L446" s="1"/>
  <c r="L447" s="1"/>
  <c r="L448" s="1"/>
  <c r="L449" s="1"/>
  <c r="L450" s="1"/>
  <c r="L451" s="1"/>
  <c r="L452" s="1"/>
  <c r="L436"/>
  <c r="L437" s="1"/>
  <c r="L438" s="1"/>
  <c r="L439" s="1"/>
  <c r="L440" s="1"/>
  <c r="L441" s="1"/>
  <c r="L442" s="1"/>
  <c r="L443" s="1"/>
  <c r="L428"/>
  <c r="L429" s="1"/>
  <c r="L430" s="1"/>
  <c r="L431" s="1"/>
  <c r="L432" s="1"/>
  <c r="L433" s="1"/>
  <c r="L434" s="1"/>
  <c r="L435" s="1"/>
  <c r="L409"/>
  <c r="L410" s="1"/>
  <c r="L411" s="1"/>
  <c r="L412" s="1"/>
  <c r="L413" s="1"/>
  <c r="L414" s="1"/>
  <c r="L415" s="1"/>
  <c r="L416" s="1"/>
  <c r="L417" s="1"/>
  <c r="L418" s="1"/>
  <c r="L419" s="1"/>
  <c r="L420" s="1"/>
  <c r="L421" s="1"/>
  <c r="L422" s="1"/>
  <c r="L423" s="1"/>
  <c r="L424" s="1"/>
  <c r="L425" s="1"/>
  <c r="L426" s="1"/>
  <c r="L427" s="1"/>
  <c r="L405"/>
  <c r="L406" s="1"/>
  <c r="L407" s="1"/>
  <c r="L408" s="1"/>
  <c r="L385"/>
  <c r="L386" s="1"/>
  <c r="L387" s="1"/>
  <c r="L388" s="1"/>
  <c r="L389" s="1"/>
  <c r="L390" s="1"/>
  <c r="L391" s="1"/>
  <c r="L392" s="1"/>
  <c r="L393" s="1"/>
  <c r="L394" s="1"/>
  <c r="L395" s="1"/>
  <c r="L396" s="1"/>
  <c r="L397" s="1"/>
  <c r="L398" s="1"/>
  <c r="L379"/>
  <c r="L380" s="1"/>
  <c r="L381" s="1"/>
  <c r="L382" s="1"/>
  <c r="L383" s="1"/>
  <c r="L384" s="1"/>
  <c r="L372"/>
  <c r="L373" s="1"/>
  <c r="L374" s="1"/>
  <c r="L375" s="1"/>
  <c r="L376" s="1"/>
  <c r="L377" s="1"/>
  <c r="L362"/>
  <c r="L363" s="1"/>
  <c r="L364" s="1"/>
  <c r="L365" s="1"/>
  <c r="L366" s="1"/>
  <c r="L367" s="1"/>
  <c r="L368" s="1"/>
  <c r="L369" s="1"/>
  <c r="L370" s="1"/>
  <c r="L371" s="1"/>
  <c r="L360"/>
  <c r="L361" s="1"/>
  <c r="L349"/>
  <c r="L350" s="1"/>
  <c r="L351" s="1"/>
  <c r="L352" s="1"/>
  <c r="L353" s="1"/>
  <c r="L354" s="1"/>
  <c r="L355" s="1"/>
  <c r="L356" s="1"/>
  <c r="L357" s="1"/>
  <c r="L358" s="1"/>
  <c r="L341"/>
  <c r="L342" s="1"/>
  <c r="L343" s="1"/>
  <c r="L344" s="1"/>
  <c r="L345" s="1"/>
  <c r="L346" s="1"/>
  <c r="L347" s="1"/>
  <c r="L348" s="1"/>
  <c r="L328"/>
  <c r="L329" s="1"/>
  <c r="L330" s="1"/>
  <c r="L331" s="1"/>
  <c r="L332" s="1"/>
  <c r="L333" s="1"/>
  <c r="L334" s="1"/>
  <c r="L335" s="1"/>
  <c r="L336" s="1"/>
  <c r="L337" s="1"/>
  <c r="L338" s="1"/>
  <c r="L339" s="1"/>
  <c r="L340" s="1"/>
  <c r="L309"/>
  <c r="L310" s="1"/>
  <c r="L311" s="1"/>
  <c r="L312" s="1"/>
  <c r="L313" s="1"/>
  <c r="L314" s="1"/>
  <c r="L315" s="1"/>
  <c r="L316" s="1"/>
  <c r="L317" s="1"/>
  <c r="L318" s="1"/>
  <c r="L319" s="1"/>
  <c r="L320" s="1"/>
  <c r="L321" s="1"/>
  <c r="L322" s="1"/>
  <c r="L323" s="1"/>
  <c r="L324" s="1"/>
  <c r="L325" s="1"/>
  <c r="L326" s="1"/>
  <c r="L327" s="1"/>
  <c r="L297"/>
  <c r="L298" s="1"/>
  <c r="L299" s="1"/>
  <c r="L300" s="1"/>
  <c r="L301" s="1"/>
  <c r="L302" s="1"/>
  <c r="L303" s="1"/>
  <c r="L304" s="1"/>
  <c r="L305" s="1"/>
  <c r="L306" s="1"/>
  <c r="L307" s="1"/>
  <c r="L308" s="1"/>
  <c r="L295"/>
  <c r="L277"/>
  <c r="L278" s="1"/>
  <c r="L279" s="1"/>
  <c r="L280" s="1"/>
  <c r="L281" s="1"/>
  <c r="L282" s="1"/>
  <c r="L283" s="1"/>
  <c r="L284" s="1"/>
  <c r="L285" s="1"/>
  <c r="L286" s="1"/>
  <c r="L287" s="1"/>
  <c r="L288" s="1"/>
  <c r="L289" s="1"/>
  <c r="L290" s="1"/>
  <c r="L291" s="1"/>
  <c r="L292" s="1"/>
  <c r="L293" s="1"/>
  <c r="L294" s="1"/>
  <c r="L254"/>
  <c r="L255" s="1"/>
  <c r="L256" s="1"/>
  <c r="L257" s="1"/>
  <c r="L258" s="1"/>
  <c r="L259" s="1"/>
  <c r="L260" s="1"/>
  <c r="L261" s="1"/>
  <c r="L262" s="1"/>
  <c r="L263" s="1"/>
  <c r="L264" s="1"/>
  <c r="L265" s="1"/>
  <c r="L266" s="1"/>
  <c r="L267" s="1"/>
  <c r="L268" s="1"/>
  <c r="L269" s="1"/>
  <c r="L270" s="1"/>
  <c r="L271" s="1"/>
  <c r="L272" s="1"/>
  <c r="L273" s="1"/>
  <c r="L274" s="1"/>
  <c r="L275" s="1"/>
  <c r="L276" s="1"/>
  <c r="L239"/>
  <c r="L240" s="1"/>
  <c r="L241" s="1"/>
  <c r="L242" s="1"/>
  <c r="L243" s="1"/>
  <c r="L244" s="1"/>
  <c r="L245" s="1"/>
  <c r="L246" s="1"/>
  <c r="L247" s="1"/>
  <c r="L248" s="1"/>
  <c r="L249" s="1"/>
  <c r="L250" s="1"/>
  <c r="L251" s="1"/>
  <c r="L252" s="1"/>
  <c r="L253" s="1"/>
  <c r="L224"/>
  <c r="L225" s="1"/>
  <c r="L226" s="1"/>
  <c r="L227" s="1"/>
  <c r="L228" s="1"/>
  <c r="L229" s="1"/>
  <c r="L230" s="1"/>
  <c r="L231" s="1"/>
  <c r="L232" s="1"/>
  <c r="L233" s="1"/>
  <c r="L234" s="1"/>
  <c r="L235" s="1"/>
  <c r="L236" s="1"/>
  <c r="L237" s="1"/>
  <c r="L238" s="1"/>
  <c r="L194"/>
  <c r="L195" s="1"/>
  <c r="L196" s="1"/>
  <c r="L197" s="1"/>
  <c r="L198" s="1"/>
  <c r="L199" s="1"/>
  <c r="L200" s="1"/>
  <c r="L201" s="1"/>
  <c r="L202" s="1"/>
  <c r="L203" s="1"/>
  <c r="L204" s="1"/>
  <c r="L205" s="1"/>
  <c r="L206" s="1"/>
  <c r="L207" s="1"/>
  <c r="L208" s="1"/>
  <c r="L209" s="1"/>
  <c r="L210" s="1"/>
  <c r="L211" s="1"/>
  <c r="L212" s="1"/>
  <c r="L213" s="1"/>
  <c r="L214" s="1"/>
  <c r="L215" s="1"/>
  <c r="L216" s="1"/>
  <c r="L217" s="1"/>
  <c r="L218" s="1"/>
  <c r="L219" s="1"/>
  <c r="L220" s="1"/>
  <c r="L221" s="1"/>
  <c r="L222" s="1"/>
  <c r="L223" s="1"/>
  <c r="L179"/>
  <c r="L180" s="1"/>
  <c r="L181" s="1"/>
  <c r="L182" s="1"/>
  <c r="L183" s="1"/>
  <c r="L184" s="1"/>
  <c r="L185" s="1"/>
  <c r="L186" s="1"/>
  <c r="L187" s="1"/>
  <c r="L188" s="1"/>
  <c r="L189" s="1"/>
  <c r="L160"/>
  <c r="L161" s="1"/>
  <c r="L162" s="1"/>
  <c r="L163" s="1"/>
  <c r="L164" s="1"/>
  <c r="L165" s="1"/>
  <c r="L166" s="1"/>
  <c r="L167" s="1"/>
  <c r="L168" s="1"/>
  <c r="L169" s="1"/>
  <c r="L170" s="1"/>
  <c r="L171" s="1"/>
  <c r="L172" s="1"/>
  <c r="L173" s="1"/>
  <c r="L174" s="1"/>
  <c r="L175" s="1"/>
  <c r="L176" s="1"/>
  <c r="L177" s="1"/>
  <c r="L178" s="1"/>
  <c r="L159"/>
  <c r="L133"/>
  <c r="L134" s="1"/>
  <c r="L135" s="1"/>
  <c r="L136" s="1"/>
  <c r="L137" s="1"/>
  <c r="L138" s="1"/>
  <c r="L139" s="1"/>
  <c r="L140" s="1"/>
  <c r="L141" s="1"/>
  <c r="L142" s="1"/>
  <c r="L143" s="1"/>
  <c r="L144" s="1"/>
  <c r="L145" s="1"/>
  <c r="L146" s="1"/>
  <c r="L147" s="1"/>
  <c r="L148" s="1"/>
  <c r="L149" s="1"/>
  <c r="L150" s="1"/>
  <c r="L151" s="1"/>
  <c r="L152" s="1"/>
  <c r="L153" s="1"/>
  <c r="L154" s="1"/>
  <c r="L155" s="1"/>
  <c r="L156" s="1"/>
  <c r="L157" s="1"/>
  <c r="L158" s="1"/>
  <c r="L107"/>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76"/>
  <c r="L77" s="1"/>
  <c r="L78" s="1"/>
  <c r="L79" s="1"/>
  <c r="L80" s="1"/>
  <c r="L81" s="1"/>
  <c r="L82" s="1"/>
  <c r="L83" s="1"/>
  <c r="L84" s="1"/>
  <c r="L85" s="1"/>
  <c r="L86" s="1"/>
  <c r="L87" s="1"/>
  <c r="L88" s="1"/>
  <c r="L89" s="1"/>
  <c r="L90" s="1"/>
  <c r="L91" s="1"/>
  <c r="L92" s="1"/>
  <c r="L93" s="1"/>
  <c r="L94" s="1"/>
  <c r="L95" s="1"/>
  <c r="L96" s="1"/>
  <c r="L97" s="1"/>
  <c r="L98" s="1"/>
  <c r="L99" s="1"/>
  <c r="L100" s="1"/>
  <c r="L101" s="1"/>
  <c r="L102" s="1"/>
  <c r="L103" s="1"/>
  <c r="L104" s="1"/>
  <c r="L41"/>
  <c r="L42" s="1"/>
  <c r="L43" s="1"/>
  <c r="L44" s="1"/>
  <c r="L45" s="1"/>
  <c r="L46" s="1"/>
  <c r="L47" s="1"/>
  <c r="L48" s="1"/>
  <c r="L49" s="1"/>
  <c r="L50" s="1"/>
  <c r="L51" s="1"/>
  <c r="L52" s="1"/>
  <c r="L53" s="1"/>
  <c r="L54" s="1"/>
  <c r="L55" s="1"/>
  <c r="L56" s="1"/>
  <c r="L57" s="1"/>
  <c r="L58" s="1"/>
  <c r="L59" s="1"/>
  <c r="L60" s="1"/>
  <c r="L61" s="1"/>
  <c r="L62" s="1"/>
  <c r="L63" s="1"/>
  <c r="L64" s="1"/>
  <c r="L65" s="1"/>
  <c r="L66" s="1"/>
  <c r="L67" s="1"/>
  <c r="L68" s="1"/>
  <c r="L69" s="1"/>
  <c r="L70" s="1"/>
  <c r="L71" s="1"/>
  <c r="L72" s="1"/>
  <c r="L73" s="1"/>
  <c r="L74" s="1"/>
  <c r="L75" s="1"/>
  <c r="L15"/>
  <c r="L16" s="1"/>
  <c r="L17" s="1"/>
  <c r="L18" s="1"/>
  <c r="L19" s="1"/>
  <c r="L20" s="1"/>
  <c r="L21" s="1"/>
  <c r="L22" s="1"/>
  <c r="L23" s="1"/>
  <c r="L24" s="1"/>
  <c r="L25" s="1"/>
  <c r="L26" s="1"/>
  <c r="L27" s="1"/>
  <c r="L28" s="1"/>
  <c r="L29" s="1"/>
  <c r="L30" s="1"/>
  <c r="L31" s="1"/>
  <c r="L32" s="1"/>
  <c r="L33" s="1"/>
  <c r="L34" s="1"/>
  <c r="L35" s="1"/>
  <c r="L36" s="1"/>
  <c r="L37" s="1"/>
  <c r="L38" s="1"/>
  <c r="L39" s="1"/>
  <c r="L40" s="1"/>
  <c r="L105" l="1"/>
  <c r="L106" s="1"/>
  <c r="L190"/>
  <c r="L191" s="1"/>
  <c r="L192" s="1"/>
  <c r="L193" s="1"/>
  <c r="L399"/>
  <c r="L400" s="1"/>
  <c r="L401" s="1"/>
  <c r="L402" s="1"/>
  <c r="L403" s="1"/>
  <c r="L404" s="1"/>
  <c r="L934"/>
  <c r="L935" s="1"/>
  <c r="L936" s="1"/>
  <c r="L937" s="1"/>
  <c r="L1133"/>
  <c r="L1134" s="1"/>
  <c r="L1135" s="1"/>
  <c r="L1136" s="1"/>
  <c r="K1372"/>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<sst xmlns="http://schemas.openxmlformats.org/spreadsheetml/2006/main" count="2825" uniqueCount="546">
  <si>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</si>
  <si>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</si>
  <si>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</si>
  <si>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</si>
  <si>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</si>
  <si>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</si>
  <si>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</si>
  <si>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</si>
  <si>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</si>
  <si>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</si>
  <si>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</si>
  <si>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</si>
  <si>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</si>
  <si>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</si>
  <si>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</si>
  <si>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</si>
  <si>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</si>
  <si>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</si>
  <si>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</si>
  <si>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</si>
  <si>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</si>
  <si>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</si>
  <si>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</si>
  <si>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</si>
  <si>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</si>
  <si>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</si>
  <si>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</si>
  <si>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</si>
  <si>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</si>
  <si>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</si>
  <si>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</si>
  <si>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</si>
  <si>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</si>
  <si>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</si>
  <si>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</si>
  <si>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</si>
  <si>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</si>
  <si>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</si>
  <si>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</si>
  <si>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</si>
  <si>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</si>
  <si>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</si>
  <si>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</si>
  <si>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</si>
  <si>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</si>
  <si>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</si>
  <si>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</si>
  <si>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</si>
  <si>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</si>
  <si>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</si>
  <si>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</si>
  <si>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</si>
  <si>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</si>
  <si>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</si>
  <si>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</si>
  <si>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</si>
  <si>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</si>
  <si>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</si>
  <si>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</si>
  <si>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</si>
  <si>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</si>
  <si>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</si>
  <si>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</si>
  <si>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</si>
  <si>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</si>
  <si>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</si>
  <si>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</si>
  <si>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</si>
  <si>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</si>
  <si>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</si>
  <si>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</si>
  <si>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</si>
  <si>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</si>
  <si>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</si>
  <si>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</si>
  <si>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</si>
  <si>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</si>
  <si>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</si>
  <si>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</si>
  <si>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</si>
  <si>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</si>
  <si>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</si>
  <si>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</si>
  <si>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</si>
  <si>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</si>
  <si>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</si>
  <si>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</si>
  <si>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</si>
  <si>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</si>
  <si>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</si>
  <si>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</si>
  <si>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</si>
  <si>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</si>
  <si>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</si>
  <si>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</si>
  <si>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</si>
  <si>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</si>
  <si>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</si>
  <si>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</si>
  <si>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</si>
  <si>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</si>
  <si>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</si>
  <si>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</si>
  <si>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</si>
  <si>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</si>
  <si>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</si>
  <si>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</si>
  <si>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</si>
  <si>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</si>
  <si>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</si>
  <si>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</si>
  <si>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</si>
  <si>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</si>
  <si>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</si>
  <si>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</si>
  <si>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</si>
  <si>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</si>
  <si>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</si>
  <si>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</si>
  <si>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</si>
  <si>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</si>
  <si>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</si>
  <si>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</si>
  <si>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</si>
  <si>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</si>
  <si>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</si>
  <si>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</si>
  <si>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</si>
  <si>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</si>
  <si>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</si>
  <si>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</si>
  <si>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</si>
  <si>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</si>
  <si>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</si>
  <si>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</si>
  <si>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</si>
  <si>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</si>
  <si>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</si>
  <si>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</si>
  <si>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</si>
  <si>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</si>
  <si>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</si>
  <si>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</si>
  <si>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</si>
  <si>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</si>
  <si>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</si>
  <si>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</si>
  <si>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</si>
  <si>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</si>
  <si>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</si>
  <si>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</si>
  <si>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</si>
  <si>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</si>
  <si>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</si>
  <si>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</si>
  <si>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</si>
  <si>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</si>
  <si>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</si>
  <si>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</si>
  <si>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</si>
  <si>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</si>
  <si>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</si>
  <si>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</si>
  <si>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</si>
  <si>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</si>
  <si>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</si>
  <si>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</si>
  <si>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</si>
  <si>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</si>
  <si>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</si>
  <si>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</si>
  <si>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</si>
  <si>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</si>
  <si>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</si>
  <si>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</si>
  <si>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</si>
  <si>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</si>
  <si>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</si>
  <si>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</si>
  <si>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</si>
  <si>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</si>
  <si>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</si>
  <si>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</si>
  <si>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</si>
  <si>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</si>
  <si>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</si>
  <si>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</si>
  <si>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</si>
  <si>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</si>
  <si>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</si>
  <si>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</si>
  <si>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</si>
  <si>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</si>
  <si>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</si>
  <si>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</si>
  <si>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</si>
  <si>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</si>
  <si>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</si>
  <si>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</si>
  <si>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</si>
  <si>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</si>
  <si>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</si>
  <si>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</si>
  <si>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</si>
  <si>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</si>
  <si>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</si>
  <si>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</si>
  <si>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</si>
  <si>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</si>
  <si>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</si>
  <si>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</si>
  <si>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</si>
  <si>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</si>
  <si>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</si>
  <si>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</si>
  <si>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</si>
  <si>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</si>
  <si>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</si>
  <si>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</si>
  <si>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</si>
  <si>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</si>
  <si>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</si>
  <si>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</si>
  <si>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</si>
  <si>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</si>
  <si>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</si>
  <si>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</si>
  <si>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</si>
  <si>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</si>
  <si>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</si>
  <si>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</si>
  <si>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</si>
  <si>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</si>
  <si>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</si>
  <si>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</si>
  <si>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</si>
  <si>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</si>
  <si>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</si>
  <si>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</si>
  <si>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</si>
  <si>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</si>
  <si>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</si>
  <si>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</si>
  <si>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</si>
  <si>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</si>
  <si>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</si>
  <si>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</si>
  <si>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</si>
  <si>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</si>
  <si>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</si>
  <si>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</si>
  <si>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</si>
  <si>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</si>
  <si>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</si>
  <si>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</si>
  <si>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</si>
  <si>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</si>
  <si>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</si>
  <si>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</si>
  <si>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</si>
  <si>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</si>
  <si>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</si>
  <si>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</si>
  <si>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</si>
  <si>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</si>
  <si>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</si>
  <si>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</si>
  <si>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</si>
  <si>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</si>
  <si>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</si>
  <si>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</si>
  <si>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</si>
  <si>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</si>
  <si>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</si>
  <si>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</si>
  <si>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</si>
  <si>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</si>
  <si>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</si>
  <si>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</si>
  <si>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</si>
  <si>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</si>
  <si>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</si>
  <si>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</si>
  <si>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</si>
  <si>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</si>
  <si>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</si>
  <si>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</si>
  <si>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</si>
  <si>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</si>
  <si>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</si>
  <si>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</si>
  <si>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</si>
  <si>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</si>
  <si>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</si>
  <si>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</si>
  <si>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</si>
  <si>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</si>
  <si>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</si>
  <si>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</si>
  <si>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</si>
  <si>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</si>
  <si>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</si>
  <si>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</si>
  <si>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</si>
  <si>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</si>
  <si>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</si>
  <si>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</si>
  <si>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</si>
  <si>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</si>
  <si>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</si>
  <si>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</si>
  <si>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</si>
  <si>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</si>
  <si>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</si>
  <si>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</si>
  <si>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</si>
  <si>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</si>
  <si>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</si>
  <si>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</si>
  <si>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</si>
  <si>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</si>
  <si>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</si>
  <si>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</si>
  <si>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</si>
  <si>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</si>
  <si>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</si>
  <si>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</si>
  <si>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</si>
  <si>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</si>
  <si>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</si>
  <si>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</si>
  <si>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</si>
  <si>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</si>
  <si>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</si>
  <si>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</si>
  <si>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</si>
  <si>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</si>
  <si>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</si>
  <si>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</si>
  <si>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</si>
  <si>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</si>
  <si>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</si>
  <si>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</si>
  <si>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</si>
  <si>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</si>
  <si>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</si>
  <si>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</si>
  <si>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</si>
  <si>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</si>
  <si>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</si>
  <si>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</si>
  <si>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</si>
  <si>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</si>
  <si>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</si>
  <si>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</si>
  <si>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</si>
  <si>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</si>
  <si>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</si>
  <si>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</si>
  <si>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</si>
  <si>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</si>
  <si>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</si>
  <si>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</si>
  <si>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</si>
  <si>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</si>
  <si>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</si>
  <si>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</si>
  <si>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</si>
  <si>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</si>
  <si>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</si>
  <si>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</si>
  <si>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</si>
  <si>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</si>
  <si>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</si>
  <si>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</si>
  <si>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</si>
  <si>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</si>
  <si>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</si>
  <si>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</si>
  <si>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</si>
  <si>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</si>
  <si>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</si>
  <si>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</si>
  <si>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</si>
  <si>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</si>
  <si>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</si>
  <si>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</si>
  <si>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</si>
  <si>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</si>
  <si>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</si>
  <si>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</si>
  <si>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</si>
  <si>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</si>
  <si>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</si>
  <si>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</si>
  <si>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</si>
  <si>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</si>
  <si>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</si>
  <si>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</si>
  <si>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</si>
  <si>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</si>
  <si>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</si>
  <si>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</si>
  <si>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</si>
  <si>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</si>
  <si>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</si>
  <si>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</si>
  <si>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</si>
  <si>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</si>
  <si>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</si>
  <si>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</si>
  <si>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</si>
  <si>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</si>
  <si>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</si>
  <si>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</si>
  <si>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</si>
  <si>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</si>
  <si>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</si>
  <si>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</si>
  <si>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</si>
  <si>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</si>
  <si>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</si>
  <si>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</si>
  <si>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</si>
  <si>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</si>
  <si>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</si>
  <si>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</si>
  <si>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</si>
  <si>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</si>
  <si>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</si>
  <si>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</si>
  <si>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</si>
  <si>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</si>
  <si>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</si>
  <si>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</si>
  <si>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</si>
  <si>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</si>
  <si>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</si>
  <si>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</si>
  <si>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</si>
  <si>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</si>
  <si>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</si>
  <si>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</si>
  <si>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</si>
  <si>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</si>
  <si>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</si>
  <si>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</si>
  <si>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</si>
  <si>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</si>
  <si>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</si>
  <si>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</si>
  <si>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</si>
  <si>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</si>
  <si>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</si>
  <si>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</si>
  <si>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</si>
  <si>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</si>
  <si>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</si>
  <si>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</si>
  <si>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</si>
  <si>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</si>
  <si>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</si>
  <si>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</si>
  <si>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</si>
  <si>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</si>
  <si>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</si>
  <si>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</si>
  <si>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</si>
  <si>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</si>
  <si>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</si>
  <si>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</si>
  <si>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</si>
  <si>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</si>
  <si>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</si>
  <si>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</si>
  <si>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</si>
  <si>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</si>
  <si>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</si>
  <si>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</si>
  <si>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</si>
  <si>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</si>
  <si>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</si>
  <si>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</si>
  <si>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</si>
  <si>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</si>
  <si>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</si>
  <si>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</si>
  <si>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</si>
  <si>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</si>
  <si>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</si>
  <si>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</si>
  <si>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</si>
  <si>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</si>
  <si>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</si>
  <si>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</si>
  <si>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</si>
  <si>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</si>
  <si>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</si>
  <si>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</si>
  <si>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</si>
  <si>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</si>
  <si>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</si>
  <si>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</si>
  <si>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</si>
  <si>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</si>
  <si>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</si>
  <si>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</si>
  <si>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</si>
  <si>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</si>
  <si>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</si>
  <si>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</si>
  <si>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</si>
  <si>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</si>
  <si>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</si>
  <si>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</si>
  <si>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</si>
  <si>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</si>
  <si>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</si>
  <si>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</si>
  <si>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</si>
  <si>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</si>
  <si>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</si>
  <si>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</si>
  <si>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</si>
  <si>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</si>
  <si>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</si>
  <si>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</si>
  <si>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</si>
  <si>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</si>
  <si>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</si>
  <si>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</si>
  <si>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</si>
  <si>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</si>
  <si>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</si>
  <si>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</si>
  <si>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</si>
  <si>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</si>
  <si>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</si>
  <si>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Countrywide Home Loans Servicing LP (BAC Home Loans Servicing, LP)</t>
  </si>
  <si>
    <t>MAKING HOME AFFORDABLE PROGRAM</t>
  </si>
  <si>
    <t>Making Home Affordable Program</t>
  </si>
  <si>
    <t>For Period Ending May 16, 2012</t>
  </si>
  <si>
    <t xml:space="preserve"> </t>
  </si>
  <si>
    <t>Non-GSE Incentive Payments (through May 2012)</t>
  </si>
  <si>
    <t>BankUnited</t>
  </si>
  <si>
    <t>Grand Total</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</si>
</sst>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6527">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7"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8"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9"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60"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1"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7"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2"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3" applyNumberFormat="0" applyFont="0" applyAlignment="0" applyProtection="0"/>
    <xf numFmtId="0" fontId="46" fillId="54" borderId="63"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54" fillId="54" borderId="63" applyNumberFormat="0" applyFont="0" applyAlignment="0" applyProtection="0"/>
    <xf numFmtId="0" fontId="51" fillId="54" borderId="63" applyNumberFormat="0" applyFont="0" applyAlignment="0" applyProtection="0"/>
    <xf numFmtId="0" fontId="51"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51"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51"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51"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51"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5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51" fillId="54" borderId="63" applyNumberFormat="0" applyFont="0" applyAlignment="0" applyProtection="0"/>
    <xf numFmtId="0" fontId="3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91" fillId="49" borderId="64"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5"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3"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3"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3"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3"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44" fontId="103" fillId="0" borderId="0" applyFont="0" applyFill="0" applyBorder="0" applyAlignment="0" applyProtection="0"/>
    <xf numFmtId="0" fontId="52"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54" borderId="63" applyNumberFormat="0" applyFont="0" applyAlignment="0" applyProtection="0"/>
    <xf numFmtId="0" fontId="36" fillId="54" borderId="63"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3"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3"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3"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3"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cellStyleXfs>
  <cellXfs count="357">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33" xfId="2858" applyNumberFormat="1" applyFont="1" applyFill="1" applyBorder="1" applyAlignment="1">
      <alignment horizontal="center"/>
    </xf>
    <xf numFmtId="0" fontId="56" fillId="0" borderId="34" xfId="2858" applyFont="1" applyFill="1" applyBorder="1" applyAlignment="1">
      <alignment horizontal="center"/>
    </xf>
    <xf numFmtId="0" fontId="56" fillId="0" borderId="34" xfId="2858" applyFont="1" applyFill="1" applyBorder="1" applyAlignment="1">
      <alignment horizontal="center" wrapText="1"/>
    </xf>
    <xf numFmtId="0" fontId="56" fillId="0" borderId="34" xfId="2858" applyFont="1" applyFill="1" applyBorder="1" applyAlignment="1">
      <alignment wrapText="1"/>
    </xf>
    <xf numFmtId="0" fontId="56" fillId="0" borderId="0" xfId="2858" applyFont="1" applyFill="1" applyAlignment="1">
      <alignment horizontal="center"/>
    </xf>
    <xf numFmtId="164" fontId="53" fillId="0" borderId="0" xfId="2858" applyNumberFormat="1" applyFont="1" applyFill="1" applyBorder="1"/>
    <xf numFmtId="42" fontId="56" fillId="0" borderId="0" xfId="2858" applyNumberFormat="1" applyFont="1" applyFill="1" applyBorder="1" applyAlignment="1"/>
    <xf numFmtId="14" fontId="56" fillId="0" borderId="34" xfId="2858" applyNumberFormat="1" applyFont="1" applyFill="1" applyBorder="1" applyAlignment="1">
      <alignment horizontal="center"/>
    </xf>
    <xf numFmtId="0" fontId="56" fillId="0" borderId="34" xfId="2858" applyFont="1" applyFill="1" applyBorder="1" applyAlignment="1"/>
    <xf numFmtId="14" fontId="56" fillId="0" borderId="0" xfId="2858" applyNumberFormat="1" applyFont="1" applyFill="1" applyBorder="1" applyAlignment="1"/>
    <xf numFmtId="0" fontId="53" fillId="0" borderId="47" xfId="2858" applyFont="1" applyFill="1" applyBorder="1" applyAlignment="1">
      <alignment horizontal="center"/>
    </xf>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30"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2" xfId="2858" applyFont="1" applyFill="1" applyBorder="1"/>
    <xf numFmtId="0" fontId="56" fillId="0" borderId="14" xfId="2858" applyFont="1" applyFill="1" applyBorder="1" applyAlignment="1">
      <alignment horizontal="center" wrapText="1"/>
    </xf>
    <xf numFmtId="42" fontId="56" fillId="0" borderId="32"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6" xfId="2858" applyNumberFormat="1" applyFont="1" applyFill="1" applyBorder="1"/>
    <xf numFmtId="0" fontId="56" fillId="0" borderId="34" xfId="0" applyFont="1" applyFill="1" applyBorder="1" applyAlignment="1">
      <alignment wrapText="1"/>
    </xf>
    <xf numFmtId="42" fontId="56" fillId="0" borderId="34" xfId="2858" applyNumberFormat="1" applyFont="1" applyFill="1" applyBorder="1" applyAlignment="1"/>
    <xf numFmtId="0" fontId="56" fillId="0" borderId="0" xfId="2858" applyFont="1" applyFill="1" applyAlignment="1">
      <alignment vertical="center" wrapText="1"/>
    </xf>
    <xf numFmtId="0" fontId="53" fillId="0" borderId="44" xfId="2858" applyFont="1" applyFill="1" applyBorder="1"/>
    <xf numFmtId="0" fontId="56" fillId="0" borderId="13" xfId="2858" applyFont="1" applyFill="1" applyBorder="1" applyAlignment="1">
      <alignment horizontal="center"/>
    </xf>
    <xf numFmtId="0" fontId="56" fillId="0" borderId="30" xfId="2858" applyFont="1" applyFill="1" applyBorder="1" applyAlignment="1">
      <alignment horizontal="center"/>
    </xf>
    <xf numFmtId="42" fontId="95" fillId="0" borderId="26" xfId="2858" applyNumberFormat="1" applyFont="1" applyFill="1" applyBorder="1" applyAlignment="1">
      <alignment horizontal="center"/>
    </xf>
    <xf numFmtId="42" fontId="95" fillId="0" borderId="25" xfId="2858" applyNumberFormat="1" applyFont="1" applyFill="1" applyBorder="1" applyAlignment="1">
      <alignment horizontal="center"/>
    </xf>
    <xf numFmtId="42" fontId="95" fillId="0" borderId="42"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30" xfId="2858" applyNumberFormat="1" applyFont="1" applyFill="1" applyBorder="1" applyAlignment="1">
      <alignment vertical="center"/>
    </xf>
    <xf numFmtId="42" fontId="56" fillId="0" borderId="42" xfId="2858" applyNumberFormat="1" applyFont="1" applyFill="1" applyBorder="1" applyAlignment="1">
      <alignment vertical="center"/>
    </xf>
    <xf numFmtId="42" fontId="56" fillId="0" borderId="50" xfId="2858" applyNumberFormat="1" applyFont="1" applyFill="1" applyBorder="1" applyAlignment="1">
      <alignment vertical="center"/>
    </xf>
    <xf numFmtId="0" fontId="56" fillId="0" borderId="56" xfId="2858" applyFont="1" applyFill="1" applyBorder="1"/>
    <xf numFmtId="42" fontId="56" fillId="0" borderId="10" xfId="2858" applyNumberFormat="1" applyFont="1" applyFill="1" applyBorder="1" applyAlignment="1">
      <alignment horizontal="center" vertical="center"/>
    </xf>
    <xf numFmtId="0" fontId="56" fillId="0" borderId="42" xfId="2858" applyFont="1" applyFill="1" applyBorder="1" applyAlignment="1">
      <alignment horizontal="center"/>
    </xf>
    <xf numFmtId="0" fontId="56" fillId="0" borderId="37" xfId="2858" applyFont="1" applyFill="1" applyBorder="1" applyAlignment="1">
      <alignment horizontal="center"/>
    </xf>
    <xf numFmtId="14" fontId="56" fillId="0" borderId="32" xfId="2858" applyNumberFormat="1" applyFont="1" applyFill="1" applyBorder="1" applyAlignment="1">
      <alignment horizontal="center"/>
    </xf>
    <xf numFmtId="0" fontId="56" fillId="0" borderId="55" xfId="2858" applyFont="1" applyFill="1" applyBorder="1"/>
    <xf numFmtId="0" fontId="56" fillId="0" borderId="32" xfId="2858" applyFont="1" applyFill="1" applyBorder="1"/>
    <xf numFmtId="0" fontId="56" fillId="0" borderId="32" xfId="2858" applyFont="1" applyFill="1" applyBorder="1" applyAlignment="1">
      <alignment horizontal="center"/>
    </xf>
    <xf numFmtId="0" fontId="56" fillId="0" borderId="32" xfId="2858" applyFont="1" applyFill="1" applyBorder="1" applyAlignment="1">
      <alignment horizontal="center" wrapText="1"/>
    </xf>
    <xf numFmtId="42" fontId="95" fillId="0" borderId="47" xfId="2858" applyNumberFormat="1" applyFont="1" applyFill="1" applyBorder="1" applyAlignment="1">
      <alignment horizontal="center"/>
    </xf>
    <xf numFmtId="0" fontId="56" fillId="0" borderId="38" xfId="2858" applyFont="1" applyFill="1" applyBorder="1" applyAlignment="1">
      <alignment horizontal="center"/>
    </xf>
    <xf numFmtId="42" fontId="95" fillId="0" borderId="66" xfId="2858" applyNumberFormat="1" applyFont="1" applyFill="1" applyBorder="1" applyAlignment="1">
      <alignment horizontal="center"/>
    </xf>
    <xf numFmtId="0" fontId="53" fillId="0" borderId="35" xfId="3967" applyFont="1" applyFill="1" applyBorder="1" applyAlignment="1">
      <alignment horizontal="centerContinuous"/>
    </xf>
    <xf numFmtId="0" fontId="53" fillId="0" borderId="36" xfId="3967" applyFont="1" applyFill="1" applyBorder="1" applyAlignment="1">
      <alignment horizontal="center"/>
    </xf>
    <xf numFmtId="0" fontId="53" fillId="0" borderId="27"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9" xfId="3967" applyNumberFormat="1" applyFont="1" applyFill="1" applyBorder="1" applyAlignment="1">
      <alignment horizontal="center" vertical="center"/>
    </xf>
    <xf numFmtId="0" fontId="56" fillId="0" borderId="50" xfId="3967" applyFont="1" applyFill="1" applyBorder="1" applyAlignment="1">
      <alignment vertical="center"/>
    </xf>
    <xf numFmtId="0" fontId="56" fillId="0" borderId="50" xfId="3967" applyFont="1" applyFill="1" applyBorder="1" applyAlignment="1">
      <alignment horizontal="center" vertical="center"/>
    </xf>
    <xf numFmtId="0" fontId="56" fillId="0" borderId="50" xfId="3967" applyFont="1" applyFill="1" applyBorder="1" applyAlignment="1">
      <alignment horizontal="left" vertical="center"/>
    </xf>
    <xf numFmtId="42" fontId="56" fillId="0" borderId="50"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40" xfId="3967" applyNumberFormat="1" applyFont="1" applyFill="1" applyBorder="1" applyAlignment="1">
      <alignment horizontal="center" vertical="center"/>
    </xf>
    <xf numFmtId="0" fontId="56" fillId="0" borderId="30" xfId="3967" applyFont="1" applyFill="1" applyBorder="1" applyAlignment="1">
      <alignment vertical="center"/>
    </xf>
    <xf numFmtId="0" fontId="56" fillId="0" borderId="30" xfId="3967" applyFont="1" applyFill="1" applyBorder="1" applyAlignment="1">
      <alignment horizontal="center" vertical="center"/>
    </xf>
    <xf numFmtId="0" fontId="56" fillId="0" borderId="30" xfId="3967" applyFont="1" applyFill="1" applyBorder="1" applyAlignment="1">
      <alignment horizontal="left" vertical="center"/>
    </xf>
    <xf numFmtId="42" fontId="56" fillId="0" borderId="30" xfId="3967" applyNumberFormat="1" applyFont="1" applyFill="1" applyBorder="1" applyAlignment="1">
      <alignment vertical="center" wrapText="1"/>
    </xf>
    <xf numFmtId="42" fontId="76" fillId="0" borderId="42" xfId="3967" applyNumberFormat="1" applyFont="1" applyFill="1" applyBorder="1" applyAlignment="1">
      <alignment wrapText="1"/>
    </xf>
    <xf numFmtId="42" fontId="56" fillId="0" borderId="42"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7"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14" fontId="56" fillId="0" borderId="13" xfId="3967" applyNumberFormat="1" applyFont="1" applyFill="1" applyBorder="1" applyAlignment="1">
      <alignment horizontal="center" vertical="center"/>
    </xf>
    <xf numFmtId="0" fontId="56" fillId="0" borderId="16" xfId="3967" applyFont="1" applyFill="1" applyBorder="1" applyAlignment="1">
      <alignment vertical="center"/>
    </xf>
    <xf numFmtId="0" fontId="56" fillId="0" borderId="14" xfId="3967" applyFont="1" applyFill="1" applyBorder="1" applyAlignment="1">
      <alignment horizontal="left" vertical="center"/>
    </xf>
    <xf numFmtId="0" fontId="56" fillId="0" borderId="14" xfId="3967" applyFont="1" applyFill="1" applyBorder="1" applyAlignment="1">
      <alignment horizontal="center" vertical="center"/>
    </xf>
    <xf numFmtId="42" fontId="56" fillId="0" borderId="42" xfId="3967" applyNumberFormat="1" applyFont="1" applyFill="1" applyBorder="1" applyAlignment="1">
      <alignment vertical="center" wrapText="1"/>
    </xf>
    <xf numFmtId="0" fontId="56" fillId="0" borderId="42"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30"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30"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30"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2" xfId="3967" applyFont="1" applyFill="1" applyBorder="1" applyAlignment="1">
      <alignment vertical="center"/>
    </xf>
    <xf numFmtId="0" fontId="56" fillId="0" borderId="42" xfId="3967" applyFont="1" applyFill="1" applyBorder="1" applyAlignment="1">
      <alignment horizontal="left" vertical="center"/>
    </xf>
    <xf numFmtId="42" fontId="56" fillId="0" borderId="27" xfId="3967" applyNumberFormat="1" applyFont="1" applyFill="1" applyBorder="1" applyAlignment="1"/>
    <xf numFmtId="14" fontId="56" fillId="0" borderId="16" xfId="3967" applyNumberFormat="1" applyFont="1" applyFill="1" applyBorder="1" applyAlignment="1">
      <alignment horizontal="center"/>
    </xf>
    <xf numFmtId="0" fontId="76" fillId="0" borderId="42" xfId="3967" applyFont="1" applyFill="1" applyBorder="1" applyAlignment="1">
      <alignment horizontal="center" vertical="center"/>
    </xf>
    <xf numFmtId="0" fontId="76" fillId="0" borderId="42" xfId="3967" applyFont="1" applyFill="1" applyBorder="1" applyAlignment="1">
      <alignment horizontal="left" vertical="center"/>
    </xf>
    <xf numFmtId="42" fontId="56" fillId="0" borderId="42" xfId="3967" applyNumberFormat="1" applyFont="1" applyFill="1" applyBorder="1" applyAlignment="1">
      <alignment vertical="center"/>
    </xf>
    <xf numFmtId="42" fontId="56" fillId="0" borderId="16" xfId="3967" applyNumberFormat="1" applyFont="1" applyFill="1" applyBorder="1" applyAlignment="1"/>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165" fontId="76" fillId="0" borderId="14" xfId="3968"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165" fontId="76" fillId="0" borderId="42" xfId="3967" applyNumberFormat="1" applyFont="1" applyFill="1" applyBorder="1" applyAlignment="1">
      <alignment wrapText="1"/>
    </xf>
    <xf numFmtId="0" fontId="5" fillId="0" borderId="0" xfId="3978"/>
    <xf numFmtId="0" fontId="93" fillId="0" borderId="0" xfId="3978" applyFont="1"/>
    <xf numFmtId="0" fontId="93" fillId="0" borderId="69" xfId="3979" applyFont="1" applyFill="1" applyBorder="1" applyAlignment="1">
      <alignment horizontal="center" wrapText="1"/>
    </xf>
    <xf numFmtId="0" fontId="93" fillId="0" borderId="48" xfId="3979" applyFont="1" applyFill="1" applyBorder="1" applyAlignment="1">
      <alignment horizontal="center" wrapText="1"/>
    </xf>
    <xf numFmtId="0" fontId="93" fillId="0" borderId="34" xfId="3979" applyFont="1" applyFill="1" applyBorder="1" applyAlignment="1">
      <alignment horizontal="center" wrapText="1"/>
    </xf>
    <xf numFmtId="0" fontId="93" fillId="0" borderId="33" xfId="3979" applyFont="1" applyFill="1" applyBorder="1" applyAlignment="1">
      <alignment horizontal="center" wrapText="1"/>
    </xf>
    <xf numFmtId="44" fontId="0" fillId="0" borderId="42" xfId="0" applyNumberFormat="1" applyBorder="1"/>
    <xf numFmtId="44" fontId="0" fillId="0" borderId="14" xfId="0" applyNumberFormat="1" applyBorder="1"/>
    <xf numFmtId="0" fontId="5" fillId="0" borderId="56" xfId="3978" applyBorder="1"/>
    <xf numFmtId="0" fontId="56" fillId="0" borderId="42"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42" xfId="3967" applyNumberFormat="1" applyFont="1" applyFill="1" applyBorder="1" applyAlignment="1">
      <alignment horizontal="center" vertical="center"/>
    </xf>
    <xf numFmtId="14" fontId="56" fillId="0" borderId="56" xfId="3967" applyNumberFormat="1" applyFont="1" applyFill="1" applyBorder="1" applyAlignment="1">
      <alignment horizontal="center" vertical="center"/>
    </xf>
    <xf numFmtId="0" fontId="0" fillId="0" borderId="17" xfId="0" applyBorder="1"/>
    <xf numFmtId="0" fontId="0" fillId="0" borderId="13" xfId="0" applyBorder="1"/>
    <xf numFmtId="0" fontId="5" fillId="0" borderId="0" xfId="3978" applyBorder="1"/>
    <xf numFmtId="0" fontId="100" fillId="0" borderId="30" xfId="3967" applyFont="1" applyFill="1" applyBorder="1" applyAlignment="1">
      <alignment vertical="center"/>
    </xf>
    <xf numFmtId="0" fontId="100" fillId="0" borderId="42" xfId="3967" applyFont="1" applyFill="1" applyBorder="1" applyAlignment="1">
      <alignment vertical="center"/>
    </xf>
    <xf numFmtId="0" fontId="100" fillId="0" borderId="56" xfId="3967" applyFont="1" applyFill="1" applyBorder="1" applyAlignment="1">
      <alignment vertical="center"/>
    </xf>
    <xf numFmtId="42" fontId="56" fillId="0" borderId="10" xfId="3967" applyNumberFormat="1" applyFont="1" applyFill="1" applyBorder="1" applyAlignment="1">
      <alignment wrapText="1"/>
    </xf>
    <xf numFmtId="0" fontId="100" fillId="0" borderId="20" xfId="3967" applyFont="1" applyFill="1" applyBorder="1" applyAlignment="1">
      <alignment vertical="center"/>
    </xf>
    <xf numFmtId="42" fontId="56" fillId="0" borderId="27" xfId="3967" applyNumberFormat="1" applyFont="1" applyFill="1" applyBorder="1" applyAlignment="1">
      <alignment wrapText="1"/>
    </xf>
    <xf numFmtId="0" fontId="56" fillId="0" borderId="30" xfId="0" applyFont="1" applyFill="1" applyBorder="1" applyAlignment="1">
      <alignment vertical="center"/>
    </xf>
    <xf numFmtId="0" fontId="100" fillId="0" borderId="30" xfId="3105" applyFont="1" applyFill="1" applyBorder="1" applyAlignment="1">
      <alignment vertical="center" wrapText="1"/>
    </xf>
    <xf numFmtId="0" fontId="100" fillId="0" borderId="56" xfId="3103" applyFont="1" applyFill="1" applyBorder="1" applyAlignment="1">
      <alignment vertical="center" wrapText="1"/>
    </xf>
    <xf numFmtId="0" fontId="100" fillId="0" borderId="30" xfId="2858" applyFont="1" applyFill="1" applyBorder="1" applyAlignment="1">
      <alignment vertical="center"/>
    </xf>
    <xf numFmtId="0" fontId="100" fillId="0" borderId="30" xfId="3103" applyNumberFormat="1" applyFont="1" applyFill="1" applyBorder="1" applyAlignment="1">
      <alignment vertical="center" wrapText="1"/>
    </xf>
    <xf numFmtId="0" fontId="100" fillId="0" borderId="42" xfId="3967" applyNumberFormat="1" applyFont="1" applyFill="1" applyBorder="1" applyAlignment="1">
      <alignment vertical="center"/>
    </xf>
    <xf numFmtId="0" fontId="53" fillId="0" borderId="66" xfId="2858" applyFont="1" applyFill="1" applyBorder="1" applyAlignment="1">
      <alignment horizontal="right"/>
    </xf>
    <xf numFmtId="0" fontId="53" fillId="0" borderId="66" xfId="2858" applyFont="1" applyFill="1" applyBorder="1" applyAlignment="1">
      <alignment horizontal="center"/>
    </xf>
    <xf numFmtId="0" fontId="56" fillId="0" borderId="66" xfId="2858" applyFont="1" applyFill="1" applyBorder="1" applyAlignment="1">
      <alignment horizontal="center"/>
    </xf>
    <xf numFmtId="14" fontId="56" fillId="0" borderId="56" xfId="2858" applyNumberFormat="1" applyFont="1" applyFill="1" applyBorder="1" applyAlignment="1">
      <alignment horizontal="center" wrapText="1"/>
    </xf>
    <xf numFmtId="42" fontId="56" fillId="0" borderId="30"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22" xfId="2858" applyFont="1" applyFill="1" applyBorder="1" applyAlignment="1">
      <alignment horizontal="center" vertical="center"/>
    </xf>
    <xf numFmtId="0" fontId="56" fillId="0" borderId="0" xfId="2858" applyFont="1" applyFill="1" applyBorder="1" applyAlignment="1">
      <alignment vertical="center"/>
    </xf>
    <xf numFmtId="14" fontId="56" fillId="0" borderId="27"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8"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30" xfId="3104" applyFont="1" applyFill="1" applyBorder="1" applyAlignment="1">
      <alignment vertical="center" wrapText="1"/>
    </xf>
    <xf numFmtId="0" fontId="76" fillId="0" borderId="42" xfId="3104" applyFont="1" applyFill="1" applyBorder="1" applyAlignment="1">
      <alignment vertical="center" wrapText="1"/>
    </xf>
    <xf numFmtId="0" fontId="76" fillId="0" borderId="10" xfId="3103" applyFont="1" applyFill="1" applyBorder="1" applyAlignment="1">
      <alignment vertical="center" wrapText="1"/>
    </xf>
    <xf numFmtId="0" fontId="76" fillId="0" borderId="30"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6"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30"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30" xfId="3104" applyFont="1" applyFill="1" applyBorder="1" applyAlignment="1">
      <alignment horizontal="center" vertical="center"/>
    </xf>
    <xf numFmtId="0" fontId="76" fillId="0" borderId="42"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30"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7" xfId="2858" applyNumberFormat="1" applyFont="1" applyFill="1" applyBorder="1" applyAlignment="1">
      <alignment horizontal="center" wrapText="1"/>
    </xf>
    <xf numFmtId="0" fontId="56" fillId="0" borderId="28"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applyBorder="1"/>
    <xf numFmtId="0" fontId="56" fillId="0" borderId="0" xfId="2858" applyFont="1" applyFill="1" applyAlignment="1">
      <alignment horizontal="left" wrapText="1"/>
    </xf>
    <xf numFmtId="42" fontId="53" fillId="0" borderId="66"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30" xfId="2858" applyFont="1" applyFill="1" applyBorder="1" applyAlignment="1">
      <alignment vertical="center"/>
    </xf>
    <xf numFmtId="0" fontId="56" fillId="0" borderId="10" xfId="2858" applyFont="1" applyFill="1" applyBorder="1" applyAlignment="1">
      <alignment horizontal="center" vertical="center"/>
    </xf>
    <xf numFmtId="0" fontId="56" fillId="0" borderId="30" xfId="2858" applyFont="1" applyFill="1" applyBorder="1" applyAlignment="1">
      <alignment horizontal="center" vertical="center"/>
    </xf>
    <xf numFmtId="0" fontId="56" fillId="0" borderId="42" xfId="2858" applyFont="1" applyFill="1" applyBorder="1" applyAlignment="1">
      <alignment horizontal="center" vertical="center"/>
    </xf>
    <xf numFmtId="14" fontId="56" fillId="0" borderId="40" xfId="2858" applyNumberFormat="1"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2" xfId="2858" applyFont="1" applyFill="1" applyBorder="1" applyAlignment="1">
      <alignment vertical="center"/>
    </xf>
    <xf numFmtId="14" fontId="56" fillId="0" borderId="39"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54"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5" xfId="2858" applyFont="1" applyFill="1" applyBorder="1" applyAlignment="1">
      <alignment horizontal="center"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40" xfId="2858" applyNumberFormat="1" applyFont="1" applyFill="1" applyBorder="1" applyAlignment="1">
      <alignment horizontal="center" vertical="center" wrapText="1"/>
    </xf>
    <xf numFmtId="0" fontId="53" fillId="0" borderId="43" xfId="2858" applyFont="1" applyFill="1" applyBorder="1" applyAlignment="1">
      <alignment horizontal="center" wrapText="1"/>
    </xf>
    <xf numFmtId="0" fontId="56" fillId="0" borderId="23"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42" fontId="53" fillId="0" borderId="66" xfId="2858" applyNumberFormat="1" applyFont="1" applyFill="1" applyBorder="1" applyAlignment="1">
      <alignment wrapText="1"/>
    </xf>
    <xf numFmtId="0" fontId="100" fillId="0" borderId="42" xfId="3103" applyFont="1" applyFill="1" applyBorder="1" applyAlignment="1">
      <alignment vertical="center" wrapText="1"/>
    </xf>
    <xf numFmtId="0" fontId="56" fillId="0" borderId="52"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8" xfId="2858" applyFont="1" applyFill="1" applyBorder="1" applyAlignment="1">
      <alignment horizontal="center" vertical="center"/>
    </xf>
    <xf numFmtId="14" fontId="56" fillId="0" borderId="39" xfId="2858" applyNumberFormat="1" applyFont="1" applyFill="1" applyBorder="1" applyAlignment="1">
      <alignment horizontal="center" wrapText="1"/>
    </xf>
    <xf numFmtId="0" fontId="100" fillId="0" borderId="30" xfId="3103" applyFont="1" applyFill="1" applyBorder="1" applyAlignment="1">
      <alignment vertical="center" wrapText="1"/>
    </xf>
    <xf numFmtId="0" fontId="56" fillId="0" borderId="42" xfId="3103" applyFont="1" applyFill="1" applyBorder="1" applyAlignment="1">
      <alignment vertical="center" wrapText="1"/>
    </xf>
    <xf numFmtId="166" fontId="53" fillId="0" borderId="66" xfId="2858" applyNumberFormat="1" applyFont="1" applyFill="1" applyBorder="1" applyAlignment="1">
      <alignment horizontal="center"/>
    </xf>
    <xf numFmtId="44" fontId="0" fillId="0" borderId="0" xfId="3999" applyFont="1"/>
    <xf numFmtId="44" fontId="93" fillId="0" borderId="0" xfId="3999" applyFont="1"/>
    <xf numFmtId="1" fontId="100" fillId="0" borderId="42" xfId="3103" applyNumberFormat="1" applyFont="1" applyFill="1" applyBorder="1" applyAlignment="1">
      <alignment vertical="center" wrapText="1"/>
    </xf>
    <xf numFmtId="0" fontId="56" fillId="0" borderId="31" xfId="3967" applyFont="1" applyFill="1" applyBorder="1" applyAlignment="1">
      <alignment horizontal="left" vertical="center"/>
    </xf>
    <xf numFmtId="0" fontId="56" fillId="0" borderId="31"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2"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6" xfId="3967" applyFont="1" applyFill="1" applyBorder="1" applyAlignment="1">
      <alignment horizontal="center" vertical="center"/>
    </xf>
    <xf numFmtId="0" fontId="56" fillId="0" borderId="26" xfId="2858" applyFont="1" applyFill="1" applyBorder="1" applyAlignment="1">
      <alignment horizontal="center" vertical="center"/>
    </xf>
    <xf numFmtId="165" fontId="76" fillId="0" borderId="16" xfId="3967" applyNumberFormat="1" applyFont="1" applyFill="1" applyBorder="1" applyAlignment="1">
      <alignment wrapText="1"/>
    </xf>
    <xf numFmtId="44" fontId="93" fillId="0" borderId="12" xfId="0" applyNumberFormat="1" applyFont="1" applyBorder="1"/>
    <xf numFmtId="44" fontId="93" fillId="0" borderId="18" xfId="0" applyNumberFormat="1" applyFont="1" applyBorder="1"/>
    <xf numFmtId="44" fontId="93" fillId="0" borderId="15" xfId="0" applyNumberFormat="1" applyFont="1" applyBorder="1"/>
    <xf numFmtId="0" fontId="76" fillId="0" borderId="0" xfId="3103" applyFont="1" applyFill="1" applyBorder="1" applyAlignment="1">
      <alignment vertical="center" wrapText="1"/>
    </xf>
    <xf numFmtId="42" fontId="56" fillId="0" borderId="31" xfId="3967" applyNumberFormat="1" applyFont="1" applyFill="1" applyBorder="1" applyAlignment="1">
      <alignment vertical="center" wrapText="1"/>
    </xf>
    <xf numFmtId="44" fontId="2" fillId="0" borderId="14" xfId="2660" applyFont="1" applyFill="1" applyBorder="1"/>
    <xf numFmtId="44" fontId="93" fillId="0" borderId="15" xfId="2660" applyFont="1" applyFill="1" applyBorder="1"/>
    <xf numFmtId="0" fontId="2" fillId="0" borderId="13" xfId="3978" applyFont="1" applyBorder="1"/>
    <xf numFmtId="44" fontId="2" fillId="0" borderId="14" xfId="2660" applyFont="1" applyBorder="1"/>
    <xf numFmtId="44" fontId="93" fillId="0" borderId="15" xfId="2660" applyFont="1" applyBorder="1"/>
    <xf numFmtId="0" fontId="2" fillId="0" borderId="13" xfId="3978" applyFont="1" applyFill="1" applyBorder="1"/>
    <xf numFmtId="43" fontId="93" fillId="55" borderId="37" xfId="2659" applyFont="1" applyFill="1" applyBorder="1"/>
    <xf numFmtId="14" fontId="56" fillId="0" borderId="70" xfId="2858" applyNumberFormat="1" applyFont="1" applyFill="1" applyBorder="1" applyAlignment="1">
      <alignment horizontal="center" vertical="center"/>
    </xf>
    <xf numFmtId="0" fontId="56" fillId="0" borderId="21" xfId="3103" applyFont="1" applyFill="1" applyBorder="1" applyAlignment="1">
      <alignment vertical="center" wrapText="1"/>
    </xf>
    <xf numFmtId="0" fontId="56" fillId="0" borderId="21" xfId="2858" applyFont="1" applyFill="1" applyBorder="1" applyAlignment="1">
      <alignment vertical="center"/>
    </xf>
    <xf numFmtId="0" fontId="76" fillId="0" borderId="21" xfId="3104" applyFont="1" applyFill="1" applyBorder="1" applyAlignment="1">
      <alignment horizontal="center" vertical="center"/>
    </xf>
    <xf numFmtId="0" fontId="76" fillId="0" borderId="21" xfId="3967" applyFont="1" applyFill="1" applyBorder="1" applyAlignment="1">
      <alignment horizontal="left" vertical="center"/>
    </xf>
    <xf numFmtId="42" fontId="56" fillId="0" borderId="21" xfId="3967" applyNumberFormat="1" applyFont="1" applyFill="1" applyBorder="1" applyAlignment="1">
      <alignment horizontal="center" vertical="center"/>
    </xf>
    <xf numFmtId="0" fontId="56" fillId="0" borderId="43" xfId="2858" applyFont="1" applyFill="1" applyBorder="1" applyAlignment="1">
      <alignment horizontal="center" vertical="center"/>
    </xf>
    <xf numFmtId="14" fontId="56" fillId="0" borderId="70" xfId="2858" applyNumberFormat="1" applyFont="1" applyFill="1" applyBorder="1" applyAlignment="1">
      <alignment horizontal="center" wrapText="1"/>
    </xf>
    <xf numFmtId="42" fontId="76" fillId="0" borderId="21" xfId="3967" applyNumberFormat="1" applyFont="1" applyFill="1" applyBorder="1" applyAlignment="1">
      <alignment wrapText="1"/>
    </xf>
    <xf numFmtId="42" fontId="56" fillId="0" borderId="21" xfId="3967" applyNumberFormat="1" applyFont="1" applyFill="1" applyBorder="1" applyAlignment="1">
      <alignment wrapText="1"/>
    </xf>
    <xf numFmtId="0" fontId="56" fillId="0" borderId="43" xfId="2858" applyFont="1" applyFill="1" applyBorder="1" applyAlignment="1">
      <alignment horizontal="left" wrapText="1"/>
    </xf>
    <xf numFmtId="0" fontId="2" fillId="0" borderId="13" xfId="3978" applyFont="1" applyFill="1" applyBorder="1" applyAlignment="1">
      <alignment horizontal="left" wrapText="1"/>
    </xf>
    <xf numFmtId="165" fontId="2" fillId="0" borderId="14" xfId="3978" applyNumberFormat="1" applyFont="1" applyFill="1" applyBorder="1"/>
    <xf numFmtId="165" fontId="93" fillId="0" borderId="15" xfId="3978" applyNumberFormat="1" applyFont="1" applyFill="1" applyBorder="1"/>
    <xf numFmtId="0" fontId="2" fillId="0" borderId="17" xfId="3978" applyFont="1" applyBorder="1"/>
    <xf numFmtId="44" fontId="2" fillId="0" borderId="42" xfId="2660" applyFont="1" applyBorder="1"/>
    <xf numFmtId="44" fontId="93" fillId="0" borderId="18" xfId="2660" applyFont="1" applyBorder="1"/>
    <xf numFmtId="42" fontId="56" fillId="0" borderId="21" xfId="3967" applyNumberFormat="1" applyFont="1" applyFill="1" applyBorder="1" applyAlignment="1">
      <alignment vertical="center"/>
    </xf>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0" fontId="56" fillId="0" borderId="0" xfId="2858" applyFont="1" applyFill="1" applyAlignment="1"/>
    <xf numFmtId="14" fontId="53" fillId="0" borderId="0" xfId="2818" applyNumberFormat="1" applyFont="1" applyFill="1" applyBorder="1" applyAlignment="1">
      <alignment horizontal="center"/>
    </xf>
    <xf numFmtId="14" fontId="56" fillId="0" borderId="40" xfId="3967" applyNumberFormat="1" applyFont="1" applyFill="1" applyBorder="1" applyAlignment="1">
      <alignment horizontal="center" vertical="center" wrapText="1"/>
    </xf>
    <xf numFmtId="0" fontId="53" fillId="0" borderId="32" xfId="2858" applyFont="1" applyFill="1" applyBorder="1" applyAlignment="1">
      <alignment horizontal="center" wrapText="1"/>
    </xf>
    <xf numFmtId="0" fontId="53" fillId="0" borderId="0" xfId="2858" applyFont="1" applyFill="1" applyAlignment="1">
      <alignment horizontal="left"/>
    </xf>
    <xf numFmtId="43" fontId="5" fillId="0" borderId="0" xfId="3978" applyNumberFormat="1"/>
    <xf numFmtId="43" fontId="1" fillId="0" borderId="13" xfId="2659" applyFont="1" applyFill="1" applyBorder="1"/>
    <xf numFmtId="0" fontId="56" fillId="0" borderId="0" xfId="2858" applyFont="1" applyFill="1" applyAlignment="1">
      <alignment horizontal="left"/>
    </xf>
    <xf numFmtId="14" fontId="56" fillId="0" borderId="39" xfId="3967" applyNumberFormat="1" applyFont="1" applyFill="1" applyBorder="1" applyAlignment="1">
      <alignment horizontal="center" vertical="center" wrapText="1"/>
    </xf>
    <xf numFmtId="14" fontId="56" fillId="0" borderId="40" xfId="3967" applyNumberFormat="1" applyFont="1" applyFill="1" applyBorder="1" applyAlignment="1">
      <alignment horizontal="center" vertical="center" wrapText="1"/>
    </xf>
    <xf numFmtId="0" fontId="53" fillId="0" borderId="0" xfId="2858" applyFont="1" applyFill="1" applyBorder="1" applyAlignment="1">
      <alignment horizontal="center"/>
    </xf>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0" fontId="56" fillId="0" borderId="0" xfId="2858" applyFont="1" applyFill="1"/>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7" xfId="2858" applyFont="1" applyFill="1" applyBorder="1" applyAlignment="1">
      <alignment horizontal="left"/>
    </xf>
    <xf numFmtId="0" fontId="53" fillId="0" borderId="49" xfId="3967" applyFont="1" applyFill="1" applyBorder="1" applyAlignment="1">
      <alignment horizontal="center"/>
    </xf>
    <xf numFmtId="0" fontId="53" fillId="0" borderId="37" xfId="3967" applyFont="1" applyFill="1" applyBorder="1" applyAlignment="1">
      <alignment horizontal="center"/>
    </xf>
    <xf numFmtId="0" fontId="53" fillId="0" borderId="50" xfId="3967" applyFont="1" applyFill="1" applyBorder="1" applyAlignment="1">
      <alignment horizontal="center" wrapText="1"/>
    </xf>
    <xf numFmtId="0" fontId="53" fillId="0" borderId="32" xfId="3967" applyFont="1" applyFill="1" applyBorder="1" applyAlignment="1">
      <alignment horizontal="center" wrapText="1"/>
    </xf>
    <xf numFmtId="0" fontId="57" fillId="0" borderId="32" xfId="3967" applyFont="1" applyFill="1" applyBorder="1" applyAlignment="1">
      <alignment wrapText="1"/>
    </xf>
    <xf numFmtId="0" fontId="53" fillId="0" borderId="52" xfId="2858" applyFont="1" applyFill="1" applyBorder="1" applyAlignment="1">
      <alignment horizontal="center" wrapText="1"/>
    </xf>
    <xf numFmtId="0" fontId="53" fillId="0" borderId="53" xfId="2858" applyFont="1" applyFill="1" applyBorder="1" applyAlignment="1">
      <alignment horizontal="center" wrapText="1"/>
    </xf>
    <xf numFmtId="0" fontId="53" fillId="0" borderId="35" xfId="2858" applyFont="1" applyFill="1" applyBorder="1" applyAlignment="1">
      <alignment horizontal="center" wrapText="1"/>
    </xf>
    <xf numFmtId="0" fontId="53" fillId="0" borderId="45" xfId="2858" applyFont="1" applyFill="1" applyBorder="1" applyAlignment="1">
      <alignment horizontal="center" wrapText="1"/>
    </xf>
    <xf numFmtId="0" fontId="56" fillId="0" borderId="0" xfId="2858" applyFont="1" applyFill="1" applyAlignment="1"/>
    <xf numFmtId="0" fontId="56" fillId="0" borderId="0" xfId="2858" applyFont="1" applyFill="1" applyAlignment="1">
      <alignment wrapText="1"/>
    </xf>
    <xf numFmtId="0" fontId="93" fillId="0" borderId="0" xfId="3979" applyFont="1" applyFill="1" applyBorder="1" applyAlignment="1">
      <alignment horizontal="center"/>
    </xf>
    <xf numFmtId="0" fontId="5" fillId="0" borderId="0" xfId="3979" applyFill="1" applyBorder="1" applyAlignment="1">
      <alignment horizontal="center"/>
    </xf>
    <xf numFmtId="0" fontId="5" fillId="0" borderId="0" xfId="3979" applyFill="1" applyBorder="1" applyAlignment="1">
      <alignment horizontal="left"/>
    </xf>
    <xf numFmtId="0" fontId="53" fillId="0" borderId="50" xfId="2858" applyFont="1" applyFill="1" applyBorder="1" applyAlignment="1">
      <alignment horizontal="center" wrapText="1"/>
    </xf>
    <xf numFmtId="0" fontId="53" fillId="0" borderId="32" xfId="2858" applyFont="1" applyFill="1" applyBorder="1" applyAlignment="1">
      <alignment horizontal="center" wrapText="1"/>
    </xf>
    <xf numFmtId="164" fontId="97" fillId="0" borderId="50" xfId="2858" applyNumberFormat="1" applyFont="1" applyFill="1" applyBorder="1" applyAlignment="1">
      <alignment horizontal="center" wrapText="1"/>
    </xf>
    <xf numFmtId="164" fontId="97" fillId="0" borderId="32" xfId="2858" applyNumberFormat="1" applyFont="1" applyFill="1" applyBorder="1" applyAlignment="1">
      <alignment horizontal="center" wrapText="1"/>
    </xf>
    <xf numFmtId="0" fontId="53" fillId="0" borderId="51" xfId="2858" applyFont="1" applyFill="1" applyBorder="1" applyAlignment="1">
      <alignment horizontal="center" wrapText="1"/>
    </xf>
    <xf numFmtId="0" fontId="53" fillId="0" borderId="38" xfId="2858" applyFont="1" applyFill="1" applyBorder="1" applyAlignment="1">
      <alignment horizontal="center" wrapText="1"/>
    </xf>
    <xf numFmtId="0" fontId="56" fillId="0" borderId="0" xfId="0" applyFont="1" applyFill="1" applyAlignment="1">
      <alignment horizontal="left"/>
    </xf>
    <xf numFmtId="0" fontId="56" fillId="0" borderId="0" xfId="0" applyFont="1" applyFill="1" applyAlignment="1">
      <alignment horizontal="left" wrapText="1"/>
    </xf>
    <xf numFmtId="0" fontId="56" fillId="0" borderId="67" xfId="2858" applyFont="1" applyFill="1" applyBorder="1" applyAlignment="1">
      <alignment horizontal="center"/>
    </xf>
    <xf numFmtId="0" fontId="56" fillId="0" borderId="0" xfId="2858" applyFont="1" applyFill="1" applyBorder="1" applyAlignment="1">
      <alignment horizontal="left"/>
    </xf>
    <xf numFmtId="0" fontId="53" fillId="0" borderId="49" xfId="2858" applyFont="1" applyFill="1" applyBorder="1" applyAlignment="1">
      <alignment horizontal="center"/>
    </xf>
    <xf numFmtId="0" fontId="56" fillId="0" borderId="17" xfId="2858" applyFont="1" applyFill="1" applyBorder="1" applyAlignment="1">
      <alignment horizontal="center"/>
    </xf>
    <xf numFmtId="164" fontId="53" fillId="0" borderId="50" xfId="2858" applyNumberFormat="1" applyFont="1" applyFill="1" applyBorder="1" applyAlignment="1">
      <alignment horizontal="center" wrapText="1"/>
    </xf>
    <xf numFmtId="164" fontId="53" fillId="0" borderId="32" xfId="2858" applyNumberFormat="1" applyFont="1" applyFill="1" applyBorder="1" applyAlignment="1">
      <alignment horizontal="center" wrapText="1"/>
    </xf>
    <xf numFmtId="0" fontId="53" fillId="0" borderId="0" xfId="2858" applyFont="1" applyFill="1" applyAlignment="1">
      <alignment horizontal="right"/>
    </xf>
    <xf numFmtId="0" fontId="53" fillId="0" borderId="42" xfId="2858" applyFont="1" applyFill="1" applyBorder="1" applyAlignment="1">
      <alignment horizontal="center" wrapText="1"/>
    </xf>
    <xf numFmtId="0" fontId="53" fillId="0" borderId="24" xfId="2858" applyFont="1" applyFill="1" applyBorder="1" applyAlignment="1">
      <alignment horizontal="center" wrapText="1"/>
    </xf>
    <xf numFmtId="0" fontId="53" fillId="0" borderId="36" xfId="2858" applyFont="1" applyFill="1" applyBorder="1" applyAlignment="1">
      <alignment horizontal="center" wrapText="1"/>
    </xf>
    <xf numFmtId="0" fontId="56" fillId="0" borderId="0" xfId="2858" applyFont="1" applyFill="1" applyAlignment="1">
      <alignment vertical="center" wrapText="1"/>
    </xf>
    <xf numFmtId="0" fontId="75" fillId="0" borderId="31" xfId="3961" applyFont="1" applyFill="1" applyBorder="1" applyAlignment="1">
      <alignment horizontal="center" wrapText="1"/>
    </xf>
    <xf numFmtId="0" fontId="75" fillId="0" borderId="0" xfId="3961" applyFont="1" applyFill="1" applyBorder="1" applyAlignment="1">
      <alignment horizontal="center" wrapText="1"/>
    </xf>
    <xf numFmtId="0" fontId="76" fillId="0" borderId="68" xfId="3961" applyFont="1" applyFill="1" applyBorder="1" applyAlignment="1">
      <alignment horizontal="center" wrapText="1"/>
    </xf>
    <xf numFmtId="0" fontId="76" fillId="0" borderId="69" xfId="3961" applyFont="1" applyFill="1" applyBorder="1" applyAlignment="1">
      <alignment horizontal="center" wrapText="1"/>
    </xf>
    <xf numFmtId="0" fontId="76" fillId="0" borderId="0" xfId="3961" applyFont="1" applyFill="1" applyBorder="1" applyAlignment="1">
      <alignment horizontal="center" wrapText="1"/>
    </xf>
    <xf numFmtId="0" fontId="53" fillId="0" borderId="49" xfId="2858" applyNumberFormat="1" applyFont="1" applyFill="1" applyBorder="1" applyAlignment="1" applyProtection="1">
      <alignment horizontal="center" wrapText="1"/>
      <protection locked="0"/>
    </xf>
    <xf numFmtId="0" fontId="53" fillId="0" borderId="37" xfId="2858" applyNumberFormat="1" applyFont="1" applyFill="1" applyBorder="1" applyAlignment="1" applyProtection="1">
      <alignment horizontal="center" wrapText="1"/>
      <protection locked="0"/>
    </xf>
    <xf numFmtId="0" fontId="53" fillId="0" borderId="41" xfId="2858" applyFont="1" applyFill="1" applyBorder="1" applyAlignment="1">
      <alignment horizontal="center" wrapText="1"/>
    </xf>
    <xf numFmtId="0" fontId="53" fillId="0" borderId="47" xfId="2858" applyFont="1" applyFill="1" applyBorder="1" applyAlignment="1">
      <alignment horizontal="center" wrapText="1"/>
    </xf>
    <xf numFmtId="0" fontId="53" fillId="0" borderId="24" xfId="2858" applyFont="1" applyFill="1" applyBorder="1" applyAlignment="1">
      <alignment horizontal="center"/>
    </xf>
    <xf numFmtId="0" fontId="53" fillId="0" borderId="35" xfId="2858" applyFont="1" applyFill="1" applyBorder="1" applyAlignment="1">
      <alignment horizontal="center"/>
    </xf>
    <xf numFmtId="0" fontId="53" fillId="0" borderId="36" xfId="2858" applyFont="1" applyFill="1" applyBorder="1" applyAlignment="1">
      <alignment horizontal="center"/>
    </xf>
    <xf numFmtId="0" fontId="75" fillId="0" borderId="50" xfId="3961" applyFont="1" applyFill="1" applyBorder="1" applyAlignment="1">
      <alignment horizontal="center"/>
    </xf>
    <xf numFmtId="0" fontId="75" fillId="0" borderId="32" xfId="3961" applyFont="1" applyFill="1" applyBorder="1" applyAlignment="1">
      <alignment horizontal="center"/>
    </xf>
    <xf numFmtId="0" fontId="75" fillId="0" borderId="41" xfId="3961" applyFont="1" applyFill="1" applyBorder="1" applyAlignment="1">
      <alignment horizontal="center" wrapText="1"/>
    </xf>
    <xf numFmtId="0" fontId="75" fillId="0" borderId="52" xfId="3961" applyFont="1" applyFill="1" applyBorder="1" applyAlignment="1">
      <alignment horizontal="center" wrapText="1"/>
    </xf>
    <xf numFmtId="0" fontId="75" fillId="0" borderId="47" xfId="3961" applyFont="1" applyFill="1" applyBorder="1" applyAlignment="1">
      <alignment horizontal="center" wrapText="1"/>
    </xf>
    <xf numFmtId="0" fontId="75" fillId="0" borderId="53" xfId="3961" applyFont="1" applyFill="1" applyBorder="1" applyAlignment="1">
      <alignment horizontal="center" wrapText="1"/>
    </xf>
  </cellXfs>
  <cellStyles count="6527">
    <cellStyle name="20% - Accent1" xfId="1" builtinId="30" customBuiltin="1"/>
    <cellStyle name="20% - Accent1 10" xfId="2"/>
    <cellStyle name="20% - Accent1 10 2" xfId="3"/>
    <cellStyle name="20% - Accent1 10 2 2" xfId="4003"/>
    <cellStyle name="20% - Accent1 10 3" xfId="4002"/>
    <cellStyle name="20% - Accent1 10_draft transactions report_052009_rvsd" xfId="4"/>
    <cellStyle name="20% - Accent1 100" xfId="5"/>
    <cellStyle name="20% - Accent1 100 2" xfId="4004"/>
    <cellStyle name="20% - Accent1 101" xfId="6"/>
    <cellStyle name="20% - Accent1 101 2" xfId="4005"/>
    <cellStyle name="20% - Accent1 102" xfId="7"/>
    <cellStyle name="20% - Accent1 102 2" xfId="4006"/>
    <cellStyle name="20% - Accent1 103" xfId="8"/>
    <cellStyle name="20% - Accent1 103 2" xfId="4007"/>
    <cellStyle name="20% - Accent1 104" xfId="9"/>
    <cellStyle name="20% - Accent1 104 2" xfId="4008"/>
    <cellStyle name="20% - Accent1 105" xfId="10"/>
    <cellStyle name="20% - Accent1 105 2" xfId="4009"/>
    <cellStyle name="20% - Accent1 106" xfId="11"/>
    <cellStyle name="20% - Accent1 106 2" xfId="4010"/>
    <cellStyle name="20% - Accent1 107" xfId="12"/>
    <cellStyle name="20% - Accent1 107 2" xfId="4011"/>
    <cellStyle name="20% - Accent1 108" xfId="13"/>
    <cellStyle name="20% - Accent1 108 2" xfId="4012"/>
    <cellStyle name="20% - Accent1 109" xfId="14"/>
    <cellStyle name="20% - Accent1 109 2" xfId="4013"/>
    <cellStyle name="20% - Accent1 11" xfId="15"/>
    <cellStyle name="20% - Accent1 11 2" xfId="16"/>
    <cellStyle name="20% - Accent1 11 2 2" xfId="4015"/>
    <cellStyle name="20% - Accent1 11 3" xfId="4014"/>
    <cellStyle name="20% - Accent1 11_draft transactions report_052009_rvsd" xfId="17"/>
    <cellStyle name="20% - Accent1 110" xfId="18"/>
    <cellStyle name="20% - Accent1 110 2" xfId="4016"/>
    <cellStyle name="20% - Accent1 111" xfId="19"/>
    <cellStyle name="20% - Accent1 111 2" xfId="4017"/>
    <cellStyle name="20% - Accent1 112" xfId="20"/>
    <cellStyle name="20% - Accent1 112 2" xfId="4018"/>
    <cellStyle name="20% - Accent1 113" xfId="21"/>
    <cellStyle name="20% - Accent1 113 2" xfId="4019"/>
    <cellStyle name="20% - Accent1 114" xfId="22"/>
    <cellStyle name="20% - Accent1 114 2" xfId="4020"/>
    <cellStyle name="20% - Accent1 115" xfId="23"/>
    <cellStyle name="20% - Accent1 115 2" xfId="4021"/>
    <cellStyle name="20% - Accent1 116" xfId="24"/>
    <cellStyle name="20% - Accent1 116 2" xfId="4022"/>
    <cellStyle name="20% - Accent1 117" xfId="25"/>
    <cellStyle name="20% - Accent1 117 2" xfId="4023"/>
    <cellStyle name="20% - Accent1 118" xfId="26"/>
    <cellStyle name="20% - Accent1 118 2" xfId="4024"/>
    <cellStyle name="20% - Accent1 119" xfId="3108"/>
    <cellStyle name="20% - Accent1 119 2" xfId="6198"/>
    <cellStyle name="20% - Accent1 12" xfId="27"/>
    <cellStyle name="20% - Accent1 12 2" xfId="28"/>
    <cellStyle name="20% - Accent1 12 2 2" xfId="4026"/>
    <cellStyle name="20% - Accent1 12 3" xfId="4025"/>
    <cellStyle name="20% - Accent1 12_draft transactions report_052009_rvsd" xfId="29"/>
    <cellStyle name="20% - Accent1 120" xfId="3132"/>
    <cellStyle name="20% - Accent1 120 2" xfId="6222"/>
    <cellStyle name="20% - Accent1 121" xfId="3145"/>
    <cellStyle name="20% - Accent1 121 2" xfId="6235"/>
    <cellStyle name="20% - Accent1 122" xfId="3148"/>
    <cellStyle name="20% - Accent1 123" xfId="3176"/>
    <cellStyle name="20% - Accent1 124" xfId="3231"/>
    <cellStyle name="20% - Accent1 125" xfId="3273"/>
    <cellStyle name="20% - Accent1 126" xfId="3315"/>
    <cellStyle name="20% - Accent1 127" xfId="3357"/>
    <cellStyle name="20% - Accent1 127 2" xfId="6237"/>
    <cellStyle name="20% - Accent1 128" xfId="3381"/>
    <cellStyle name="20% - Accent1 128 2" xfId="6261"/>
    <cellStyle name="20% - Accent1 129" xfId="3394"/>
    <cellStyle name="20% - Accent1 129 2" xfId="6274"/>
    <cellStyle name="20% - Accent1 13" xfId="30"/>
    <cellStyle name="20% - Accent1 13 2" xfId="31"/>
    <cellStyle name="20% - Accent1 13 2 2" xfId="4028"/>
    <cellStyle name="20% - Accent1 13 3" xfId="4027"/>
    <cellStyle name="20% - Accent1 13_draft transactions report_052009_rvsd" xfId="32"/>
    <cellStyle name="20% - Accent1 130" xfId="3396"/>
    <cellStyle name="20% - Accent1 130 2" xfId="6276"/>
    <cellStyle name="20% - Accent1 131" xfId="3420"/>
    <cellStyle name="20% - Accent1 131 2" xfId="6300"/>
    <cellStyle name="20% - Accent1 132" xfId="3433"/>
    <cellStyle name="20% - Accent1 132 2" xfId="6313"/>
    <cellStyle name="20% - Accent1 133" xfId="3446"/>
    <cellStyle name="20% - Accent1 133 2" xfId="6326"/>
    <cellStyle name="20% - Accent1 134" xfId="3459"/>
    <cellStyle name="20% - Accent1 134 2" xfId="6339"/>
    <cellStyle name="20% - Accent1 135" xfId="3462"/>
    <cellStyle name="20% - Accent1 136" xfId="3490"/>
    <cellStyle name="20% - Accent1 137" xfId="3545"/>
    <cellStyle name="20% - Accent1 138" xfId="3587"/>
    <cellStyle name="20% - Accent1 138 2" xfId="6341"/>
    <cellStyle name="20% - Accent1 139" xfId="3625"/>
    <cellStyle name="20% - Accent1 139 2" xfId="6365"/>
    <cellStyle name="20% - Accent1 14" xfId="33"/>
    <cellStyle name="20% - Accent1 14 2" xfId="34"/>
    <cellStyle name="20% - Accent1 14 2 2" xfId="4030"/>
    <cellStyle name="20% - Accent1 14 3" xfId="4029"/>
    <cellStyle name="20% - Accent1 14_draft transactions report_052009_rvsd" xfId="35"/>
    <cellStyle name="20% - Accent1 140" xfId="3638"/>
    <cellStyle name="20% - Accent1 140 2" xfId="6378"/>
    <cellStyle name="20% - Accent1 141" xfId="3651"/>
    <cellStyle name="20% - Accent1 141 2" xfId="6391"/>
    <cellStyle name="20% - Accent1 142" xfId="3664"/>
    <cellStyle name="20% - Accent1 142 2" xfId="6404"/>
    <cellStyle name="20% - Accent1 143" xfId="3677"/>
    <cellStyle name="20% - Accent1 143 2" xfId="6417"/>
    <cellStyle name="20% - Accent1 144" xfId="3690"/>
    <cellStyle name="20% - Accent1 144 2" xfId="6430"/>
    <cellStyle name="20% - Accent1 145" xfId="3703"/>
    <cellStyle name="20% - Accent1 145 2" xfId="6443"/>
    <cellStyle name="20% - Accent1 146" xfId="3717"/>
    <cellStyle name="20% - Accent1 146 2" xfId="6456"/>
    <cellStyle name="20% - Accent1 147" xfId="3611"/>
    <cellStyle name="20% - Accent1 148" xfId="3733"/>
    <cellStyle name="20% - Accent1 149" xfId="3788"/>
    <cellStyle name="20% - Accent1 15" xfId="36"/>
    <cellStyle name="20% - Accent1 15 2" xfId="37"/>
    <cellStyle name="20% - Accent1 15 2 2" xfId="4032"/>
    <cellStyle name="20% - Accent1 15 3" xfId="4031"/>
    <cellStyle name="20% - Accent1 15_draft transactions report_052009_rvsd" xfId="38"/>
    <cellStyle name="20% - Accent1 150" xfId="3830"/>
    <cellStyle name="20% - Accent1 151" xfId="3857"/>
    <cellStyle name="20% - Accent1 152" xfId="3984"/>
    <cellStyle name="20% - Accent1 153" xfId="4001"/>
    <cellStyle name="20% - Accent1 16" xfId="39"/>
    <cellStyle name="20% - Accent1 16 2" xfId="40"/>
    <cellStyle name="20% - Accent1 16 2 2" xfId="4034"/>
    <cellStyle name="20% - Accent1 16 3" xfId="4033"/>
    <cellStyle name="20% - Accent1 16_draft transactions report_052009_rvsd" xfId="41"/>
    <cellStyle name="20% - Accent1 17" xfId="42"/>
    <cellStyle name="20% - Accent1 17 2" xfId="43"/>
    <cellStyle name="20% - Accent1 17 2 2" xfId="4036"/>
    <cellStyle name="20% - Accent1 17 3" xfId="4035"/>
    <cellStyle name="20% - Accent1 17_draft transactions report_052009_rvsd" xfId="44"/>
    <cellStyle name="20% - Accent1 18" xfId="45"/>
    <cellStyle name="20% - Accent1 18 2" xfId="46"/>
    <cellStyle name="20% - Accent1 18 2 2" xfId="4038"/>
    <cellStyle name="20% - Accent1 18 3" xfId="4037"/>
    <cellStyle name="20% - Accent1 18_draft transactions report_052009_rvsd" xfId="47"/>
    <cellStyle name="20% - Accent1 19" xfId="48"/>
    <cellStyle name="20% - Accent1 19 2" xfId="49"/>
    <cellStyle name="20% - Accent1 19 2 2" xfId="4040"/>
    <cellStyle name="20% - Accent1 19 3" xfId="4039"/>
    <cellStyle name="20% - Accent1 19_draft transactions report_052009_rvsd" xfId="50"/>
    <cellStyle name="20% - Accent1 2" xfId="51"/>
    <cellStyle name="20% - Accent1 2 2" xfId="52"/>
    <cellStyle name="20% - Accent1 2 2 2" xfId="53"/>
    <cellStyle name="20% - Accent1 2 2 2 2" xfId="4043"/>
    <cellStyle name="20% - Accent1 2 2 3" xfId="4042"/>
    <cellStyle name="20% - Accent1 2 2_draft transactions report_052009_rvsd" xfId="54"/>
    <cellStyle name="20% - Accent1 2 3" xfId="55"/>
    <cellStyle name="20% - Accent1 2 3 2" xfId="4044"/>
    <cellStyle name="20% - Accent1 2 4" xfId="4041"/>
    <cellStyle name="20% - Accent1 2_draft transactions report_052009_rvsd" xfId="56"/>
    <cellStyle name="20% - Accent1 20" xfId="57"/>
    <cellStyle name="20% - Accent1 20 2" xfId="58"/>
    <cellStyle name="20% - Accent1 20 2 2" xfId="4046"/>
    <cellStyle name="20% - Accent1 20 3" xfId="4045"/>
    <cellStyle name="20% - Accent1 20_draft transactions report_052009_rvsd" xfId="59"/>
    <cellStyle name="20% - Accent1 21" xfId="60"/>
    <cellStyle name="20% - Accent1 21 2" xfId="61"/>
    <cellStyle name="20% - Accent1 21 2 2" xfId="4048"/>
    <cellStyle name="20% - Accent1 21 3" xfId="4047"/>
    <cellStyle name="20% - Accent1 21_draft transactions report_052009_rvsd" xfId="62"/>
    <cellStyle name="20% - Accent1 22" xfId="63"/>
    <cellStyle name="20% - Accent1 22 2" xfId="64"/>
    <cellStyle name="20% - Accent1 22 2 2" xfId="4050"/>
    <cellStyle name="20% - Accent1 22 3" xfId="4049"/>
    <cellStyle name="20% - Accent1 22_draft transactions report_052009_rvsd" xfId="65"/>
    <cellStyle name="20% - Accent1 23" xfId="66"/>
    <cellStyle name="20% - Accent1 23 2" xfId="67"/>
    <cellStyle name="20% - Accent1 23 2 2" xfId="4052"/>
    <cellStyle name="20% - Accent1 23 3" xfId="4051"/>
    <cellStyle name="20% - Accent1 23_draft transactions report_052009_rvsd" xfId="68"/>
    <cellStyle name="20% - Accent1 24" xfId="69"/>
    <cellStyle name="20% - Accent1 24 2" xfId="70"/>
    <cellStyle name="20% - Accent1 24 2 2" xfId="4054"/>
    <cellStyle name="20% - Accent1 24 3" xfId="4053"/>
    <cellStyle name="20% - Accent1 24_draft transactions report_052009_rvsd" xfId="71"/>
    <cellStyle name="20% - Accent1 25" xfId="72"/>
    <cellStyle name="20% - Accent1 25 2" xfId="73"/>
    <cellStyle name="20% - Accent1 25 2 2" xfId="4056"/>
    <cellStyle name="20% - Accent1 25 3" xfId="4055"/>
    <cellStyle name="20% - Accent1 25_draft transactions report_052009_rvsd" xfId="74"/>
    <cellStyle name="20% - Accent1 26" xfId="75"/>
    <cellStyle name="20% - Accent1 26 2" xfId="76"/>
    <cellStyle name="20% - Accent1 26 2 2" xfId="4058"/>
    <cellStyle name="20% - Accent1 26 3" xfId="4057"/>
    <cellStyle name="20% - Accent1 26_draft transactions report_052009_rvsd" xfId="77"/>
    <cellStyle name="20% - Accent1 27" xfId="78"/>
    <cellStyle name="20% - Accent1 27 2" xfId="79"/>
    <cellStyle name="20% - Accent1 27 2 2" xfId="4060"/>
    <cellStyle name="20% - Accent1 27 3" xfId="4059"/>
    <cellStyle name="20% - Accent1 27_draft transactions report_052009_rvsd" xfId="80"/>
    <cellStyle name="20% - Accent1 28" xfId="81"/>
    <cellStyle name="20% - Accent1 28 2" xfId="82"/>
    <cellStyle name="20% - Accent1 28 2 2" xfId="4062"/>
    <cellStyle name="20% - Accent1 28 3" xfId="4061"/>
    <cellStyle name="20% - Accent1 28_draft transactions report_052009_rvsd" xfId="83"/>
    <cellStyle name="20% - Accent1 29" xfId="84"/>
    <cellStyle name="20% - Accent1 29 2" xfId="85"/>
    <cellStyle name="20% - Accent1 29 2 2" xfId="4064"/>
    <cellStyle name="20% - Accent1 29 3" xfId="4063"/>
    <cellStyle name="20% - Accent1 29_draft transactions report_052009_rvsd" xfId="86"/>
    <cellStyle name="20% - Accent1 3" xfId="87"/>
    <cellStyle name="20% - Accent1 3 2" xfId="88"/>
    <cellStyle name="20% - Accent1 3 2 2" xfId="89"/>
    <cellStyle name="20% - Accent1 3 2 2 2" xfId="4067"/>
    <cellStyle name="20% - Accent1 3 2 3" xfId="4066"/>
    <cellStyle name="20% - Accent1 3 2_draft transactions report_052009_rvsd" xfId="90"/>
    <cellStyle name="20% - Accent1 3 3" xfId="91"/>
    <cellStyle name="20% - Accent1 3 3 2" xfId="4068"/>
    <cellStyle name="20% - Accent1 3 4" xfId="4065"/>
    <cellStyle name="20% - Accent1 3_draft transactions report_052009_rvsd" xfId="92"/>
    <cellStyle name="20% - Accent1 30" xfId="93"/>
    <cellStyle name="20% - Accent1 30 2" xfId="94"/>
    <cellStyle name="20% - Accent1 30 2 2" xfId="4070"/>
    <cellStyle name="20% - Accent1 30 3" xfId="4069"/>
    <cellStyle name="20% - Accent1 30_draft transactions report_052009_rvsd" xfId="95"/>
    <cellStyle name="20% - Accent1 31" xfId="96"/>
    <cellStyle name="20% - Accent1 31 2" xfId="97"/>
    <cellStyle name="20% - Accent1 31 2 2" xfId="4072"/>
    <cellStyle name="20% - Accent1 31 3" xfId="4071"/>
    <cellStyle name="20% - Accent1 31_draft transactions report_052009_rvsd" xfId="98"/>
    <cellStyle name="20% - Accent1 32" xfId="99"/>
    <cellStyle name="20% - Accent1 32 2" xfId="100"/>
    <cellStyle name="20% - Accent1 32 2 2" xfId="4074"/>
    <cellStyle name="20% - Accent1 32 3" xfId="4073"/>
    <cellStyle name="20% - Accent1 32_draft transactions report_052009_rvsd" xfId="101"/>
    <cellStyle name="20% - Accent1 33" xfId="102"/>
    <cellStyle name="20% - Accent1 33 2" xfId="4075"/>
    <cellStyle name="20% - Accent1 34" xfId="103"/>
    <cellStyle name="20% - Accent1 34 2" xfId="4076"/>
    <cellStyle name="20% - Accent1 35" xfId="104"/>
    <cellStyle name="20% - Accent1 35 2" xfId="4077"/>
    <cellStyle name="20% - Accent1 36" xfId="105"/>
    <cellStyle name="20% - Accent1 36 2" xfId="4078"/>
    <cellStyle name="20% - Accent1 37" xfId="106"/>
    <cellStyle name="20% - Accent1 37 2" xfId="4079"/>
    <cellStyle name="20% - Accent1 38" xfId="107"/>
    <cellStyle name="20% - Accent1 38 2" xfId="4080"/>
    <cellStyle name="20% - Accent1 39" xfId="108"/>
    <cellStyle name="20% - Accent1 39 2" xfId="4081"/>
    <cellStyle name="20% - Accent1 4" xfId="109"/>
    <cellStyle name="20% - Accent1 4 2" xfId="110"/>
    <cellStyle name="20% - Accent1 4 2 2" xfId="111"/>
    <cellStyle name="20% - Accent1 4 2 2 2" xfId="4084"/>
    <cellStyle name="20% - Accent1 4 2 3" xfId="4083"/>
    <cellStyle name="20% - Accent1 4 2_draft transactions report_052009_rvsd" xfId="112"/>
    <cellStyle name="20% - Accent1 4 3" xfId="113"/>
    <cellStyle name="20% - Accent1 4 3 2" xfId="4085"/>
    <cellStyle name="20% - Accent1 4 4" xfId="4082"/>
    <cellStyle name="20% - Accent1 4_draft transactions report_052009_rvsd" xfId="114"/>
    <cellStyle name="20% - Accent1 40" xfId="115"/>
    <cellStyle name="20% - Accent1 40 2" xfId="4086"/>
    <cellStyle name="20% - Accent1 41" xfId="116"/>
    <cellStyle name="20% - Accent1 41 2" xfId="4087"/>
    <cellStyle name="20% - Accent1 42" xfId="117"/>
    <cellStyle name="20% - Accent1 42 2" xfId="4088"/>
    <cellStyle name="20% - Accent1 43" xfId="118"/>
    <cellStyle name="20% - Accent1 43 2" xfId="4089"/>
    <cellStyle name="20% - Accent1 44" xfId="119"/>
    <cellStyle name="20% - Accent1 44 2" xfId="4090"/>
    <cellStyle name="20% - Accent1 45" xfId="120"/>
    <cellStyle name="20% - Accent1 45 2" xfId="4091"/>
    <cellStyle name="20% - Accent1 46" xfId="121"/>
    <cellStyle name="20% - Accent1 46 2" xfId="4092"/>
    <cellStyle name="20% - Accent1 47" xfId="122"/>
    <cellStyle name="20% - Accent1 47 2" xfId="4093"/>
    <cellStyle name="20% - Accent1 48" xfId="123"/>
    <cellStyle name="20% - Accent1 48 2" xfId="4094"/>
    <cellStyle name="20% - Accent1 49" xfId="124"/>
    <cellStyle name="20% - Accent1 49 2" xfId="4095"/>
    <cellStyle name="20% - Accent1 5" xfId="125"/>
    <cellStyle name="20% - Accent1 5 2" xfId="126"/>
    <cellStyle name="20% - Accent1 5 2 2" xfId="127"/>
    <cellStyle name="20% - Accent1 5 2 2 2" xfId="4098"/>
    <cellStyle name="20% - Accent1 5 2 3" xfId="4097"/>
    <cellStyle name="20% - Accent1 5 2_draft transactions report_052009_rvsd" xfId="128"/>
    <cellStyle name="20% - Accent1 5 3" xfId="129"/>
    <cellStyle name="20% - Accent1 5 3 2" xfId="4099"/>
    <cellStyle name="20% - Accent1 5 4" xfId="4096"/>
    <cellStyle name="20% - Accent1 5_draft transactions report_052009_rvsd" xfId="130"/>
    <cellStyle name="20% - Accent1 50" xfId="131"/>
    <cellStyle name="20% - Accent1 50 2" xfId="4100"/>
    <cellStyle name="20% - Accent1 51" xfId="132"/>
    <cellStyle name="20% - Accent1 51 2" xfId="4101"/>
    <cellStyle name="20% - Accent1 52" xfId="133"/>
    <cellStyle name="20% - Accent1 52 2" xfId="4102"/>
    <cellStyle name="20% - Accent1 53" xfId="134"/>
    <cellStyle name="20% - Accent1 53 2" xfId="4103"/>
    <cellStyle name="20% - Accent1 54" xfId="135"/>
    <cellStyle name="20% - Accent1 54 2" xfId="4104"/>
    <cellStyle name="20% - Accent1 55" xfId="136"/>
    <cellStyle name="20% - Accent1 55 2" xfId="4105"/>
    <cellStyle name="20% - Accent1 56" xfId="137"/>
    <cellStyle name="20% - Accent1 56 2" xfId="4106"/>
    <cellStyle name="20% - Accent1 57" xfId="138"/>
    <cellStyle name="20% - Accent1 57 2" xfId="4107"/>
    <cellStyle name="20% - Accent1 58" xfId="139"/>
    <cellStyle name="20% - Accent1 58 2" xfId="4108"/>
    <cellStyle name="20% - Accent1 59" xfId="140"/>
    <cellStyle name="20% - Accent1 59 2" xfId="4109"/>
    <cellStyle name="20% - Accent1 6" xfId="141"/>
    <cellStyle name="20% - Accent1 6 2" xfId="142"/>
    <cellStyle name="20% - Accent1 6 2 2" xfId="143"/>
    <cellStyle name="20% - Accent1 6 2 2 2" xfId="4112"/>
    <cellStyle name="20% - Accent1 6 2 3" xfId="4111"/>
    <cellStyle name="20% - Accent1 6 2_draft transactions report_052009_rvsd" xfId="144"/>
    <cellStyle name="20% - Accent1 6 3" xfId="145"/>
    <cellStyle name="20% - Accent1 6 3 2" xfId="4113"/>
    <cellStyle name="20% - Accent1 6 4" xfId="4110"/>
    <cellStyle name="20% - Accent1 6_draft transactions report_052009_rvsd" xfId="146"/>
    <cellStyle name="20% - Accent1 60" xfId="147"/>
    <cellStyle name="20% - Accent1 60 2" xfId="4114"/>
    <cellStyle name="20% - Accent1 61" xfId="148"/>
    <cellStyle name="20% - Accent1 61 2" xfId="4115"/>
    <cellStyle name="20% - Accent1 62" xfId="149"/>
    <cellStyle name="20% - Accent1 62 2" xfId="4116"/>
    <cellStyle name="20% - Accent1 63" xfId="150"/>
    <cellStyle name="20% - Accent1 63 2" xfId="4117"/>
    <cellStyle name="20% - Accent1 64" xfId="151"/>
    <cellStyle name="20% - Accent1 64 2" xfId="4118"/>
    <cellStyle name="20% - Accent1 65" xfId="152"/>
    <cellStyle name="20% - Accent1 65 2" xfId="4119"/>
    <cellStyle name="20% - Accent1 66" xfId="153"/>
    <cellStyle name="20% - Accent1 66 2" xfId="4120"/>
    <cellStyle name="20% - Accent1 67" xfId="154"/>
    <cellStyle name="20% - Accent1 67 2" xfId="4121"/>
    <cellStyle name="20% - Accent1 68" xfId="155"/>
    <cellStyle name="20% - Accent1 68 2" xfId="4122"/>
    <cellStyle name="20% - Accent1 69" xfId="156"/>
    <cellStyle name="20% - Accent1 69 2" xfId="4123"/>
    <cellStyle name="20% - Accent1 7" xfId="157"/>
    <cellStyle name="20% - Accent1 7 2" xfId="158"/>
    <cellStyle name="20% - Accent1 7 2 2" xfId="159"/>
    <cellStyle name="20% - Accent1 7 2 2 2" xfId="4126"/>
    <cellStyle name="20% - Accent1 7 2 3" xfId="4125"/>
    <cellStyle name="20% - Accent1 7 2_draft transactions report_052009_rvsd" xfId="160"/>
    <cellStyle name="20% - Accent1 7 3" xfId="161"/>
    <cellStyle name="20% - Accent1 7 3 2" xfId="4127"/>
    <cellStyle name="20% - Accent1 7 4" xfId="4124"/>
    <cellStyle name="20% - Accent1 7_draft transactions report_052009_rvsd" xfId="162"/>
    <cellStyle name="20% - Accent1 70" xfId="163"/>
    <cellStyle name="20% - Accent1 70 2" xfId="4128"/>
    <cellStyle name="20% - Accent1 71" xfId="164"/>
    <cellStyle name="20% - Accent1 71 2" xfId="4129"/>
    <cellStyle name="20% - Accent1 72" xfId="165"/>
    <cellStyle name="20% - Accent1 72 2" xfId="4130"/>
    <cellStyle name="20% - Accent1 73" xfId="166"/>
    <cellStyle name="20% - Accent1 73 2" xfId="4131"/>
    <cellStyle name="20% - Accent1 74" xfId="167"/>
    <cellStyle name="20% - Accent1 74 2" xfId="4132"/>
    <cellStyle name="20% - Accent1 75" xfId="168"/>
    <cellStyle name="20% - Accent1 75 2" xfId="4133"/>
    <cellStyle name="20% - Accent1 76" xfId="169"/>
    <cellStyle name="20% - Accent1 76 2" xfId="4134"/>
    <cellStyle name="20% - Accent1 77" xfId="170"/>
    <cellStyle name="20% - Accent1 77 2" xfId="4135"/>
    <cellStyle name="20% - Accent1 78" xfId="171"/>
    <cellStyle name="20% - Accent1 78 2" xfId="4136"/>
    <cellStyle name="20% - Accent1 79" xfId="172"/>
    <cellStyle name="20% - Accent1 79 2" xfId="4137"/>
    <cellStyle name="20% - Accent1 8" xfId="173"/>
    <cellStyle name="20% - Accent1 8 2" xfId="174"/>
    <cellStyle name="20% - Accent1 8 2 2" xfId="175"/>
    <cellStyle name="20% - Accent1 8 2 2 2" xfId="4140"/>
    <cellStyle name="20% - Accent1 8 2 3" xfId="4139"/>
    <cellStyle name="20% - Accent1 8 2_draft transactions report_052009_rvsd" xfId="176"/>
    <cellStyle name="20% - Accent1 8 3" xfId="177"/>
    <cellStyle name="20% - Accent1 8 3 2" xfId="4141"/>
    <cellStyle name="20% - Accent1 8 4" xfId="4138"/>
    <cellStyle name="20% - Accent1 8_draft transactions report_052009_rvsd" xfId="178"/>
    <cellStyle name="20% - Accent1 80" xfId="179"/>
    <cellStyle name="20% - Accent1 80 2" xfId="4142"/>
    <cellStyle name="20% - Accent1 81" xfId="180"/>
    <cellStyle name="20% - Accent1 81 2" xfId="4143"/>
    <cellStyle name="20% - Accent1 82" xfId="181"/>
    <cellStyle name="20% - Accent1 82 2" xfId="4144"/>
    <cellStyle name="20% - Accent1 83" xfId="182"/>
    <cellStyle name="20% - Accent1 83 2" xfId="4145"/>
    <cellStyle name="20% - Accent1 84" xfId="183"/>
    <cellStyle name="20% - Accent1 84 2" xfId="4146"/>
    <cellStyle name="20% - Accent1 85" xfId="184"/>
    <cellStyle name="20% - Accent1 85 2" xfId="4147"/>
    <cellStyle name="20% - Accent1 86" xfId="185"/>
    <cellStyle name="20% - Accent1 86 2" xfId="4148"/>
    <cellStyle name="20% - Accent1 87" xfId="186"/>
    <cellStyle name="20% - Accent1 87 2" xfId="4149"/>
    <cellStyle name="20% - Accent1 88" xfId="187"/>
    <cellStyle name="20% - Accent1 88 2" xfId="4150"/>
    <cellStyle name="20% - Accent1 89" xfId="188"/>
    <cellStyle name="20% - Accent1 89 2" xfId="4151"/>
    <cellStyle name="20% - Accent1 9" xfId="189"/>
    <cellStyle name="20% - Accent1 9 2" xfId="190"/>
    <cellStyle name="20% - Accent1 9 2 2" xfId="191"/>
    <cellStyle name="20% - Accent1 9 2 2 2" xfId="4154"/>
    <cellStyle name="20% - Accent1 9 2 3" xfId="4153"/>
    <cellStyle name="20% - Accent1 9 2_draft transactions report_052009_rvsd" xfId="192"/>
    <cellStyle name="20% - Accent1 9 3" xfId="193"/>
    <cellStyle name="20% - Accent1 9 3 2" xfId="4155"/>
    <cellStyle name="20% - Accent1 9 4" xfId="4152"/>
    <cellStyle name="20% - Accent1 9_draft transactions report_052009_rvsd" xfId="194"/>
    <cellStyle name="20% - Accent1 90" xfId="195"/>
    <cellStyle name="20% - Accent1 90 2" xfId="4156"/>
    <cellStyle name="20% - Accent1 91" xfId="196"/>
    <cellStyle name="20% - Accent1 91 2" xfId="4157"/>
    <cellStyle name="20% - Accent1 92" xfId="197"/>
    <cellStyle name="20% - Accent1 92 2" xfId="4158"/>
    <cellStyle name="20% - Accent1 93" xfId="198"/>
    <cellStyle name="20% - Accent1 93 2" xfId="4159"/>
    <cellStyle name="20% - Accent1 94" xfId="199"/>
    <cellStyle name="20% - Accent1 94 2" xfId="4160"/>
    <cellStyle name="20% - Accent1 95" xfId="200"/>
    <cellStyle name="20% - Accent1 95 2" xfId="4161"/>
    <cellStyle name="20% - Accent1 96" xfId="201"/>
    <cellStyle name="20% - Accent1 96 2" xfId="4162"/>
    <cellStyle name="20% - Accent1 97" xfId="202"/>
    <cellStyle name="20% - Accent1 97 2" xfId="4163"/>
    <cellStyle name="20% - Accent1 98" xfId="203"/>
    <cellStyle name="20% - Accent1 98 2" xfId="4164"/>
    <cellStyle name="20% - Accent1 99" xfId="204"/>
    <cellStyle name="20% - Accent1 99 2" xfId="4165"/>
    <cellStyle name="20% - Accent2" xfId="205" builtinId="34" customBuiltin="1"/>
    <cellStyle name="20% - Accent2 10" xfId="206"/>
    <cellStyle name="20% - Accent2 10 2" xfId="207"/>
    <cellStyle name="20% - Accent2 10 2 2" xfId="4168"/>
    <cellStyle name="20% - Accent2 10 3" xfId="4167"/>
    <cellStyle name="20% - Accent2 10_draft transactions report_052009_rvsd" xfId="208"/>
    <cellStyle name="20% - Accent2 100" xfId="209"/>
    <cellStyle name="20% - Accent2 100 2" xfId="4169"/>
    <cellStyle name="20% - Accent2 101" xfId="210"/>
    <cellStyle name="20% - Accent2 101 2" xfId="4170"/>
    <cellStyle name="20% - Accent2 102" xfId="211"/>
    <cellStyle name="20% - Accent2 102 2" xfId="4171"/>
    <cellStyle name="20% - Accent2 103" xfId="212"/>
    <cellStyle name="20% - Accent2 103 2" xfId="4172"/>
    <cellStyle name="20% - Accent2 104" xfId="213"/>
    <cellStyle name="20% - Accent2 104 2" xfId="4173"/>
    <cellStyle name="20% - Accent2 105" xfId="214"/>
    <cellStyle name="20% - Accent2 105 2" xfId="4174"/>
    <cellStyle name="20% - Accent2 106" xfId="215"/>
    <cellStyle name="20% - Accent2 106 2" xfId="4175"/>
    <cellStyle name="20% - Accent2 107" xfId="216"/>
    <cellStyle name="20% - Accent2 107 2" xfId="4176"/>
    <cellStyle name="20% - Accent2 108" xfId="217"/>
    <cellStyle name="20% - Accent2 108 2" xfId="4177"/>
    <cellStyle name="20% - Accent2 109" xfId="218"/>
    <cellStyle name="20% - Accent2 109 2" xfId="4178"/>
    <cellStyle name="20% - Accent2 11" xfId="219"/>
    <cellStyle name="20% - Accent2 11 2" xfId="220"/>
    <cellStyle name="20% - Accent2 11 2 2" xfId="4180"/>
    <cellStyle name="20% - Accent2 11 3" xfId="4179"/>
    <cellStyle name="20% - Accent2 11_draft transactions report_052009_rvsd" xfId="221"/>
    <cellStyle name="20% - Accent2 110" xfId="222"/>
    <cellStyle name="20% - Accent2 110 2" xfId="4181"/>
    <cellStyle name="20% - Accent2 111" xfId="223"/>
    <cellStyle name="20% - Accent2 111 2" xfId="4182"/>
    <cellStyle name="20% - Accent2 112" xfId="224"/>
    <cellStyle name="20% - Accent2 112 2" xfId="4183"/>
    <cellStyle name="20% - Accent2 113" xfId="225"/>
    <cellStyle name="20% - Accent2 113 2" xfId="4184"/>
    <cellStyle name="20% - Accent2 114" xfId="226"/>
    <cellStyle name="20% - Accent2 114 2" xfId="4185"/>
    <cellStyle name="20% - Accent2 115" xfId="227"/>
    <cellStyle name="20% - Accent2 115 2" xfId="4186"/>
    <cellStyle name="20% - Accent2 116" xfId="228"/>
    <cellStyle name="20% - Accent2 116 2" xfId="4187"/>
    <cellStyle name="20% - Accent2 117" xfId="229"/>
    <cellStyle name="20% - Accent2 117 2" xfId="4188"/>
    <cellStyle name="20% - Accent2 118" xfId="230"/>
    <cellStyle name="20% - Accent2 118 2" xfId="4189"/>
    <cellStyle name="20% - Accent2 119" xfId="3109"/>
    <cellStyle name="20% - Accent2 119 2" xfId="6199"/>
    <cellStyle name="20% - Accent2 12" xfId="231"/>
    <cellStyle name="20% - Accent2 12 2" xfId="232"/>
    <cellStyle name="20% - Accent2 12 2 2" xfId="4191"/>
    <cellStyle name="20% - Accent2 12 3" xfId="4190"/>
    <cellStyle name="20% - Accent2 12_draft transactions report_052009_rvsd" xfId="233"/>
    <cellStyle name="20% - Accent2 120" xfId="3131"/>
    <cellStyle name="20% - Accent2 120 2" xfId="6221"/>
    <cellStyle name="20% - Accent2 121" xfId="3144"/>
    <cellStyle name="20% - Accent2 121 2" xfId="6234"/>
    <cellStyle name="20% - Accent2 122" xfId="3149"/>
    <cellStyle name="20% - Accent2 123" xfId="3175"/>
    <cellStyle name="20% - Accent2 124" xfId="3147"/>
    <cellStyle name="20% - Accent2 125" xfId="3232"/>
    <cellStyle name="20% - Accent2 126" xfId="3274"/>
    <cellStyle name="20% - Accent2 127" xfId="3358"/>
    <cellStyle name="20% - Accent2 127 2" xfId="6238"/>
    <cellStyle name="20% - Accent2 128" xfId="3380"/>
    <cellStyle name="20% - Accent2 128 2" xfId="6260"/>
    <cellStyle name="20% - Accent2 129" xfId="3393"/>
    <cellStyle name="20% - Accent2 129 2" xfId="6273"/>
    <cellStyle name="20% - Accent2 13" xfId="234"/>
    <cellStyle name="20% - Accent2 13 2" xfId="235"/>
    <cellStyle name="20% - Accent2 13 2 2" xfId="4193"/>
    <cellStyle name="20% - Accent2 13 3" xfId="4192"/>
    <cellStyle name="20% - Accent2 13_draft transactions report_052009_rvsd" xfId="236"/>
    <cellStyle name="20% - Accent2 130" xfId="3397"/>
    <cellStyle name="20% - Accent2 130 2" xfId="6277"/>
    <cellStyle name="20% - Accent2 131" xfId="3419"/>
    <cellStyle name="20% - Accent2 131 2" xfId="6299"/>
    <cellStyle name="20% - Accent2 132" xfId="3432"/>
    <cellStyle name="20% - Accent2 132 2" xfId="6312"/>
    <cellStyle name="20% - Accent2 133" xfId="3445"/>
    <cellStyle name="20% - Accent2 133 2" xfId="6325"/>
    <cellStyle name="20% - Accent2 134" xfId="3458"/>
    <cellStyle name="20% - Accent2 134 2" xfId="6338"/>
    <cellStyle name="20% - Accent2 135" xfId="3463"/>
    <cellStyle name="20% - Accent2 136" xfId="3489"/>
    <cellStyle name="20% - Accent2 137" xfId="3461"/>
    <cellStyle name="20% - Accent2 138" xfId="3588"/>
    <cellStyle name="20% - Accent2 138 2" xfId="6342"/>
    <cellStyle name="20% - Accent2 139" xfId="3624"/>
    <cellStyle name="20% - Accent2 139 2" xfId="6364"/>
    <cellStyle name="20% - Accent2 14" xfId="237"/>
    <cellStyle name="20% - Accent2 14 2" xfId="238"/>
    <cellStyle name="20% - Accent2 14 2 2" xfId="4195"/>
    <cellStyle name="20% - Accent2 14 3" xfId="4194"/>
    <cellStyle name="20% - Accent2 14_draft transactions report_052009_rvsd" xfId="239"/>
    <cellStyle name="20% - Accent2 140" xfId="3637"/>
    <cellStyle name="20% - Accent2 140 2" xfId="6377"/>
    <cellStyle name="20% - Accent2 141" xfId="3650"/>
    <cellStyle name="20% - Accent2 141 2" xfId="6390"/>
    <cellStyle name="20% - Accent2 142" xfId="3663"/>
    <cellStyle name="20% - Accent2 142 2" xfId="6403"/>
    <cellStyle name="20% - Accent2 143" xfId="3676"/>
    <cellStyle name="20% - Accent2 143 2" xfId="6416"/>
    <cellStyle name="20% - Accent2 144" xfId="3689"/>
    <cellStyle name="20% - Accent2 144 2" xfId="6429"/>
    <cellStyle name="20% - Accent2 145" xfId="3702"/>
    <cellStyle name="20% - Accent2 145 2" xfId="6442"/>
    <cellStyle name="20% - Accent2 146" xfId="3716"/>
    <cellStyle name="20% - Accent2 146 2" xfId="6455"/>
    <cellStyle name="20% - Accent2 147" xfId="3610"/>
    <cellStyle name="20% - Accent2 148" xfId="3732"/>
    <cellStyle name="20% - Accent2 149" xfId="3612"/>
    <cellStyle name="20% - Accent2 15" xfId="240"/>
    <cellStyle name="20% - Accent2 15 2" xfId="241"/>
    <cellStyle name="20% - Accent2 15 2 2" xfId="4197"/>
    <cellStyle name="20% - Accent2 15 3" xfId="4196"/>
    <cellStyle name="20% - Accent2 15_draft transactions report_052009_rvsd" xfId="242"/>
    <cellStyle name="20% - Accent2 150" xfId="3831"/>
    <cellStyle name="20% - Accent2 151" xfId="3873"/>
    <cellStyle name="20% - Accent2 152" xfId="3985"/>
    <cellStyle name="20% - Accent2 153" xfId="4166"/>
    <cellStyle name="20% - Accent2 16" xfId="243"/>
    <cellStyle name="20% - Accent2 16 2" xfId="244"/>
    <cellStyle name="20% - Accent2 16 2 2" xfId="4199"/>
    <cellStyle name="20% - Accent2 16 3" xfId="4198"/>
    <cellStyle name="20% - Accent2 16_draft transactions report_052009_rvsd" xfId="245"/>
    <cellStyle name="20% - Accent2 17" xfId="246"/>
    <cellStyle name="20% - Accent2 17 2" xfId="247"/>
    <cellStyle name="20% - Accent2 17 2 2" xfId="4201"/>
    <cellStyle name="20% - Accent2 17 3" xfId="4200"/>
    <cellStyle name="20% - Accent2 17_draft transactions report_052009_rvsd" xfId="248"/>
    <cellStyle name="20% - Accent2 18" xfId="249"/>
    <cellStyle name="20% - Accent2 18 2" xfId="250"/>
    <cellStyle name="20% - Accent2 18 2 2" xfId="4203"/>
    <cellStyle name="20% - Accent2 18 3" xfId="4202"/>
    <cellStyle name="20% - Accent2 18_draft transactions report_052009_rvsd" xfId="251"/>
    <cellStyle name="20% - Accent2 19" xfId="252"/>
    <cellStyle name="20% - Accent2 19 2" xfId="253"/>
    <cellStyle name="20% - Accent2 19 2 2" xfId="4205"/>
    <cellStyle name="20% - Accent2 19 3" xfId="4204"/>
    <cellStyle name="20% - Accent2 19_draft transactions report_052009_rvsd" xfId="254"/>
    <cellStyle name="20% - Accent2 2" xfId="255"/>
    <cellStyle name="20% - Accent2 2 2" xfId="256"/>
    <cellStyle name="20% - Accent2 2 2 2" xfId="257"/>
    <cellStyle name="20% - Accent2 2 2 2 2" xfId="4208"/>
    <cellStyle name="20% - Accent2 2 2 3" xfId="4207"/>
    <cellStyle name="20% - Accent2 2 2_draft transactions report_052009_rvsd" xfId="258"/>
    <cellStyle name="20% - Accent2 2 3" xfId="259"/>
    <cellStyle name="20% - Accent2 2 3 2" xfId="4209"/>
    <cellStyle name="20% - Accent2 2 4" xfId="4206"/>
    <cellStyle name="20% - Accent2 2_draft transactions report_052009_rvsd" xfId="260"/>
    <cellStyle name="20% - Accent2 20" xfId="261"/>
    <cellStyle name="20% - Accent2 20 2" xfId="262"/>
    <cellStyle name="20% - Accent2 20 2 2" xfId="4211"/>
    <cellStyle name="20% - Accent2 20 3" xfId="4210"/>
    <cellStyle name="20% - Accent2 20_draft transactions report_052009_rvsd" xfId="263"/>
    <cellStyle name="20% - Accent2 21" xfId="264"/>
    <cellStyle name="20% - Accent2 21 2" xfId="265"/>
    <cellStyle name="20% - Accent2 21 2 2" xfId="4213"/>
    <cellStyle name="20% - Accent2 21 3" xfId="4212"/>
    <cellStyle name="20% - Accent2 21_draft transactions report_052009_rvsd" xfId="266"/>
    <cellStyle name="20% - Accent2 22" xfId="267"/>
    <cellStyle name="20% - Accent2 22 2" xfId="268"/>
    <cellStyle name="20% - Accent2 22 2 2" xfId="4215"/>
    <cellStyle name="20% - Accent2 22 3" xfId="4214"/>
    <cellStyle name="20% - Accent2 22_draft transactions report_052009_rvsd" xfId="269"/>
    <cellStyle name="20% - Accent2 23" xfId="270"/>
    <cellStyle name="20% - Accent2 23 2" xfId="271"/>
    <cellStyle name="20% - Accent2 23 2 2" xfId="4217"/>
    <cellStyle name="20% - Accent2 23 3" xfId="4216"/>
    <cellStyle name="20% - Accent2 23_draft transactions report_052009_rvsd" xfId="272"/>
    <cellStyle name="20% - Accent2 24" xfId="273"/>
    <cellStyle name="20% - Accent2 24 2" xfId="274"/>
    <cellStyle name="20% - Accent2 24 2 2" xfId="4219"/>
    <cellStyle name="20% - Accent2 24 3" xfId="4218"/>
    <cellStyle name="20% - Accent2 24_draft transactions report_052009_rvsd" xfId="275"/>
    <cellStyle name="20% - Accent2 25" xfId="276"/>
    <cellStyle name="20% - Accent2 25 2" xfId="277"/>
    <cellStyle name="20% - Accent2 25 2 2" xfId="4221"/>
    <cellStyle name="20% - Accent2 25 3" xfId="4220"/>
    <cellStyle name="20% - Accent2 25_draft transactions report_052009_rvsd" xfId="278"/>
    <cellStyle name="20% - Accent2 26" xfId="279"/>
    <cellStyle name="20% - Accent2 26 2" xfId="280"/>
    <cellStyle name="20% - Accent2 26 2 2" xfId="4223"/>
    <cellStyle name="20% - Accent2 26 3" xfId="4222"/>
    <cellStyle name="20% - Accent2 26_draft transactions report_052009_rvsd" xfId="281"/>
    <cellStyle name="20% - Accent2 27" xfId="282"/>
    <cellStyle name="20% - Accent2 27 2" xfId="283"/>
    <cellStyle name="20% - Accent2 27 2 2" xfId="4225"/>
    <cellStyle name="20% - Accent2 27 3" xfId="4224"/>
    <cellStyle name="20% - Accent2 27_draft transactions report_052009_rvsd" xfId="284"/>
    <cellStyle name="20% - Accent2 28" xfId="285"/>
    <cellStyle name="20% - Accent2 28 2" xfId="286"/>
    <cellStyle name="20% - Accent2 28 2 2" xfId="4227"/>
    <cellStyle name="20% - Accent2 28 3" xfId="4226"/>
    <cellStyle name="20% - Accent2 28_draft transactions report_052009_rvsd" xfId="287"/>
    <cellStyle name="20% - Accent2 29" xfId="288"/>
    <cellStyle name="20% - Accent2 29 2" xfId="289"/>
    <cellStyle name="20% - Accent2 29 2 2" xfId="4229"/>
    <cellStyle name="20% - Accent2 29 3" xfId="4228"/>
    <cellStyle name="20% - Accent2 29_draft transactions report_052009_rvsd" xfId="290"/>
    <cellStyle name="20% - Accent2 3" xfId="291"/>
    <cellStyle name="20% - Accent2 3 2" xfId="292"/>
    <cellStyle name="20% - Accent2 3 2 2" xfId="293"/>
    <cellStyle name="20% - Accent2 3 2 2 2" xfId="4232"/>
    <cellStyle name="20% - Accent2 3 2 3" xfId="4231"/>
    <cellStyle name="20% - Accent2 3 2_draft transactions report_052009_rvsd" xfId="294"/>
    <cellStyle name="20% - Accent2 3 3" xfId="295"/>
    <cellStyle name="20% - Accent2 3 3 2" xfId="4233"/>
    <cellStyle name="20% - Accent2 3 4" xfId="4230"/>
    <cellStyle name="20% - Accent2 3_draft transactions report_052009_rvsd" xfId="296"/>
    <cellStyle name="20% - Accent2 30" xfId="297"/>
    <cellStyle name="20% - Accent2 30 2" xfId="298"/>
    <cellStyle name="20% - Accent2 30 2 2" xfId="4235"/>
    <cellStyle name="20% - Accent2 30 3" xfId="4234"/>
    <cellStyle name="20% - Accent2 30_draft transactions report_052009_rvsd" xfId="299"/>
    <cellStyle name="20% - Accent2 31" xfId="300"/>
    <cellStyle name="20% - Accent2 31 2" xfId="301"/>
    <cellStyle name="20% - Accent2 31 2 2" xfId="4237"/>
    <cellStyle name="20% - Accent2 31 3" xfId="4236"/>
    <cellStyle name="20% - Accent2 31_draft transactions report_052009_rvsd" xfId="302"/>
    <cellStyle name="20% - Accent2 32" xfId="303"/>
    <cellStyle name="20% - Accent2 32 2" xfId="304"/>
    <cellStyle name="20% - Accent2 32 2 2" xfId="4239"/>
    <cellStyle name="20% - Accent2 32 3" xfId="4238"/>
    <cellStyle name="20% - Accent2 32_draft transactions report_052009_rvsd" xfId="305"/>
    <cellStyle name="20% - Accent2 33" xfId="306"/>
    <cellStyle name="20% - Accent2 33 2" xfId="4240"/>
    <cellStyle name="20% - Accent2 34" xfId="307"/>
    <cellStyle name="20% - Accent2 34 2" xfId="4241"/>
    <cellStyle name="20% - Accent2 35" xfId="308"/>
    <cellStyle name="20% - Accent2 35 2" xfId="4242"/>
    <cellStyle name="20% - Accent2 36" xfId="309"/>
    <cellStyle name="20% - Accent2 36 2" xfId="4243"/>
    <cellStyle name="20% - Accent2 37" xfId="310"/>
    <cellStyle name="20% - Accent2 37 2" xfId="4244"/>
    <cellStyle name="20% - Accent2 38" xfId="311"/>
    <cellStyle name="20% - Accent2 38 2" xfId="4245"/>
    <cellStyle name="20% - Accent2 39" xfId="312"/>
    <cellStyle name="20% - Accent2 39 2" xfId="4246"/>
    <cellStyle name="20% - Accent2 4" xfId="313"/>
    <cellStyle name="20% - Accent2 4 2" xfId="314"/>
    <cellStyle name="20% - Accent2 4 2 2" xfId="315"/>
    <cellStyle name="20% - Accent2 4 2 2 2" xfId="4249"/>
    <cellStyle name="20% - Accent2 4 2 3" xfId="4248"/>
    <cellStyle name="20% - Accent2 4 2_draft transactions report_052009_rvsd" xfId="316"/>
    <cellStyle name="20% - Accent2 4 3" xfId="317"/>
    <cellStyle name="20% - Accent2 4 3 2" xfId="4250"/>
    <cellStyle name="20% - Accent2 4 4" xfId="4247"/>
    <cellStyle name="20% - Accent2 4_draft transactions report_052009_rvsd" xfId="318"/>
    <cellStyle name="20% - Accent2 40" xfId="319"/>
    <cellStyle name="20% - Accent2 40 2" xfId="4251"/>
    <cellStyle name="20% - Accent2 41" xfId="320"/>
    <cellStyle name="20% - Accent2 41 2" xfId="4252"/>
    <cellStyle name="20% - Accent2 42" xfId="321"/>
    <cellStyle name="20% - Accent2 42 2" xfId="4253"/>
    <cellStyle name="20% - Accent2 43" xfId="322"/>
    <cellStyle name="20% - Accent2 43 2" xfId="4254"/>
    <cellStyle name="20% - Accent2 44" xfId="323"/>
    <cellStyle name="20% - Accent2 44 2" xfId="4255"/>
    <cellStyle name="20% - Accent2 45" xfId="324"/>
    <cellStyle name="20% - Accent2 45 2" xfId="4256"/>
    <cellStyle name="20% - Accent2 46" xfId="325"/>
    <cellStyle name="20% - Accent2 46 2" xfId="4257"/>
    <cellStyle name="20% - Accent2 47" xfId="326"/>
    <cellStyle name="20% - Accent2 47 2" xfId="4258"/>
    <cellStyle name="20% - Accent2 48" xfId="327"/>
    <cellStyle name="20% - Accent2 48 2" xfId="4259"/>
    <cellStyle name="20% - Accent2 49" xfId="328"/>
    <cellStyle name="20% - Accent2 49 2" xfId="4260"/>
    <cellStyle name="20% - Accent2 5" xfId="329"/>
    <cellStyle name="20% - Accent2 5 2" xfId="330"/>
    <cellStyle name="20% - Accent2 5 2 2" xfId="331"/>
    <cellStyle name="20% - Accent2 5 2 2 2" xfId="4263"/>
    <cellStyle name="20% - Accent2 5 2 3" xfId="4262"/>
    <cellStyle name="20% - Accent2 5 2_draft transactions report_052009_rvsd" xfId="332"/>
    <cellStyle name="20% - Accent2 5 3" xfId="333"/>
    <cellStyle name="20% - Accent2 5 3 2" xfId="4264"/>
    <cellStyle name="20% - Accent2 5 4" xfId="4261"/>
    <cellStyle name="20% - Accent2 5_draft transactions report_052009_rvsd" xfId="334"/>
    <cellStyle name="20% - Accent2 50" xfId="335"/>
    <cellStyle name="20% - Accent2 50 2" xfId="4265"/>
    <cellStyle name="20% - Accent2 51" xfId="336"/>
    <cellStyle name="20% - Accent2 51 2" xfId="4266"/>
    <cellStyle name="20% - Accent2 52" xfId="337"/>
    <cellStyle name="20% - Accent2 52 2" xfId="4267"/>
    <cellStyle name="20% - Accent2 53" xfId="338"/>
    <cellStyle name="20% - Accent2 53 2" xfId="4268"/>
    <cellStyle name="20% - Accent2 54" xfId="339"/>
    <cellStyle name="20% - Accent2 54 2" xfId="4269"/>
    <cellStyle name="20% - Accent2 55" xfId="340"/>
    <cellStyle name="20% - Accent2 55 2" xfId="4270"/>
    <cellStyle name="20% - Accent2 56" xfId="341"/>
    <cellStyle name="20% - Accent2 56 2" xfId="4271"/>
    <cellStyle name="20% - Accent2 57" xfId="342"/>
    <cellStyle name="20% - Accent2 57 2" xfId="4272"/>
    <cellStyle name="20% - Accent2 58" xfId="343"/>
    <cellStyle name="20% - Accent2 58 2" xfId="4273"/>
    <cellStyle name="20% - Accent2 59" xfId="344"/>
    <cellStyle name="20% - Accent2 59 2" xfId="4274"/>
    <cellStyle name="20% - Accent2 6" xfId="345"/>
    <cellStyle name="20% - Accent2 6 2" xfId="346"/>
    <cellStyle name="20% - Accent2 6 2 2" xfId="347"/>
    <cellStyle name="20% - Accent2 6 2 2 2" xfId="4277"/>
    <cellStyle name="20% - Accent2 6 2 3" xfId="4276"/>
    <cellStyle name="20% - Accent2 6 2_draft transactions report_052009_rvsd" xfId="348"/>
    <cellStyle name="20% - Accent2 6 3" xfId="349"/>
    <cellStyle name="20% - Accent2 6 3 2" xfId="4278"/>
    <cellStyle name="20% - Accent2 6 4" xfId="4275"/>
    <cellStyle name="20% - Accent2 6_draft transactions report_052009_rvsd" xfId="350"/>
    <cellStyle name="20% - Accent2 60" xfId="351"/>
    <cellStyle name="20% - Accent2 60 2" xfId="4279"/>
    <cellStyle name="20% - Accent2 61" xfId="352"/>
    <cellStyle name="20% - Accent2 61 2" xfId="4280"/>
    <cellStyle name="20% - Accent2 62" xfId="353"/>
    <cellStyle name="20% - Accent2 62 2" xfId="4281"/>
    <cellStyle name="20% - Accent2 63" xfId="354"/>
    <cellStyle name="20% - Accent2 63 2" xfId="4282"/>
    <cellStyle name="20% - Accent2 64" xfId="355"/>
    <cellStyle name="20% - Accent2 64 2" xfId="4283"/>
    <cellStyle name="20% - Accent2 65" xfId="356"/>
    <cellStyle name="20% - Accent2 65 2" xfId="4284"/>
    <cellStyle name="20% - Accent2 66" xfId="357"/>
    <cellStyle name="20% - Accent2 66 2" xfId="4285"/>
    <cellStyle name="20% - Accent2 67" xfId="358"/>
    <cellStyle name="20% - Accent2 67 2" xfId="4286"/>
    <cellStyle name="20% - Accent2 68" xfId="359"/>
    <cellStyle name="20% - Accent2 68 2" xfId="4287"/>
    <cellStyle name="20% - Accent2 69" xfId="360"/>
    <cellStyle name="20% - Accent2 69 2" xfId="4288"/>
    <cellStyle name="20% - Accent2 7" xfId="361"/>
    <cellStyle name="20% - Accent2 7 2" xfId="362"/>
    <cellStyle name="20% - Accent2 7 2 2" xfId="363"/>
    <cellStyle name="20% - Accent2 7 2 2 2" xfId="4291"/>
    <cellStyle name="20% - Accent2 7 2 3" xfId="4290"/>
    <cellStyle name="20% - Accent2 7 2_draft transactions report_052009_rvsd" xfId="364"/>
    <cellStyle name="20% - Accent2 7 3" xfId="365"/>
    <cellStyle name="20% - Accent2 7 3 2" xfId="4292"/>
    <cellStyle name="20% - Accent2 7 4" xfId="4289"/>
    <cellStyle name="20% - Accent2 7_draft transactions report_052009_rvsd" xfId="366"/>
    <cellStyle name="20% - Accent2 70" xfId="367"/>
    <cellStyle name="20% - Accent2 70 2" xfId="4293"/>
    <cellStyle name="20% - Accent2 71" xfId="368"/>
    <cellStyle name="20% - Accent2 71 2" xfId="4294"/>
    <cellStyle name="20% - Accent2 72" xfId="369"/>
    <cellStyle name="20% - Accent2 72 2" xfId="4295"/>
    <cellStyle name="20% - Accent2 73" xfId="370"/>
    <cellStyle name="20% - Accent2 73 2" xfId="4296"/>
    <cellStyle name="20% - Accent2 74" xfId="371"/>
    <cellStyle name="20% - Accent2 74 2" xfId="4297"/>
    <cellStyle name="20% - Accent2 75" xfId="372"/>
    <cellStyle name="20% - Accent2 75 2" xfId="4298"/>
    <cellStyle name="20% - Accent2 76" xfId="373"/>
    <cellStyle name="20% - Accent2 76 2" xfId="4299"/>
    <cellStyle name="20% - Accent2 77" xfId="374"/>
    <cellStyle name="20% - Accent2 77 2" xfId="4300"/>
    <cellStyle name="20% - Accent2 78" xfId="375"/>
    <cellStyle name="20% - Accent2 78 2" xfId="4301"/>
    <cellStyle name="20% - Accent2 79" xfId="376"/>
    <cellStyle name="20% - Accent2 79 2" xfId="4302"/>
    <cellStyle name="20% - Accent2 8" xfId="377"/>
    <cellStyle name="20% - Accent2 8 2" xfId="378"/>
    <cellStyle name="20% - Accent2 8 2 2" xfId="379"/>
    <cellStyle name="20% - Accent2 8 2 2 2" xfId="4305"/>
    <cellStyle name="20% - Accent2 8 2 3" xfId="4304"/>
    <cellStyle name="20% - Accent2 8 2_draft transactions report_052009_rvsd" xfId="380"/>
    <cellStyle name="20% - Accent2 8 3" xfId="381"/>
    <cellStyle name="20% - Accent2 8 3 2" xfId="4306"/>
    <cellStyle name="20% - Accent2 8 4" xfId="4303"/>
    <cellStyle name="20% - Accent2 8_draft transactions report_052009_rvsd" xfId="382"/>
    <cellStyle name="20% - Accent2 80" xfId="383"/>
    <cellStyle name="20% - Accent2 80 2" xfId="4307"/>
    <cellStyle name="20% - Accent2 81" xfId="384"/>
    <cellStyle name="20% - Accent2 81 2" xfId="4308"/>
    <cellStyle name="20% - Accent2 82" xfId="385"/>
    <cellStyle name="20% - Accent2 82 2" xfId="4309"/>
    <cellStyle name="20% - Accent2 83" xfId="386"/>
    <cellStyle name="20% - Accent2 83 2" xfId="4310"/>
    <cellStyle name="20% - Accent2 84" xfId="387"/>
    <cellStyle name="20% - Accent2 84 2" xfId="4311"/>
    <cellStyle name="20% - Accent2 85" xfId="388"/>
    <cellStyle name="20% - Accent2 85 2" xfId="4312"/>
    <cellStyle name="20% - Accent2 86" xfId="389"/>
    <cellStyle name="20% - Accent2 86 2" xfId="4313"/>
    <cellStyle name="20% - Accent2 87" xfId="390"/>
    <cellStyle name="20% - Accent2 87 2" xfId="4314"/>
    <cellStyle name="20% - Accent2 88" xfId="391"/>
    <cellStyle name="20% - Accent2 88 2" xfId="4315"/>
    <cellStyle name="20% - Accent2 89" xfId="392"/>
    <cellStyle name="20% - Accent2 89 2" xfId="4316"/>
    <cellStyle name="20% - Accent2 9" xfId="393"/>
    <cellStyle name="20% - Accent2 9 2" xfId="394"/>
    <cellStyle name="20% - Accent2 9 2 2" xfId="395"/>
    <cellStyle name="20% - Accent2 9 2 2 2" xfId="4319"/>
    <cellStyle name="20% - Accent2 9 2 3" xfId="4318"/>
    <cellStyle name="20% - Accent2 9 2_draft transactions report_052009_rvsd" xfId="396"/>
    <cellStyle name="20% - Accent2 9 3" xfId="397"/>
    <cellStyle name="20% - Accent2 9 3 2" xfId="4320"/>
    <cellStyle name="20% - Accent2 9 4" xfId="4317"/>
    <cellStyle name="20% - Accent2 9_draft transactions report_052009_rvsd" xfId="398"/>
    <cellStyle name="20% - Accent2 90" xfId="399"/>
    <cellStyle name="20% - Accent2 90 2" xfId="4321"/>
    <cellStyle name="20% - Accent2 91" xfId="400"/>
    <cellStyle name="20% - Accent2 91 2" xfId="4322"/>
    <cellStyle name="20% - Accent2 92" xfId="401"/>
    <cellStyle name="20% - Accent2 92 2" xfId="4323"/>
    <cellStyle name="20% - Accent2 93" xfId="402"/>
    <cellStyle name="20% - Accent2 93 2" xfId="4324"/>
    <cellStyle name="20% - Accent2 94" xfId="403"/>
    <cellStyle name="20% - Accent2 94 2" xfId="4325"/>
    <cellStyle name="20% - Accent2 95" xfId="404"/>
    <cellStyle name="20% - Accent2 95 2" xfId="4326"/>
    <cellStyle name="20% - Accent2 96" xfId="405"/>
    <cellStyle name="20% - Accent2 96 2" xfId="4327"/>
    <cellStyle name="20% - Accent2 97" xfId="406"/>
    <cellStyle name="20% - Accent2 97 2" xfId="4328"/>
    <cellStyle name="20% - Accent2 98" xfId="407"/>
    <cellStyle name="20% - Accent2 98 2" xfId="4329"/>
    <cellStyle name="20% - Accent2 99" xfId="408"/>
    <cellStyle name="20% - Accent2 99 2" xfId="4330"/>
    <cellStyle name="20% - Accent3" xfId="409" builtinId="38" customBuiltin="1"/>
    <cellStyle name="20% - Accent3 10" xfId="410"/>
    <cellStyle name="20% - Accent3 10 2" xfId="411"/>
    <cellStyle name="20% - Accent3 10 2 2" xfId="4333"/>
    <cellStyle name="20% - Accent3 10 3" xfId="4332"/>
    <cellStyle name="20% - Accent3 10_draft transactions report_052009_rvsd" xfId="412"/>
    <cellStyle name="20% - Accent3 100" xfId="413"/>
    <cellStyle name="20% - Accent3 100 2" xfId="4334"/>
    <cellStyle name="20% - Accent3 101" xfId="414"/>
    <cellStyle name="20% - Accent3 101 2" xfId="4335"/>
    <cellStyle name="20% - Accent3 102" xfId="415"/>
    <cellStyle name="20% - Accent3 102 2" xfId="4336"/>
    <cellStyle name="20% - Accent3 103" xfId="416"/>
    <cellStyle name="20% - Accent3 103 2" xfId="4337"/>
    <cellStyle name="20% - Accent3 104" xfId="417"/>
    <cellStyle name="20% - Accent3 104 2" xfId="4338"/>
    <cellStyle name="20% - Accent3 105" xfId="418"/>
    <cellStyle name="20% - Accent3 105 2" xfId="4339"/>
    <cellStyle name="20% - Accent3 106" xfId="419"/>
    <cellStyle name="20% - Accent3 106 2" xfId="4340"/>
    <cellStyle name="20% - Accent3 107" xfId="420"/>
    <cellStyle name="20% - Accent3 107 2" xfId="4341"/>
    <cellStyle name="20% - Accent3 108" xfId="421"/>
    <cellStyle name="20% - Accent3 108 2" xfId="4342"/>
    <cellStyle name="20% - Accent3 109" xfId="422"/>
    <cellStyle name="20% - Accent3 109 2" xfId="4343"/>
    <cellStyle name="20% - Accent3 11" xfId="423"/>
    <cellStyle name="20% - Accent3 11 2" xfId="424"/>
    <cellStyle name="20% - Accent3 11 2 2" xfId="4345"/>
    <cellStyle name="20% - Accent3 11 3" xfId="4344"/>
    <cellStyle name="20% - Accent3 11_draft transactions report_052009_rvsd" xfId="425"/>
    <cellStyle name="20% - Accent3 110" xfId="426"/>
    <cellStyle name="20% - Accent3 110 2" xfId="4346"/>
    <cellStyle name="20% - Accent3 111" xfId="427"/>
    <cellStyle name="20% - Accent3 111 2" xfId="4347"/>
    <cellStyle name="20% - Accent3 112" xfId="428"/>
    <cellStyle name="20% - Accent3 112 2" xfId="4348"/>
    <cellStyle name="20% - Accent3 113" xfId="429"/>
    <cellStyle name="20% - Accent3 113 2" xfId="4349"/>
    <cellStyle name="20% - Accent3 114" xfId="430"/>
    <cellStyle name="20% - Accent3 114 2" xfId="4350"/>
    <cellStyle name="20% - Accent3 115" xfId="431"/>
    <cellStyle name="20% - Accent3 115 2" xfId="4351"/>
    <cellStyle name="20% - Accent3 116" xfId="432"/>
    <cellStyle name="20% - Accent3 116 2" xfId="4352"/>
    <cellStyle name="20% - Accent3 117" xfId="433"/>
    <cellStyle name="20% - Accent3 117 2" xfId="4353"/>
    <cellStyle name="20% - Accent3 118" xfId="434"/>
    <cellStyle name="20% - Accent3 118 2" xfId="4354"/>
    <cellStyle name="20% - Accent3 119" xfId="3110"/>
    <cellStyle name="20% - Accent3 119 2" xfId="6200"/>
    <cellStyle name="20% - Accent3 12" xfId="435"/>
    <cellStyle name="20% - Accent3 12 2" xfId="436"/>
    <cellStyle name="20% - Accent3 12 2 2" xfId="4356"/>
    <cellStyle name="20% - Accent3 12 3" xfId="4355"/>
    <cellStyle name="20% - Accent3 12_draft transactions report_052009_rvsd" xfId="437"/>
    <cellStyle name="20% - Accent3 120" xfId="3130"/>
    <cellStyle name="20% - Accent3 120 2" xfId="6220"/>
    <cellStyle name="20% - Accent3 121" xfId="3143"/>
    <cellStyle name="20% - Accent3 121 2" xfId="6233"/>
    <cellStyle name="20% - Accent3 122" xfId="3150"/>
    <cellStyle name="20% - Accent3 123" xfId="3192"/>
    <cellStyle name="20% - Accent3 124" xfId="3226"/>
    <cellStyle name="20% - Accent3 125" xfId="3268"/>
    <cellStyle name="20% - Accent3 126" xfId="3310"/>
    <cellStyle name="20% - Accent3 127" xfId="3359"/>
    <cellStyle name="20% - Accent3 127 2" xfId="6239"/>
    <cellStyle name="20% - Accent3 128" xfId="3379"/>
    <cellStyle name="20% - Accent3 128 2" xfId="6259"/>
    <cellStyle name="20% - Accent3 129" xfId="3392"/>
    <cellStyle name="20% - Accent3 129 2" xfId="6272"/>
    <cellStyle name="20% - Accent3 13" xfId="438"/>
    <cellStyle name="20% - Accent3 13 2" xfId="439"/>
    <cellStyle name="20% - Accent3 13 2 2" xfId="4358"/>
    <cellStyle name="20% - Accent3 13 3" xfId="4357"/>
    <cellStyle name="20% - Accent3 13_draft transactions report_052009_rvsd" xfId="440"/>
    <cellStyle name="20% - Accent3 130" xfId="3398"/>
    <cellStyle name="20% - Accent3 130 2" xfId="6278"/>
    <cellStyle name="20% - Accent3 131" xfId="3418"/>
    <cellStyle name="20% - Accent3 131 2" xfId="6298"/>
    <cellStyle name="20% - Accent3 132" xfId="3431"/>
    <cellStyle name="20% - Accent3 132 2" xfId="6311"/>
    <cellStyle name="20% - Accent3 133" xfId="3444"/>
    <cellStyle name="20% - Accent3 133 2" xfId="6324"/>
    <cellStyle name="20% - Accent3 134" xfId="3457"/>
    <cellStyle name="20% - Accent3 134 2" xfId="6337"/>
    <cellStyle name="20% - Accent3 135" xfId="3464"/>
    <cellStyle name="20% - Accent3 136" xfId="3506"/>
    <cellStyle name="20% - Accent3 137" xfId="3540"/>
    <cellStyle name="20% - Accent3 138" xfId="3589"/>
    <cellStyle name="20% - Accent3 138 2" xfId="6343"/>
    <cellStyle name="20% - Accent3 139" xfId="3623"/>
    <cellStyle name="20% - Accent3 139 2" xfId="6363"/>
    <cellStyle name="20% - Accent3 14" xfId="441"/>
    <cellStyle name="20% - Accent3 14 2" xfId="442"/>
    <cellStyle name="20% - Accent3 14 2 2" xfId="4360"/>
    <cellStyle name="20% - Accent3 14 3" xfId="4359"/>
    <cellStyle name="20% - Accent3 14_draft transactions report_052009_rvsd" xfId="443"/>
    <cellStyle name="20% - Accent3 140" xfId="3636"/>
    <cellStyle name="20% - Accent3 140 2" xfId="6376"/>
    <cellStyle name="20% - Accent3 141" xfId="3649"/>
    <cellStyle name="20% - Accent3 141 2" xfId="6389"/>
    <cellStyle name="20% - Accent3 142" xfId="3662"/>
    <cellStyle name="20% - Accent3 142 2" xfId="6402"/>
    <cellStyle name="20% - Accent3 143" xfId="3675"/>
    <cellStyle name="20% - Accent3 143 2" xfId="6415"/>
    <cellStyle name="20% - Accent3 144" xfId="3688"/>
    <cellStyle name="20% - Accent3 144 2" xfId="6428"/>
    <cellStyle name="20% - Accent3 145" xfId="3701"/>
    <cellStyle name="20% - Accent3 145 2" xfId="6441"/>
    <cellStyle name="20% - Accent3 146" xfId="3715"/>
    <cellStyle name="20% - Accent3 146 2" xfId="6454"/>
    <cellStyle name="20% - Accent3 147" xfId="3609"/>
    <cellStyle name="20% - Accent3 148" xfId="3749"/>
    <cellStyle name="20% - Accent3 149" xfId="3783"/>
    <cellStyle name="20% - Accent3 15" xfId="444"/>
    <cellStyle name="20% - Accent3 15 2" xfId="445"/>
    <cellStyle name="20% - Accent3 15 2 2" xfId="4362"/>
    <cellStyle name="20% - Accent3 15 3" xfId="4361"/>
    <cellStyle name="20% - Accent3 15_draft transactions report_052009_rvsd" xfId="446"/>
    <cellStyle name="20% - Accent3 150" xfId="3832"/>
    <cellStyle name="20% - Accent3 151" xfId="3874"/>
    <cellStyle name="20% - Accent3 152" xfId="3986"/>
    <cellStyle name="20% - Accent3 153" xfId="4331"/>
    <cellStyle name="20% - Accent3 16" xfId="447"/>
    <cellStyle name="20% - Accent3 16 2" xfId="448"/>
    <cellStyle name="20% - Accent3 16 2 2" xfId="4364"/>
    <cellStyle name="20% - Accent3 16 3" xfId="4363"/>
    <cellStyle name="20% - Accent3 16_draft transactions report_052009_rvsd" xfId="449"/>
    <cellStyle name="20% - Accent3 17" xfId="450"/>
    <cellStyle name="20% - Accent3 17 2" xfId="451"/>
    <cellStyle name="20% - Accent3 17 2 2" xfId="4366"/>
    <cellStyle name="20% - Accent3 17 3" xfId="4365"/>
    <cellStyle name="20% - Accent3 17_draft transactions report_052009_rvsd" xfId="452"/>
    <cellStyle name="20% - Accent3 18" xfId="453"/>
    <cellStyle name="20% - Accent3 18 2" xfId="454"/>
    <cellStyle name="20% - Accent3 18 2 2" xfId="4368"/>
    <cellStyle name="20% - Accent3 18 3" xfId="4367"/>
    <cellStyle name="20% - Accent3 18_draft transactions report_052009_rvsd" xfId="455"/>
    <cellStyle name="20% - Accent3 19" xfId="456"/>
    <cellStyle name="20% - Accent3 19 2" xfId="457"/>
    <cellStyle name="20% - Accent3 19 2 2" xfId="4370"/>
    <cellStyle name="20% - Accent3 19 3" xfId="4369"/>
    <cellStyle name="20% - Accent3 19_draft transactions report_052009_rvsd" xfId="458"/>
    <cellStyle name="20% - Accent3 2" xfId="459"/>
    <cellStyle name="20% - Accent3 2 2" xfId="460"/>
    <cellStyle name="20% - Accent3 2 2 2" xfId="461"/>
    <cellStyle name="20% - Accent3 2 2 2 2" xfId="4373"/>
    <cellStyle name="20% - Accent3 2 2 3" xfId="4372"/>
    <cellStyle name="20% - Accent3 2 2_draft transactions report_052009_rvsd" xfId="462"/>
    <cellStyle name="20% - Accent3 2 3" xfId="463"/>
    <cellStyle name="20% - Accent3 2 3 2" xfId="4374"/>
    <cellStyle name="20% - Accent3 2 4" xfId="4371"/>
    <cellStyle name="20% - Accent3 2_draft transactions report_052009_rvsd" xfId="464"/>
    <cellStyle name="20% - Accent3 20" xfId="465"/>
    <cellStyle name="20% - Accent3 20 2" xfId="466"/>
    <cellStyle name="20% - Accent3 20 2 2" xfId="4376"/>
    <cellStyle name="20% - Accent3 20 3" xfId="4375"/>
    <cellStyle name="20% - Accent3 20_draft transactions report_052009_rvsd" xfId="467"/>
    <cellStyle name="20% - Accent3 21" xfId="468"/>
    <cellStyle name="20% - Accent3 21 2" xfId="469"/>
    <cellStyle name="20% - Accent3 21 2 2" xfId="4378"/>
    <cellStyle name="20% - Accent3 21 3" xfId="4377"/>
    <cellStyle name="20% - Accent3 21_draft transactions report_052009_rvsd" xfId="470"/>
    <cellStyle name="20% - Accent3 22" xfId="471"/>
    <cellStyle name="20% - Accent3 22 2" xfId="472"/>
    <cellStyle name="20% - Accent3 22 2 2" xfId="4380"/>
    <cellStyle name="20% - Accent3 22 3" xfId="4379"/>
    <cellStyle name="20% - Accent3 22_draft transactions report_052009_rvsd" xfId="473"/>
    <cellStyle name="20% - Accent3 23" xfId="474"/>
    <cellStyle name="20% - Accent3 23 2" xfId="475"/>
    <cellStyle name="20% - Accent3 23 2 2" xfId="4382"/>
    <cellStyle name="20% - Accent3 23 3" xfId="4381"/>
    <cellStyle name="20% - Accent3 23_draft transactions report_052009_rvsd" xfId="476"/>
    <cellStyle name="20% - Accent3 24" xfId="477"/>
    <cellStyle name="20% - Accent3 24 2" xfId="478"/>
    <cellStyle name="20% - Accent3 24 2 2" xfId="4384"/>
    <cellStyle name="20% - Accent3 24 3" xfId="4383"/>
    <cellStyle name="20% - Accent3 24_draft transactions report_052009_rvsd" xfId="479"/>
    <cellStyle name="20% - Accent3 25" xfId="480"/>
    <cellStyle name="20% - Accent3 25 2" xfId="481"/>
    <cellStyle name="20% - Accent3 25 2 2" xfId="4386"/>
    <cellStyle name="20% - Accent3 25 3" xfId="4385"/>
    <cellStyle name="20% - Accent3 25_draft transactions report_052009_rvsd" xfId="482"/>
    <cellStyle name="20% - Accent3 26" xfId="483"/>
    <cellStyle name="20% - Accent3 26 2" xfId="484"/>
    <cellStyle name="20% - Accent3 26 2 2" xfId="4388"/>
    <cellStyle name="20% - Accent3 26 3" xfId="4387"/>
    <cellStyle name="20% - Accent3 26_draft transactions report_052009_rvsd" xfId="485"/>
    <cellStyle name="20% - Accent3 27" xfId="486"/>
    <cellStyle name="20% - Accent3 27 2" xfId="487"/>
    <cellStyle name="20% - Accent3 27 2 2" xfId="4390"/>
    <cellStyle name="20% - Accent3 27 3" xfId="4389"/>
    <cellStyle name="20% - Accent3 27_draft transactions report_052009_rvsd" xfId="488"/>
    <cellStyle name="20% - Accent3 28" xfId="489"/>
    <cellStyle name="20% - Accent3 28 2" xfId="490"/>
    <cellStyle name="20% - Accent3 28 2 2" xfId="4392"/>
    <cellStyle name="20% - Accent3 28 3" xfId="4391"/>
    <cellStyle name="20% - Accent3 28_draft transactions report_052009_rvsd" xfId="491"/>
    <cellStyle name="20% - Accent3 29" xfId="492"/>
    <cellStyle name="20% - Accent3 29 2" xfId="493"/>
    <cellStyle name="20% - Accent3 29 2 2" xfId="4394"/>
    <cellStyle name="20% - Accent3 29 3" xfId="4393"/>
    <cellStyle name="20% - Accent3 29_draft transactions report_052009_rvsd" xfId="494"/>
    <cellStyle name="20% - Accent3 3" xfId="495"/>
    <cellStyle name="20% - Accent3 3 2" xfId="496"/>
    <cellStyle name="20% - Accent3 3 2 2" xfId="497"/>
    <cellStyle name="20% - Accent3 3 2 2 2" xfId="4397"/>
    <cellStyle name="20% - Accent3 3 2 3" xfId="4396"/>
    <cellStyle name="20% - Accent3 3 2_draft transactions report_052009_rvsd" xfId="498"/>
    <cellStyle name="20% - Accent3 3 3" xfId="499"/>
    <cellStyle name="20% - Accent3 3 3 2" xfId="4398"/>
    <cellStyle name="20% - Accent3 3 4" xfId="4395"/>
    <cellStyle name="20% - Accent3 3_draft transactions report_052009_rvsd" xfId="500"/>
    <cellStyle name="20% - Accent3 30" xfId="501"/>
    <cellStyle name="20% - Accent3 30 2" xfId="502"/>
    <cellStyle name="20% - Accent3 30 2 2" xfId="4400"/>
    <cellStyle name="20% - Accent3 30 3" xfId="4399"/>
    <cellStyle name="20% - Accent3 30_draft transactions report_052009_rvsd" xfId="503"/>
    <cellStyle name="20% - Accent3 31" xfId="504"/>
    <cellStyle name="20% - Accent3 31 2" xfId="505"/>
    <cellStyle name="20% - Accent3 31 2 2" xfId="4402"/>
    <cellStyle name="20% - Accent3 31 3" xfId="4401"/>
    <cellStyle name="20% - Accent3 31_draft transactions report_052009_rvsd" xfId="506"/>
    <cellStyle name="20% - Accent3 32" xfId="507"/>
    <cellStyle name="20% - Accent3 32 2" xfId="508"/>
    <cellStyle name="20% - Accent3 32 2 2" xfId="4404"/>
    <cellStyle name="20% - Accent3 32 3" xfId="4403"/>
    <cellStyle name="20% - Accent3 32_draft transactions report_052009_rvsd" xfId="509"/>
    <cellStyle name="20% - Accent3 33" xfId="510"/>
    <cellStyle name="20% - Accent3 33 2" xfId="4405"/>
    <cellStyle name="20% - Accent3 34" xfId="511"/>
    <cellStyle name="20% - Accent3 34 2" xfId="4406"/>
    <cellStyle name="20% - Accent3 35" xfId="512"/>
    <cellStyle name="20% - Accent3 35 2" xfId="4407"/>
    <cellStyle name="20% - Accent3 36" xfId="513"/>
    <cellStyle name="20% - Accent3 36 2" xfId="4408"/>
    <cellStyle name="20% - Accent3 37" xfId="514"/>
    <cellStyle name="20% - Accent3 37 2" xfId="4409"/>
    <cellStyle name="20% - Accent3 38" xfId="515"/>
    <cellStyle name="20% - Accent3 38 2" xfId="4410"/>
    <cellStyle name="20% - Accent3 39" xfId="516"/>
    <cellStyle name="20% - Accent3 39 2" xfId="4411"/>
    <cellStyle name="20% - Accent3 4" xfId="517"/>
    <cellStyle name="20% - Accent3 4 2" xfId="518"/>
    <cellStyle name="20% - Accent3 4 2 2" xfId="519"/>
    <cellStyle name="20% - Accent3 4 2 2 2" xfId="4414"/>
    <cellStyle name="20% - Accent3 4 2 3" xfId="4413"/>
    <cellStyle name="20% - Accent3 4 2_draft transactions report_052009_rvsd" xfId="520"/>
    <cellStyle name="20% - Accent3 4 3" xfId="521"/>
    <cellStyle name="20% - Accent3 4 3 2" xfId="4415"/>
    <cellStyle name="20% - Accent3 4 4" xfId="4412"/>
    <cellStyle name="20% - Accent3 4_draft transactions report_052009_rvsd" xfId="522"/>
    <cellStyle name="20% - Accent3 40" xfId="523"/>
    <cellStyle name="20% - Accent3 40 2" xfId="4416"/>
    <cellStyle name="20% - Accent3 41" xfId="524"/>
    <cellStyle name="20% - Accent3 41 2" xfId="4417"/>
    <cellStyle name="20% - Accent3 42" xfId="525"/>
    <cellStyle name="20% - Accent3 42 2" xfId="4418"/>
    <cellStyle name="20% - Accent3 43" xfId="526"/>
    <cellStyle name="20% - Accent3 43 2" xfId="4419"/>
    <cellStyle name="20% - Accent3 44" xfId="527"/>
    <cellStyle name="20% - Accent3 44 2" xfId="4420"/>
    <cellStyle name="20% - Accent3 45" xfId="528"/>
    <cellStyle name="20% - Accent3 45 2" xfId="4421"/>
    <cellStyle name="20% - Accent3 46" xfId="529"/>
    <cellStyle name="20% - Accent3 46 2" xfId="4422"/>
    <cellStyle name="20% - Accent3 47" xfId="530"/>
    <cellStyle name="20% - Accent3 47 2" xfId="4423"/>
    <cellStyle name="20% - Accent3 48" xfId="531"/>
    <cellStyle name="20% - Accent3 48 2" xfId="4424"/>
    <cellStyle name="20% - Accent3 49" xfId="532"/>
    <cellStyle name="20% - Accent3 49 2" xfId="4425"/>
    <cellStyle name="20% - Accent3 5" xfId="533"/>
    <cellStyle name="20% - Accent3 5 2" xfId="534"/>
    <cellStyle name="20% - Accent3 5 2 2" xfId="535"/>
    <cellStyle name="20% - Accent3 5 2 2 2" xfId="4428"/>
    <cellStyle name="20% - Accent3 5 2 3" xfId="4427"/>
    <cellStyle name="20% - Accent3 5 2_draft transactions report_052009_rvsd" xfId="536"/>
    <cellStyle name="20% - Accent3 5 3" xfId="537"/>
    <cellStyle name="20% - Accent3 5 3 2" xfId="4429"/>
    <cellStyle name="20% - Accent3 5 4" xfId="4426"/>
    <cellStyle name="20% - Accent3 5_draft transactions report_052009_rvsd" xfId="538"/>
    <cellStyle name="20% - Accent3 50" xfId="539"/>
    <cellStyle name="20% - Accent3 50 2" xfId="4430"/>
    <cellStyle name="20% - Accent3 51" xfId="540"/>
    <cellStyle name="20% - Accent3 51 2" xfId="4431"/>
    <cellStyle name="20% - Accent3 52" xfId="541"/>
    <cellStyle name="20% - Accent3 52 2" xfId="4432"/>
    <cellStyle name="20% - Accent3 53" xfId="542"/>
    <cellStyle name="20% - Accent3 53 2" xfId="4433"/>
    <cellStyle name="20% - Accent3 54" xfId="543"/>
    <cellStyle name="20% - Accent3 54 2" xfId="4434"/>
    <cellStyle name="20% - Accent3 55" xfId="544"/>
    <cellStyle name="20% - Accent3 55 2" xfId="4435"/>
    <cellStyle name="20% - Accent3 56" xfId="545"/>
    <cellStyle name="20% - Accent3 56 2" xfId="4436"/>
    <cellStyle name="20% - Accent3 57" xfId="546"/>
    <cellStyle name="20% - Accent3 57 2" xfId="4437"/>
    <cellStyle name="20% - Accent3 58" xfId="547"/>
    <cellStyle name="20% - Accent3 58 2" xfId="4438"/>
    <cellStyle name="20% - Accent3 59" xfId="548"/>
    <cellStyle name="20% - Accent3 59 2" xfId="4439"/>
    <cellStyle name="20% - Accent3 6" xfId="549"/>
    <cellStyle name="20% - Accent3 6 2" xfId="550"/>
    <cellStyle name="20% - Accent3 6 2 2" xfId="551"/>
    <cellStyle name="20% - Accent3 6 2 2 2" xfId="4442"/>
    <cellStyle name="20% - Accent3 6 2 3" xfId="4441"/>
    <cellStyle name="20% - Accent3 6 2_draft transactions report_052009_rvsd" xfId="552"/>
    <cellStyle name="20% - Accent3 6 3" xfId="553"/>
    <cellStyle name="20% - Accent3 6 3 2" xfId="4443"/>
    <cellStyle name="20% - Accent3 6 4" xfId="4440"/>
    <cellStyle name="20% - Accent3 6_draft transactions report_052009_rvsd" xfId="554"/>
    <cellStyle name="20% - Accent3 60" xfId="555"/>
    <cellStyle name="20% - Accent3 60 2" xfId="4444"/>
    <cellStyle name="20% - Accent3 61" xfId="556"/>
    <cellStyle name="20% - Accent3 61 2" xfId="4445"/>
    <cellStyle name="20% - Accent3 62" xfId="557"/>
    <cellStyle name="20% - Accent3 62 2" xfId="4446"/>
    <cellStyle name="20% - Accent3 63" xfId="558"/>
    <cellStyle name="20% - Accent3 63 2" xfId="4447"/>
    <cellStyle name="20% - Accent3 64" xfId="559"/>
    <cellStyle name="20% - Accent3 64 2" xfId="4448"/>
    <cellStyle name="20% - Accent3 65" xfId="560"/>
    <cellStyle name="20% - Accent3 65 2" xfId="4449"/>
    <cellStyle name="20% - Accent3 66" xfId="561"/>
    <cellStyle name="20% - Accent3 66 2" xfId="4450"/>
    <cellStyle name="20% - Accent3 67" xfId="562"/>
    <cellStyle name="20% - Accent3 67 2" xfId="4451"/>
    <cellStyle name="20% - Accent3 68" xfId="563"/>
    <cellStyle name="20% - Accent3 68 2" xfId="4452"/>
    <cellStyle name="20% - Accent3 69" xfId="564"/>
    <cellStyle name="20% - Accent3 69 2" xfId="4453"/>
    <cellStyle name="20% - Accent3 7" xfId="565"/>
    <cellStyle name="20% - Accent3 7 2" xfId="566"/>
    <cellStyle name="20% - Accent3 7 2 2" xfId="567"/>
    <cellStyle name="20% - Accent3 7 2 2 2" xfId="4456"/>
    <cellStyle name="20% - Accent3 7 2 3" xfId="4455"/>
    <cellStyle name="20% - Accent3 7 2_draft transactions report_052009_rvsd" xfId="568"/>
    <cellStyle name="20% - Accent3 7 3" xfId="569"/>
    <cellStyle name="20% - Accent3 7 3 2" xfId="4457"/>
    <cellStyle name="20% - Accent3 7 4" xfId="4454"/>
    <cellStyle name="20% - Accent3 7_draft transactions report_052009_rvsd" xfId="570"/>
    <cellStyle name="20% - Accent3 70" xfId="571"/>
    <cellStyle name="20% - Accent3 70 2" xfId="4458"/>
    <cellStyle name="20% - Accent3 71" xfId="572"/>
    <cellStyle name="20% - Accent3 71 2" xfId="4459"/>
    <cellStyle name="20% - Accent3 72" xfId="573"/>
    <cellStyle name="20% - Accent3 72 2" xfId="4460"/>
    <cellStyle name="20% - Accent3 73" xfId="574"/>
    <cellStyle name="20% - Accent3 73 2" xfId="4461"/>
    <cellStyle name="20% - Accent3 74" xfId="575"/>
    <cellStyle name="20% - Accent3 74 2" xfId="4462"/>
    <cellStyle name="20% - Accent3 75" xfId="576"/>
    <cellStyle name="20% - Accent3 75 2" xfId="4463"/>
    <cellStyle name="20% - Accent3 76" xfId="577"/>
    <cellStyle name="20% - Accent3 76 2" xfId="4464"/>
    <cellStyle name="20% - Accent3 77" xfId="578"/>
    <cellStyle name="20% - Accent3 77 2" xfId="4465"/>
    <cellStyle name="20% - Accent3 78" xfId="579"/>
    <cellStyle name="20% - Accent3 78 2" xfId="4466"/>
    <cellStyle name="20% - Accent3 79" xfId="580"/>
    <cellStyle name="20% - Accent3 79 2" xfId="4467"/>
    <cellStyle name="20% - Accent3 8" xfId="581"/>
    <cellStyle name="20% - Accent3 8 2" xfId="582"/>
    <cellStyle name="20% - Accent3 8 2 2" xfId="583"/>
    <cellStyle name="20% - Accent3 8 2 2 2" xfId="4470"/>
    <cellStyle name="20% - Accent3 8 2 3" xfId="4469"/>
    <cellStyle name="20% - Accent3 8 2_draft transactions report_052009_rvsd" xfId="584"/>
    <cellStyle name="20% - Accent3 8 3" xfId="585"/>
    <cellStyle name="20% - Accent3 8 3 2" xfId="4471"/>
    <cellStyle name="20% - Accent3 8 4" xfId="4468"/>
    <cellStyle name="20% - Accent3 8_draft transactions report_052009_rvsd" xfId="586"/>
    <cellStyle name="20% - Accent3 80" xfId="587"/>
    <cellStyle name="20% - Accent3 80 2" xfId="4472"/>
    <cellStyle name="20% - Accent3 81" xfId="588"/>
    <cellStyle name="20% - Accent3 81 2" xfId="4473"/>
    <cellStyle name="20% - Accent3 82" xfId="589"/>
    <cellStyle name="20% - Accent3 82 2" xfId="4474"/>
    <cellStyle name="20% - Accent3 83" xfId="590"/>
    <cellStyle name="20% - Accent3 83 2" xfId="4475"/>
    <cellStyle name="20% - Accent3 84" xfId="591"/>
    <cellStyle name="20% - Accent3 84 2" xfId="4476"/>
    <cellStyle name="20% - Accent3 85" xfId="592"/>
    <cellStyle name="20% - Accent3 85 2" xfId="4477"/>
    <cellStyle name="20% - Accent3 86" xfId="593"/>
    <cellStyle name="20% - Accent3 86 2" xfId="4478"/>
    <cellStyle name="20% - Accent3 87" xfId="594"/>
    <cellStyle name="20% - Accent3 87 2" xfId="4479"/>
    <cellStyle name="20% - Accent3 88" xfId="595"/>
    <cellStyle name="20% - Accent3 88 2" xfId="4480"/>
    <cellStyle name="20% - Accent3 89" xfId="596"/>
    <cellStyle name="20% - Accent3 89 2" xfId="4481"/>
    <cellStyle name="20% - Accent3 9" xfId="597"/>
    <cellStyle name="20% - Accent3 9 2" xfId="598"/>
    <cellStyle name="20% - Accent3 9 2 2" xfId="599"/>
    <cellStyle name="20% - Accent3 9 2 2 2" xfId="4484"/>
    <cellStyle name="20% - Accent3 9 2 3" xfId="4483"/>
    <cellStyle name="20% - Accent3 9 2_draft transactions report_052009_rvsd" xfId="600"/>
    <cellStyle name="20% - Accent3 9 3" xfId="601"/>
    <cellStyle name="20% - Accent3 9 3 2" xfId="4485"/>
    <cellStyle name="20% - Accent3 9 4" xfId="4482"/>
    <cellStyle name="20% - Accent3 9_draft transactions report_052009_rvsd" xfId="602"/>
    <cellStyle name="20% - Accent3 90" xfId="603"/>
    <cellStyle name="20% - Accent3 90 2" xfId="4486"/>
    <cellStyle name="20% - Accent3 91" xfId="604"/>
    <cellStyle name="20% - Accent3 91 2" xfId="4487"/>
    <cellStyle name="20% - Accent3 92" xfId="605"/>
    <cellStyle name="20% - Accent3 92 2" xfId="4488"/>
    <cellStyle name="20% - Accent3 93" xfId="606"/>
    <cellStyle name="20% - Accent3 93 2" xfId="4489"/>
    <cellStyle name="20% - Accent3 94" xfId="607"/>
    <cellStyle name="20% - Accent3 94 2" xfId="4490"/>
    <cellStyle name="20% - Accent3 95" xfId="608"/>
    <cellStyle name="20% - Accent3 95 2" xfId="4491"/>
    <cellStyle name="20% - Accent3 96" xfId="609"/>
    <cellStyle name="20% - Accent3 96 2" xfId="4492"/>
    <cellStyle name="20% - Accent3 97" xfId="610"/>
    <cellStyle name="20% - Accent3 97 2" xfId="4493"/>
    <cellStyle name="20% - Accent3 98" xfId="611"/>
    <cellStyle name="20% - Accent3 98 2" xfId="4494"/>
    <cellStyle name="20% - Accent3 99" xfId="612"/>
    <cellStyle name="20% - Accent3 99 2" xfId="4495"/>
    <cellStyle name="20% - Accent4" xfId="613" builtinId="42" customBuiltin="1"/>
    <cellStyle name="20% - Accent4 10" xfId="614"/>
    <cellStyle name="20% - Accent4 10 2" xfId="615"/>
    <cellStyle name="20% - Accent4 10 2 2" xfId="4498"/>
    <cellStyle name="20% - Accent4 10 3" xfId="4497"/>
    <cellStyle name="20% - Accent4 10_draft transactions report_052009_rvsd" xfId="616"/>
    <cellStyle name="20% - Accent4 100" xfId="617"/>
    <cellStyle name="20% - Accent4 100 2" xfId="4499"/>
    <cellStyle name="20% - Accent4 101" xfId="618"/>
    <cellStyle name="20% - Accent4 101 2" xfId="4500"/>
    <cellStyle name="20% - Accent4 102" xfId="619"/>
    <cellStyle name="20% - Accent4 102 2" xfId="4501"/>
    <cellStyle name="20% - Accent4 103" xfId="620"/>
    <cellStyle name="20% - Accent4 103 2" xfId="4502"/>
    <cellStyle name="20% - Accent4 104" xfId="621"/>
    <cellStyle name="20% - Accent4 104 2" xfId="4503"/>
    <cellStyle name="20% - Accent4 105" xfId="622"/>
    <cellStyle name="20% - Accent4 105 2" xfId="4504"/>
    <cellStyle name="20% - Accent4 106" xfId="623"/>
    <cellStyle name="20% - Accent4 106 2" xfId="4505"/>
    <cellStyle name="20% - Accent4 107" xfId="624"/>
    <cellStyle name="20% - Accent4 107 2" xfId="4506"/>
    <cellStyle name="20% - Accent4 108" xfId="625"/>
    <cellStyle name="20% - Accent4 108 2" xfId="4507"/>
    <cellStyle name="20% - Accent4 109" xfId="626"/>
    <cellStyle name="20% - Accent4 109 2" xfId="4508"/>
    <cellStyle name="20% - Accent4 11" xfId="627"/>
    <cellStyle name="20% - Accent4 11 2" xfId="628"/>
    <cellStyle name="20% - Accent4 11 2 2" xfId="4510"/>
    <cellStyle name="20% - Accent4 11 3" xfId="4509"/>
    <cellStyle name="20% - Accent4 11_draft transactions report_052009_rvsd" xfId="629"/>
    <cellStyle name="20% - Accent4 110" xfId="630"/>
    <cellStyle name="20% - Accent4 110 2" xfId="4511"/>
    <cellStyle name="20% - Accent4 111" xfId="631"/>
    <cellStyle name="20% - Accent4 111 2" xfId="4512"/>
    <cellStyle name="20% - Accent4 112" xfId="632"/>
    <cellStyle name="20% - Accent4 112 2" xfId="4513"/>
    <cellStyle name="20% - Accent4 113" xfId="633"/>
    <cellStyle name="20% - Accent4 113 2" xfId="4514"/>
    <cellStyle name="20% - Accent4 114" xfId="634"/>
    <cellStyle name="20% - Accent4 114 2" xfId="4515"/>
    <cellStyle name="20% - Accent4 115" xfId="635"/>
    <cellStyle name="20% - Accent4 115 2" xfId="4516"/>
    <cellStyle name="20% - Accent4 116" xfId="636"/>
    <cellStyle name="20% - Accent4 116 2" xfId="4517"/>
    <cellStyle name="20% - Accent4 117" xfId="637"/>
    <cellStyle name="20% - Accent4 117 2" xfId="4518"/>
    <cellStyle name="20% - Accent4 118" xfId="638"/>
    <cellStyle name="20% - Accent4 118 2" xfId="4519"/>
    <cellStyle name="20% - Accent4 119" xfId="3111"/>
    <cellStyle name="20% - Accent4 119 2" xfId="6201"/>
    <cellStyle name="20% - Accent4 12" xfId="639"/>
    <cellStyle name="20% - Accent4 12 2" xfId="640"/>
    <cellStyle name="20% - Accent4 12 2 2" xfId="4521"/>
    <cellStyle name="20% - Accent4 12 3" xfId="4520"/>
    <cellStyle name="20% - Accent4 12_draft transactions report_052009_rvsd" xfId="641"/>
    <cellStyle name="20% - Accent4 120" xfId="3128"/>
    <cellStyle name="20% - Accent4 120 2" xfId="6218"/>
    <cellStyle name="20% - Accent4 121" xfId="3141"/>
    <cellStyle name="20% - Accent4 121 2" xfId="6231"/>
    <cellStyle name="20% - Accent4 122" xfId="3151"/>
    <cellStyle name="20% - Accent4 123" xfId="3193"/>
    <cellStyle name="20% - Accent4 124" xfId="3225"/>
    <cellStyle name="20% - Accent4 125" xfId="3267"/>
    <cellStyle name="20% - Accent4 126" xfId="3309"/>
    <cellStyle name="20% - Accent4 127" xfId="3360"/>
    <cellStyle name="20% - Accent4 127 2" xfId="6240"/>
    <cellStyle name="20% - Accent4 128" xfId="3377"/>
    <cellStyle name="20% - Accent4 128 2" xfId="6257"/>
    <cellStyle name="20% - Accent4 129" xfId="3390"/>
    <cellStyle name="20% - Accent4 129 2" xfId="6270"/>
    <cellStyle name="20% - Accent4 13" xfId="642"/>
    <cellStyle name="20% - Accent4 13 2" xfId="643"/>
    <cellStyle name="20% - Accent4 13 2 2" xfId="4523"/>
    <cellStyle name="20% - Accent4 13 3" xfId="4522"/>
    <cellStyle name="20% - Accent4 13_draft transactions report_052009_rvsd" xfId="644"/>
    <cellStyle name="20% - Accent4 130" xfId="3399"/>
    <cellStyle name="20% - Accent4 130 2" xfId="6279"/>
    <cellStyle name="20% - Accent4 131" xfId="3416"/>
    <cellStyle name="20% - Accent4 131 2" xfId="6296"/>
    <cellStyle name="20% - Accent4 132" xfId="3429"/>
    <cellStyle name="20% - Accent4 132 2" xfId="6309"/>
    <cellStyle name="20% - Accent4 133" xfId="3442"/>
    <cellStyle name="20% - Accent4 133 2" xfId="6322"/>
    <cellStyle name="20% - Accent4 134" xfId="3455"/>
    <cellStyle name="20% - Accent4 134 2" xfId="6335"/>
    <cellStyle name="20% - Accent4 135" xfId="3465"/>
    <cellStyle name="20% - Accent4 136" xfId="3507"/>
    <cellStyle name="20% - Accent4 137" xfId="3539"/>
    <cellStyle name="20% - Accent4 138" xfId="3590"/>
    <cellStyle name="20% - Accent4 138 2" xfId="6344"/>
    <cellStyle name="20% - Accent4 139" xfId="3621"/>
    <cellStyle name="20% - Accent4 139 2" xfId="6361"/>
    <cellStyle name="20% - Accent4 14" xfId="645"/>
    <cellStyle name="20% - Accent4 14 2" xfId="646"/>
    <cellStyle name="20% - Accent4 14 2 2" xfId="4525"/>
    <cellStyle name="20% - Accent4 14 3" xfId="4524"/>
    <cellStyle name="20% - Accent4 14_draft transactions report_052009_rvsd" xfId="647"/>
    <cellStyle name="20% - Accent4 140" xfId="3634"/>
    <cellStyle name="20% - Accent4 140 2" xfId="6374"/>
    <cellStyle name="20% - Accent4 141" xfId="3647"/>
    <cellStyle name="20% - Accent4 141 2" xfId="6387"/>
    <cellStyle name="20% - Accent4 142" xfId="3660"/>
    <cellStyle name="20% - Accent4 142 2" xfId="6400"/>
    <cellStyle name="20% - Accent4 143" xfId="3673"/>
    <cellStyle name="20% - Accent4 143 2" xfId="6413"/>
    <cellStyle name="20% - Accent4 144" xfId="3686"/>
    <cellStyle name="20% - Accent4 144 2" xfId="6426"/>
    <cellStyle name="20% - Accent4 145" xfId="3699"/>
    <cellStyle name="20% - Accent4 145 2" xfId="6439"/>
    <cellStyle name="20% - Accent4 146" xfId="3713"/>
    <cellStyle name="20% - Accent4 146 2" xfId="6452"/>
    <cellStyle name="20% - Accent4 147" xfId="3608"/>
    <cellStyle name="20% - Accent4 148" xfId="3750"/>
    <cellStyle name="20% - Accent4 149" xfId="3782"/>
    <cellStyle name="20% - Accent4 15" xfId="648"/>
    <cellStyle name="20% - Accent4 15 2" xfId="649"/>
    <cellStyle name="20% - Accent4 15 2 2" xfId="4527"/>
    <cellStyle name="20% - Accent4 15 3" xfId="4526"/>
    <cellStyle name="20% - Accent4 15_draft transactions report_052009_rvsd" xfId="650"/>
    <cellStyle name="20% - Accent4 150" xfId="3833"/>
    <cellStyle name="20% - Accent4 151" xfId="3875"/>
    <cellStyle name="20% - Accent4 152" xfId="3987"/>
    <cellStyle name="20% - Accent4 153" xfId="4496"/>
    <cellStyle name="20% - Accent4 16" xfId="651"/>
    <cellStyle name="20% - Accent4 16 2" xfId="652"/>
    <cellStyle name="20% - Accent4 16 2 2" xfId="4529"/>
    <cellStyle name="20% - Accent4 16 3" xfId="4528"/>
    <cellStyle name="20% - Accent4 16_draft transactions report_052009_rvsd" xfId="653"/>
    <cellStyle name="20% - Accent4 17" xfId="654"/>
    <cellStyle name="20% - Accent4 17 2" xfId="655"/>
    <cellStyle name="20% - Accent4 17 2 2" xfId="4531"/>
    <cellStyle name="20% - Accent4 17 3" xfId="4530"/>
    <cellStyle name="20% - Accent4 17_draft transactions report_052009_rvsd" xfId="656"/>
    <cellStyle name="20% - Accent4 18" xfId="657"/>
    <cellStyle name="20% - Accent4 18 2" xfId="658"/>
    <cellStyle name="20% - Accent4 18 2 2" xfId="4533"/>
    <cellStyle name="20% - Accent4 18 3" xfId="4532"/>
    <cellStyle name="20% - Accent4 18_draft transactions report_052009_rvsd" xfId="659"/>
    <cellStyle name="20% - Accent4 19" xfId="660"/>
    <cellStyle name="20% - Accent4 19 2" xfId="661"/>
    <cellStyle name="20% - Accent4 19 2 2" xfId="4535"/>
    <cellStyle name="20% - Accent4 19 3" xfId="4534"/>
    <cellStyle name="20% - Accent4 19_draft transactions report_052009_rvsd" xfId="662"/>
    <cellStyle name="20% - Accent4 2" xfId="663"/>
    <cellStyle name="20% - Accent4 2 2" xfId="664"/>
    <cellStyle name="20% - Accent4 2 2 2" xfId="665"/>
    <cellStyle name="20% - Accent4 2 2 2 2" xfId="4538"/>
    <cellStyle name="20% - Accent4 2 2 3" xfId="4537"/>
    <cellStyle name="20% - Accent4 2 2_draft transactions report_052009_rvsd" xfId="666"/>
    <cellStyle name="20% - Accent4 2 3" xfId="667"/>
    <cellStyle name="20% - Accent4 2 3 2" xfId="4539"/>
    <cellStyle name="20% - Accent4 2 4" xfId="4536"/>
    <cellStyle name="20% - Accent4 2_draft transactions report_052009_rvsd" xfId="668"/>
    <cellStyle name="20% - Accent4 20" xfId="669"/>
    <cellStyle name="20% - Accent4 20 2" xfId="670"/>
    <cellStyle name="20% - Accent4 20 2 2" xfId="4541"/>
    <cellStyle name="20% - Accent4 20 3" xfId="4540"/>
    <cellStyle name="20% - Accent4 20_draft transactions report_052009_rvsd" xfId="671"/>
    <cellStyle name="20% - Accent4 21" xfId="672"/>
    <cellStyle name="20% - Accent4 21 2" xfId="673"/>
    <cellStyle name="20% - Accent4 21 2 2" xfId="4543"/>
    <cellStyle name="20% - Accent4 21 3" xfId="4542"/>
    <cellStyle name="20% - Accent4 21_draft transactions report_052009_rvsd" xfId="674"/>
    <cellStyle name="20% - Accent4 22" xfId="675"/>
    <cellStyle name="20% - Accent4 22 2" xfId="676"/>
    <cellStyle name="20% - Accent4 22 2 2" xfId="4545"/>
    <cellStyle name="20% - Accent4 22 3" xfId="4544"/>
    <cellStyle name="20% - Accent4 22_draft transactions report_052009_rvsd" xfId="677"/>
    <cellStyle name="20% - Accent4 23" xfId="678"/>
    <cellStyle name="20% - Accent4 23 2" xfId="679"/>
    <cellStyle name="20% - Accent4 23 2 2" xfId="4547"/>
    <cellStyle name="20% - Accent4 23 3" xfId="4546"/>
    <cellStyle name="20% - Accent4 23_draft transactions report_052009_rvsd" xfId="680"/>
    <cellStyle name="20% - Accent4 24" xfId="681"/>
    <cellStyle name="20% - Accent4 24 2" xfId="682"/>
    <cellStyle name="20% - Accent4 24 2 2" xfId="4549"/>
    <cellStyle name="20% - Accent4 24 3" xfId="4548"/>
    <cellStyle name="20% - Accent4 24_draft transactions report_052009_rvsd" xfId="683"/>
    <cellStyle name="20% - Accent4 25" xfId="684"/>
    <cellStyle name="20% - Accent4 25 2" xfId="685"/>
    <cellStyle name="20% - Accent4 25 2 2" xfId="4551"/>
    <cellStyle name="20% - Accent4 25 3" xfId="4550"/>
    <cellStyle name="20% - Accent4 25_draft transactions report_052009_rvsd" xfId="686"/>
    <cellStyle name="20% - Accent4 26" xfId="687"/>
    <cellStyle name="20% - Accent4 26 2" xfId="688"/>
    <cellStyle name="20% - Accent4 26 2 2" xfId="4553"/>
    <cellStyle name="20% - Accent4 26 3" xfId="4552"/>
    <cellStyle name="20% - Accent4 26_draft transactions report_052009_rvsd" xfId="689"/>
    <cellStyle name="20% - Accent4 27" xfId="690"/>
    <cellStyle name="20% - Accent4 27 2" xfId="691"/>
    <cellStyle name="20% - Accent4 27 2 2" xfId="4555"/>
    <cellStyle name="20% - Accent4 27 3" xfId="4554"/>
    <cellStyle name="20% - Accent4 27_draft transactions report_052009_rvsd" xfId="692"/>
    <cellStyle name="20% - Accent4 28" xfId="693"/>
    <cellStyle name="20% - Accent4 28 2" xfId="694"/>
    <cellStyle name="20% - Accent4 28 2 2" xfId="4557"/>
    <cellStyle name="20% - Accent4 28 3" xfId="4556"/>
    <cellStyle name="20% - Accent4 28_draft transactions report_052009_rvsd" xfId="695"/>
    <cellStyle name="20% - Accent4 29" xfId="696"/>
    <cellStyle name="20% - Accent4 29 2" xfId="697"/>
    <cellStyle name="20% - Accent4 29 2 2" xfId="4559"/>
    <cellStyle name="20% - Accent4 29 3" xfId="4558"/>
    <cellStyle name="20% - Accent4 29_draft transactions report_052009_rvsd" xfId="698"/>
    <cellStyle name="20% - Accent4 3" xfId="699"/>
    <cellStyle name="20% - Accent4 3 2" xfId="700"/>
    <cellStyle name="20% - Accent4 3 2 2" xfId="701"/>
    <cellStyle name="20% - Accent4 3 2 2 2" xfId="4562"/>
    <cellStyle name="20% - Accent4 3 2 3" xfId="4561"/>
    <cellStyle name="20% - Accent4 3 2_draft transactions report_052009_rvsd" xfId="702"/>
    <cellStyle name="20% - Accent4 3 3" xfId="703"/>
    <cellStyle name="20% - Accent4 3 3 2" xfId="4563"/>
    <cellStyle name="20% - Accent4 3 4" xfId="4560"/>
    <cellStyle name="20% - Accent4 3_draft transactions report_052009_rvsd" xfId="704"/>
    <cellStyle name="20% - Accent4 30" xfId="705"/>
    <cellStyle name="20% - Accent4 30 2" xfId="706"/>
    <cellStyle name="20% - Accent4 30 2 2" xfId="4565"/>
    <cellStyle name="20% - Accent4 30 3" xfId="4564"/>
    <cellStyle name="20% - Accent4 30_draft transactions report_052009_rvsd" xfId="707"/>
    <cellStyle name="20% - Accent4 31" xfId="708"/>
    <cellStyle name="20% - Accent4 31 2" xfId="709"/>
    <cellStyle name="20% - Accent4 31 2 2" xfId="4567"/>
    <cellStyle name="20% - Accent4 31 3" xfId="4566"/>
    <cellStyle name="20% - Accent4 31_draft transactions report_052009_rvsd" xfId="710"/>
    <cellStyle name="20% - Accent4 32" xfId="711"/>
    <cellStyle name="20% - Accent4 32 2" xfId="712"/>
    <cellStyle name="20% - Accent4 32 2 2" xfId="4569"/>
    <cellStyle name="20% - Accent4 32 3" xfId="4568"/>
    <cellStyle name="20% - Accent4 32_draft transactions report_052009_rvsd" xfId="713"/>
    <cellStyle name="20% - Accent4 33" xfId="714"/>
    <cellStyle name="20% - Accent4 33 2" xfId="4570"/>
    <cellStyle name="20% - Accent4 34" xfId="715"/>
    <cellStyle name="20% - Accent4 34 2" xfId="4571"/>
    <cellStyle name="20% - Accent4 35" xfId="716"/>
    <cellStyle name="20% - Accent4 35 2" xfId="4572"/>
    <cellStyle name="20% - Accent4 36" xfId="717"/>
    <cellStyle name="20% - Accent4 36 2" xfId="4573"/>
    <cellStyle name="20% - Accent4 37" xfId="718"/>
    <cellStyle name="20% - Accent4 37 2" xfId="4574"/>
    <cellStyle name="20% - Accent4 38" xfId="719"/>
    <cellStyle name="20% - Accent4 38 2" xfId="4575"/>
    <cellStyle name="20% - Accent4 39" xfId="720"/>
    <cellStyle name="20% - Accent4 39 2" xfId="4576"/>
    <cellStyle name="20% - Accent4 4" xfId="721"/>
    <cellStyle name="20% - Accent4 4 2" xfId="722"/>
    <cellStyle name="20% - Accent4 4 2 2" xfId="723"/>
    <cellStyle name="20% - Accent4 4 2 2 2" xfId="4579"/>
    <cellStyle name="20% - Accent4 4 2 3" xfId="4578"/>
    <cellStyle name="20% - Accent4 4 2_draft transactions report_052009_rvsd" xfId="724"/>
    <cellStyle name="20% - Accent4 4 3" xfId="725"/>
    <cellStyle name="20% - Accent4 4 3 2" xfId="4580"/>
    <cellStyle name="20% - Accent4 4 4" xfId="4577"/>
    <cellStyle name="20% - Accent4 4_draft transactions report_052009_rvsd" xfId="726"/>
    <cellStyle name="20% - Accent4 40" xfId="727"/>
    <cellStyle name="20% - Accent4 40 2" xfId="4581"/>
    <cellStyle name="20% - Accent4 41" xfId="728"/>
    <cellStyle name="20% - Accent4 41 2" xfId="4582"/>
    <cellStyle name="20% - Accent4 42" xfId="729"/>
    <cellStyle name="20% - Accent4 42 2" xfId="4583"/>
    <cellStyle name="20% - Accent4 43" xfId="730"/>
    <cellStyle name="20% - Accent4 43 2" xfId="4584"/>
    <cellStyle name="20% - Accent4 44" xfId="731"/>
    <cellStyle name="20% - Accent4 44 2" xfId="4585"/>
    <cellStyle name="20% - Accent4 45" xfId="732"/>
    <cellStyle name="20% - Accent4 45 2" xfId="4586"/>
    <cellStyle name="20% - Accent4 46" xfId="733"/>
    <cellStyle name="20% - Accent4 46 2" xfId="4587"/>
    <cellStyle name="20% - Accent4 47" xfId="734"/>
    <cellStyle name="20% - Accent4 47 2" xfId="4588"/>
    <cellStyle name="20% - Accent4 48" xfId="735"/>
    <cellStyle name="20% - Accent4 48 2" xfId="4589"/>
    <cellStyle name="20% - Accent4 49" xfId="736"/>
    <cellStyle name="20% - Accent4 49 2" xfId="4590"/>
    <cellStyle name="20% - Accent4 5" xfId="737"/>
    <cellStyle name="20% - Accent4 5 2" xfId="738"/>
    <cellStyle name="20% - Accent4 5 2 2" xfId="739"/>
    <cellStyle name="20% - Accent4 5 2 2 2" xfId="4593"/>
    <cellStyle name="20% - Accent4 5 2 3" xfId="4592"/>
    <cellStyle name="20% - Accent4 5 2_draft transactions report_052009_rvsd" xfId="740"/>
    <cellStyle name="20% - Accent4 5 3" xfId="741"/>
    <cellStyle name="20% - Accent4 5 3 2" xfId="4594"/>
    <cellStyle name="20% - Accent4 5 4" xfId="4591"/>
    <cellStyle name="20% - Accent4 5_draft transactions report_052009_rvsd" xfId="742"/>
    <cellStyle name="20% - Accent4 50" xfId="743"/>
    <cellStyle name="20% - Accent4 50 2" xfId="4595"/>
    <cellStyle name="20% - Accent4 51" xfId="744"/>
    <cellStyle name="20% - Accent4 51 2" xfId="4596"/>
    <cellStyle name="20% - Accent4 52" xfId="745"/>
    <cellStyle name="20% - Accent4 52 2" xfId="4597"/>
    <cellStyle name="20% - Accent4 53" xfId="746"/>
    <cellStyle name="20% - Accent4 53 2" xfId="4598"/>
    <cellStyle name="20% - Accent4 54" xfId="747"/>
    <cellStyle name="20% - Accent4 54 2" xfId="4599"/>
    <cellStyle name="20% - Accent4 55" xfId="748"/>
    <cellStyle name="20% - Accent4 55 2" xfId="4600"/>
    <cellStyle name="20% - Accent4 56" xfId="749"/>
    <cellStyle name="20% - Accent4 56 2" xfId="4601"/>
    <cellStyle name="20% - Accent4 57" xfId="750"/>
    <cellStyle name="20% - Accent4 57 2" xfId="4602"/>
    <cellStyle name="20% - Accent4 58" xfId="751"/>
    <cellStyle name="20% - Accent4 58 2" xfId="4603"/>
    <cellStyle name="20% - Accent4 59" xfId="752"/>
    <cellStyle name="20% - Accent4 59 2" xfId="4604"/>
    <cellStyle name="20% - Accent4 6" xfId="753"/>
    <cellStyle name="20% - Accent4 6 2" xfId="754"/>
    <cellStyle name="20% - Accent4 6 2 2" xfId="755"/>
    <cellStyle name="20% - Accent4 6 2 2 2" xfId="4607"/>
    <cellStyle name="20% - Accent4 6 2 3" xfId="4606"/>
    <cellStyle name="20% - Accent4 6 2_draft transactions report_052009_rvsd" xfId="756"/>
    <cellStyle name="20% - Accent4 6 3" xfId="757"/>
    <cellStyle name="20% - Accent4 6 3 2" xfId="4608"/>
    <cellStyle name="20% - Accent4 6 4" xfId="4605"/>
    <cellStyle name="20% - Accent4 6_draft transactions report_052009_rvsd" xfId="758"/>
    <cellStyle name="20% - Accent4 60" xfId="759"/>
    <cellStyle name="20% - Accent4 60 2" xfId="4609"/>
    <cellStyle name="20% - Accent4 61" xfId="760"/>
    <cellStyle name="20% - Accent4 61 2" xfId="4610"/>
    <cellStyle name="20% - Accent4 62" xfId="761"/>
    <cellStyle name="20% - Accent4 62 2" xfId="4611"/>
    <cellStyle name="20% - Accent4 63" xfId="762"/>
    <cellStyle name="20% - Accent4 63 2" xfId="4612"/>
    <cellStyle name="20% - Accent4 64" xfId="763"/>
    <cellStyle name="20% - Accent4 64 2" xfId="4613"/>
    <cellStyle name="20% - Accent4 65" xfId="764"/>
    <cellStyle name="20% - Accent4 65 2" xfId="4614"/>
    <cellStyle name="20% - Accent4 66" xfId="765"/>
    <cellStyle name="20% - Accent4 66 2" xfId="4615"/>
    <cellStyle name="20% - Accent4 67" xfId="766"/>
    <cellStyle name="20% - Accent4 67 2" xfId="4616"/>
    <cellStyle name="20% - Accent4 68" xfId="767"/>
    <cellStyle name="20% - Accent4 68 2" xfId="4617"/>
    <cellStyle name="20% - Accent4 69" xfId="768"/>
    <cellStyle name="20% - Accent4 69 2" xfId="4618"/>
    <cellStyle name="20% - Accent4 7" xfId="769"/>
    <cellStyle name="20% - Accent4 7 2" xfId="770"/>
    <cellStyle name="20% - Accent4 7 2 2" xfId="771"/>
    <cellStyle name="20% - Accent4 7 2 2 2" xfId="4621"/>
    <cellStyle name="20% - Accent4 7 2 3" xfId="4620"/>
    <cellStyle name="20% - Accent4 7 2_draft transactions report_052009_rvsd" xfId="772"/>
    <cellStyle name="20% - Accent4 7 3" xfId="773"/>
    <cellStyle name="20% - Accent4 7 3 2" xfId="4622"/>
    <cellStyle name="20% - Accent4 7 4" xfId="4619"/>
    <cellStyle name="20% - Accent4 7_draft transactions report_052009_rvsd" xfId="774"/>
    <cellStyle name="20% - Accent4 70" xfId="775"/>
    <cellStyle name="20% - Accent4 70 2" xfId="4623"/>
    <cellStyle name="20% - Accent4 71" xfId="776"/>
    <cellStyle name="20% - Accent4 71 2" xfId="4624"/>
    <cellStyle name="20% - Accent4 72" xfId="777"/>
    <cellStyle name="20% - Accent4 72 2" xfId="4625"/>
    <cellStyle name="20% - Accent4 73" xfId="778"/>
    <cellStyle name="20% - Accent4 73 2" xfId="4626"/>
    <cellStyle name="20% - Accent4 74" xfId="779"/>
    <cellStyle name="20% - Accent4 74 2" xfId="4627"/>
    <cellStyle name="20% - Accent4 75" xfId="780"/>
    <cellStyle name="20% - Accent4 75 2" xfId="4628"/>
    <cellStyle name="20% - Accent4 76" xfId="781"/>
    <cellStyle name="20% - Accent4 76 2" xfId="4629"/>
    <cellStyle name="20% - Accent4 77" xfId="782"/>
    <cellStyle name="20% - Accent4 77 2" xfId="4630"/>
    <cellStyle name="20% - Accent4 78" xfId="783"/>
    <cellStyle name="20% - Accent4 78 2" xfId="4631"/>
    <cellStyle name="20% - Accent4 79" xfId="784"/>
    <cellStyle name="20% - Accent4 79 2" xfId="4632"/>
    <cellStyle name="20% - Accent4 8" xfId="785"/>
    <cellStyle name="20% - Accent4 8 2" xfId="786"/>
    <cellStyle name="20% - Accent4 8 2 2" xfId="787"/>
    <cellStyle name="20% - Accent4 8 2 2 2" xfId="4635"/>
    <cellStyle name="20% - Accent4 8 2 3" xfId="4634"/>
    <cellStyle name="20% - Accent4 8 2_draft transactions report_052009_rvsd" xfId="788"/>
    <cellStyle name="20% - Accent4 8 3" xfId="789"/>
    <cellStyle name="20% - Accent4 8 3 2" xfId="4636"/>
    <cellStyle name="20% - Accent4 8 4" xfId="4633"/>
    <cellStyle name="20% - Accent4 8_draft transactions report_052009_rvsd" xfId="790"/>
    <cellStyle name="20% - Accent4 80" xfId="791"/>
    <cellStyle name="20% - Accent4 80 2" xfId="4637"/>
    <cellStyle name="20% - Accent4 81" xfId="792"/>
    <cellStyle name="20% - Accent4 81 2" xfId="4638"/>
    <cellStyle name="20% - Accent4 82" xfId="793"/>
    <cellStyle name="20% - Accent4 82 2" xfId="4639"/>
    <cellStyle name="20% - Accent4 83" xfId="794"/>
    <cellStyle name="20% - Accent4 83 2" xfId="4640"/>
    <cellStyle name="20% - Accent4 84" xfId="795"/>
    <cellStyle name="20% - Accent4 84 2" xfId="4641"/>
    <cellStyle name="20% - Accent4 85" xfId="796"/>
    <cellStyle name="20% - Accent4 85 2" xfId="4642"/>
    <cellStyle name="20% - Accent4 86" xfId="797"/>
    <cellStyle name="20% - Accent4 86 2" xfId="4643"/>
    <cellStyle name="20% - Accent4 87" xfId="798"/>
    <cellStyle name="20% - Accent4 87 2" xfId="4644"/>
    <cellStyle name="20% - Accent4 88" xfId="799"/>
    <cellStyle name="20% - Accent4 88 2" xfId="4645"/>
    <cellStyle name="20% - Accent4 89" xfId="800"/>
    <cellStyle name="20% - Accent4 89 2" xfId="4646"/>
    <cellStyle name="20% - Accent4 9" xfId="801"/>
    <cellStyle name="20% - Accent4 9 2" xfId="802"/>
    <cellStyle name="20% - Accent4 9 2 2" xfId="803"/>
    <cellStyle name="20% - Accent4 9 2 2 2" xfId="4649"/>
    <cellStyle name="20% - Accent4 9 2 3" xfId="4648"/>
    <cellStyle name="20% - Accent4 9 2_draft transactions report_052009_rvsd" xfId="804"/>
    <cellStyle name="20% - Accent4 9 3" xfId="805"/>
    <cellStyle name="20% - Accent4 9 3 2" xfId="4650"/>
    <cellStyle name="20% - Accent4 9 4" xfId="4647"/>
    <cellStyle name="20% - Accent4 9_draft transactions report_052009_rvsd" xfId="806"/>
    <cellStyle name="20% - Accent4 90" xfId="807"/>
    <cellStyle name="20% - Accent4 90 2" xfId="4651"/>
    <cellStyle name="20% - Accent4 91" xfId="808"/>
    <cellStyle name="20% - Accent4 91 2" xfId="4652"/>
    <cellStyle name="20% - Accent4 92" xfId="809"/>
    <cellStyle name="20% - Accent4 92 2" xfId="4653"/>
    <cellStyle name="20% - Accent4 93" xfId="810"/>
    <cellStyle name="20% - Accent4 93 2" xfId="4654"/>
    <cellStyle name="20% - Accent4 94" xfId="811"/>
    <cellStyle name="20% - Accent4 94 2" xfId="4655"/>
    <cellStyle name="20% - Accent4 95" xfId="812"/>
    <cellStyle name="20% - Accent4 95 2" xfId="4656"/>
    <cellStyle name="20% - Accent4 96" xfId="813"/>
    <cellStyle name="20% - Accent4 96 2" xfId="4657"/>
    <cellStyle name="20% - Accent4 97" xfId="814"/>
    <cellStyle name="20% - Accent4 97 2" xfId="4658"/>
    <cellStyle name="20% - Accent4 98" xfId="815"/>
    <cellStyle name="20% - Accent4 98 2" xfId="4659"/>
    <cellStyle name="20% - Accent4 99" xfId="816"/>
    <cellStyle name="20% - Accent4 99 2" xfId="4660"/>
    <cellStyle name="20% - Accent5" xfId="817" builtinId="46" customBuiltin="1"/>
    <cellStyle name="20% - Accent5 10" xfId="818"/>
    <cellStyle name="20% - Accent5 10 2" xfId="819"/>
    <cellStyle name="20% - Accent5 10 2 2" xfId="4663"/>
    <cellStyle name="20% - Accent5 10 3" xfId="4662"/>
    <cellStyle name="20% - Accent5 10_draft transactions report_052009_rvsd" xfId="820"/>
    <cellStyle name="20% - Accent5 100" xfId="821"/>
    <cellStyle name="20% - Accent5 100 2" xfId="4664"/>
    <cellStyle name="20% - Accent5 101" xfId="822"/>
    <cellStyle name="20% - Accent5 101 2" xfId="4665"/>
    <cellStyle name="20% - Accent5 102" xfId="823"/>
    <cellStyle name="20% - Accent5 102 2" xfId="4666"/>
    <cellStyle name="20% - Accent5 103" xfId="824"/>
    <cellStyle name="20% - Accent5 103 2" xfId="4667"/>
    <cellStyle name="20% - Accent5 104" xfId="825"/>
    <cellStyle name="20% - Accent5 104 2" xfId="4668"/>
    <cellStyle name="20% - Accent5 105" xfId="826"/>
    <cellStyle name="20% - Accent5 105 2" xfId="4669"/>
    <cellStyle name="20% - Accent5 106" xfId="827"/>
    <cellStyle name="20% - Accent5 106 2" xfId="4670"/>
    <cellStyle name="20% - Accent5 107" xfId="828"/>
    <cellStyle name="20% - Accent5 107 2" xfId="4671"/>
    <cellStyle name="20% - Accent5 108" xfId="829"/>
    <cellStyle name="20% - Accent5 108 2" xfId="4672"/>
    <cellStyle name="20% - Accent5 109" xfId="830"/>
    <cellStyle name="20% - Accent5 109 2" xfId="4673"/>
    <cellStyle name="20% - Accent5 11" xfId="831"/>
    <cellStyle name="20% - Accent5 11 2" xfId="832"/>
    <cellStyle name="20% - Accent5 11 2 2" xfId="4675"/>
    <cellStyle name="20% - Accent5 11 3" xfId="4674"/>
    <cellStyle name="20% - Accent5 11_draft transactions report_052009_rvsd" xfId="833"/>
    <cellStyle name="20% - Accent5 110" xfId="834"/>
    <cellStyle name="20% - Accent5 110 2" xfId="4676"/>
    <cellStyle name="20% - Accent5 111" xfId="835"/>
    <cellStyle name="20% - Accent5 111 2" xfId="4677"/>
    <cellStyle name="20% - Accent5 112" xfId="836"/>
    <cellStyle name="20% - Accent5 112 2" xfId="4678"/>
    <cellStyle name="20% - Accent5 113" xfId="837"/>
    <cellStyle name="20% - Accent5 113 2" xfId="4679"/>
    <cellStyle name="20% - Accent5 114" xfId="838"/>
    <cellStyle name="20% - Accent5 114 2" xfId="4680"/>
    <cellStyle name="20% - Accent5 115" xfId="839"/>
    <cellStyle name="20% - Accent5 115 2" xfId="4681"/>
    <cellStyle name="20% - Accent5 116" xfId="840"/>
    <cellStyle name="20% - Accent5 116 2" xfId="4682"/>
    <cellStyle name="20% - Accent5 117" xfId="841"/>
    <cellStyle name="20% - Accent5 117 2" xfId="4683"/>
    <cellStyle name="20% - Accent5 118" xfId="842"/>
    <cellStyle name="20% - Accent5 118 2" xfId="4684"/>
    <cellStyle name="20% - Accent5 119" xfId="3112"/>
    <cellStyle name="20% - Accent5 119 2" xfId="6202"/>
    <cellStyle name="20% - Accent5 12" xfId="843"/>
    <cellStyle name="20% - Accent5 12 2" xfId="844"/>
    <cellStyle name="20% - Accent5 12 2 2" xfId="4686"/>
    <cellStyle name="20% - Accent5 12 3" xfId="4685"/>
    <cellStyle name="20% - Accent5 12_draft transactions report_052009_rvsd" xfId="845"/>
    <cellStyle name="20% - Accent5 120" xfId="3127"/>
    <cellStyle name="20% - Accent5 120 2" xfId="6217"/>
    <cellStyle name="20% - Accent5 121" xfId="3140"/>
    <cellStyle name="20% - Accent5 121 2" xfId="6230"/>
    <cellStyle name="20% - Accent5 122" xfId="3152"/>
    <cellStyle name="20% - Accent5 123" xfId="3194"/>
    <cellStyle name="20% - Accent5 124" xfId="3218"/>
    <cellStyle name="20% - Accent5 125" xfId="3260"/>
    <cellStyle name="20% - Accent5 126" xfId="3302"/>
    <cellStyle name="20% - Accent5 127" xfId="3361"/>
    <cellStyle name="20% - Accent5 127 2" xfId="6241"/>
    <cellStyle name="20% - Accent5 128" xfId="3376"/>
    <cellStyle name="20% - Accent5 128 2" xfId="6256"/>
    <cellStyle name="20% - Accent5 129" xfId="3389"/>
    <cellStyle name="20% - Accent5 129 2" xfId="6269"/>
    <cellStyle name="20% - Accent5 13" xfId="846"/>
    <cellStyle name="20% - Accent5 13 2" xfId="847"/>
    <cellStyle name="20% - Accent5 13 2 2" xfId="4688"/>
    <cellStyle name="20% - Accent5 13 3" xfId="4687"/>
    <cellStyle name="20% - Accent5 13_draft transactions report_052009_rvsd" xfId="848"/>
    <cellStyle name="20% - Accent5 130" xfId="3400"/>
    <cellStyle name="20% - Accent5 130 2" xfId="6280"/>
    <cellStyle name="20% - Accent5 131" xfId="3415"/>
    <cellStyle name="20% - Accent5 131 2" xfId="6295"/>
    <cellStyle name="20% - Accent5 132" xfId="3428"/>
    <cellStyle name="20% - Accent5 132 2" xfId="6308"/>
    <cellStyle name="20% - Accent5 133" xfId="3441"/>
    <cellStyle name="20% - Accent5 133 2" xfId="6321"/>
    <cellStyle name="20% - Accent5 134" xfId="3454"/>
    <cellStyle name="20% - Accent5 134 2" xfId="6334"/>
    <cellStyle name="20% - Accent5 135" xfId="3466"/>
    <cellStyle name="20% - Accent5 136" xfId="3508"/>
    <cellStyle name="20% - Accent5 137" xfId="3532"/>
    <cellStyle name="20% - Accent5 138" xfId="3591"/>
    <cellStyle name="20% - Accent5 138 2" xfId="6345"/>
    <cellStyle name="20% - Accent5 139" xfId="3620"/>
    <cellStyle name="20% - Accent5 139 2" xfId="6360"/>
    <cellStyle name="20% - Accent5 14" xfId="849"/>
    <cellStyle name="20% - Accent5 14 2" xfId="850"/>
    <cellStyle name="20% - Accent5 14 2 2" xfId="4690"/>
    <cellStyle name="20% - Accent5 14 3" xfId="4689"/>
    <cellStyle name="20% - Accent5 14_draft transactions report_052009_rvsd" xfId="851"/>
    <cellStyle name="20% - Accent5 140" xfId="3633"/>
    <cellStyle name="20% - Accent5 140 2" xfId="6373"/>
    <cellStyle name="20% - Accent5 141" xfId="3646"/>
    <cellStyle name="20% - Accent5 141 2" xfId="6386"/>
    <cellStyle name="20% - Accent5 142" xfId="3659"/>
    <cellStyle name="20% - Accent5 142 2" xfId="6399"/>
    <cellStyle name="20% - Accent5 143" xfId="3672"/>
    <cellStyle name="20% - Accent5 143 2" xfId="6412"/>
    <cellStyle name="20% - Accent5 144" xfId="3685"/>
    <cellStyle name="20% - Accent5 144 2" xfId="6425"/>
    <cellStyle name="20% - Accent5 145" xfId="3698"/>
    <cellStyle name="20% - Accent5 145 2" xfId="6438"/>
    <cellStyle name="20% - Accent5 146" xfId="3712"/>
    <cellStyle name="20% - Accent5 146 2" xfId="6451"/>
    <cellStyle name="20% - Accent5 147" xfId="3607"/>
    <cellStyle name="20% - Accent5 148" xfId="3751"/>
    <cellStyle name="20% - Accent5 149" xfId="3775"/>
    <cellStyle name="20% - Accent5 15" xfId="852"/>
    <cellStyle name="20% - Accent5 15 2" xfId="853"/>
    <cellStyle name="20% - Accent5 15 2 2" xfId="4692"/>
    <cellStyle name="20% - Accent5 15 3" xfId="4691"/>
    <cellStyle name="20% - Accent5 15_draft transactions report_052009_rvsd" xfId="854"/>
    <cellStyle name="20% - Accent5 150" xfId="3834"/>
    <cellStyle name="20% - Accent5 151" xfId="3876"/>
    <cellStyle name="20% - Accent5 152" xfId="3988"/>
    <cellStyle name="20% - Accent5 153" xfId="4661"/>
    <cellStyle name="20% - Accent5 16" xfId="855"/>
    <cellStyle name="20% - Accent5 16 2" xfId="856"/>
    <cellStyle name="20% - Accent5 16 2 2" xfId="4694"/>
    <cellStyle name="20% - Accent5 16 3" xfId="4693"/>
    <cellStyle name="20% - Accent5 16_draft transactions report_052009_rvsd" xfId="857"/>
    <cellStyle name="20% - Accent5 17" xfId="858"/>
    <cellStyle name="20% - Accent5 17 2" xfId="859"/>
    <cellStyle name="20% - Accent5 17 2 2" xfId="4696"/>
    <cellStyle name="20% - Accent5 17 3" xfId="4695"/>
    <cellStyle name="20% - Accent5 17_draft transactions report_052009_rvsd" xfId="860"/>
    <cellStyle name="20% - Accent5 18" xfId="861"/>
    <cellStyle name="20% - Accent5 18 2" xfId="862"/>
    <cellStyle name="20% - Accent5 18 2 2" xfId="4698"/>
    <cellStyle name="20% - Accent5 18 3" xfId="4697"/>
    <cellStyle name="20% - Accent5 18_draft transactions report_052009_rvsd" xfId="863"/>
    <cellStyle name="20% - Accent5 19" xfId="864"/>
    <cellStyle name="20% - Accent5 19 2" xfId="865"/>
    <cellStyle name="20% - Accent5 19 2 2" xfId="4700"/>
    <cellStyle name="20% - Accent5 19 3" xfId="4699"/>
    <cellStyle name="20% - Accent5 19_draft transactions report_052009_rvsd" xfId="866"/>
    <cellStyle name="20% - Accent5 2" xfId="867"/>
    <cellStyle name="20% - Accent5 2 2" xfId="868"/>
    <cellStyle name="20% - Accent5 2 2 2" xfId="869"/>
    <cellStyle name="20% - Accent5 2 2 2 2" xfId="4703"/>
    <cellStyle name="20% - Accent5 2 2 3" xfId="4702"/>
    <cellStyle name="20% - Accent5 2 2_draft transactions report_052009_rvsd" xfId="870"/>
    <cellStyle name="20% - Accent5 2 3" xfId="871"/>
    <cellStyle name="20% - Accent5 2 3 2" xfId="4704"/>
    <cellStyle name="20% - Accent5 2 4" xfId="4701"/>
    <cellStyle name="20% - Accent5 2_draft transactions report_052009_rvsd" xfId="872"/>
    <cellStyle name="20% - Accent5 20" xfId="873"/>
    <cellStyle name="20% - Accent5 20 2" xfId="874"/>
    <cellStyle name="20% - Accent5 20 2 2" xfId="4706"/>
    <cellStyle name="20% - Accent5 20 3" xfId="4705"/>
    <cellStyle name="20% - Accent5 20_draft transactions report_052009_rvsd" xfId="875"/>
    <cellStyle name="20% - Accent5 21" xfId="876"/>
    <cellStyle name="20% - Accent5 21 2" xfId="877"/>
    <cellStyle name="20% - Accent5 21 2 2" xfId="4708"/>
    <cellStyle name="20% - Accent5 21 3" xfId="4707"/>
    <cellStyle name="20% - Accent5 21_draft transactions report_052009_rvsd" xfId="878"/>
    <cellStyle name="20% - Accent5 22" xfId="879"/>
    <cellStyle name="20% - Accent5 22 2" xfId="880"/>
    <cellStyle name="20% - Accent5 22 2 2" xfId="4710"/>
    <cellStyle name="20% - Accent5 22 3" xfId="4709"/>
    <cellStyle name="20% - Accent5 22_draft transactions report_052009_rvsd" xfId="881"/>
    <cellStyle name="20% - Accent5 23" xfId="882"/>
    <cellStyle name="20% - Accent5 23 2" xfId="883"/>
    <cellStyle name="20% - Accent5 23 2 2" xfId="4712"/>
    <cellStyle name="20% - Accent5 23 3" xfId="4711"/>
    <cellStyle name="20% - Accent5 23_draft transactions report_052009_rvsd" xfId="884"/>
    <cellStyle name="20% - Accent5 24" xfId="885"/>
    <cellStyle name="20% - Accent5 24 2" xfId="886"/>
    <cellStyle name="20% - Accent5 24 2 2" xfId="4714"/>
    <cellStyle name="20% - Accent5 24 3" xfId="4713"/>
    <cellStyle name="20% - Accent5 24_draft transactions report_052009_rvsd" xfId="887"/>
    <cellStyle name="20% - Accent5 25" xfId="888"/>
    <cellStyle name="20% - Accent5 25 2" xfId="889"/>
    <cellStyle name="20% - Accent5 25 2 2" xfId="4716"/>
    <cellStyle name="20% - Accent5 25 3" xfId="4715"/>
    <cellStyle name="20% - Accent5 25_draft transactions report_052009_rvsd" xfId="890"/>
    <cellStyle name="20% - Accent5 26" xfId="891"/>
    <cellStyle name="20% - Accent5 26 2" xfId="892"/>
    <cellStyle name="20% - Accent5 26 2 2" xfId="4718"/>
    <cellStyle name="20% - Accent5 26 3" xfId="4717"/>
    <cellStyle name="20% - Accent5 26_draft transactions report_052009_rvsd" xfId="893"/>
    <cellStyle name="20% - Accent5 27" xfId="894"/>
    <cellStyle name="20% - Accent5 27 2" xfId="895"/>
    <cellStyle name="20% - Accent5 27 2 2" xfId="4720"/>
    <cellStyle name="20% - Accent5 27 3" xfId="4719"/>
    <cellStyle name="20% - Accent5 27_draft transactions report_052009_rvsd" xfId="896"/>
    <cellStyle name="20% - Accent5 28" xfId="897"/>
    <cellStyle name="20% - Accent5 28 2" xfId="898"/>
    <cellStyle name="20% - Accent5 28 2 2" xfId="4722"/>
    <cellStyle name="20% - Accent5 28 3" xfId="4721"/>
    <cellStyle name="20% - Accent5 28_draft transactions report_052009_rvsd" xfId="899"/>
    <cellStyle name="20% - Accent5 29" xfId="900"/>
    <cellStyle name="20% - Accent5 29 2" xfId="901"/>
    <cellStyle name="20% - Accent5 29 2 2" xfId="4724"/>
    <cellStyle name="20% - Accent5 29 3" xfId="4723"/>
    <cellStyle name="20% - Accent5 29_draft transactions report_052009_rvsd" xfId="902"/>
    <cellStyle name="20% - Accent5 3" xfId="903"/>
    <cellStyle name="20% - Accent5 3 2" xfId="904"/>
    <cellStyle name="20% - Accent5 3 2 2" xfId="905"/>
    <cellStyle name="20% - Accent5 3 2 2 2" xfId="4727"/>
    <cellStyle name="20% - Accent5 3 2 3" xfId="4726"/>
    <cellStyle name="20% - Accent5 3 2_draft transactions report_052009_rvsd" xfId="906"/>
    <cellStyle name="20% - Accent5 3 3" xfId="907"/>
    <cellStyle name="20% - Accent5 3 3 2" xfId="4728"/>
    <cellStyle name="20% - Accent5 3 4" xfId="4725"/>
    <cellStyle name="20% - Accent5 3_draft transactions report_052009_rvsd" xfId="908"/>
    <cellStyle name="20% - Accent5 30" xfId="909"/>
    <cellStyle name="20% - Accent5 30 2" xfId="910"/>
    <cellStyle name="20% - Accent5 30 2 2" xfId="4730"/>
    <cellStyle name="20% - Accent5 30 3" xfId="4729"/>
    <cellStyle name="20% - Accent5 30_draft transactions report_052009_rvsd" xfId="911"/>
    <cellStyle name="20% - Accent5 31" xfId="912"/>
    <cellStyle name="20% - Accent5 31 2" xfId="913"/>
    <cellStyle name="20% - Accent5 31 2 2" xfId="4732"/>
    <cellStyle name="20% - Accent5 31 3" xfId="4731"/>
    <cellStyle name="20% - Accent5 31_draft transactions report_052009_rvsd" xfId="914"/>
    <cellStyle name="20% - Accent5 32" xfId="915"/>
    <cellStyle name="20% - Accent5 32 2" xfId="916"/>
    <cellStyle name="20% - Accent5 32 2 2" xfId="4734"/>
    <cellStyle name="20% - Accent5 32 3" xfId="4733"/>
    <cellStyle name="20% - Accent5 32_draft transactions report_052009_rvsd" xfId="917"/>
    <cellStyle name="20% - Accent5 33" xfId="918"/>
    <cellStyle name="20% - Accent5 33 2" xfId="4735"/>
    <cellStyle name="20% - Accent5 34" xfId="919"/>
    <cellStyle name="20% - Accent5 34 2" xfId="4736"/>
    <cellStyle name="20% - Accent5 35" xfId="920"/>
    <cellStyle name="20% - Accent5 35 2" xfId="4737"/>
    <cellStyle name="20% - Accent5 36" xfId="921"/>
    <cellStyle name="20% - Accent5 36 2" xfId="4738"/>
    <cellStyle name="20% - Accent5 37" xfId="922"/>
    <cellStyle name="20% - Accent5 37 2" xfId="4739"/>
    <cellStyle name="20% - Accent5 38" xfId="923"/>
    <cellStyle name="20% - Accent5 38 2" xfId="4740"/>
    <cellStyle name="20% - Accent5 39" xfId="924"/>
    <cellStyle name="20% - Accent5 39 2" xfId="4741"/>
    <cellStyle name="20% - Accent5 4" xfId="925"/>
    <cellStyle name="20% - Accent5 4 2" xfId="926"/>
    <cellStyle name="20% - Accent5 4 2 2" xfId="927"/>
    <cellStyle name="20% - Accent5 4 2 2 2" xfId="4744"/>
    <cellStyle name="20% - Accent5 4 2 3" xfId="4743"/>
    <cellStyle name="20% - Accent5 4 2_draft transactions report_052009_rvsd" xfId="928"/>
    <cellStyle name="20% - Accent5 4 3" xfId="929"/>
    <cellStyle name="20% - Accent5 4 3 2" xfId="4745"/>
    <cellStyle name="20% - Accent5 4 4" xfId="4742"/>
    <cellStyle name="20% - Accent5 4_draft transactions report_052009_rvsd" xfId="930"/>
    <cellStyle name="20% - Accent5 40" xfId="931"/>
    <cellStyle name="20% - Accent5 40 2" xfId="4746"/>
    <cellStyle name="20% - Accent5 41" xfId="932"/>
    <cellStyle name="20% - Accent5 41 2" xfId="4747"/>
    <cellStyle name="20% - Accent5 42" xfId="933"/>
    <cellStyle name="20% - Accent5 42 2" xfId="4748"/>
    <cellStyle name="20% - Accent5 43" xfId="934"/>
    <cellStyle name="20% - Accent5 43 2" xfId="4749"/>
    <cellStyle name="20% - Accent5 44" xfId="935"/>
    <cellStyle name="20% - Accent5 44 2" xfId="4750"/>
    <cellStyle name="20% - Accent5 45" xfId="936"/>
    <cellStyle name="20% - Accent5 45 2" xfId="4751"/>
    <cellStyle name="20% - Accent5 46" xfId="937"/>
    <cellStyle name="20% - Accent5 46 2" xfId="4752"/>
    <cellStyle name="20% - Accent5 47" xfId="938"/>
    <cellStyle name="20% - Accent5 47 2" xfId="4753"/>
    <cellStyle name="20% - Accent5 48" xfId="939"/>
    <cellStyle name="20% - Accent5 48 2" xfId="4754"/>
    <cellStyle name="20% - Accent5 49" xfId="940"/>
    <cellStyle name="20% - Accent5 49 2" xfId="4755"/>
    <cellStyle name="20% - Accent5 5" xfId="941"/>
    <cellStyle name="20% - Accent5 5 2" xfId="942"/>
    <cellStyle name="20% - Accent5 5 2 2" xfId="943"/>
    <cellStyle name="20% - Accent5 5 2 2 2" xfId="4758"/>
    <cellStyle name="20% - Accent5 5 2 3" xfId="4757"/>
    <cellStyle name="20% - Accent5 5 2_draft transactions report_052009_rvsd" xfId="944"/>
    <cellStyle name="20% - Accent5 5 3" xfId="945"/>
    <cellStyle name="20% - Accent5 5 3 2" xfId="4759"/>
    <cellStyle name="20% - Accent5 5 4" xfId="4756"/>
    <cellStyle name="20% - Accent5 5_draft transactions report_052009_rvsd" xfId="946"/>
    <cellStyle name="20% - Accent5 50" xfId="947"/>
    <cellStyle name="20% - Accent5 50 2" xfId="4760"/>
    <cellStyle name="20% - Accent5 51" xfId="948"/>
    <cellStyle name="20% - Accent5 51 2" xfId="4761"/>
    <cellStyle name="20% - Accent5 52" xfId="949"/>
    <cellStyle name="20% - Accent5 52 2" xfId="4762"/>
    <cellStyle name="20% - Accent5 53" xfId="950"/>
    <cellStyle name="20% - Accent5 53 2" xfId="4763"/>
    <cellStyle name="20% - Accent5 54" xfId="951"/>
    <cellStyle name="20% - Accent5 54 2" xfId="4764"/>
    <cellStyle name="20% - Accent5 55" xfId="952"/>
    <cellStyle name="20% - Accent5 55 2" xfId="4765"/>
    <cellStyle name="20% - Accent5 56" xfId="953"/>
    <cellStyle name="20% - Accent5 56 2" xfId="4766"/>
    <cellStyle name="20% - Accent5 57" xfId="954"/>
    <cellStyle name="20% - Accent5 57 2" xfId="4767"/>
    <cellStyle name="20% - Accent5 58" xfId="955"/>
    <cellStyle name="20% - Accent5 58 2" xfId="4768"/>
    <cellStyle name="20% - Accent5 59" xfId="956"/>
    <cellStyle name="20% - Accent5 59 2" xfId="4769"/>
    <cellStyle name="20% - Accent5 6" xfId="957"/>
    <cellStyle name="20% - Accent5 6 2" xfId="958"/>
    <cellStyle name="20% - Accent5 6 2 2" xfId="959"/>
    <cellStyle name="20% - Accent5 6 2 2 2" xfId="4772"/>
    <cellStyle name="20% - Accent5 6 2 3" xfId="4771"/>
    <cellStyle name="20% - Accent5 6 2_draft transactions report_052009_rvsd" xfId="960"/>
    <cellStyle name="20% - Accent5 6 3" xfId="961"/>
    <cellStyle name="20% - Accent5 6 3 2" xfId="4773"/>
    <cellStyle name="20% - Accent5 6 4" xfId="4770"/>
    <cellStyle name="20% - Accent5 6_draft transactions report_052009_rvsd" xfId="962"/>
    <cellStyle name="20% - Accent5 60" xfId="963"/>
    <cellStyle name="20% - Accent5 60 2" xfId="4774"/>
    <cellStyle name="20% - Accent5 61" xfId="964"/>
    <cellStyle name="20% - Accent5 61 2" xfId="4775"/>
    <cellStyle name="20% - Accent5 62" xfId="965"/>
    <cellStyle name="20% - Accent5 62 2" xfId="4776"/>
    <cellStyle name="20% - Accent5 63" xfId="966"/>
    <cellStyle name="20% - Accent5 63 2" xfId="4777"/>
    <cellStyle name="20% - Accent5 64" xfId="967"/>
    <cellStyle name="20% - Accent5 64 2" xfId="4778"/>
    <cellStyle name="20% - Accent5 65" xfId="968"/>
    <cellStyle name="20% - Accent5 65 2" xfId="4779"/>
    <cellStyle name="20% - Accent5 66" xfId="969"/>
    <cellStyle name="20% - Accent5 66 2" xfId="4780"/>
    <cellStyle name="20% - Accent5 67" xfId="970"/>
    <cellStyle name="20% - Accent5 67 2" xfId="4781"/>
    <cellStyle name="20% - Accent5 68" xfId="971"/>
    <cellStyle name="20% - Accent5 68 2" xfId="4782"/>
    <cellStyle name="20% - Accent5 69" xfId="972"/>
    <cellStyle name="20% - Accent5 69 2" xfId="4783"/>
    <cellStyle name="20% - Accent5 7" xfId="973"/>
    <cellStyle name="20% - Accent5 7 2" xfId="974"/>
    <cellStyle name="20% - Accent5 7 2 2" xfId="975"/>
    <cellStyle name="20% - Accent5 7 2 2 2" xfId="4786"/>
    <cellStyle name="20% - Accent5 7 2 3" xfId="4785"/>
    <cellStyle name="20% - Accent5 7 2_draft transactions report_052009_rvsd" xfId="976"/>
    <cellStyle name="20% - Accent5 7 3" xfId="977"/>
    <cellStyle name="20% - Accent5 7 3 2" xfId="4787"/>
    <cellStyle name="20% - Accent5 7 4" xfId="4784"/>
    <cellStyle name="20% - Accent5 7_draft transactions report_052009_rvsd" xfId="978"/>
    <cellStyle name="20% - Accent5 70" xfId="979"/>
    <cellStyle name="20% - Accent5 70 2" xfId="4788"/>
    <cellStyle name="20% - Accent5 71" xfId="980"/>
    <cellStyle name="20% - Accent5 71 2" xfId="4789"/>
    <cellStyle name="20% - Accent5 72" xfId="981"/>
    <cellStyle name="20% - Accent5 72 2" xfId="4790"/>
    <cellStyle name="20% - Accent5 73" xfId="982"/>
    <cellStyle name="20% - Accent5 73 2" xfId="4791"/>
    <cellStyle name="20% - Accent5 74" xfId="983"/>
    <cellStyle name="20% - Accent5 74 2" xfId="4792"/>
    <cellStyle name="20% - Accent5 75" xfId="984"/>
    <cellStyle name="20% - Accent5 75 2" xfId="4793"/>
    <cellStyle name="20% - Accent5 76" xfId="985"/>
    <cellStyle name="20% - Accent5 76 2" xfId="4794"/>
    <cellStyle name="20% - Accent5 77" xfId="986"/>
    <cellStyle name="20% - Accent5 77 2" xfId="4795"/>
    <cellStyle name="20% - Accent5 78" xfId="987"/>
    <cellStyle name="20% - Accent5 78 2" xfId="4796"/>
    <cellStyle name="20% - Accent5 79" xfId="988"/>
    <cellStyle name="20% - Accent5 79 2" xfId="4797"/>
    <cellStyle name="20% - Accent5 8" xfId="989"/>
    <cellStyle name="20% - Accent5 8 2" xfId="990"/>
    <cellStyle name="20% - Accent5 8 2 2" xfId="991"/>
    <cellStyle name="20% - Accent5 8 2 2 2" xfId="4800"/>
    <cellStyle name="20% - Accent5 8 2 3" xfId="4799"/>
    <cellStyle name="20% - Accent5 8 2_draft transactions report_052009_rvsd" xfId="992"/>
    <cellStyle name="20% - Accent5 8 3" xfId="993"/>
    <cellStyle name="20% - Accent5 8 3 2" xfId="4801"/>
    <cellStyle name="20% - Accent5 8 4" xfId="4798"/>
    <cellStyle name="20% - Accent5 8_draft transactions report_052009_rvsd" xfId="994"/>
    <cellStyle name="20% - Accent5 80" xfId="995"/>
    <cellStyle name="20% - Accent5 80 2" xfId="4802"/>
    <cellStyle name="20% - Accent5 81" xfId="996"/>
    <cellStyle name="20% - Accent5 81 2" xfId="4803"/>
    <cellStyle name="20% - Accent5 82" xfId="997"/>
    <cellStyle name="20% - Accent5 82 2" xfId="4804"/>
    <cellStyle name="20% - Accent5 83" xfId="998"/>
    <cellStyle name="20% - Accent5 83 2" xfId="4805"/>
    <cellStyle name="20% - Accent5 84" xfId="999"/>
    <cellStyle name="20% - Accent5 84 2" xfId="4806"/>
    <cellStyle name="20% - Accent5 85" xfId="1000"/>
    <cellStyle name="20% - Accent5 85 2" xfId="4807"/>
    <cellStyle name="20% - Accent5 86" xfId="1001"/>
    <cellStyle name="20% - Accent5 86 2" xfId="4808"/>
    <cellStyle name="20% - Accent5 87" xfId="1002"/>
    <cellStyle name="20% - Accent5 87 2" xfId="4809"/>
    <cellStyle name="20% - Accent5 88" xfId="1003"/>
    <cellStyle name="20% - Accent5 88 2" xfId="4810"/>
    <cellStyle name="20% - Accent5 89" xfId="1004"/>
    <cellStyle name="20% - Accent5 89 2" xfId="4811"/>
    <cellStyle name="20% - Accent5 9" xfId="1005"/>
    <cellStyle name="20% - Accent5 9 2" xfId="1006"/>
    <cellStyle name="20% - Accent5 9 2 2" xfId="1007"/>
    <cellStyle name="20% - Accent5 9 2 2 2" xfId="4814"/>
    <cellStyle name="20% - Accent5 9 2 3" xfId="4813"/>
    <cellStyle name="20% - Accent5 9 2_draft transactions report_052009_rvsd" xfId="1008"/>
    <cellStyle name="20% - Accent5 9 3" xfId="1009"/>
    <cellStyle name="20% - Accent5 9 3 2" xfId="4815"/>
    <cellStyle name="20% - Accent5 9 4" xfId="4812"/>
    <cellStyle name="20% - Accent5 9_draft transactions report_052009_rvsd" xfId="1010"/>
    <cellStyle name="20% - Accent5 90" xfId="1011"/>
    <cellStyle name="20% - Accent5 90 2" xfId="4816"/>
    <cellStyle name="20% - Accent5 91" xfId="1012"/>
    <cellStyle name="20% - Accent5 91 2" xfId="4817"/>
    <cellStyle name="20% - Accent5 92" xfId="1013"/>
    <cellStyle name="20% - Accent5 92 2" xfId="4818"/>
    <cellStyle name="20% - Accent5 93" xfId="1014"/>
    <cellStyle name="20% - Accent5 93 2" xfId="4819"/>
    <cellStyle name="20% - Accent5 94" xfId="1015"/>
    <cellStyle name="20% - Accent5 94 2" xfId="4820"/>
    <cellStyle name="20% - Accent5 95" xfId="1016"/>
    <cellStyle name="20% - Accent5 95 2" xfId="4821"/>
    <cellStyle name="20% - Accent5 96" xfId="1017"/>
    <cellStyle name="20% - Accent5 96 2" xfId="4822"/>
    <cellStyle name="20% - Accent5 97" xfId="1018"/>
    <cellStyle name="20% - Accent5 97 2" xfId="4823"/>
    <cellStyle name="20% - Accent5 98" xfId="1019"/>
    <cellStyle name="20% - Accent5 98 2" xfId="4824"/>
    <cellStyle name="20% - Accent5 99" xfId="1020"/>
    <cellStyle name="20% - Accent5 99 2" xfId="4825"/>
    <cellStyle name="20% - Accent6" xfId="1021" builtinId="50" customBuiltin="1"/>
    <cellStyle name="20% - Accent6 10" xfId="1022"/>
    <cellStyle name="20% - Accent6 10 2" xfId="1023"/>
    <cellStyle name="20% - Accent6 10 2 2" xfId="4828"/>
    <cellStyle name="20% - Accent6 10 3" xfId="4827"/>
    <cellStyle name="20% - Accent6 10_draft transactions report_052009_rvsd" xfId="1024"/>
    <cellStyle name="20% - Accent6 100" xfId="1025"/>
    <cellStyle name="20% - Accent6 100 2" xfId="4829"/>
    <cellStyle name="20% - Accent6 101" xfId="1026"/>
    <cellStyle name="20% - Accent6 101 2" xfId="4830"/>
    <cellStyle name="20% - Accent6 102" xfId="1027"/>
    <cellStyle name="20% - Accent6 102 2" xfId="4831"/>
    <cellStyle name="20% - Accent6 103" xfId="1028"/>
    <cellStyle name="20% - Accent6 103 2" xfId="4832"/>
    <cellStyle name="20% - Accent6 104" xfId="1029"/>
    <cellStyle name="20% - Accent6 104 2" xfId="4833"/>
    <cellStyle name="20% - Accent6 105" xfId="1030"/>
    <cellStyle name="20% - Accent6 105 2" xfId="4834"/>
    <cellStyle name="20% - Accent6 106" xfId="1031"/>
    <cellStyle name="20% - Accent6 106 2" xfId="4835"/>
    <cellStyle name="20% - Accent6 107" xfId="1032"/>
    <cellStyle name="20% - Accent6 107 2" xfId="4836"/>
    <cellStyle name="20% - Accent6 108" xfId="1033"/>
    <cellStyle name="20% - Accent6 108 2" xfId="4837"/>
    <cellStyle name="20% - Accent6 109" xfId="1034"/>
    <cellStyle name="20% - Accent6 109 2" xfId="4838"/>
    <cellStyle name="20% - Accent6 11" xfId="1035"/>
    <cellStyle name="20% - Accent6 11 2" xfId="1036"/>
    <cellStyle name="20% - Accent6 11 2 2" xfId="4840"/>
    <cellStyle name="20% - Accent6 11 3" xfId="4839"/>
    <cellStyle name="20% - Accent6 11_draft transactions report_052009_rvsd" xfId="1037"/>
    <cellStyle name="20% - Accent6 110" xfId="1038"/>
    <cellStyle name="20% - Accent6 110 2" xfId="4841"/>
    <cellStyle name="20% - Accent6 111" xfId="1039"/>
    <cellStyle name="20% - Accent6 111 2" xfId="4842"/>
    <cellStyle name="20% - Accent6 112" xfId="1040"/>
    <cellStyle name="20% - Accent6 112 2" xfId="4843"/>
    <cellStyle name="20% - Accent6 113" xfId="1041"/>
    <cellStyle name="20% - Accent6 113 2" xfId="4844"/>
    <cellStyle name="20% - Accent6 114" xfId="1042"/>
    <cellStyle name="20% - Accent6 114 2" xfId="4845"/>
    <cellStyle name="20% - Accent6 115" xfId="1043"/>
    <cellStyle name="20% - Accent6 115 2" xfId="4846"/>
    <cellStyle name="20% - Accent6 116" xfId="1044"/>
    <cellStyle name="20% - Accent6 116 2" xfId="4847"/>
    <cellStyle name="20% - Accent6 117" xfId="1045"/>
    <cellStyle name="20% - Accent6 117 2" xfId="4848"/>
    <cellStyle name="20% - Accent6 118" xfId="1046"/>
    <cellStyle name="20% - Accent6 118 2" xfId="4849"/>
    <cellStyle name="20% - Accent6 119" xfId="3113"/>
    <cellStyle name="20% - Accent6 119 2" xfId="6203"/>
    <cellStyle name="20% - Accent6 12" xfId="1047"/>
    <cellStyle name="20% - Accent6 12 2" xfId="1048"/>
    <cellStyle name="20% - Accent6 12 2 2" xfId="4851"/>
    <cellStyle name="20% - Accent6 12 3" xfId="4850"/>
    <cellStyle name="20% - Accent6 12_draft transactions report_052009_rvsd" xfId="1049"/>
    <cellStyle name="20% - Accent6 120" xfId="3126"/>
    <cellStyle name="20% - Accent6 120 2" xfId="6216"/>
    <cellStyle name="20% - Accent6 121" xfId="3139"/>
    <cellStyle name="20% - Accent6 121 2" xfId="6229"/>
    <cellStyle name="20% - Accent6 122" xfId="3153"/>
    <cellStyle name="20% - Accent6 123" xfId="3195"/>
    <cellStyle name="20% - Accent6 124" xfId="3217"/>
    <cellStyle name="20% - Accent6 125" xfId="3259"/>
    <cellStyle name="20% - Accent6 126" xfId="3301"/>
    <cellStyle name="20% - Accent6 127" xfId="3362"/>
    <cellStyle name="20% - Accent6 127 2" xfId="6242"/>
    <cellStyle name="20% - Accent6 128" xfId="3375"/>
    <cellStyle name="20% - Accent6 128 2" xfId="6255"/>
    <cellStyle name="20% - Accent6 129" xfId="3388"/>
    <cellStyle name="20% - Accent6 129 2" xfId="6268"/>
    <cellStyle name="20% - Accent6 13" xfId="1050"/>
    <cellStyle name="20% - Accent6 13 2" xfId="1051"/>
    <cellStyle name="20% - Accent6 13 2 2" xfId="4853"/>
    <cellStyle name="20% - Accent6 13 3" xfId="4852"/>
    <cellStyle name="20% - Accent6 13_draft transactions report_052009_rvsd" xfId="1052"/>
    <cellStyle name="20% - Accent6 130" xfId="3401"/>
    <cellStyle name="20% - Accent6 130 2" xfId="6281"/>
    <cellStyle name="20% - Accent6 131" xfId="3414"/>
    <cellStyle name="20% - Accent6 131 2" xfId="6294"/>
    <cellStyle name="20% - Accent6 132" xfId="3427"/>
    <cellStyle name="20% - Accent6 132 2" xfId="6307"/>
    <cellStyle name="20% - Accent6 133" xfId="3440"/>
    <cellStyle name="20% - Accent6 133 2" xfId="6320"/>
    <cellStyle name="20% - Accent6 134" xfId="3453"/>
    <cellStyle name="20% - Accent6 134 2" xfId="6333"/>
    <cellStyle name="20% - Accent6 135" xfId="3467"/>
    <cellStyle name="20% - Accent6 136" xfId="3509"/>
    <cellStyle name="20% - Accent6 137" xfId="3531"/>
    <cellStyle name="20% - Accent6 138" xfId="3592"/>
    <cellStyle name="20% - Accent6 138 2" xfId="6346"/>
    <cellStyle name="20% - Accent6 139" xfId="3619"/>
    <cellStyle name="20% - Accent6 139 2" xfId="6359"/>
    <cellStyle name="20% - Accent6 14" xfId="1053"/>
    <cellStyle name="20% - Accent6 14 2" xfId="1054"/>
    <cellStyle name="20% - Accent6 14 2 2" xfId="4855"/>
    <cellStyle name="20% - Accent6 14 3" xfId="4854"/>
    <cellStyle name="20% - Accent6 14_draft transactions report_052009_rvsd" xfId="1055"/>
    <cellStyle name="20% - Accent6 140" xfId="3632"/>
    <cellStyle name="20% - Accent6 140 2" xfId="6372"/>
    <cellStyle name="20% - Accent6 141" xfId="3645"/>
    <cellStyle name="20% - Accent6 141 2" xfId="6385"/>
    <cellStyle name="20% - Accent6 142" xfId="3658"/>
    <cellStyle name="20% - Accent6 142 2" xfId="6398"/>
    <cellStyle name="20% - Accent6 143" xfId="3671"/>
    <cellStyle name="20% - Accent6 143 2" xfId="6411"/>
    <cellStyle name="20% - Accent6 144" xfId="3684"/>
    <cellStyle name="20% - Accent6 144 2" xfId="6424"/>
    <cellStyle name="20% - Accent6 145" xfId="3697"/>
    <cellStyle name="20% - Accent6 145 2" xfId="6437"/>
    <cellStyle name="20% - Accent6 146" xfId="3711"/>
    <cellStyle name="20% - Accent6 146 2" xfId="6450"/>
    <cellStyle name="20% - Accent6 147" xfId="3606"/>
    <cellStyle name="20% - Accent6 148" xfId="3752"/>
    <cellStyle name="20% - Accent6 149" xfId="3774"/>
    <cellStyle name="20% - Accent6 15" xfId="1056"/>
    <cellStyle name="20% - Accent6 15 2" xfId="1057"/>
    <cellStyle name="20% - Accent6 15 2 2" xfId="4857"/>
    <cellStyle name="20% - Accent6 15 3" xfId="4856"/>
    <cellStyle name="20% - Accent6 15_draft transactions report_052009_rvsd" xfId="1058"/>
    <cellStyle name="20% - Accent6 150" xfId="3835"/>
    <cellStyle name="20% - Accent6 151" xfId="3877"/>
    <cellStyle name="20% - Accent6 152" xfId="3989"/>
    <cellStyle name="20% - Accent6 153" xfId="4826"/>
    <cellStyle name="20% - Accent6 16" xfId="1059"/>
    <cellStyle name="20% - Accent6 16 2" xfId="1060"/>
    <cellStyle name="20% - Accent6 16 2 2" xfId="4859"/>
    <cellStyle name="20% - Accent6 16 3" xfId="4858"/>
    <cellStyle name="20% - Accent6 16_draft transactions report_052009_rvsd" xfId="1061"/>
    <cellStyle name="20% - Accent6 17" xfId="1062"/>
    <cellStyle name="20% - Accent6 17 2" xfId="1063"/>
    <cellStyle name="20% - Accent6 17 2 2" xfId="4861"/>
    <cellStyle name="20% - Accent6 17 3" xfId="4860"/>
    <cellStyle name="20% - Accent6 17_draft transactions report_052009_rvsd" xfId="1064"/>
    <cellStyle name="20% - Accent6 18" xfId="1065"/>
    <cellStyle name="20% - Accent6 18 2" xfId="1066"/>
    <cellStyle name="20% - Accent6 18 2 2" xfId="4863"/>
    <cellStyle name="20% - Accent6 18 3" xfId="4862"/>
    <cellStyle name="20% - Accent6 18_draft transactions report_052009_rvsd" xfId="1067"/>
    <cellStyle name="20% - Accent6 19" xfId="1068"/>
    <cellStyle name="20% - Accent6 19 2" xfId="1069"/>
    <cellStyle name="20% - Accent6 19 2 2" xfId="4865"/>
    <cellStyle name="20% - Accent6 19 3" xfId="4864"/>
    <cellStyle name="20% - Accent6 19_draft transactions report_052009_rvsd" xfId="1070"/>
    <cellStyle name="20% - Accent6 2" xfId="1071"/>
    <cellStyle name="20% - Accent6 2 2" xfId="1072"/>
    <cellStyle name="20% - Accent6 2 2 2" xfId="1073"/>
    <cellStyle name="20% - Accent6 2 2 2 2" xfId="4868"/>
    <cellStyle name="20% - Accent6 2 2 3" xfId="4867"/>
    <cellStyle name="20% - Accent6 2 2_draft transactions report_052009_rvsd" xfId="1074"/>
    <cellStyle name="20% - Accent6 2 3" xfId="1075"/>
    <cellStyle name="20% - Accent6 2 3 2" xfId="4869"/>
    <cellStyle name="20% - Accent6 2 4" xfId="4866"/>
    <cellStyle name="20% - Accent6 2_draft transactions report_052009_rvsd" xfId="1076"/>
    <cellStyle name="20% - Accent6 20" xfId="1077"/>
    <cellStyle name="20% - Accent6 20 2" xfId="1078"/>
    <cellStyle name="20% - Accent6 20 2 2" xfId="4871"/>
    <cellStyle name="20% - Accent6 20 3" xfId="4870"/>
    <cellStyle name="20% - Accent6 20_draft transactions report_052009_rvsd" xfId="1079"/>
    <cellStyle name="20% - Accent6 21" xfId="1080"/>
    <cellStyle name="20% - Accent6 21 2" xfId="1081"/>
    <cellStyle name="20% - Accent6 21 2 2" xfId="4873"/>
    <cellStyle name="20% - Accent6 21 3" xfId="4872"/>
    <cellStyle name="20% - Accent6 21_draft transactions report_052009_rvsd" xfId="1082"/>
    <cellStyle name="20% - Accent6 22" xfId="1083"/>
    <cellStyle name="20% - Accent6 22 2" xfId="1084"/>
    <cellStyle name="20% - Accent6 22 2 2" xfId="4875"/>
    <cellStyle name="20% - Accent6 22 3" xfId="4874"/>
    <cellStyle name="20% - Accent6 22_draft transactions report_052009_rvsd" xfId="1085"/>
    <cellStyle name="20% - Accent6 23" xfId="1086"/>
    <cellStyle name="20% - Accent6 23 2" xfId="1087"/>
    <cellStyle name="20% - Accent6 23 2 2" xfId="4877"/>
    <cellStyle name="20% - Accent6 23 3" xfId="4876"/>
    <cellStyle name="20% - Accent6 23_draft transactions report_052009_rvsd" xfId="1088"/>
    <cellStyle name="20% - Accent6 24" xfId="1089"/>
    <cellStyle name="20% - Accent6 24 2" xfId="1090"/>
    <cellStyle name="20% - Accent6 24 2 2" xfId="4879"/>
    <cellStyle name="20% - Accent6 24 3" xfId="4878"/>
    <cellStyle name="20% - Accent6 24_draft transactions report_052009_rvsd" xfId="1091"/>
    <cellStyle name="20% - Accent6 25" xfId="1092"/>
    <cellStyle name="20% - Accent6 25 2" xfId="1093"/>
    <cellStyle name="20% - Accent6 25 2 2" xfId="4881"/>
    <cellStyle name="20% - Accent6 25 3" xfId="4880"/>
    <cellStyle name="20% - Accent6 25_draft transactions report_052009_rvsd" xfId="1094"/>
    <cellStyle name="20% - Accent6 26" xfId="1095"/>
    <cellStyle name="20% - Accent6 26 2" xfId="1096"/>
    <cellStyle name="20% - Accent6 26 2 2" xfId="4883"/>
    <cellStyle name="20% - Accent6 26 3" xfId="4882"/>
    <cellStyle name="20% - Accent6 26_draft transactions report_052009_rvsd" xfId="1097"/>
    <cellStyle name="20% - Accent6 27" xfId="1098"/>
    <cellStyle name="20% - Accent6 27 2" xfId="1099"/>
    <cellStyle name="20% - Accent6 27 2 2" xfId="4885"/>
    <cellStyle name="20% - Accent6 27 3" xfId="4884"/>
    <cellStyle name="20% - Accent6 27_draft transactions report_052009_rvsd" xfId="1100"/>
    <cellStyle name="20% - Accent6 28" xfId="1101"/>
    <cellStyle name="20% - Accent6 28 2" xfId="1102"/>
    <cellStyle name="20% - Accent6 28 2 2" xfId="4887"/>
    <cellStyle name="20% - Accent6 28 3" xfId="4886"/>
    <cellStyle name="20% - Accent6 28_draft transactions report_052009_rvsd" xfId="1103"/>
    <cellStyle name="20% - Accent6 29" xfId="1104"/>
    <cellStyle name="20% - Accent6 29 2" xfId="1105"/>
    <cellStyle name="20% - Accent6 29 2 2" xfId="4889"/>
    <cellStyle name="20% - Accent6 29 3" xfId="4888"/>
    <cellStyle name="20% - Accent6 29_draft transactions report_052009_rvsd" xfId="1106"/>
    <cellStyle name="20% - Accent6 3" xfId="1107"/>
    <cellStyle name="20% - Accent6 3 2" xfId="1108"/>
    <cellStyle name="20% - Accent6 3 2 2" xfId="1109"/>
    <cellStyle name="20% - Accent6 3 2 2 2" xfId="4892"/>
    <cellStyle name="20% - Accent6 3 2 3" xfId="4891"/>
    <cellStyle name="20% - Accent6 3 2_draft transactions report_052009_rvsd" xfId="1110"/>
    <cellStyle name="20% - Accent6 3 3" xfId="1111"/>
    <cellStyle name="20% - Accent6 3 3 2" xfId="4893"/>
    <cellStyle name="20% - Accent6 3 4" xfId="4890"/>
    <cellStyle name="20% - Accent6 3_draft transactions report_052009_rvsd" xfId="1112"/>
    <cellStyle name="20% - Accent6 30" xfId="1113"/>
    <cellStyle name="20% - Accent6 30 2" xfId="1114"/>
    <cellStyle name="20% - Accent6 30 2 2" xfId="4895"/>
    <cellStyle name="20% - Accent6 30 3" xfId="4894"/>
    <cellStyle name="20% - Accent6 30_draft transactions report_052009_rvsd" xfId="1115"/>
    <cellStyle name="20% - Accent6 31" xfId="1116"/>
    <cellStyle name="20% - Accent6 31 2" xfId="1117"/>
    <cellStyle name="20% - Accent6 31 2 2" xfId="4897"/>
    <cellStyle name="20% - Accent6 31 3" xfId="4896"/>
    <cellStyle name="20% - Accent6 31_draft transactions report_052009_rvsd" xfId="1118"/>
    <cellStyle name="20% - Accent6 32" xfId="1119"/>
    <cellStyle name="20% - Accent6 32 2" xfId="1120"/>
    <cellStyle name="20% - Accent6 32 2 2" xfId="4899"/>
    <cellStyle name="20% - Accent6 32 3" xfId="4898"/>
    <cellStyle name="20% - Accent6 32_draft transactions report_052009_rvsd" xfId="1121"/>
    <cellStyle name="20% - Accent6 33" xfId="1122"/>
    <cellStyle name="20% - Accent6 33 2" xfId="4900"/>
    <cellStyle name="20% - Accent6 34" xfId="1123"/>
    <cellStyle name="20% - Accent6 34 2" xfId="4901"/>
    <cellStyle name="20% - Accent6 35" xfId="1124"/>
    <cellStyle name="20% - Accent6 35 2" xfId="4902"/>
    <cellStyle name="20% - Accent6 36" xfId="1125"/>
    <cellStyle name="20% - Accent6 36 2" xfId="4903"/>
    <cellStyle name="20% - Accent6 37" xfId="1126"/>
    <cellStyle name="20% - Accent6 37 2" xfId="4904"/>
    <cellStyle name="20% - Accent6 38" xfId="1127"/>
    <cellStyle name="20% - Accent6 38 2" xfId="4905"/>
    <cellStyle name="20% - Accent6 39" xfId="1128"/>
    <cellStyle name="20% - Accent6 39 2" xfId="4906"/>
    <cellStyle name="20% - Accent6 4" xfId="1129"/>
    <cellStyle name="20% - Accent6 4 2" xfId="1130"/>
    <cellStyle name="20% - Accent6 4 2 2" xfId="1131"/>
    <cellStyle name="20% - Accent6 4 2 2 2" xfId="4909"/>
    <cellStyle name="20% - Accent6 4 2 3" xfId="4908"/>
    <cellStyle name="20% - Accent6 4 2_draft transactions report_052009_rvsd" xfId="1132"/>
    <cellStyle name="20% - Accent6 4 3" xfId="1133"/>
    <cellStyle name="20% - Accent6 4 3 2" xfId="4910"/>
    <cellStyle name="20% - Accent6 4 4" xfId="4907"/>
    <cellStyle name="20% - Accent6 4_draft transactions report_052009_rvsd" xfId="1134"/>
    <cellStyle name="20% - Accent6 40" xfId="1135"/>
    <cellStyle name="20% - Accent6 40 2" xfId="4911"/>
    <cellStyle name="20% - Accent6 41" xfId="1136"/>
    <cellStyle name="20% - Accent6 41 2" xfId="4912"/>
    <cellStyle name="20% - Accent6 42" xfId="1137"/>
    <cellStyle name="20% - Accent6 42 2" xfId="4913"/>
    <cellStyle name="20% - Accent6 43" xfId="1138"/>
    <cellStyle name="20% - Accent6 43 2" xfId="4914"/>
    <cellStyle name="20% - Accent6 44" xfId="1139"/>
    <cellStyle name="20% - Accent6 44 2" xfId="4915"/>
    <cellStyle name="20% - Accent6 45" xfId="1140"/>
    <cellStyle name="20% - Accent6 45 2" xfId="4916"/>
    <cellStyle name="20% - Accent6 46" xfId="1141"/>
    <cellStyle name="20% - Accent6 46 2" xfId="4917"/>
    <cellStyle name="20% - Accent6 47" xfId="1142"/>
    <cellStyle name="20% - Accent6 47 2" xfId="4918"/>
    <cellStyle name="20% - Accent6 48" xfId="1143"/>
    <cellStyle name="20% - Accent6 48 2" xfId="4919"/>
    <cellStyle name="20% - Accent6 49" xfId="1144"/>
    <cellStyle name="20% - Accent6 49 2" xfId="4920"/>
    <cellStyle name="20% - Accent6 5" xfId="1145"/>
    <cellStyle name="20% - Accent6 5 2" xfId="1146"/>
    <cellStyle name="20% - Accent6 5 2 2" xfId="1147"/>
    <cellStyle name="20% - Accent6 5 2 2 2" xfId="4923"/>
    <cellStyle name="20% - Accent6 5 2 3" xfId="4922"/>
    <cellStyle name="20% - Accent6 5 2_draft transactions report_052009_rvsd" xfId="1148"/>
    <cellStyle name="20% - Accent6 5 3" xfId="1149"/>
    <cellStyle name="20% - Accent6 5 3 2" xfId="4924"/>
    <cellStyle name="20% - Accent6 5 4" xfId="4921"/>
    <cellStyle name="20% - Accent6 5_draft transactions report_052009_rvsd" xfId="1150"/>
    <cellStyle name="20% - Accent6 50" xfId="1151"/>
    <cellStyle name="20% - Accent6 50 2" xfId="4925"/>
    <cellStyle name="20% - Accent6 51" xfId="1152"/>
    <cellStyle name="20% - Accent6 51 2" xfId="4926"/>
    <cellStyle name="20% - Accent6 52" xfId="1153"/>
    <cellStyle name="20% - Accent6 52 2" xfId="4927"/>
    <cellStyle name="20% - Accent6 53" xfId="1154"/>
    <cellStyle name="20% - Accent6 53 2" xfId="4928"/>
    <cellStyle name="20% - Accent6 54" xfId="1155"/>
    <cellStyle name="20% - Accent6 54 2" xfId="4929"/>
    <cellStyle name="20% - Accent6 55" xfId="1156"/>
    <cellStyle name="20% - Accent6 55 2" xfId="4930"/>
    <cellStyle name="20% - Accent6 56" xfId="1157"/>
    <cellStyle name="20% - Accent6 56 2" xfId="4931"/>
    <cellStyle name="20% - Accent6 57" xfId="1158"/>
    <cellStyle name="20% - Accent6 57 2" xfId="4932"/>
    <cellStyle name="20% - Accent6 58" xfId="1159"/>
    <cellStyle name="20% - Accent6 58 2" xfId="4933"/>
    <cellStyle name="20% - Accent6 59" xfId="1160"/>
    <cellStyle name="20% - Accent6 59 2" xfId="4934"/>
    <cellStyle name="20% - Accent6 6" xfId="1161"/>
    <cellStyle name="20% - Accent6 6 2" xfId="1162"/>
    <cellStyle name="20% - Accent6 6 2 2" xfId="1163"/>
    <cellStyle name="20% - Accent6 6 2 2 2" xfId="4937"/>
    <cellStyle name="20% - Accent6 6 2 3" xfId="4936"/>
    <cellStyle name="20% - Accent6 6 2_draft transactions report_052009_rvsd" xfId="1164"/>
    <cellStyle name="20% - Accent6 6 3" xfId="1165"/>
    <cellStyle name="20% - Accent6 6 3 2" xfId="4938"/>
    <cellStyle name="20% - Accent6 6 4" xfId="4935"/>
    <cellStyle name="20% - Accent6 6_draft transactions report_052009_rvsd" xfId="1166"/>
    <cellStyle name="20% - Accent6 60" xfId="1167"/>
    <cellStyle name="20% - Accent6 60 2" xfId="4939"/>
    <cellStyle name="20% - Accent6 61" xfId="1168"/>
    <cellStyle name="20% - Accent6 61 2" xfId="4940"/>
    <cellStyle name="20% - Accent6 62" xfId="1169"/>
    <cellStyle name="20% - Accent6 62 2" xfId="4941"/>
    <cellStyle name="20% - Accent6 63" xfId="1170"/>
    <cellStyle name="20% - Accent6 63 2" xfId="4942"/>
    <cellStyle name="20% - Accent6 64" xfId="1171"/>
    <cellStyle name="20% - Accent6 64 2" xfId="4943"/>
    <cellStyle name="20% - Accent6 65" xfId="1172"/>
    <cellStyle name="20% - Accent6 65 2" xfId="4944"/>
    <cellStyle name="20% - Accent6 66" xfId="1173"/>
    <cellStyle name="20% - Accent6 66 2" xfId="4945"/>
    <cellStyle name="20% - Accent6 67" xfId="1174"/>
    <cellStyle name="20% - Accent6 67 2" xfId="4946"/>
    <cellStyle name="20% - Accent6 68" xfId="1175"/>
    <cellStyle name="20% - Accent6 68 2" xfId="4947"/>
    <cellStyle name="20% - Accent6 69" xfId="1176"/>
    <cellStyle name="20% - Accent6 69 2" xfId="4948"/>
    <cellStyle name="20% - Accent6 7" xfId="1177"/>
    <cellStyle name="20% - Accent6 7 2" xfId="1178"/>
    <cellStyle name="20% - Accent6 7 2 2" xfId="1179"/>
    <cellStyle name="20% - Accent6 7 2 2 2" xfId="4951"/>
    <cellStyle name="20% - Accent6 7 2 3" xfId="4950"/>
    <cellStyle name="20% - Accent6 7 2_draft transactions report_052009_rvsd" xfId="1180"/>
    <cellStyle name="20% - Accent6 7 3" xfId="1181"/>
    <cellStyle name="20% - Accent6 7 3 2" xfId="4952"/>
    <cellStyle name="20% - Accent6 7 4" xfId="4949"/>
    <cellStyle name="20% - Accent6 7_draft transactions report_052009_rvsd" xfId="1182"/>
    <cellStyle name="20% - Accent6 70" xfId="1183"/>
    <cellStyle name="20% - Accent6 70 2" xfId="4953"/>
    <cellStyle name="20% - Accent6 71" xfId="1184"/>
    <cellStyle name="20% - Accent6 71 2" xfId="4954"/>
    <cellStyle name="20% - Accent6 72" xfId="1185"/>
    <cellStyle name="20% - Accent6 72 2" xfId="4955"/>
    <cellStyle name="20% - Accent6 73" xfId="1186"/>
    <cellStyle name="20% - Accent6 73 2" xfId="4956"/>
    <cellStyle name="20% - Accent6 74" xfId="1187"/>
    <cellStyle name="20% - Accent6 74 2" xfId="4957"/>
    <cellStyle name="20% - Accent6 75" xfId="1188"/>
    <cellStyle name="20% - Accent6 75 2" xfId="4958"/>
    <cellStyle name="20% - Accent6 76" xfId="1189"/>
    <cellStyle name="20% - Accent6 76 2" xfId="4959"/>
    <cellStyle name="20% - Accent6 77" xfId="1190"/>
    <cellStyle name="20% - Accent6 77 2" xfId="4960"/>
    <cellStyle name="20% - Accent6 78" xfId="1191"/>
    <cellStyle name="20% - Accent6 78 2" xfId="4961"/>
    <cellStyle name="20% - Accent6 79" xfId="1192"/>
    <cellStyle name="20% - Accent6 79 2" xfId="4962"/>
    <cellStyle name="20% - Accent6 8" xfId="1193"/>
    <cellStyle name="20% - Accent6 8 2" xfId="1194"/>
    <cellStyle name="20% - Accent6 8 2 2" xfId="1195"/>
    <cellStyle name="20% - Accent6 8 2 2 2" xfId="4965"/>
    <cellStyle name="20% - Accent6 8 2 3" xfId="4964"/>
    <cellStyle name="20% - Accent6 8 2_draft transactions report_052009_rvsd" xfId="1196"/>
    <cellStyle name="20% - Accent6 8 3" xfId="1197"/>
    <cellStyle name="20% - Accent6 8 3 2" xfId="4966"/>
    <cellStyle name="20% - Accent6 8 4" xfId="4963"/>
    <cellStyle name="20% - Accent6 8_draft transactions report_052009_rvsd" xfId="1198"/>
    <cellStyle name="20% - Accent6 80" xfId="1199"/>
    <cellStyle name="20% - Accent6 80 2" xfId="4967"/>
    <cellStyle name="20% - Accent6 81" xfId="1200"/>
    <cellStyle name="20% - Accent6 81 2" xfId="4968"/>
    <cellStyle name="20% - Accent6 82" xfId="1201"/>
    <cellStyle name="20% - Accent6 82 2" xfId="4969"/>
    <cellStyle name="20% - Accent6 83" xfId="1202"/>
    <cellStyle name="20% - Accent6 83 2" xfId="4970"/>
    <cellStyle name="20% - Accent6 84" xfId="1203"/>
    <cellStyle name="20% - Accent6 84 2" xfId="4971"/>
    <cellStyle name="20% - Accent6 85" xfId="1204"/>
    <cellStyle name="20% - Accent6 85 2" xfId="4972"/>
    <cellStyle name="20% - Accent6 86" xfId="1205"/>
    <cellStyle name="20% - Accent6 86 2" xfId="4973"/>
    <cellStyle name="20% - Accent6 87" xfId="1206"/>
    <cellStyle name="20% - Accent6 87 2" xfId="4974"/>
    <cellStyle name="20% - Accent6 88" xfId="1207"/>
    <cellStyle name="20% - Accent6 88 2" xfId="4975"/>
    <cellStyle name="20% - Accent6 89" xfId="1208"/>
    <cellStyle name="20% - Accent6 89 2" xfId="4976"/>
    <cellStyle name="20% - Accent6 9" xfId="1209"/>
    <cellStyle name="20% - Accent6 9 2" xfId="1210"/>
    <cellStyle name="20% - Accent6 9 2 2" xfId="1211"/>
    <cellStyle name="20% - Accent6 9 2 2 2" xfId="4979"/>
    <cellStyle name="20% - Accent6 9 2 3" xfId="4978"/>
    <cellStyle name="20% - Accent6 9 2_draft transactions report_052009_rvsd" xfId="1212"/>
    <cellStyle name="20% - Accent6 9 3" xfId="1213"/>
    <cellStyle name="20% - Accent6 9 3 2" xfId="4980"/>
    <cellStyle name="20% - Accent6 9 4" xfId="4977"/>
    <cellStyle name="20% - Accent6 9_draft transactions report_052009_rvsd" xfId="1214"/>
    <cellStyle name="20% - Accent6 90" xfId="1215"/>
    <cellStyle name="20% - Accent6 90 2" xfId="4981"/>
    <cellStyle name="20% - Accent6 91" xfId="1216"/>
    <cellStyle name="20% - Accent6 91 2" xfId="4982"/>
    <cellStyle name="20% - Accent6 92" xfId="1217"/>
    <cellStyle name="20% - Accent6 92 2" xfId="4983"/>
    <cellStyle name="20% - Accent6 93" xfId="1218"/>
    <cellStyle name="20% - Accent6 93 2" xfId="4984"/>
    <cellStyle name="20% - Accent6 94" xfId="1219"/>
    <cellStyle name="20% - Accent6 94 2" xfId="4985"/>
    <cellStyle name="20% - Accent6 95" xfId="1220"/>
    <cellStyle name="20% - Accent6 95 2" xfId="4986"/>
    <cellStyle name="20% - Accent6 96" xfId="1221"/>
    <cellStyle name="20% - Accent6 96 2" xfId="4987"/>
    <cellStyle name="20% - Accent6 97" xfId="1222"/>
    <cellStyle name="20% - Accent6 97 2" xfId="4988"/>
    <cellStyle name="20% - Accent6 98" xfId="1223"/>
    <cellStyle name="20% - Accent6 98 2" xfId="4989"/>
    <cellStyle name="20% - Accent6 99" xfId="1224"/>
    <cellStyle name="20% - Accent6 99 2" xfId="4990"/>
    <cellStyle name="40% - Accent1" xfId="1225" builtinId="31" customBuiltin="1"/>
    <cellStyle name="40% - Accent1 10" xfId="1226"/>
    <cellStyle name="40% - Accent1 10 2" xfId="1227"/>
    <cellStyle name="40% - Accent1 10 2 2" xfId="4993"/>
    <cellStyle name="40% - Accent1 10 3" xfId="4992"/>
    <cellStyle name="40% - Accent1 10_draft transactions report_052009_rvsd" xfId="1228"/>
    <cellStyle name="40% - Accent1 100" xfId="1229"/>
    <cellStyle name="40% - Accent1 100 2" xfId="4994"/>
    <cellStyle name="40% - Accent1 101" xfId="1230"/>
    <cellStyle name="40% - Accent1 101 2" xfId="4995"/>
    <cellStyle name="40% - Accent1 102" xfId="1231"/>
    <cellStyle name="40% - Accent1 102 2" xfId="4996"/>
    <cellStyle name="40% - Accent1 103" xfId="1232"/>
    <cellStyle name="40% - Accent1 103 2" xfId="4997"/>
    <cellStyle name="40% - Accent1 104" xfId="1233"/>
    <cellStyle name="40% - Accent1 104 2" xfId="4998"/>
    <cellStyle name="40% - Accent1 105" xfId="1234"/>
    <cellStyle name="40% - Accent1 105 2" xfId="4999"/>
    <cellStyle name="40% - Accent1 106" xfId="1235"/>
    <cellStyle name="40% - Accent1 106 2" xfId="5000"/>
    <cellStyle name="40% - Accent1 107" xfId="1236"/>
    <cellStyle name="40% - Accent1 107 2" xfId="5001"/>
    <cellStyle name="40% - Accent1 108" xfId="1237"/>
    <cellStyle name="40% - Accent1 108 2" xfId="5002"/>
    <cellStyle name="40% - Accent1 109" xfId="1238"/>
    <cellStyle name="40% - Accent1 109 2" xfId="5003"/>
    <cellStyle name="40% - Accent1 11" xfId="1239"/>
    <cellStyle name="40% - Accent1 11 2" xfId="1240"/>
    <cellStyle name="40% - Accent1 11 2 2" xfId="5005"/>
    <cellStyle name="40% - Accent1 11 3" xfId="5004"/>
    <cellStyle name="40% - Accent1 11_draft transactions report_052009_rvsd" xfId="1241"/>
    <cellStyle name="40% - Accent1 110" xfId="1242"/>
    <cellStyle name="40% - Accent1 110 2" xfId="5006"/>
    <cellStyle name="40% - Accent1 111" xfId="1243"/>
    <cellStyle name="40% - Accent1 111 2" xfId="5007"/>
    <cellStyle name="40% - Accent1 112" xfId="1244"/>
    <cellStyle name="40% - Accent1 112 2" xfId="5008"/>
    <cellStyle name="40% - Accent1 113" xfId="1245"/>
    <cellStyle name="40% - Accent1 113 2" xfId="5009"/>
    <cellStyle name="40% - Accent1 114" xfId="1246"/>
    <cellStyle name="40% - Accent1 114 2" xfId="5010"/>
    <cellStyle name="40% - Accent1 115" xfId="1247"/>
    <cellStyle name="40% - Accent1 115 2" xfId="5011"/>
    <cellStyle name="40% - Accent1 116" xfId="1248"/>
    <cellStyle name="40% - Accent1 116 2" xfId="5012"/>
    <cellStyle name="40% - Accent1 117" xfId="1249"/>
    <cellStyle name="40% - Accent1 117 2" xfId="5013"/>
    <cellStyle name="40% - Accent1 118" xfId="1250"/>
    <cellStyle name="40% - Accent1 118 2" xfId="5014"/>
    <cellStyle name="40% - Accent1 119" xfId="3114"/>
    <cellStyle name="40% - Accent1 119 2" xfId="6204"/>
    <cellStyle name="40% - Accent1 12" xfId="1251"/>
    <cellStyle name="40% - Accent1 12 2" xfId="1252"/>
    <cellStyle name="40% - Accent1 12 2 2" xfId="5016"/>
    <cellStyle name="40% - Accent1 12 3" xfId="5015"/>
    <cellStyle name="40% - Accent1 12_draft transactions report_052009_rvsd" xfId="1253"/>
    <cellStyle name="40% - Accent1 120" xfId="3125"/>
    <cellStyle name="40% - Accent1 120 2" xfId="6215"/>
    <cellStyle name="40% - Accent1 121" xfId="3138"/>
    <cellStyle name="40% - Accent1 121 2" xfId="6228"/>
    <cellStyle name="40% - Accent1 122" xfId="3154"/>
    <cellStyle name="40% - Accent1 123" xfId="3196"/>
    <cellStyle name="40% - Accent1 124" xfId="3238"/>
    <cellStyle name="40% - Accent1 125" xfId="3280"/>
    <cellStyle name="40% - Accent1 126" xfId="3321"/>
    <cellStyle name="40% - Accent1 127" xfId="3363"/>
    <cellStyle name="40% - Accent1 127 2" xfId="6243"/>
    <cellStyle name="40% - Accent1 128" xfId="3374"/>
    <cellStyle name="40% - Accent1 128 2" xfId="6254"/>
    <cellStyle name="40% - Accent1 129" xfId="3387"/>
    <cellStyle name="40% - Accent1 129 2" xfId="6267"/>
    <cellStyle name="40% - Accent1 13" xfId="1254"/>
    <cellStyle name="40% - Accent1 13 2" xfId="1255"/>
    <cellStyle name="40% - Accent1 13 2 2" xfId="5018"/>
    <cellStyle name="40% - Accent1 13 3" xfId="5017"/>
    <cellStyle name="40% - Accent1 13_draft transactions report_052009_rvsd" xfId="1256"/>
    <cellStyle name="40% - Accent1 130" xfId="3402"/>
    <cellStyle name="40% - Accent1 130 2" xfId="6282"/>
    <cellStyle name="40% - Accent1 131" xfId="3413"/>
    <cellStyle name="40% - Accent1 131 2" xfId="6293"/>
    <cellStyle name="40% - Accent1 132" xfId="3426"/>
    <cellStyle name="40% - Accent1 132 2" xfId="6306"/>
    <cellStyle name="40% - Accent1 133" xfId="3439"/>
    <cellStyle name="40% - Accent1 133 2" xfId="6319"/>
    <cellStyle name="40% - Accent1 134" xfId="3452"/>
    <cellStyle name="40% - Accent1 134 2" xfId="6332"/>
    <cellStyle name="40% - Accent1 135" xfId="3468"/>
    <cellStyle name="40% - Accent1 136" xfId="3510"/>
    <cellStyle name="40% - Accent1 137" xfId="3551"/>
    <cellStyle name="40% - Accent1 138" xfId="3593"/>
    <cellStyle name="40% - Accent1 138 2" xfId="6347"/>
    <cellStyle name="40% - Accent1 139" xfId="3618"/>
    <cellStyle name="40% - Accent1 139 2" xfId="6358"/>
    <cellStyle name="40% - Accent1 14" xfId="1257"/>
    <cellStyle name="40% - Accent1 14 2" xfId="1258"/>
    <cellStyle name="40% - Accent1 14 2 2" xfId="5020"/>
    <cellStyle name="40% - Accent1 14 3" xfId="5019"/>
    <cellStyle name="40% - Accent1 14_draft transactions report_052009_rvsd" xfId="1259"/>
    <cellStyle name="40% - Accent1 140" xfId="3631"/>
    <cellStyle name="40% - Accent1 140 2" xfId="6371"/>
    <cellStyle name="40% - Accent1 141" xfId="3644"/>
    <cellStyle name="40% - Accent1 141 2" xfId="6384"/>
    <cellStyle name="40% - Accent1 142" xfId="3657"/>
    <cellStyle name="40% - Accent1 142 2" xfId="6397"/>
    <cellStyle name="40% - Accent1 143" xfId="3670"/>
    <cellStyle name="40% - Accent1 143 2" xfId="6410"/>
    <cellStyle name="40% - Accent1 144" xfId="3683"/>
    <cellStyle name="40% - Accent1 144 2" xfId="6423"/>
    <cellStyle name="40% - Accent1 145" xfId="3696"/>
    <cellStyle name="40% - Accent1 145 2" xfId="6436"/>
    <cellStyle name="40% - Accent1 146" xfId="3710"/>
    <cellStyle name="40% - Accent1 146 2" xfId="6449"/>
    <cellStyle name="40% - Accent1 147" xfId="3605"/>
    <cellStyle name="40% - Accent1 148" xfId="3753"/>
    <cellStyle name="40% - Accent1 149" xfId="3794"/>
    <cellStyle name="40% - Accent1 15" xfId="1260"/>
    <cellStyle name="40% - Accent1 15 2" xfId="1261"/>
    <cellStyle name="40% - Accent1 15 2 2" xfId="5022"/>
    <cellStyle name="40% - Accent1 15 3" xfId="5021"/>
    <cellStyle name="40% - Accent1 15_draft transactions report_052009_rvsd" xfId="1262"/>
    <cellStyle name="40% - Accent1 150" xfId="3836"/>
    <cellStyle name="40% - Accent1 151" xfId="3878"/>
    <cellStyle name="40% - Accent1 152" xfId="3990"/>
    <cellStyle name="40% - Accent1 153" xfId="4991"/>
    <cellStyle name="40% - Accent1 16" xfId="1263"/>
    <cellStyle name="40% - Accent1 16 2" xfId="1264"/>
    <cellStyle name="40% - Accent1 16 2 2" xfId="5024"/>
    <cellStyle name="40% - Accent1 16 3" xfId="5023"/>
    <cellStyle name="40% - Accent1 16_draft transactions report_052009_rvsd" xfId="1265"/>
    <cellStyle name="40% - Accent1 17" xfId="1266"/>
    <cellStyle name="40% - Accent1 17 2" xfId="1267"/>
    <cellStyle name="40% - Accent1 17 2 2" xfId="5026"/>
    <cellStyle name="40% - Accent1 17 3" xfId="5025"/>
    <cellStyle name="40% - Accent1 17_draft transactions report_052009_rvsd" xfId="1268"/>
    <cellStyle name="40% - Accent1 18" xfId="1269"/>
    <cellStyle name="40% - Accent1 18 2" xfId="1270"/>
    <cellStyle name="40% - Accent1 18 2 2" xfId="5028"/>
    <cellStyle name="40% - Accent1 18 3" xfId="5027"/>
    <cellStyle name="40% - Accent1 18_draft transactions report_052009_rvsd" xfId="1271"/>
    <cellStyle name="40% - Accent1 19" xfId="1272"/>
    <cellStyle name="40% - Accent1 19 2" xfId="1273"/>
    <cellStyle name="40% - Accent1 19 2 2" xfId="5030"/>
    <cellStyle name="40% - Accent1 19 3" xfId="5029"/>
    <cellStyle name="40% - Accent1 19_draft transactions report_052009_rvsd" xfId="1274"/>
    <cellStyle name="40% - Accent1 2" xfId="1275"/>
    <cellStyle name="40% - Accent1 2 2" xfId="1276"/>
    <cellStyle name="40% - Accent1 2 2 2" xfId="1277"/>
    <cellStyle name="40% - Accent1 2 2 2 2" xfId="5033"/>
    <cellStyle name="40% - Accent1 2 2 3" xfId="5032"/>
    <cellStyle name="40% - Accent1 2 2_draft transactions report_052009_rvsd" xfId="1278"/>
    <cellStyle name="40% - Accent1 2 3" xfId="1279"/>
    <cellStyle name="40% - Accent1 2 3 2" xfId="5034"/>
    <cellStyle name="40% - Accent1 2 4" xfId="5031"/>
    <cellStyle name="40% - Accent1 2_draft transactions report_052009_rvsd" xfId="1280"/>
    <cellStyle name="40% - Accent1 20" xfId="1281"/>
    <cellStyle name="40% - Accent1 20 2" xfId="1282"/>
    <cellStyle name="40% - Accent1 20 2 2" xfId="5036"/>
    <cellStyle name="40% - Accent1 20 3" xfId="5035"/>
    <cellStyle name="40% - Accent1 20_draft transactions report_052009_rvsd" xfId="1283"/>
    <cellStyle name="40% - Accent1 21" xfId="1284"/>
    <cellStyle name="40% - Accent1 21 2" xfId="1285"/>
    <cellStyle name="40% - Accent1 21 2 2" xfId="5038"/>
    <cellStyle name="40% - Accent1 21 3" xfId="5037"/>
    <cellStyle name="40% - Accent1 21_draft transactions report_052009_rvsd" xfId="1286"/>
    <cellStyle name="40% - Accent1 22" xfId="1287"/>
    <cellStyle name="40% - Accent1 22 2" xfId="1288"/>
    <cellStyle name="40% - Accent1 22 2 2" xfId="5040"/>
    <cellStyle name="40% - Accent1 22 3" xfId="5039"/>
    <cellStyle name="40% - Accent1 22_draft transactions report_052009_rvsd" xfId="1289"/>
    <cellStyle name="40% - Accent1 23" xfId="1290"/>
    <cellStyle name="40% - Accent1 23 2" xfId="1291"/>
    <cellStyle name="40% - Accent1 23 2 2" xfId="5042"/>
    <cellStyle name="40% - Accent1 23 3" xfId="5041"/>
    <cellStyle name="40% - Accent1 23_draft transactions report_052009_rvsd" xfId="1292"/>
    <cellStyle name="40% - Accent1 24" xfId="1293"/>
    <cellStyle name="40% - Accent1 24 2" xfId="1294"/>
    <cellStyle name="40% - Accent1 24 2 2" xfId="5044"/>
    <cellStyle name="40% - Accent1 24 3" xfId="5043"/>
    <cellStyle name="40% - Accent1 24_draft transactions report_052009_rvsd" xfId="1295"/>
    <cellStyle name="40% - Accent1 25" xfId="1296"/>
    <cellStyle name="40% - Accent1 25 2" xfId="1297"/>
    <cellStyle name="40% - Accent1 25 2 2" xfId="5046"/>
    <cellStyle name="40% - Accent1 25 3" xfId="5045"/>
    <cellStyle name="40% - Accent1 25_draft transactions report_052009_rvsd" xfId="1298"/>
    <cellStyle name="40% - Accent1 26" xfId="1299"/>
    <cellStyle name="40% - Accent1 26 2" xfId="1300"/>
    <cellStyle name="40% - Accent1 26 2 2" xfId="5048"/>
    <cellStyle name="40% - Accent1 26 3" xfId="5047"/>
    <cellStyle name="40% - Accent1 26_draft transactions report_052009_rvsd" xfId="1301"/>
    <cellStyle name="40% - Accent1 27" xfId="1302"/>
    <cellStyle name="40% - Accent1 27 2" xfId="1303"/>
    <cellStyle name="40% - Accent1 27 2 2" xfId="5050"/>
    <cellStyle name="40% - Accent1 27 3" xfId="5049"/>
    <cellStyle name="40% - Accent1 27_draft transactions report_052009_rvsd" xfId="1304"/>
    <cellStyle name="40% - Accent1 28" xfId="1305"/>
    <cellStyle name="40% - Accent1 28 2" xfId="1306"/>
    <cellStyle name="40% - Accent1 28 2 2" xfId="5052"/>
    <cellStyle name="40% - Accent1 28 3" xfId="5051"/>
    <cellStyle name="40% - Accent1 28_draft transactions report_052009_rvsd" xfId="1307"/>
    <cellStyle name="40% - Accent1 29" xfId="1308"/>
    <cellStyle name="40% - Accent1 29 2" xfId="1309"/>
    <cellStyle name="40% - Accent1 29 2 2" xfId="5054"/>
    <cellStyle name="40% - Accent1 29 3" xfId="5053"/>
    <cellStyle name="40% - Accent1 29_draft transactions report_052009_rvsd" xfId="1310"/>
    <cellStyle name="40% - Accent1 3" xfId="1311"/>
    <cellStyle name="40% - Accent1 3 2" xfId="1312"/>
    <cellStyle name="40% - Accent1 3 2 2" xfId="1313"/>
    <cellStyle name="40% - Accent1 3 2 2 2" xfId="5057"/>
    <cellStyle name="40% - Accent1 3 2 3" xfId="5056"/>
    <cellStyle name="40% - Accent1 3 2_draft transactions report_052009_rvsd" xfId="1314"/>
    <cellStyle name="40% - Accent1 3 3" xfId="1315"/>
    <cellStyle name="40% - Accent1 3 3 2" xfId="5058"/>
    <cellStyle name="40% - Accent1 3 4" xfId="5055"/>
    <cellStyle name="40% - Accent1 3_draft transactions report_052009_rvsd" xfId="1316"/>
    <cellStyle name="40% - Accent1 30" xfId="1317"/>
    <cellStyle name="40% - Accent1 30 2" xfId="1318"/>
    <cellStyle name="40% - Accent1 30 2 2" xfId="5060"/>
    <cellStyle name="40% - Accent1 30 3" xfId="5059"/>
    <cellStyle name="40% - Accent1 30_draft transactions report_052009_rvsd" xfId="1319"/>
    <cellStyle name="40% - Accent1 31" xfId="1320"/>
    <cellStyle name="40% - Accent1 31 2" xfId="1321"/>
    <cellStyle name="40% - Accent1 31 2 2" xfId="5062"/>
    <cellStyle name="40% - Accent1 31 3" xfId="5061"/>
    <cellStyle name="40% - Accent1 31_draft transactions report_052009_rvsd" xfId="1322"/>
    <cellStyle name="40% - Accent1 32" xfId="1323"/>
    <cellStyle name="40% - Accent1 32 2" xfId="1324"/>
    <cellStyle name="40% - Accent1 32 2 2" xfId="5064"/>
    <cellStyle name="40% - Accent1 32 3" xfId="5063"/>
    <cellStyle name="40% - Accent1 32_draft transactions report_052009_rvsd" xfId="1325"/>
    <cellStyle name="40% - Accent1 33" xfId="1326"/>
    <cellStyle name="40% - Accent1 33 2" xfId="5065"/>
    <cellStyle name="40% - Accent1 34" xfId="1327"/>
    <cellStyle name="40% - Accent1 34 2" xfId="5066"/>
    <cellStyle name="40% - Accent1 35" xfId="1328"/>
    <cellStyle name="40% - Accent1 35 2" xfId="5067"/>
    <cellStyle name="40% - Accent1 36" xfId="1329"/>
    <cellStyle name="40% - Accent1 36 2" xfId="5068"/>
    <cellStyle name="40% - Accent1 37" xfId="1330"/>
    <cellStyle name="40% - Accent1 37 2" xfId="5069"/>
    <cellStyle name="40% - Accent1 38" xfId="1331"/>
    <cellStyle name="40% - Accent1 38 2" xfId="5070"/>
    <cellStyle name="40% - Accent1 39" xfId="1332"/>
    <cellStyle name="40% - Accent1 39 2" xfId="5071"/>
    <cellStyle name="40% - Accent1 4" xfId="1333"/>
    <cellStyle name="40% - Accent1 4 2" xfId="1334"/>
    <cellStyle name="40% - Accent1 4 2 2" xfId="1335"/>
    <cellStyle name="40% - Accent1 4 2 2 2" xfId="5074"/>
    <cellStyle name="40% - Accent1 4 2 3" xfId="5073"/>
    <cellStyle name="40% - Accent1 4 2_draft transactions report_052009_rvsd" xfId="1336"/>
    <cellStyle name="40% - Accent1 4 3" xfId="1337"/>
    <cellStyle name="40% - Accent1 4 3 2" xfId="5075"/>
    <cellStyle name="40% - Accent1 4 4" xfId="5072"/>
    <cellStyle name="40% - Accent1 4_draft transactions report_052009_rvsd" xfId="1338"/>
    <cellStyle name="40% - Accent1 40" xfId="1339"/>
    <cellStyle name="40% - Accent1 40 2" xfId="5076"/>
    <cellStyle name="40% - Accent1 41" xfId="1340"/>
    <cellStyle name="40% - Accent1 41 2" xfId="5077"/>
    <cellStyle name="40% - Accent1 42" xfId="1341"/>
    <cellStyle name="40% - Accent1 42 2" xfId="5078"/>
    <cellStyle name="40% - Accent1 43" xfId="1342"/>
    <cellStyle name="40% - Accent1 43 2" xfId="5079"/>
    <cellStyle name="40% - Accent1 44" xfId="1343"/>
    <cellStyle name="40% - Accent1 44 2" xfId="5080"/>
    <cellStyle name="40% - Accent1 45" xfId="1344"/>
    <cellStyle name="40% - Accent1 45 2" xfId="5081"/>
    <cellStyle name="40% - Accent1 46" xfId="1345"/>
    <cellStyle name="40% - Accent1 46 2" xfId="5082"/>
    <cellStyle name="40% - Accent1 47" xfId="1346"/>
    <cellStyle name="40% - Accent1 47 2" xfId="5083"/>
    <cellStyle name="40% - Accent1 48" xfId="1347"/>
    <cellStyle name="40% - Accent1 48 2" xfId="5084"/>
    <cellStyle name="40% - Accent1 49" xfId="1348"/>
    <cellStyle name="40% - Accent1 49 2" xfId="5085"/>
    <cellStyle name="40% - Accent1 5" xfId="1349"/>
    <cellStyle name="40% - Accent1 5 2" xfId="1350"/>
    <cellStyle name="40% - Accent1 5 2 2" xfId="1351"/>
    <cellStyle name="40% - Accent1 5 2 2 2" xfId="5088"/>
    <cellStyle name="40% - Accent1 5 2 3" xfId="5087"/>
    <cellStyle name="40% - Accent1 5 2_draft transactions report_052009_rvsd" xfId="1352"/>
    <cellStyle name="40% - Accent1 5 3" xfId="1353"/>
    <cellStyle name="40% - Accent1 5 3 2" xfId="5089"/>
    <cellStyle name="40% - Accent1 5 4" xfId="5086"/>
    <cellStyle name="40% - Accent1 5_draft transactions report_052009_rvsd" xfId="1354"/>
    <cellStyle name="40% - Accent1 50" xfId="1355"/>
    <cellStyle name="40% - Accent1 50 2" xfId="5090"/>
    <cellStyle name="40% - Accent1 51" xfId="1356"/>
    <cellStyle name="40% - Accent1 51 2" xfId="5091"/>
    <cellStyle name="40% - Accent1 52" xfId="1357"/>
    <cellStyle name="40% - Accent1 52 2" xfId="5092"/>
    <cellStyle name="40% - Accent1 53" xfId="1358"/>
    <cellStyle name="40% - Accent1 53 2" xfId="5093"/>
    <cellStyle name="40% - Accent1 54" xfId="1359"/>
    <cellStyle name="40% - Accent1 54 2" xfId="5094"/>
    <cellStyle name="40% - Accent1 55" xfId="1360"/>
    <cellStyle name="40% - Accent1 55 2" xfId="5095"/>
    <cellStyle name="40% - Accent1 56" xfId="1361"/>
    <cellStyle name="40% - Accent1 56 2" xfId="5096"/>
    <cellStyle name="40% - Accent1 57" xfId="1362"/>
    <cellStyle name="40% - Accent1 57 2" xfId="5097"/>
    <cellStyle name="40% - Accent1 58" xfId="1363"/>
    <cellStyle name="40% - Accent1 58 2" xfId="5098"/>
    <cellStyle name="40% - Accent1 59" xfId="1364"/>
    <cellStyle name="40% - Accent1 59 2" xfId="5099"/>
    <cellStyle name="40% - Accent1 6" xfId="1365"/>
    <cellStyle name="40% - Accent1 6 2" xfId="1366"/>
    <cellStyle name="40% - Accent1 6 2 2" xfId="1367"/>
    <cellStyle name="40% - Accent1 6 2 2 2" xfId="5102"/>
    <cellStyle name="40% - Accent1 6 2 3" xfId="5101"/>
    <cellStyle name="40% - Accent1 6 2_draft transactions report_052009_rvsd" xfId="1368"/>
    <cellStyle name="40% - Accent1 6 3" xfId="1369"/>
    <cellStyle name="40% - Accent1 6 3 2" xfId="5103"/>
    <cellStyle name="40% - Accent1 6 4" xfId="5100"/>
    <cellStyle name="40% - Accent1 6_draft transactions report_052009_rvsd" xfId="1370"/>
    <cellStyle name="40% - Accent1 60" xfId="1371"/>
    <cellStyle name="40% - Accent1 60 2" xfId="5104"/>
    <cellStyle name="40% - Accent1 61" xfId="1372"/>
    <cellStyle name="40% - Accent1 61 2" xfId="5105"/>
    <cellStyle name="40% - Accent1 62" xfId="1373"/>
    <cellStyle name="40% - Accent1 62 2" xfId="5106"/>
    <cellStyle name="40% - Accent1 63" xfId="1374"/>
    <cellStyle name="40% - Accent1 63 2" xfId="5107"/>
    <cellStyle name="40% - Accent1 64" xfId="1375"/>
    <cellStyle name="40% - Accent1 64 2" xfId="5108"/>
    <cellStyle name="40% - Accent1 65" xfId="1376"/>
    <cellStyle name="40% - Accent1 65 2" xfId="5109"/>
    <cellStyle name="40% - Accent1 66" xfId="1377"/>
    <cellStyle name="40% - Accent1 66 2" xfId="5110"/>
    <cellStyle name="40% - Accent1 67" xfId="1378"/>
    <cellStyle name="40% - Accent1 67 2" xfId="5111"/>
    <cellStyle name="40% - Accent1 68" xfId="1379"/>
    <cellStyle name="40% - Accent1 68 2" xfId="5112"/>
    <cellStyle name="40% - Accent1 69" xfId="1380"/>
    <cellStyle name="40% - Accent1 69 2" xfId="5113"/>
    <cellStyle name="40% - Accent1 7" xfId="1381"/>
    <cellStyle name="40% - Accent1 7 2" xfId="1382"/>
    <cellStyle name="40% - Accent1 7 2 2" xfId="1383"/>
    <cellStyle name="40% - Accent1 7 2 2 2" xfId="5116"/>
    <cellStyle name="40% - Accent1 7 2 3" xfId="5115"/>
    <cellStyle name="40% - Accent1 7 2_draft transactions report_052009_rvsd" xfId="1384"/>
    <cellStyle name="40% - Accent1 7 3" xfId="1385"/>
    <cellStyle name="40% - Accent1 7 3 2" xfId="5117"/>
    <cellStyle name="40% - Accent1 7 4" xfId="5114"/>
    <cellStyle name="40% - Accent1 7_draft transactions report_052009_rvsd" xfId="1386"/>
    <cellStyle name="40% - Accent1 70" xfId="1387"/>
    <cellStyle name="40% - Accent1 70 2" xfId="5118"/>
    <cellStyle name="40% - Accent1 71" xfId="1388"/>
    <cellStyle name="40% - Accent1 71 2" xfId="5119"/>
    <cellStyle name="40% - Accent1 72" xfId="1389"/>
    <cellStyle name="40% - Accent1 72 2" xfId="5120"/>
    <cellStyle name="40% - Accent1 73" xfId="1390"/>
    <cellStyle name="40% - Accent1 73 2" xfId="5121"/>
    <cellStyle name="40% - Accent1 74" xfId="1391"/>
    <cellStyle name="40% - Accent1 74 2" xfId="5122"/>
    <cellStyle name="40% - Accent1 75" xfId="1392"/>
    <cellStyle name="40% - Accent1 75 2" xfId="5123"/>
    <cellStyle name="40% - Accent1 76" xfId="1393"/>
    <cellStyle name="40% - Accent1 76 2" xfId="5124"/>
    <cellStyle name="40% - Accent1 77" xfId="1394"/>
    <cellStyle name="40% - Accent1 77 2" xfId="5125"/>
    <cellStyle name="40% - Accent1 78" xfId="1395"/>
    <cellStyle name="40% - Accent1 78 2" xfId="5126"/>
    <cellStyle name="40% - Accent1 79" xfId="1396"/>
    <cellStyle name="40% - Accent1 79 2" xfId="5127"/>
    <cellStyle name="40% - Accent1 8" xfId="1397"/>
    <cellStyle name="40% - Accent1 8 2" xfId="1398"/>
    <cellStyle name="40% - Accent1 8 2 2" xfId="1399"/>
    <cellStyle name="40% - Accent1 8 2 2 2" xfId="5130"/>
    <cellStyle name="40% - Accent1 8 2 3" xfId="5129"/>
    <cellStyle name="40% - Accent1 8 2_draft transactions report_052009_rvsd" xfId="1400"/>
    <cellStyle name="40% - Accent1 8 3" xfId="1401"/>
    <cellStyle name="40% - Accent1 8 3 2" xfId="5131"/>
    <cellStyle name="40% - Accent1 8 4" xfId="5128"/>
    <cellStyle name="40% - Accent1 8_draft transactions report_052009_rvsd" xfId="1402"/>
    <cellStyle name="40% - Accent1 80" xfId="1403"/>
    <cellStyle name="40% - Accent1 80 2" xfId="5132"/>
    <cellStyle name="40% - Accent1 81" xfId="1404"/>
    <cellStyle name="40% - Accent1 81 2" xfId="5133"/>
    <cellStyle name="40% - Accent1 82" xfId="1405"/>
    <cellStyle name="40% - Accent1 82 2" xfId="5134"/>
    <cellStyle name="40% - Accent1 83" xfId="1406"/>
    <cellStyle name="40% - Accent1 83 2" xfId="5135"/>
    <cellStyle name="40% - Accent1 84" xfId="1407"/>
    <cellStyle name="40% - Accent1 84 2" xfId="5136"/>
    <cellStyle name="40% - Accent1 85" xfId="1408"/>
    <cellStyle name="40% - Accent1 85 2" xfId="5137"/>
    <cellStyle name="40% - Accent1 86" xfId="1409"/>
    <cellStyle name="40% - Accent1 86 2" xfId="5138"/>
    <cellStyle name="40% - Accent1 87" xfId="1410"/>
    <cellStyle name="40% - Accent1 87 2" xfId="5139"/>
    <cellStyle name="40% - Accent1 88" xfId="1411"/>
    <cellStyle name="40% - Accent1 88 2" xfId="5140"/>
    <cellStyle name="40% - Accent1 89" xfId="1412"/>
    <cellStyle name="40% - Accent1 89 2" xfId="5141"/>
    <cellStyle name="40% - Accent1 9" xfId="1413"/>
    <cellStyle name="40% - Accent1 9 2" xfId="1414"/>
    <cellStyle name="40% - Accent1 9 2 2" xfId="1415"/>
    <cellStyle name="40% - Accent1 9 2 2 2" xfId="5144"/>
    <cellStyle name="40% - Accent1 9 2 3" xfId="5143"/>
    <cellStyle name="40% - Accent1 9 2_draft transactions report_052009_rvsd" xfId="1416"/>
    <cellStyle name="40% - Accent1 9 3" xfId="1417"/>
    <cellStyle name="40% - Accent1 9 3 2" xfId="5145"/>
    <cellStyle name="40% - Accent1 9 4" xfId="5142"/>
    <cellStyle name="40% - Accent1 9_draft transactions report_052009_rvsd" xfId="1418"/>
    <cellStyle name="40% - Accent1 90" xfId="1419"/>
    <cellStyle name="40% - Accent1 90 2" xfId="5146"/>
    <cellStyle name="40% - Accent1 91" xfId="1420"/>
    <cellStyle name="40% - Accent1 91 2" xfId="5147"/>
    <cellStyle name="40% - Accent1 92" xfId="1421"/>
    <cellStyle name="40% - Accent1 92 2" xfId="5148"/>
    <cellStyle name="40% - Accent1 93" xfId="1422"/>
    <cellStyle name="40% - Accent1 93 2" xfId="5149"/>
    <cellStyle name="40% - Accent1 94" xfId="1423"/>
    <cellStyle name="40% - Accent1 94 2" xfId="5150"/>
    <cellStyle name="40% - Accent1 95" xfId="1424"/>
    <cellStyle name="40% - Accent1 95 2" xfId="5151"/>
    <cellStyle name="40% - Accent1 96" xfId="1425"/>
    <cellStyle name="40% - Accent1 96 2" xfId="5152"/>
    <cellStyle name="40% - Accent1 97" xfId="1426"/>
    <cellStyle name="40% - Accent1 97 2" xfId="5153"/>
    <cellStyle name="40% - Accent1 98" xfId="1427"/>
    <cellStyle name="40% - Accent1 98 2" xfId="5154"/>
    <cellStyle name="40% - Accent1 99" xfId="1428"/>
    <cellStyle name="40% - Accent1 99 2" xfId="5155"/>
    <cellStyle name="40% - Accent2" xfId="1429" builtinId="35" customBuiltin="1"/>
    <cellStyle name="40% - Accent2 10" xfId="1430"/>
    <cellStyle name="40% - Accent2 10 2" xfId="1431"/>
    <cellStyle name="40% - Accent2 10 2 2" xfId="5158"/>
    <cellStyle name="40% - Accent2 10 3" xfId="5157"/>
    <cellStyle name="40% - Accent2 10_draft transactions report_052009_rvsd" xfId="1432"/>
    <cellStyle name="40% - Accent2 100" xfId="1433"/>
    <cellStyle name="40% - Accent2 100 2" xfId="5159"/>
    <cellStyle name="40% - Accent2 101" xfId="1434"/>
    <cellStyle name="40% - Accent2 101 2" xfId="5160"/>
    <cellStyle name="40% - Accent2 102" xfId="1435"/>
    <cellStyle name="40% - Accent2 102 2" xfId="5161"/>
    <cellStyle name="40% - Accent2 103" xfId="1436"/>
    <cellStyle name="40% - Accent2 103 2" xfId="5162"/>
    <cellStyle name="40% - Accent2 104" xfId="1437"/>
    <cellStyle name="40% - Accent2 104 2" xfId="5163"/>
    <cellStyle name="40% - Accent2 105" xfId="1438"/>
    <cellStyle name="40% - Accent2 105 2" xfId="5164"/>
    <cellStyle name="40% - Accent2 106" xfId="1439"/>
    <cellStyle name="40% - Accent2 106 2" xfId="5165"/>
    <cellStyle name="40% - Accent2 107" xfId="1440"/>
    <cellStyle name="40% - Accent2 107 2" xfId="5166"/>
    <cellStyle name="40% - Accent2 108" xfId="1441"/>
    <cellStyle name="40% - Accent2 108 2" xfId="5167"/>
    <cellStyle name="40% - Accent2 109" xfId="1442"/>
    <cellStyle name="40% - Accent2 109 2" xfId="5168"/>
    <cellStyle name="40% - Accent2 11" xfId="1443"/>
    <cellStyle name="40% - Accent2 11 2" xfId="1444"/>
    <cellStyle name="40% - Accent2 11 2 2" xfId="5170"/>
    <cellStyle name="40% - Accent2 11 3" xfId="5169"/>
    <cellStyle name="40% - Accent2 11_draft transactions report_052009_rvsd" xfId="1445"/>
    <cellStyle name="40% - Accent2 110" xfId="1446"/>
    <cellStyle name="40% - Accent2 110 2" xfId="5171"/>
    <cellStyle name="40% - Accent2 111" xfId="1447"/>
    <cellStyle name="40% - Accent2 111 2" xfId="5172"/>
    <cellStyle name="40% - Accent2 112" xfId="1448"/>
    <cellStyle name="40% - Accent2 112 2" xfId="5173"/>
    <cellStyle name="40% - Accent2 113" xfId="1449"/>
    <cellStyle name="40% - Accent2 113 2" xfId="5174"/>
    <cellStyle name="40% - Accent2 114" xfId="1450"/>
    <cellStyle name="40% - Accent2 114 2" xfId="5175"/>
    <cellStyle name="40% - Accent2 115" xfId="1451"/>
    <cellStyle name="40% - Accent2 115 2" xfId="5176"/>
    <cellStyle name="40% - Accent2 116" xfId="1452"/>
    <cellStyle name="40% - Accent2 116 2" xfId="5177"/>
    <cellStyle name="40% - Accent2 117" xfId="1453"/>
    <cellStyle name="40% - Accent2 117 2" xfId="5178"/>
    <cellStyle name="40% - Accent2 118" xfId="1454"/>
    <cellStyle name="40% - Accent2 118 2" xfId="5179"/>
    <cellStyle name="40% - Accent2 119" xfId="3115"/>
    <cellStyle name="40% - Accent2 119 2" xfId="6205"/>
    <cellStyle name="40% - Accent2 12" xfId="1455"/>
    <cellStyle name="40% - Accent2 12 2" xfId="1456"/>
    <cellStyle name="40% - Accent2 12 2 2" xfId="5181"/>
    <cellStyle name="40% - Accent2 12 3" xfId="5180"/>
    <cellStyle name="40% - Accent2 12_draft transactions report_052009_rvsd" xfId="1457"/>
    <cellStyle name="40% - Accent2 120" xfId="3124"/>
    <cellStyle name="40% - Accent2 120 2" xfId="6214"/>
    <cellStyle name="40% - Accent2 121" xfId="3137"/>
    <cellStyle name="40% - Accent2 121 2" xfId="6227"/>
    <cellStyle name="40% - Accent2 122" xfId="3155"/>
    <cellStyle name="40% - Accent2 123" xfId="3197"/>
    <cellStyle name="40% - Accent2 124" xfId="3239"/>
    <cellStyle name="40% - Accent2 125" xfId="3281"/>
    <cellStyle name="40% - Accent2 126" xfId="3322"/>
    <cellStyle name="40% - Accent2 127" xfId="3364"/>
    <cellStyle name="40% - Accent2 127 2" xfId="6244"/>
    <cellStyle name="40% - Accent2 128" xfId="3373"/>
    <cellStyle name="40% - Accent2 128 2" xfId="6253"/>
    <cellStyle name="40% - Accent2 129" xfId="3386"/>
    <cellStyle name="40% - Accent2 129 2" xfId="6266"/>
    <cellStyle name="40% - Accent2 13" xfId="1458"/>
    <cellStyle name="40% - Accent2 13 2" xfId="1459"/>
    <cellStyle name="40% - Accent2 13 2 2" xfId="5183"/>
    <cellStyle name="40% - Accent2 13 3" xfId="5182"/>
    <cellStyle name="40% - Accent2 13_draft transactions report_052009_rvsd" xfId="1460"/>
    <cellStyle name="40% - Accent2 130" xfId="3403"/>
    <cellStyle name="40% - Accent2 130 2" xfId="6283"/>
    <cellStyle name="40% - Accent2 131" xfId="3412"/>
    <cellStyle name="40% - Accent2 131 2" xfId="6292"/>
    <cellStyle name="40% - Accent2 132" xfId="3425"/>
    <cellStyle name="40% - Accent2 132 2" xfId="6305"/>
    <cellStyle name="40% - Accent2 133" xfId="3438"/>
    <cellStyle name="40% - Accent2 133 2" xfId="6318"/>
    <cellStyle name="40% - Accent2 134" xfId="3451"/>
    <cellStyle name="40% - Accent2 134 2" xfId="6331"/>
    <cellStyle name="40% - Accent2 135" xfId="3469"/>
    <cellStyle name="40% - Accent2 136" xfId="3511"/>
    <cellStyle name="40% - Accent2 137" xfId="3552"/>
    <cellStyle name="40% - Accent2 138" xfId="3594"/>
    <cellStyle name="40% - Accent2 138 2" xfId="6348"/>
    <cellStyle name="40% - Accent2 139" xfId="3617"/>
    <cellStyle name="40% - Accent2 139 2" xfId="6357"/>
    <cellStyle name="40% - Accent2 14" xfId="1461"/>
    <cellStyle name="40% - Accent2 14 2" xfId="1462"/>
    <cellStyle name="40% - Accent2 14 2 2" xfId="5185"/>
    <cellStyle name="40% - Accent2 14 3" xfId="5184"/>
    <cellStyle name="40% - Accent2 14_draft transactions report_052009_rvsd" xfId="1463"/>
    <cellStyle name="40% - Accent2 140" xfId="3630"/>
    <cellStyle name="40% - Accent2 140 2" xfId="6370"/>
    <cellStyle name="40% - Accent2 141" xfId="3643"/>
    <cellStyle name="40% - Accent2 141 2" xfId="6383"/>
    <cellStyle name="40% - Accent2 142" xfId="3656"/>
    <cellStyle name="40% - Accent2 142 2" xfId="6396"/>
    <cellStyle name="40% - Accent2 143" xfId="3669"/>
    <cellStyle name="40% - Accent2 143 2" xfId="6409"/>
    <cellStyle name="40% - Accent2 144" xfId="3682"/>
    <cellStyle name="40% - Accent2 144 2" xfId="6422"/>
    <cellStyle name="40% - Accent2 145" xfId="3695"/>
    <cellStyle name="40% - Accent2 145 2" xfId="6435"/>
    <cellStyle name="40% - Accent2 146" xfId="3709"/>
    <cellStyle name="40% - Accent2 146 2" xfId="6448"/>
    <cellStyle name="40% - Accent2 147" xfId="3604"/>
    <cellStyle name="40% - Accent2 148" xfId="3754"/>
    <cellStyle name="40% - Accent2 149" xfId="3795"/>
    <cellStyle name="40% - Accent2 15" xfId="1464"/>
    <cellStyle name="40% - Accent2 15 2" xfId="1465"/>
    <cellStyle name="40% - Accent2 15 2 2" xfId="5187"/>
    <cellStyle name="40% - Accent2 15 3" xfId="5186"/>
    <cellStyle name="40% - Accent2 15_draft transactions report_052009_rvsd" xfId="1466"/>
    <cellStyle name="40% - Accent2 150" xfId="3837"/>
    <cellStyle name="40% - Accent2 151" xfId="3879"/>
    <cellStyle name="40% - Accent2 152" xfId="3991"/>
    <cellStyle name="40% - Accent2 153" xfId="5156"/>
    <cellStyle name="40% - Accent2 16" xfId="1467"/>
    <cellStyle name="40% - Accent2 16 2" xfId="1468"/>
    <cellStyle name="40% - Accent2 16 2 2" xfId="5189"/>
    <cellStyle name="40% - Accent2 16 3" xfId="5188"/>
    <cellStyle name="40% - Accent2 16_draft transactions report_052009_rvsd" xfId="1469"/>
    <cellStyle name="40% - Accent2 17" xfId="1470"/>
    <cellStyle name="40% - Accent2 17 2" xfId="1471"/>
    <cellStyle name="40% - Accent2 17 2 2" xfId="5191"/>
    <cellStyle name="40% - Accent2 17 3" xfId="5190"/>
    <cellStyle name="40% - Accent2 17_draft transactions report_052009_rvsd" xfId="1472"/>
    <cellStyle name="40% - Accent2 18" xfId="1473"/>
    <cellStyle name="40% - Accent2 18 2" xfId="1474"/>
    <cellStyle name="40% - Accent2 18 2 2" xfId="5193"/>
    <cellStyle name="40% - Accent2 18 3" xfId="5192"/>
    <cellStyle name="40% - Accent2 18_draft transactions report_052009_rvsd" xfId="1475"/>
    <cellStyle name="40% - Accent2 19" xfId="1476"/>
    <cellStyle name="40% - Accent2 19 2" xfId="1477"/>
    <cellStyle name="40% - Accent2 19 2 2" xfId="5195"/>
    <cellStyle name="40% - Accent2 19 3" xfId="5194"/>
    <cellStyle name="40% - Accent2 19_draft transactions report_052009_rvsd" xfId="1478"/>
    <cellStyle name="40% - Accent2 2" xfId="1479"/>
    <cellStyle name="40% - Accent2 2 2" xfId="1480"/>
    <cellStyle name="40% - Accent2 2 2 2" xfId="1481"/>
    <cellStyle name="40% - Accent2 2 2 2 2" xfId="5198"/>
    <cellStyle name="40% - Accent2 2 2 3" xfId="5197"/>
    <cellStyle name="40% - Accent2 2 2_draft transactions report_052009_rvsd" xfId="1482"/>
    <cellStyle name="40% - Accent2 2 3" xfId="1483"/>
    <cellStyle name="40% - Accent2 2 3 2" xfId="5199"/>
    <cellStyle name="40% - Accent2 2 4" xfId="5196"/>
    <cellStyle name="40% - Accent2 2_draft transactions report_052009_rvsd" xfId="1484"/>
    <cellStyle name="40% - Accent2 20" xfId="1485"/>
    <cellStyle name="40% - Accent2 20 2" xfId="1486"/>
    <cellStyle name="40% - Accent2 20 2 2" xfId="5201"/>
    <cellStyle name="40% - Accent2 20 3" xfId="5200"/>
    <cellStyle name="40% - Accent2 20_draft transactions report_052009_rvsd" xfId="1487"/>
    <cellStyle name="40% - Accent2 21" xfId="1488"/>
    <cellStyle name="40% - Accent2 21 2" xfId="1489"/>
    <cellStyle name="40% - Accent2 21 2 2" xfId="5203"/>
    <cellStyle name="40% - Accent2 21 3" xfId="5202"/>
    <cellStyle name="40% - Accent2 21_draft transactions report_052009_rvsd" xfId="1490"/>
    <cellStyle name="40% - Accent2 22" xfId="1491"/>
    <cellStyle name="40% - Accent2 22 2" xfId="1492"/>
    <cellStyle name="40% - Accent2 22 2 2" xfId="5205"/>
    <cellStyle name="40% - Accent2 22 3" xfId="5204"/>
    <cellStyle name="40% - Accent2 22_draft transactions report_052009_rvsd" xfId="1493"/>
    <cellStyle name="40% - Accent2 23" xfId="1494"/>
    <cellStyle name="40% - Accent2 23 2" xfId="1495"/>
    <cellStyle name="40% - Accent2 23 2 2" xfId="5207"/>
    <cellStyle name="40% - Accent2 23 3" xfId="5206"/>
    <cellStyle name="40% - Accent2 23_draft transactions report_052009_rvsd" xfId="1496"/>
    <cellStyle name="40% - Accent2 24" xfId="1497"/>
    <cellStyle name="40% - Accent2 24 2" xfId="1498"/>
    <cellStyle name="40% - Accent2 24 2 2" xfId="5209"/>
    <cellStyle name="40% - Accent2 24 3" xfId="5208"/>
    <cellStyle name="40% - Accent2 24_draft transactions report_052009_rvsd" xfId="1499"/>
    <cellStyle name="40% - Accent2 25" xfId="1500"/>
    <cellStyle name="40% - Accent2 25 2" xfId="1501"/>
    <cellStyle name="40% - Accent2 25 2 2" xfId="5211"/>
    <cellStyle name="40% - Accent2 25 3" xfId="5210"/>
    <cellStyle name="40% - Accent2 25_draft transactions report_052009_rvsd" xfId="1502"/>
    <cellStyle name="40% - Accent2 26" xfId="1503"/>
    <cellStyle name="40% - Accent2 26 2" xfId="1504"/>
    <cellStyle name="40% - Accent2 26 2 2" xfId="5213"/>
    <cellStyle name="40% - Accent2 26 3" xfId="5212"/>
    <cellStyle name="40% - Accent2 26_draft transactions report_052009_rvsd" xfId="1505"/>
    <cellStyle name="40% - Accent2 27" xfId="1506"/>
    <cellStyle name="40% - Accent2 27 2" xfId="1507"/>
    <cellStyle name="40% - Accent2 27 2 2" xfId="5215"/>
    <cellStyle name="40% - Accent2 27 3" xfId="5214"/>
    <cellStyle name="40% - Accent2 27_draft transactions report_052009_rvsd" xfId="1508"/>
    <cellStyle name="40% - Accent2 28" xfId="1509"/>
    <cellStyle name="40% - Accent2 28 2" xfId="1510"/>
    <cellStyle name="40% - Accent2 28 2 2" xfId="5217"/>
    <cellStyle name="40% - Accent2 28 3" xfId="5216"/>
    <cellStyle name="40% - Accent2 28_draft transactions report_052009_rvsd" xfId="1511"/>
    <cellStyle name="40% - Accent2 29" xfId="1512"/>
    <cellStyle name="40% - Accent2 29 2" xfId="1513"/>
    <cellStyle name="40% - Accent2 29 2 2" xfId="5219"/>
    <cellStyle name="40% - Accent2 29 3" xfId="5218"/>
    <cellStyle name="40% - Accent2 29_draft transactions report_052009_rvsd" xfId="1514"/>
    <cellStyle name="40% - Accent2 3" xfId="1515"/>
    <cellStyle name="40% - Accent2 3 2" xfId="1516"/>
    <cellStyle name="40% - Accent2 3 2 2" xfId="1517"/>
    <cellStyle name="40% - Accent2 3 2 2 2" xfId="5222"/>
    <cellStyle name="40% - Accent2 3 2 3" xfId="5221"/>
    <cellStyle name="40% - Accent2 3 2_draft transactions report_052009_rvsd" xfId="1518"/>
    <cellStyle name="40% - Accent2 3 3" xfId="1519"/>
    <cellStyle name="40% - Accent2 3 3 2" xfId="5223"/>
    <cellStyle name="40% - Accent2 3 4" xfId="5220"/>
    <cellStyle name="40% - Accent2 3_draft transactions report_052009_rvsd" xfId="1520"/>
    <cellStyle name="40% - Accent2 30" xfId="1521"/>
    <cellStyle name="40% - Accent2 30 2" xfId="1522"/>
    <cellStyle name="40% - Accent2 30 2 2" xfId="5225"/>
    <cellStyle name="40% - Accent2 30 3" xfId="5224"/>
    <cellStyle name="40% - Accent2 30_draft transactions report_052009_rvsd" xfId="1523"/>
    <cellStyle name="40% - Accent2 31" xfId="1524"/>
    <cellStyle name="40% - Accent2 31 2" xfId="1525"/>
    <cellStyle name="40% - Accent2 31 2 2" xfId="5227"/>
    <cellStyle name="40% - Accent2 31 3" xfId="5226"/>
    <cellStyle name="40% - Accent2 31_draft transactions report_052009_rvsd" xfId="1526"/>
    <cellStyle name="40% - Accent2 32" xfId="1527"/>
    <cellStyle name="40% - Accent2 32 2" xfId="1528"/>
    <cellStyle name="40% - Accent2 32 2 2" xfId="5229"/>
    <cellStyle name="40% - Accent2 32 3" xfId="5228"/>
    <cellStyle name="40% - Accent2 32_draft transactions report_052009_rvsd" xfId="1529"/>
    <cellStyle name="40% - Accent2 33" xfId="1530"/>
    <cellStyle name="40% - Accent2 33 2" xfId="5230"/>
    <cellStyle name="40% - Accent2 34" xfId="1531"/>
    <cellStyle name="40% - Accent2 34 2" xfId="5231"/>
    <cellStyle name="40% - Accent2 35" xfId="1532"/>
    <cellStyle name="40% - Accent2 35 2" xfId="5232"/>
    <cellStyle name="40% - Accent2 36" xfId="1533"/>
    <cellStyle name="40% - Accent2 36 2" xfId="5233"/>
    <cellStyle name="40% - Accent2 37" xfId="1534"/>
    <cellStyle name="40% - Accent2 37 2" xfId="5234"/>
    <cellStyle name="40% - Accent2 38" xfId="1535"/>
    <cellStyle name="40% - Accent2 38 2" xfId="5235"/>
    <cellStyle name="40% - Accent2 39" xfId="1536"/>
    <cellStyle name="40% - Accent2 39 2" xfId="5236"/>
    <cellStyle name="40% - Accent2 4" xfId="1537"/>
    <cellStyle name="40% - Accent2 4 2" xfId="1538"/>
    <cellStyle name="40% - Accent2 4 2 2" xfId="1539"/>
    <cellStyle name="40% - Accent2 4 2 2 2" xfId="5239"/>
    <cellStyle name="40% - Accent2 4 2 3" xfId="5238"/>
    <cellStyle name="40% - Accent2 4 2_draft transactions report_052009_rvsd" xfId="1540"/>
    <cellStyle name="40% - Accent2 4 3" xfId="1541"/>
    <cellStyle name="40% - Accent2 4 3 2" xfId="5240"/>
    <cellStyle name="40% - Accent2 4 4" xfId="5237"/>
    <cellStyle name="40% - Accent2 4_draft transactions report_052009_rvsd" xfId="1542"/>
    <cellStyle name="40% - Accent2 40" xfId="1543"/>
    <cellStyle name="40% - Accent2 40 2" xfId="5241"/>
    <cellStyle name="40% - Accent2 41" xfId="1544"/>
    <cellStyle name="40% - Accent2 41 2" xfId="5242"/>
    <cellStyle name="40% - Accent2 42" xfId="1545"/>
    <cellStyle name="40% - Accent2 42 2" xfId="5243"/>
    <cellStyle name="40% - Accent2 43" xfId="1546"/>
    <cellStyle name="40% - Accent2 43 2" xfId="5244"/>
    <cellStyle name="40% - Accent2 44" xfId="1547"/>
    <cellStyle name="40% - Accent2 44 2" xfId="5245"/>
    <cellStyle name="40% - Accent2 45" xfId="1548"/>
    <cellStyle name="40% - Accent2 45 2" xfId="5246"/>
    <cellStyle name="40% - Accent2 46" xfId="1549"/>
    <cellStyle name="40% - Accent2 46 2" xfId="5247"/>
    <cellStyle name="40% - Accent2 47" xfId="1550"/>
    <cellStyle name="40% - Accent2 47 2" xfId="5248"/>
    <cellStyle name="40% - Accent2 48" xfId="1551"/>
    <cellStyle name="40% - Accent2 48 2" xfId="5249"/>
    <cellStyle name="40% - Accent2 49" xfId="1552"/>
    <cellStyle name="40% - Accent2 49 2" xfId="5250"/>
    <cellStyle name="40% - Accent2 5" xfId="1553"/>
    <cellStyle name="40% - Accent2 5 2" xfId="1554"/>
    <cellStyle name="40% - Accent2 5 2 2" xfId="1555"/>
    <cellStyle name="40% - Accent2 5 2 2 2" xfId="5253"/>
    <cellStyle name="40% - Accent2 5 2 3" xfId="5252"/>
    <cellStyle name="40% - Accent2 5 2_draft transactions report_052009_rvsd" xfId="1556"/>
    <cellStyle name="40% - Accent2 5 3" xfId="1557"/>
    <cellStyle name="40% - Accent2 5 3 2" xfId="5254"/>
    <cellStyle name="40% - Accent2 5 4" xfId="5251"/>
    <cellStyle name="40% - Accent2 5_draft transactions report_052009_rvsd" xfId="1558"/>
    <cellStyle name="40% - Accent2 50" xfId="1559"/>
    <cellStyle name="40% - Accent2 50 2" xfId="5255"/>
    <cellStyle name="40% - Accent2 51" xfId="1560"/>
    <cellStyle name="40% - Accent2 51 2" xfId="5256"/>
    <cellStyle name="40% - Accent2 52" xfId="1561"/>
    <cellStyle name="40% - Accent2 52 2" xfId="5257"/>
    <cellStyle name="40% - Accent2 53" xfId="1562"/>
    <cellStyle name="40% - Accent2 53 2" xfId="5258"/>
    <cellStyle name="40% - Accent2 54" xfId="1563"/>
    <cellStyle name="40% - Accent2 54 2" xfId="5259"/>
    <cellStyle name="40% - Accent2 55" xfId="1564"/>
    <cellStyle name="40% - Accent2 55 2" xfId="5260"/>
    <cellStyle name="40% - Accent2 56" xfId="1565"/>
    <cellStyle name="40% - Accent2 56 2" xfId="5261"/>
    <cellStyle name="40% - Accent2 57" xfId="1566"/>
    <cellStyle name="40% - Accent2 57 2" xfId="5262"/>
    <cellStyle name="40% - Accent2 58" xfId="1567"/>
    <cellStyle name="40% - Accent2 58 2" xfId="5263"/>
    <cellStyle name="40% - Accent2 59" xfId="1568"/>
    <cellStyle name="40% - Accent2 59 2" xfId="5264"/>
    <cellStyle name="40% - Accent2 6" xfId="1569"/>
    <cellStyle name="40% - Accent2 6 2" xfId="1570"/>
    <cellStyle name="40% - Accent2 6 2 2" xfId="1571"/>
    <cellStyle name="40% - Accent2 6 2 2 2" xfId="5267"/>
    <cellStyle name="40% - Accent2 6 2 3" xfId="5266"/>
    <cellStyle name="40% - Accent2 6 2_draft transactions report_052009_rvsd" xfId="1572"/>
    <cellStyle name="40% - Accent2 6 3" xfId="1573"/>
    <cellStyle name="40% - Accent2 6 3 2" xfId="5268"/>
    <cellStyle name="40% - Accent2 6 4" xfId="5265"/>
    <cellStyle name="40% - Accent2 6_draft transactions report_052009_rvsd" xfId="1574"/>
    <cellStyle name="40% - Accent2 60" xfId="1575"/>
    <cellStyle name="40% - Accent2 60 2" xfId="5269"/>
    <cellStyle name="40% - Accent2 61" xfId="1576"/>
    <cellStyle name="40% - Accent2 61 2" xfId="5270"/>
    <cellStyle name="40% - Accent2 62" xfId="1577"/>
    <cellStyle name="40% - Accent2 62 2" xfId="5271"/>
    <cellStyle name="40% - Accent2 63" xfId="1578"/>
    <cellStyle name="40% - Accent2 63 2" xfId="5272"/>
    <cellStyle name="40% - Accent2 64" xfId="1579"/>
    <cellStyle name="40% - Accent2 64 2" xfId="5273"/>
    <cellStyle name="40% - Accent2 65" xfId="1580"/>
    <cellStyle name="40% - Accent2 65 2" xfId="5274"/>
    <cellStyle name="40% - Accent2 66" xfId="1581"/>
    <cellStyle name="40% - Accent2 66 2" xfId="5275"/>
    <cellStyle name="40% - Accent2 67" xfId="1582"/>
    <cellStyle name="40% - Accent2 67 2" xfId="5276"/>
    <cellStyle name="40% - Accent2 68" xfId="1583"/>
    <cellStyle name="40% - Accent2 68 2" xfId="5277"/>
    <cellStyle name="40% - Accent2 69" xfId="1584"/>
    <cellStyle name="40% - Accent2 69 2" xfId="5278"/>
    <cellStyle name="40% - Accent2 7" xfId="1585"/>
    <cellStyle name="40% - Accent2 7 2" xfId="1586"/>
    <cellStyle name="40% - Accent2 7 2 2" xfId="1587"/>
    <cellStyle name="40% - Accent2 7 2 2 2" xfId="5281"/>
    <cellStyle name="40% - Accent2 7 2 3" xfId="5280"/>
    <cellStyle name="40% - Accent2 7 2_draft transactions report_052009_rvsd" xfId="1588"/>
    <cellStyle name="40% - Accent2 7 3" xfId="1589"/>
    <cellStyle name="40% - Accent2 7 3 2" xfId="5282"/>
    <cellStyle name="40% - Accent2 7 4" xfId="5279"/>
    <cellStyle name="40% - Accent2 7_draft transactions report_052009_rvsd" xfId="1590"/>
    <cellStyle name="40% - Accent2 70" xfId="1591"/>
    <cellStyle name="40% - Accent2 70 2" xfId="5283"/>
    <cellStyle name="40% - Accent2 71" xfId="1592"/>
    <cellStyle name="40% - Accent2 71 2" xfId="5284"/>
    <cellStyle name="40% - Accent2 72" xfId="1593"/>
    <cellStyle name="40% - Accent2 72 2" xfId="5285"/>
    <cellStyle name="40% - Accent2 73" xfId="1594"/>
    <cellStyle name="40% - Accent2 73 2" xfId="5286"/>
    <cellStyle name="40% - Accent2 74" xfId="1595"/>
    <cellStyle name="40% - Accent2 74 2" xfId="5287"/>
    <cellStyle name="40% - Accent2 75" xfId="1596"/>
    <cellStyle name="40% - Accent2 75 2" xfId="5288"/>
    <cellStyle name="40% - Accent2 76" xfId="1597"/>
    <cellStyle name="40% - Accent2 76 2" xfId="5289"/>
    <cellStyle name="40% - Accent2 77" xfId="1598"/>
    <cellStyle name="40% - Accent2 77 2" xfId="5290"/>
    <cellStyle name="40% - Accent2 78" xfId="1599"/>
    <cellStyle name="40% - Accent2 78 2" xfId="5291"/>
    <cellStyle name="40% - Accent2 79" xfId="1600"/>
    <cellStyle name="40% - Accent2 79 2" xfId="5292"/>
    <cellStyle name="40% - Accent2 8" xfId="1601"/>
    <cellStyle name="40% - Accent2 8 2" xfId="1602"/>
    <cellStyle name="40% - Accent2 8 2 2" xfId="1603"/>
    <cellStyle name="40% - Accent2 8 2 2 2" xfId="5295"/>
    <cellStyle name="40% - Accent2 8 2 3" xfId="5294"/>
    <cellStyle name="40% - Accent2 8 2_draft transactions report_052009_rvsd" xfId="1604"/>
    <cellStyle name="40% - Accent2 8 3" xfId="1605"/>
    <cellStyle name="40% - Accent2 8 3 2" xfId="5296"/>
    <cellStyle name="40% - Accent2 8 4" xfId="5293"/>
    <cellStyle name="40% - Accent2 8_draft transactions report_052009_rvsd" xfId="1606"/>
    <cellStyle name="40% - Accent2 80" xfId="1607"/>
    <cellStyle name="40% - Accent2 80 2" xfId="5297"/>
    <cellStyle name="40% - Accent2 81" xfId="1608"/>
    <cellStyle name="40% - Accent2 81 2" xfId="5298"/>
    <cellStyle name="40% - Accent2 82" xfId="1609"/>
    <cellStyle name="40% - Accent2 82 2" xfId="5299"/>
    <cellStyle name="40% - Accent2 83" xfId="1610"/>
    <cellStyle name="40% - Accent2 83 2" xfId="5300"/>
    <cellStyle name="40% - Accent2 84" xfId="1611"/>
    <cellStyle name="40% - Accent2 84 2" xfId="5301"/>
    <cellStyle name="40% - Accent2 85" xfId="1612"/>
    <cellStyle name="40% - Accent2 85 2" xfId="5302"/>
    <cellStyle name="40% - Accent2 86" xfId="1613"/>
    <cellStyle name="40% - Accent2 86 2" xfId="5303"/>
    <cellStyle name="40% - Accent2 87" xfId="1614"/>
    <cellStyle name="40% - Accent2 87 2" xfId="5304"/>
    <cellStyle name="40% - Accent2 88" xfId="1615"/>
    <cellStyle name="40% - Accent2 88 2" xfId="5305"/>
    <cellStyle name="40% - Accent2 89" xfId="1616"/>
    <cellStyle name="40% - Accent2 89 2" xfId="5306"/>
    <cellStyle name="40% - Accent2 9" xfId="1617"/>
    <cellStyle name="40% - Accent2 9 2" xfId="1618"/>
    <cellStyle name="40% - Accent2 9 2 2" xfId="1619"/>
    <cellStyle name="40% - Accent2 9 2 2 2" xfId="5309"/>
    <cellStyle name="40% - Accent2 9 2 3" xfId="5308"/>
    <cellStyle name="40% - Accent2 9 2_draft transactions report_052009_rvsd" xfId="1620"/>
    <cellStyle name="40% - Accent2 9 3" xfId="1621"/>
    <cellStyle name="40% - Accent2 9 3 2" xfId="5310"/>
    <cellStyle name="40% - Accent2 9 4" xfId="5307"/>
    <cellStyle name="40% - Accent2 9_draft transactions report_052009_rvsd" xfId="1622"/>
    <cellStyle name="40% - Accent2 90" xfId="1623"/>
    <cellStyle name="40% - Accent2 90 2" xfId="5311"/>
    <cellStyle name="40% - Accent2 91" xfId="1624"/>
    <cellStyle name="40% - Accent2 91 2" xfId="5312"/>
    <cellStyle name="40% - Accent2 92" xfId="1625"/>
    <cellStyle name="40% - Accent2 92 2" xfId="5313"/>
    <cellStyle name="40% - Accent2 93" xfId="1626"/>
    <cellStyle name="40% - Accent2 93 2" xfId="5314"/>
    <cellStyle name="40% - Accent2 94" xfId="1627"/>
    <cellStyle name="40% - Accent2 94 2" xfId="5315"/>
    <cellStyle name="40% - Accent2 95" xfId="1628"/>
    <cellStyle name="40% - Accent2 95 2" xfId="5316"/>
    <cellStyle name="40% - Accent2 96" xfId="1629"/>
    <cellStyle name="40% - Accent2 96 2" xfId="5317"/>
    <cellStyle name="40% - Accent2 97" xfId="1630"/>
    <cellStyle name="40% - Accent2 97 2" xfId="5318"/>
    <cellStyle name="40% - Accent2 98" xfId="1631"/>
    <cellStyle name="40% - Accent2 98 2" xfId="5319"/>
    <cellStyle name="40% - Accent2 99" xfId="1632"/>
    <cellStyle name="40% - Accent2 99 2" xfId="5320"/>
    <cellStyle name="40% - Accent3" xfId="1633" builtinId="39" customBuiltin="1"/>
    <cellStyle name="40% - Accent3 10" xfId="1634"/>
    <cellStyle name="40% - Accent3 10 2" xfId="1635"/>
    <cellStyle name="40% - Accent3 10 2 2" xfId="5323"/>
    <cellStyle name="40% - Accent3 10 3" xfId="5322"/>
    <cellStyle name="40% - Accent3 10_draft transactions report_052009_rvsd" xfId="1636"/>
    <cellStyle name="40% - Accent3 100" xfId="1637"/>
    <cellStyle name="40% - Accent3 100 2" xfId="5324"/>
    <cellStyle name="40% - Accent3 101" xfId="1638"/>
    <cellStyle name="40% - Accent3 101 2" xfId="5325"/>
    <cellStyle name="40% - Accent3 102" xfId="1639"/>
    <cellStyle name="40% - Accent3 102 2" xfId="5326"/>
    <cellStyle name="40% - Accent3 103" xfId="1640"/>
    <cellStyle name="40% - Accent3 103 2" xfId="5327"/>
    <cellStyle name="40% - Accent3 104" xfId="1641"/>
    <cellStyle name="40% - Accent3 104 2" xfId="5328"/>
    <cellStyle name="40% - Accent3 105" xfId="1642"/>
    <cellStyle name="40% - Accent3 105 2" xfId="5329"/>
    <cellStyle name="40% - Accent3 106" xfId="1643"/>
    <cellStyle name="40% - Accent3 106 2" xfId="5330"/>
    <cellStyle name="40% - Accent3 107" xfId="1644"/>
    <cellStyle name="40% - Accent3 107 2" xfId="5331"/>
    <cellStyle name="40% - Accent3 108" xfId="1645"/>
    <cellStyle name="40% - Accent3 108 2" xfId="5332"/>
    <cellStyle name="40% - Accent3 109" xfId="1646"/>
    <cellStyle name="40% - Accent3 109 2" xfId="5333"/>
    <cellStyle name="40% - Accent3 11" xfId="1647"/>
    <cellStyle name="40% - Accent3 11 2" xfId="1648"/>
    <cellStyle name="40% - Accent3 11 2 2" xfId="5335"/>
    <cellStyle name="40% - Accent3 11 3" xfId="5334"/>
    <cellStyle name="40% - Accent3 11_draft transactions report_052009_rvsd" xfId="1649"/>
    <cellStyle name="40% - Accent3 110" xfId="1650"/>
    <cellStyle name="40% - Accent3 110 2" xfId="5336"/>
    <cellStyle name="40% - Accent3 111" xfId="1651"/>
    <cellStyle name="40% - Accent3 111 2" xfId="5337"/>
    <cellStyle name="40% - Accent3 112" xfId="1652"/>
    <cellStyle name="40% - Accent3 112 2" xfId="5338"/>
    <cellStyle name="40% - Accent3 113" xfId="1653"/>
    <cellStyle name="40% - Accent3 113 2" xfId="5339"/>
    <cellStyle name="40% - Accent3 114" xfId="1654"/>
    <cellStyle name="40% - Accent3 114 2" xfId="5340"/>
    <cellStyle name="40% - Accent3 115" xfId="1655"/>
    <cellStyle name="40% - Accent3 115 2" xfId="5341"/>
    <cellStyle name="40% - Accent3 116" xfId="1656"/>
    <cellStyle name="40% - Accent3 116 2" xfId="5342"/>
    <cellStyle name="40% - Accent3 117" xfId="1657"/>
    <cellStyle name="40% - Accent3 117 2" xfId="5343"/>
    <cellStyle name="40% - Accent3 118" xfId="1658"/>
    <cellStyle name="40% - Accent3 118 2" xfId="5344"/>
    <cellStyle name="40% - Accent3 119" xfId="3116"/>
    <cellStyle name="40% - Accent3 119 2" xfId="6206"/>
    <cellStyle name="40% - Accent3 12" xfId="1659"/>
    <cellStyle name="40% - Accent3 12 2" xfId="1660"/>
    <cellStyle name="40% - Accent3 12 2 2" xfId="5346"/>
    <cellStyle name="40% - Accent3 12 3" xfId="5345"/>
    <cellStyle name="40% - Accent3 12_draft transactions report_052009_rvsd" xfId="1661"/>
    <cellStyle name="40% - Accent3 120" xfId="3123"/>
    <cellStyle name="40% - Accent3 120 2" xfId="6213"/>
    <cellStyle name="40% - Accent3 121" xfId="3136"/>
    <cellStyle name="40% - Accent3 121 2" xfId="6226"/>
    <cellStyle name="40% - Accent3 122" xfId="3156"/>
    <cellStyle name="40% - Accent3 123" xfId="3198"/>
    <cellStyle name="40% - Accent3 124" xfId="3240"/>
    <cellStyle name="40% - Accent3 125" xfId="3282"/>
    <cellStyle name="40% - Accent3 126" xfId="3323"/>
    <cellStyle name="40% - Accent3 127" xfId="3365"/>
    <cellStyle name="40% - Accent3 127 2" xfId="6245"/>
    <cellStyle name="40% - Accent3 128" xfId="3372"/>
    <cellStyle name="40% - Accent3 128 2" xfId="6252"/>
    <cellStyle name="40% - Accent3 129" xfId="3385"/>
    <cellStyle name="40% - Accent3 129 2" xfId="6265"/>
    <cellStyle name="40% - Accent3 13" xfId="1662"/>
    <cellStyle name="40% - Accent3 13 2" xfId="1663"/>
    <cellStyle name="40% - Accent3 13 2 2" xfId="5348"/>
    <cellStyle name="40% - Accent3 13 3" xfId="5347"/>
    <cellStyle name="40% - Accent3 13_draft transactions report_052009_rvsd" xfId="1664"/>
    <cellStyle name="40% - Accent3 130" xfId="3404"/>
    <cellStyle name="40% - Accent3 130 2" xfId="6284"/>
    <cellStyle name="40% - Accent3 131" xfId="3411"/>
    <cellStyle name="40% - Accent3 131 2" xfId="6291"/>
    <cellStyle name="40% - Accent3 132" xfId="3424"/>
    <cellStyle name="40% - Accent3 132 2" xfId="6304"/>
    <cellStyle name="40% - Accent3 133" xfId="3437"/>
    <cellStyle name="40% - Accent3 133 2" xfId="6317"/>
    <cellStyle name="40% - Accent3 134" xfId="3450"/>
    <cellStyle name="40% - Accent3 134 2" xfId="6330"/>
    <cellStyle name="40% - Accent3 135" xfId="3470"/>
    <cellStyle name="40% - Accent3 136" xfId="3512"/>
    <cellStyle name="40% - Accent3 137" xfId="3553"/>
    <cellStyle name="40% - Accent3 138" xfId="3595"/>
    <cellStyle name="40% - Accent3 138 2" xfId="6349"/>
    <cellStyle name="40% - Accent3 139" xfId="3616"/>
    <cellStyle name="40% - Accent3 139 2" xfId="6356"/>
    <cellStyle name="40% - Accent3 14" xfId="1665"/>
    <cellStyle name="40% - Accent3 14 2" xfId="1666"/>
    <cellStyle name="40% - Accent3 14 2 2" xfId="5350"/>
    <cellStyle name="40% - Accent3 14 3" xfId="5349"/>
    <cellStyle name="40% - Accent3 14_draft transactions report_052009_rvsd" xfId="1667"/>
    <cellStyle name="40% - Accent3 140" xfId="3629"/>
    <cellStyle name="40% - Accent3 140 2" xfId="6369"/>
    <cellStyle name="40% - Accent3 141" xfId="3642"/>
    <cellStyle name="40% - Accent3 141 2" xfId="6382"/>
    <cellStyle name="40% - Accent3 142" xfId="3655"/>
    <cellStyle name="40% - Accent3 142 2" xfId="6395"/>
    <cellStyle name="40% - Accent3 143" xfId="3668"/>
    <cellStyle name="40% - Accent3 143 2" xfId="6408"/>
    <cellStyle name="40% - Accent3 144" xfId="3681"/>
    <cellStyle name="40% - Accent3 144 2" xfId="6421"/>
    <cellStyle name="40% - Accent3 145" xfId="3694"/>
    <cellStyle name="40% - Accent3 145 2" xfId="6434"/>
    <cellStyle name="40% - Accent3 146" xfId="3708"/>
    <cellStyle name="40% - Accent3 146 2" xfId="6447"/>
    <cellStyle name="40% - Accent3 147" xfId="3603"/>
    <cellStyle name="40% - Accent3 148" xfId="3755"/>
    <cellStyle name="40% - Accent3 149" xfId="3796"/>
    <cellStyle name="40% - Accent3 15" xfId="1668"/>
    <cellStyle name="40% - Accent3 15 2" xfId="1669"/>
    <cellStyle name="40% - Accent3 15 2 2" xfId="5352"/>
    <cellStyle name="40% - Accent3 15 3" xfId="5351"/>
    <cellStyle name="40% - Accent3 15_draft transactions report_052009_rvsd" xfId="1670"/>
    <cellStyle name="40% - Accent3 150" xfId="3838"/>
    <cellStyle name="40% - Accent3 151" xfId="3880"/>
    <cellStyle name="40% - Accent3 152" xfId="3992"/>
    <cellStyle name="40% - Accent3 153" xfId="5321"/>
    <cellStyle name="40% - Accent3 16" xfId="1671"/>
    <cellStyle name="40% - Accent3 16 2" xfId="1672"/>
    <cellStyle name="40% - Accent3 16 2 2" xfId="5354"/>
    <cellStyle name="40% - Accent3 16 3" xfId="5353"/>
    <cellStyle name="40% - Accent3 16_draft transactions report_052009_rvsd" xfId="1673"/>
    <cellStyle name="40% - Accent3 17" xfId="1674"/>
    <cellStyle name="40% - Accent3 17 2" xfId="1675"/>
    <cellStyle name="40% - Accent3 17 2 2" xfId="5356"/>
    <cellStyle name="40% - Accent3 17 3" xfId="5355"/>
    <cellStyle name="40% - Accent3 17_draft transactions report_052009_rvsd" xfId="1676"/>
    <cellStyle name="40% - Accent3 18" xfId="1677"/>
    <cellStyle name="40% - Accent3 18 2" xfId="1678"/>
    <cellStyle name="40% - Accent3 18 2 2" xfId="5358"/>
    <cellStyle name="40% - Accent3 18 3" xfId="5357"/>
    <cellStyle name="40% - Accent3 18_draft transactions report_052009_rvsd" xfId="1679"/>
    <cellStyle name="40% - Accent3 19" xfId="1680"/>
    <cellStyle name="40% - Accent3 19 2" xfId="1681"/>
    <cellStyle name="40% - Accent3 19 2 2" xfId="5360"/>
    <cellStyle name="40% - Accent3 19 3" xfId="5359"/>
    <cellStyle name="40% - Accent3 19_draft transactions report_052009_rvsd" xfId="1682"/>
    <cellStyle name="40% - Accent3 2" xfId="1683"/>
    <cellStyle name="40% - Accent3 2 2" xfId="1684"/>
    <cellStyle name="40% - Accent3 2 2 2" xfId="1685"/>
    <cellStyle name="40% - Accent3 2 2 2 2" xfId="5363"/>
    <cellStyle name="40% - Accent3 2 2 3" xfId="5362"/>
    <cellStyle name="40% - Accent3 2 2_draft transactions report_052009_rvsd" xfId="1686"/>
    <cellStyle name="40% - Accent3 2 3" xfId="1687"/>
    <cellStyle name="40% - Accent3 2 3 2" xfId="5364"/>
    <cellStyle name="40% - Accent3 2 4" xfId="5361"/>
    <cellStyle name="40% - Accent3 2_draft transactions report_052009_rvsd" xfId="1688"/>
    <cellStyle name="40% - Accent3 20" xfId="1689"/>
    <cellStyle name="40% - Accent3 20 2" xfId="1690"/>
    <cellStyle name="40% - Accent3 20 2 2" xfId="5366"/>
    <cellStyle name="40% - Accent3 20 3" xfId="5365"/>
    <cellStyle name="40% - Accent3 20_draft transactions report_052009_rvsd" xfId="1691"/>
    <cellStyle name="40% - Accent3 21" xfId="1692"/>
    <cellStyle name="40% - Accent3 21 2" xfId="1693"/>
    <cellStyle name="40% - Accent3 21 2 2" xfId="5368"/>
    <cellStyle name="40% - Accent3 21 3" xfId="5367"/>
    <cellStyle name="40% - Accent3 21_draft transactions report_052009_rvsd" xfId="1694"/>
    <cellStyle name="40% - Accent3 22" xfId="1695"/>
    <cellStyle name="40% - Accent3 22 2" xfId="1696"/>
    <cellStyle name="40% - Accent3 22 2 2" xfId="5370"/>
    <cellStyle name="40% - Accent3 22 3" xfId="5369"/>
    <cellStyle name="40% - Accent3 22_draft transactions report_052009_rvsd" xfId="1697"/>
    <cellStyle name="40% - Accent3 23" xfId="1698"/>
    <cellStyle name="40% - Accent3 23 2" xfId="1699"/>
    <cellStyle name="40% - Accent3 23 2 2" xfId="5372"/>
    <cellStyle name="40% - Accent3 23 3" xfId="5371"/>
    <cellStyle name="40% - Accent3 23_draft transactions report_052009_rvsd" xfId="1700"/>
    <cellStyle name="40% - Accent3 24" xfId="1701"/>
    <cellStyle name="40% - Accent3 24 2" xfId="1702"/>
    <cellStyle name="40% - Accent3 24 2 2" xfId="5374"/>
    <cellStyle name="40% - Accent3 24 3" xfId="5373"/>
    <cellStyle name="40% - Accent3 24_draft transactions report_052009_rvsd" xfId="1703"/>
    <cellStyle name="40% - Accent3 25" xfId="1704"/>
    <cellStyle name="40% - Accent3 25 2" xfId="1705"/>
    <cellStyle name="40% - Accent3 25 2 2" xfId="5376"/>
    <cellStyle name="40% - Accent3 25 3" xfId="5375"/>
    <cellStyle name="40% - Accent3 25_draft transactions report_052009_rvsd" xfId="1706"/>
    <cellStyle name="40% - Accent3 26" xfId="1707"/>
    <cellStyle name="40% - Accent3 26 2" xfId="1708"/>
    <cellStyle name="40% - Accent3 26 2 2" xfId="5378"/>
    <cellStyle name="40% - Accent3 26 3" xfId="5377"/>
    <cellStyle name="40% - Accent3 26_draft transactions report_052009_rvsd" xfId="1709"/>
    <cellStyle name="40% - Accent3 27" xfId="1710"/>
    <cellStyle name="40% - Accent3 27 2" xfId="1711"/>
    <cellStyle name="40% - Accent3 27 2 2" xfId="5380"/>
    <cellStyle name="40% - Accent3 27 3" xfId="5379"/>
    <cellStyle name="40% - Accent3 27_draft transactions report_052009_rvsd" xfId="1712"/>
    <cellStyle name="40% - Accent3 28" xfId="1713"/>
    <cellStyle name="40% - Accent3 28 2" xfId="1714"/>
    <cellStyle name="40% - Accent3 28 2 2" xfId="5382"/>
    <cellStyle name="40% - Accent3 28 3" xfId="5381"/>
    <cellStyle name="40% - Accent3 28_draft transactions report_052009_rvsd" xfId="1715"/>
    <cellStyle name="40% - Accent3 29" xfId="1716"/>
    <cellStyle name="40% - Accent3 29 2" xfId="1717"/>
    <cellStyle name="40% - Accent3 29 2 2" xfId="5384"/>
    <cellStyle name="40% - Accent3 29 3" xfId="5383"/>
    <cellStyle name="40% - Accent3 29_draft transactions report_052009_rvsd" xfId="1718"/>
    <cellStyle name="40% - Accent3 3" xfId="1719"/>
    <cellStyle name="40% - Accent3 3 2" xfId="1720"/>
    <cellStyle name="40% - Accent3 3 2 2" xfId="1721"/>
    <cellStyle name="40% - Accent3 3 2 2 2" xfId="5387"/>
    <cellStyle name="40% - Accent3 3 2 3" xfId="5386"/>
    <cellStyle name="40% - Accent3 3 2_draft transactions report_052009_rvsd" xfId="1722"/>
    <cellStyle name="40% - Accent3 3 3" xfId="1723"/>
    <cellStyle name="40% - Accent3 3 3 2" xfId="5388"/>
    <cellStyle name="40% - Accent3 3 4" xfId="5385"/>
    <cellStyle name="40% - Accent3 3_draft transactions report_052009_rvsd" xfId="1724"/>
    <cellStyle name="40% - Accent3 30" xfId="1725"/>
    <cellStyle name="40% - Accent3 30 2" xfId="1726"/>
    <cellStyle name="40% - Accent3 30 2 2" xfId="5390"/>
    <cellStyle name="40% - Accent3 30 3" xfId="5389"/>
    <cellStyle name="40% - Accent3 30_draft transactions report_052009_rvsd" xfId="1727"/>
    <cellStyle name="40% - Accent3 31" xfId="1728"/>
    <cellStyle name="40% - Accent3 31 2" xfId="1729"/>
    <cellStyle name="40% - Accent3 31 2 2" xfId="5392"/>
    <cellStyle name="40% - Accent3 31 3" xfId="5391"/>
    <cellStyle name="40% - Accent3 31_draft transactions report_052009_rvsd" xfId="1730"/>
    <cellStyle name="40% - Accent3 32" xfId="1731"/>
    <cellStyle name="40% - Accent3 32 2" xfId="1732"/>
    <cellStyle name="40% - Accent3 32 2 2" xfId="5394"/>
    <cellStyle name="40% - Accent3 32 3" xfId="5393"/>
    <cellStyle name="40% - Accent3 32_draft transactions report_052009_rvsd" xfId="1733"/>
    <cellStyle name="40% - Accent3 33" xfId="1734"/>
    <cellStyle name="40% - Accent3 33 2" xfId="5395"/>
    <cellStyle name="40% - Accent3 34" xfId="1735"/>
    <cellStyle name="40% - Accent3 34 2" xfId="5396"/>
    <cellStyle name="40% - Accent3 35" xfId="1736"/>
    <cellStyle name="40% - Accent3 35 2" xfId="5397"/>
    <cellStyle name="40% - Accent3 36" xfId="1737"/>
    <cellStyle name="40% - Accent3 36 2" xfId="5398"/>
    <cellStyle name="40% - Accent3 37" xfId="1738"/>
    <cellStyle name="40% - Accent3 37 2" xfId="5399"/>
    <cellStyle name="40% - Accent3 38" xfId="1739"/>
    <cellStyle name="40% - Accent3 38 2" xfId="5400"/>
    <cellStyle name="40% - Accent3 39" xfId="1740"/>
    <cellStyle name="40% - Accent3 39 2" xfId="5401"/>
    <cellStyle name="40% - Accent3 4" xfId="1741"/>
    <cellStyle name="40% - Accent3 4 2" xfId="1742"/>
    <cellStyle name="40% - Accent3 4 2 2" xfId="1743"/>
    <cellStyle name="40% - Accent3 4 2 2 2" xfId="5404"/>
    <cellStyle name="40% - Accent3 4 2 3" xfId="5403"/>
    <cellStyle name="40% - Accent3 4 2_draft transactions report_052009_rvsd" xfId="1744"/>
    <cellStyle name="40% - Accent3 4 3" xfId="1745"/>
    <cellStyle name="40% - Accent3 4 3 2" xfId="5405"/>
    <cellStyle name="40% - Accent3 4 4" xfId="5402"/>
    <cellStyle name="40% - Accent3 4_draft transactions report_052009_rvsd" xfId="1746"/>
    <cellStyle name="40% - Accent3 40" xfId="1747"/>
    <cellStyle name="40% - Accent3 40 2" xfId="5406"/>
    <cellStyle name="40% - Accent3 41" xfId="1748"/>
    <cellStyle name="40% - Accent3 41 2" xfId="5407"/>
    <cellStyle name="40% - Accent3 42" xfId="1749"/>
    <cellStyle name="40% - Accent3 42 2" xfId="5408"/>
    <cellStyle name="40% - Accent3 43" xfId="1750"/>
    <cellStyle name="40% - Accent3 43 2" xfId="5409"/>
    <cellStyle name="40% - Accent3 44" xfId="1751"/>
    <cellStyle name="40% - Accent3 44 2" xfId="5410"/>
    <cellStyle name="40% - Accent3 45" xfId="1752"/>
    <cellStyle name="40% - Accent3 45 2" xfId="5411"/>
    <cellStyle name="40% - Accent3 46" xfId="1753"/>
    <cellStyle name="40% - Accent3 46 2" xfId="5412"/>
    <cellStyle name="40% - Accent3 47" xfId="1754"/>
    <cellStyle name="40% - Accent3 47 2" xfId="5413"/>
    <cellStyle name="40% - Accent3 48" xfId="1755"/>
    <cellStyle name="40% - Accent3 48 2" xfId="5414"/>
    <cellStyle name="40% - Accent3 49" xfId="1756"/>
    <cellStyle name="40% - Accent3 49 2" xfId="5415"/>
    <cellStyle name="40% - Accent3 5" xfId="1757"/>
    <cellStyle name="40% - Accent3 5 2" xfId="1758"/>
    <cellStyle name="40% - Accent3 5 2 2" xfId="1759"/>
    <cellStyle name="40% - Accent3 5 2 2 2" xfId="5418"/>
    <cellStyle name="40% - Accent3 5 2 3" xfId="5417"/>
    <cellStyle name="40% - Accent3 5 2_draft transactions report_052009_rvsd" xfId="1760"/>
    <cellStyle name="40% - Accent3 5 3" xfId="1761"/>
    <cellStyle name="40% - Accent3 5 3 2" xfId="5419"/>
    <cellStyle name="40% - Accent3 5 4" xfId="5416"/>
    <cellStyle name="40% - Accent3 5_draft transactions report_052009_rvsd" xfId="1762"/>
    <cellStyle name="40% - Accent3 50" xfId="1763"/>
    <cellStyle name="40% - Accent3 50 2" xfId="5420"/>
    <cellStyle name="40% - Accent3 51" xfId="1764"/>
    <cellStyle name="40% - Accent3 51 2" xfId="5421"/>
    <cellStyle name="40% - Accent3 52" xfId="1765"/>
    <cellStyle name="40% - Accent3 52 2" xfId="5422"/>
    <cellStyle name="40% - Accent3 53" xfId="1766"/>
    <cellStyle name="40% - Accent3 53 2" xfId="5423"/>
    <cellStyle name="40% - Accent3 54" xfId="1767"/>
    <cellStyle name="40% - Accent3 54 2" xfId="5424"/>
    <cellStyle name="40% - Accent3 55" xfId="1768"/>
    <cellStyle name="40% - Accent3 55 2" xfId="5425"/>
    <cellStyle name="40% - Accent3 56" xfId="1769"/>
    <cellStyle name="40% - Accent3 56 2" xfId="5426"/>
    <cellStyle name="40% - Accent3 57" xfId="1770"/>
    <cellStyle name="40% - Accent3 57 2" xfId="5427"/>
    <cellStyle name="40% - Accent3 58" xfId="1771"/>
    <cellStyle name="40% - Accent3 58 2" xfId="5428"/>
    <cellStyle name="40% - Accent3 59" xfId="1772"/>
    <cellStyle name="40% - Accent3 59 2" xfId="5429"/>
    <cellStyle name="40% - Accent3 6" xfId="1773"/>
    <cellStyle name="40% - Accent3 6 2" xfId="1774"/>
    <cellStyle name="40% - Accent3 6 2 2" xfId="1775"/>
    <cellStyle name="40% - Accent3 6 2 2 2" xfId="5432"/>
    <cellStyle name="40% - Accent3 6 2 3" xfId="5431"/>
    <cellStyle name="40% - Accent3 6 2_draft transactions report_052009_rvsd" xfId="1776"/>
    <cellStyle name="40% - Accent3 6 3" xfId="1777"/>
    <cellStyle name="40% - Accent3 6 3 2" xfId="5433"/>
    <cellStyle name="40% - Accent3 6 4" xfId="5430"/>
    <cellStyle name="40% - Accent3 6_draft transactions report_052009_rvsd" xfId="1778"/>
    <cellStyle name="40% - Accent3 60" xfId="1779"/>
    <cellStyle name="40% - Accent3 60 2" xfId="5434"/>
    <cellStyle name="40% - Accent3 61" xfId="1780"/>
    <cellStyle name="40% - Accent3 61 2" xfId="5435"/>
    <cellStyle name="40% - Accent3 62" xfId="1781"/>
    <cellStyle name="40% - Accent3 62 2" xfId="5436"/>
    <cellStyle name="40% - Accent3 63" xfId="1782"/>
    <cellStyle name="40% - Accent3 63 2" xfId="5437"/>
    <cellStyle name="40% - Accent3 64" xfId="1783"/>
    <cellStyle name="40% - Accent3 64 2" xfId="5438"/>
    <cellStyle name="40% - Accent3 65" xfId="1784"/>
    <cellStyle name="40% - Accent3 65 2" xfId="5439"/>
    <cellStyle name="40% - Accent3 66" xfId="1785"/>
    <cellStyle name="40% - Accent3 66 2" xfId="5440"/>
    <cellStyle name="40% - Accent3 67" xfId="1786"/>
    <cellStyle name="40% - Accent3 67 2" xfId="5441"/>
    <cellStyle name="40% - Accent3 68" xfId="1787"/>
    <cellStyle name="40% - Accent3 68 2" xfId="5442"/>
    <cellStyle name="40% - Accent3 69" xfId="1788"/>
    <cellStyle name="40% - Accent3 69 2" xfId="5443"/>
    <cellStyle name="40% - Accent3 7" xfId="1789"/>
    <cellStyle name="40% - Accent3 7 2" xfId="1790"/>
    <cellStyle name="40% - Accent3 7 2 2" xfId="1791"/>
    <cellStyle name="40% - Accent3 7 2 2 2" xfId="5446"/>
    <cellStyle name="40% - Accent3 7 2 3" xfId="5445"/>
    <cellStyle name="40% - Accent3 7 2_draft transactions report_052009_rvsd" xfId="1792"/>
    <cellStyle name="40% - Accent3 7 3" xfId="1793"/>
    <cellStyle name="40% - Accent3 7 3 2" xfId="5447"/>
    <cellStyle name="40% - Accent3 7 4" xfId="5444"/>
    <cellStyle name="40% - Accent3 7_draft transactions report_052009_rvsd" xfId="1794"/>
    <cellStyle name="40% - Accent3 70" xfId="1795"/>
    <cellStyle name="40% - Accent3 70 2" xfId="5448"/>
    <cellStyle name="40% - Accent3 71" xfId="1796"/>
    <cellStyle name="40% - Accent3 71 2" xfId="5449"/>
    <cellStyle name="40% - Accent3 72" xfId="1797"/>
    <cellStyle name="40% - Accent3 72 2" xfId="5450"/>
    <cellStyle name="40% - Accent3 73" xfId="1798"/>
    <cellStyle name="40% - Accent3 73 2" xfId="5451"/>
    <cellStyle name="40% - Accent3 74" xfId="1799"/>
    <cellStyle name="40% - Accent3 74 2" xfId="5452"/>
    <cellStyle name="40% - Accent3 75" xfId="1800"/>
    <cellStyle name="40% - Accent3 75 2" xfId="5453"/>
    <cellStyle name="40% - Accent3 76" xfId="1801"/>
    <cellStyle name="40% - Accent3 76 2" xfId="5454"/>
    <cellStyle name="40% - Accent3 77" xfId="1802"/>
    <cellStyle name="40% - Accent3 77 2" xfId="5455"/>
    <cellStyle name="40% - Accent3 78" xfId="1803"/>
    <cellStyle name="40% - Accent3 78 2" xfId="5456"/>
    <cellStyle name="40% - Accent3 79" xfId="1804"/>
    <cellStyle name="40% - Accent3 79 2" xfId="5457"/>
    <cellStyle name="40% - Accent3 8" xfId="1805"/>
    <cellStyle name="40% - Accent3 8 2" xfId="1806"/>
    <cellStyle name="40% - Accent3 8 2 2" xfId="1807"/>
    <cellStyle name="40% - Accent3 8 2 2 2" xfId="5460"/>
    <cellStyle name="40% - Accent3 8 2 3" xfId="5459"/>
    <cellStyle name="40% - Accent3 8 2_draft transactions report_052009_rvsd" xfId="1808"/>
    <cellStyle name="40% - Accent3 8 3" xfId="1809"/>
    <cellStyle name="40% - Accent3 8 3 2" xfId="5461"/>
    <cellStyle name="40% - Accent3 8 4" xfId="5458"/>
    <cellStyle name="40% - Accent3 8_draft transactions report_052009_rvsd" xfId="1810"/>
    <cellStyle name="40% - Accent3 80" xfId="1811"/>
    <cellStyle name="40% - Accent3 80 2" xfId="5462"/>
    <cellStyle name="40% - Accent3 81" xfId="1812"/>
    <cellStyle name="40% - Accent3 81 2" xfId="5463"/>
    <cellStyle name="40% - Accent3 82" xfId="1813"/>
    <cellStyle name="40% - Accent3 82 2" xfId="5464"/>
    <cellStyle name="40% - Accent3 83" xfId="1814"/>
    <cellStyle name="40% - Accent3 83 2" xfId="5465"/>
    <cellStyle name="40% - Accent3 84" xfId="1815"/>
    <cellStyle name="40% - Accent3 84 2" xfId="5466"/>
    <cellStyle name="40% - Accent3 85" xfId="1816"/>
    <cellStyle name="40% - Accent3 85 2" xfId="5467"/>
    <cellStyle name="40% - Accent3 86" xfId="1817"/>
    <cellStyle name="40% - Accent3 86 2" xfId="5468"/>
    <cellStyle name="40% - Accent3 87" xfId="1818"/>
    <cellStyle name="40% - Accent3 87 2" xfId="5469"/>
    <cellStyle name="40% - Accent3 88" xfId="1819"/>
    <cellStyle name="40% - Accent3 88 2" xfId="5470"/>
    <cellStyle name="40% - Accent3 89" xfId="1820"/>
    <cellStyle name="40% - Accent3 89 2" xfId="5471"/>
    <cellStyle name="40% - Accent3 9" xfId="1821"/>
    <cellStyle name="40% - Accent3 9 2" xfId="1822"/>
    <cellStyle name="40% - Accent3 9 2 2" xfId="1823"/>
    <cellStyle name="40% - Accent3 9 2 2 2" xfId="5474"/>
    <cellStyle name="40% - Accent3 9 2 3" xfId="5473"/>
    <cellStyle name="40% - Accent3 9 2_draft transactions report_052009_rvsd" xfId="1824"/>
    <cellStyle name="40% - Accent3 9 3" xfId="1825"/>
    <cellStyle name="40% - Accent3 9 3 2" xfId="5475"/>
    <cellStyle name="40% - Accent3 9 4" xfId="5472"/>
    <cellStyle name="40% - Accent3 9_draft transactions report_052009_rvsd" xfId="1826"/>
    <cellStyle name="40% - Accent3 90" xfId="1827"/>
    <cellStyle name="40% - Accent3 90 2" xfId="5476"/>
    <cellStyle name="40% - Accent3 91" xfId="1828"/>
    <cellStyle name="40% - Accent3 91 2" xfId="5477"/>
    <cellStyle name="40% - Accent3 92" xfId="1829"/>
    <cellStyle name="40% - Accent3 92 2" xfId="5478"/>
    <cellStyle name="40% - Accent3 93" xfId="1830"/>
    <cellStyle name="40% - Accent3 93 2" xfId="5479"/>
    <cellStyle name="40% - Accent3 94" xfId="1831"/>
    <cellStyle name="40% - Accent3 94 2" xfId="5480"/>
    <cellStyle name="40% - Accent3 95" xfId="1832"/>
    <cellStyle name="40% - Accent3 95 2" xfId="5481"/>
    <cellStyle name="40% - Accent3 96" xfId="1833"/>
    <cellStyle name="40% - Accent3 96 2" xfId="5482"/>
    <cellStyle name="40% - Accent3 97" xfId="1834"/>
    <cellStyle name="40% - Accent3 97 2" xfId="5483"/>
    <cellStyle name="40% - Accent3 98" xfId="1835"/>
    <cellStyle name="40% - Accent3 98 2" xfId="5484"/>
    <cellStyle name="40% - Accent3 99" xfId="1836"/>
    <cellStyle name="40% - Accent3 99 2" xfId="5485"/>
    <cellStyle name="40% - Accent4" xfId="1837" builtinId="43" customBuiltin="1"/>
    <cellStyle name="40% - Accent4 10" xfId="1838"/>
    <cellStyle name="40% - Accent4 10 2" xfId="1839"/>
    <cellStyle name="40% - Accent4 10 2 2" xfId="5488"/>
    <cellStyle name="40% - Accent4 10 3" xfId="5487"/>
    <cellStyle name="40% - Accent4 10_draft transactions report_052009_rvsd" xfId="1840"/>
    <cellStyle name="40% - Accent4 100" xfId="1841"/>
    <cellStyle name="40% - Accent4 100 2" xfId="5489"/>
    <cellStyle name="40% - Accent4 101" xfId="1842"/>
    <cellStyle name="40% - Accent4 101 2" xfId="5490"/>
    <cellStyle name="40% - Accent4 102" xfId="1843"/>
    <cellStyle name="40% - Accent4 102 2" xfId="5491"/>
    <cellStyle name="40% - Accent4 103" xfId="1844"/>
    <cellStyle name="40% - Accent4 103 2" xfId="5492"/>
    <cellStyle name="40% - Accent4 104" xfId="1845"/>
    <cellStyle name="40% - Accent4 104 2" xfId="5493"/>
    <cellStyle name="40% - Accent4 105" xfId="1846"/>
    <cellStyle name="40% - Accent4 105 2" xfId="5494"/>
    <cellStyle name="40% - Accent4 106" xfId="1847"/>
    <cellStyle name="40% - Accent4 106 2" xfId="5495"/>
    <cellStyle name="40% - Accent4 107" xfId="1848"/>
    <cellStyle name="40% - Accent4 107 2" xfId="5496"/>
    <cellStyle name="40% - Accent4 108" xfId="1849"/>
    <cellStyle name="40% - Accent4 108 2" xfId="5497"/>
    <cellStyle name="40% - Accent4 109" xfId="1850"/>
    <cellStyle name="40% - Accent4 109 2" xfId="5498"/>
    <cellStyle name="40% - Accent4 11" xfId="1851"/>
    <cellStyle name="40% - Accent4 11 2" xfId="1852"/>
    <cellStyle name="40% - Accent4 11 2 2" xfId="5500"/>
    <cellStyle name="40% - Accent4 11 3" xfId="5499"/>
    <cellStyle name="40% - Accent4 11_draft transactions report_052009_rvsd" xfId="1853"/>
    <cellStyle name="40% - Accent4 110" xfId="1854"/>
    <cellStyle name="40% - Accent4 110 2" xfId="5501"/>
    <cellStyle name="40% - Accent4 111" xfId="1855"/>
    <cellStyle name="40% - Accent4 111 2" xfId="5502"/>
    <cellStyle name="40% - Accent4 112" xfId="1856"/>
    <cellStyle name="40% - Accent4 112 2" xfId="5503"/>
    <cellStyle name="40% - Accent4 113" xfId="1857"/>
    <cellStyle name="40% - Accent4 113 2" xfId="5504"/>
    <cellStyle name="40% - Accent4 114" xfId="1858"/>
    <cellStyle name="40% - Accent4 114 2" xfId="5505"/>
    <cellStyle name="40% - Accent4 115" xfId="1859"/>
    <cellStyle name="40% - Accent4 115 2" xfId="5506"/>
    <cellStyle name="40% - Accent4 116" xfId="1860"/>
    <cellStyle name="40% - Accent4 116 2" xfId="5507"/>
    <cellStyle name="40% - Accent4 117" xfId="1861"/>
    <cellStyle name="40% - Accent4 117 2" xfId="5508"/>
    <cellStyle name="40% - Accent4 118" xfId="1862"/>
    <cellStyle name="40% - Accent4 118 2" xfId="5509"/>
    <cellStyle name="40% - Accent4 119" xfId="3117"/>
    <cellStyle name="40% - Accent4 119 2" xfId="6207"/>
    <cellStyle name="40% - Accent4 12" xfId="1863"/>
    <cellStyle name="40% - Accent4 12 2" xfId="1864"/>
    <cellStyle name="40% - Accent4 12 2 2" xfId="5511"/>
    <cellStyle name="40% - Accent4 12 3" xfId="5510"/>
    <cellStyle name="40% - Accent4 12_draft transactions report_052009_rvsd" xfId="1865"/>
    <cellStyle name="40% - Accent4 120" xfId="3122"/>
    <cellStyle name="40% - Accent4 120 2" xfId="6212"/>
    <cellStyle name="40% - Accent4 121" xfId="3135"/>
    <cellStyle name="40% - Accent4 121 2" xfId="6225"/>
    <cellStyle name="40% - Accent4 122" xfId="3157"/>
    <cellStyle name="40% - Accent4 123" xfId="3199"/>
    <cellStyle name="40% - Accent4 124" xfId="3241"/>
    <cellStyle name="40% - Accent4 125" xfId="3283"/>
    <cellStyle name="40% - Accent4 126" xfId="3324"/>
    <cellStyle name="40% - Accent4 127" xfId="3366"/>
    <cellStyle name="40% - Accent4 127 2" xfId="6246"/>
    <cellStyle name="40% - Accent4 128" xfId="3371"/>
    <cellStyle name="40% - Accent4 128 2" xfId="6251"/>
    <cellStyle name="40% - Accent4 129" xfId="3384"/>
    <cellStyle name="40% - Accent4 129 2" xfId="6264"/>
    <cellStyle name="40% - Accent4 13" xfId="1866"/>
    <cellStyle name="40% - Accent4 13 2" xfId="1867"/>
    <cellStyle name="40% - Accent4 13 2 2" xfId="5513"/>
    <cellStyle name="40% - Accent4 13 3" xfId="5512"/>
    <cellStyle name="40% - Accent4 13_draft transactions report_052009_rvsd" xfId="1868"/>
    <cellStyle name="40% - Accent4 130" xfId="3405"/>
    <cellStyle name="40% - Accent4 130 2" xfId="6285"/>
    <cellStyle name="40% - Accent4 131" xfId="3410"/>
    <cellStyle name="40% - Accent4 131 2" xfId="6290"/>
    <cellStyle name="40% - Accent4 132" xfId="3423"/>
    <cellStyle name="40% - Accent4 132 2" xfId="6303"/>
    <cellStyle name="40% - Accent4 133" xfId="3436"/>
    <cellStyle name="40% - Accent4 133 2" xfId="6316"/>
    <cellStyle name="40% - Accent4 134" xfId="3449"/>
    <cellStyle name="40% - Accent4 134 2" xfId="6329"/>
    <cellStyle name="40% - Accent4 135" xfId="3471"/>
    <cellStyle name="40% - Accent4 136" xfId="3513"/>
    <cellStyle name="40% - Accent4 137" xfId="3554"/>
    <cellStyle name="40% - Accent4 138" xfId="3596"/>
    <cellStyle name="40% - Accent4 138 2" xfId="6350"/>
    <cellStyle name="40% - Accent4 139" xfId="3615"/>
    <cellStyle name="40% - Accent4 139 2" xfId="6355"/>
    <cellStyle name="40% - Accent4 14" xfId="1869"/>
    <cellStyle name="40% - Accent4 14 2" xfId="1870"/>
    <cellStyle name="40% - Accent4 14 2 2" xfId="5515"/>
    <cellStyle name="40% - Accent4 14 3" xfId="5514"/>
    <cellStyle name="40% - Accent4 14_draft transactions report_052009_rvsd" xfId="1871"/>
    <cellStyle name="40% - Accent4 140" xfId="3628"/>
    <cellStyle name="40% - Accent4 140 2" xfId="6368"/>
    <cellStyle name="40% - Accent4 141" xfId="3641"/>
    <cellStyle name="40% - Accent4 141 2" xfId="6381"/>
    <cellStyle name="40% - Accent4 142" xfId="3654"/>
    <cellStyle name="40% - Accent4 142 2" xfId="6394"/>
    <cellStyle name="40% - Accent4 143" xfId="3667"/>
    <cellStyle name="40% - Accent4 143 2" xfId="6407"/>
    <cellStyle name="40% - Accent4 144" xfId="3680"/>
    <cellStyle name="40% - Accent4 144 2" xfId="6420"/>
    <cellStyle name="40% - Accent4 145" xfId="3693"/>
    <cellStyle name="40% - Accent4 145 2" xfId="6433"/>
    <cellStyle name="40% - Accent4 146" xfId="3707"/>
    <cellStyle name="40% - Accent4 146 2" xfId="6446"/>
    <cellStyle name="40% - Accent4 147" xfId="3602"/>
    <cellStyle name="40% - Accent4 148" xfId="3756"/>
    <cellStyle name="40% - Accent4 149" xfId="3797"/>
    <cellStyle name="40% - Accent4 15" xfId="1872"/>
    <cellStyle name="40% - Accent4 15 2" xfId="1873"/>
    <cellStyle name="40% - Accent4 15 2 2" xfId="5517"/>
    <cellStyle name="40% - Accent4 15 3" xfId="5516"/>
    <cellStyle name="40% - Accent4 15_draft transactions report_052009_rvsd" xfId="1874"/>
    <cellStyle name="40% - Accent4 150" xfId="3839"/>
    <cellStyle name="40% - Accent4 151" xfId="3881"/>
    <cellStyle name="40% - Accent4 152" xfId="3993"/>
    <cellStyle name="40% - Accent4 153" xfId="5486"/>
    <cellStyle name="40% - Accent4 16" xfId="1875"/>
    <cellStyle name="40% - Accent4 16 2" xfId="1876"/>
    <cellStyle name="40% - Accent4 16 2 2" xfId="5519"/>
    <cellStyle name="40% - Accent4 16 3" xfId="5518"/>
    <cellStyle name="40% - Accent4 16_draft transactions report_052009_rvsd" xfId="1877"/>
    <cellStyle name="40% - Accent4 17" xfId="1878"/>
    <cellStyle name="40% - Accent4 17 2" xfId="1879"/>
    <cellStyle name="40% - Accent4 17 2 2" xfId="5521"/>
    <cellStyle name="40% - Accent4 17 3" xfId="5520"/>
    <cellStyle name="40% - Accent4 17_draft transactions report_052009_rvsd" xfId="1880"/>
    <cellStyle name="40% - Accent4 18" xfId="1881"/>
    <cellStyle name="40% - Accent4 18 2" xfId="1882"/>
    <cellStyle name="40% - Accent4 18 2 2" xfId="5523"/>
    <cellStyle name="40% - Accent4 18 3" xfId="5522"/>
    <cellStyle name="40% - Accent4 18_draft transactions report_052009_rvsd" xfId="1883"/>
    <cellStyle name="40% - Accent4 19" xfId="1884"/>
    <cellStyle name="40% - Accent4 19 2" xfId="1885"/>
    <cellStyle name="40% - Accent4 19 2 2" xfId="5525"/>
    <cellStyle name="40% - Accent4 19 3" xfId="5524"/>
    <cellStyle name="40% - Accent4 19_draft transactions report_052009_rvsd" xfId="1886"/>
    <cellStyle name="40% - Accent4 2" xfId="1887"/>
    <cellStyle name="40% - Accent4 2 2" xfId="1888"/>
    <cellStyle name="40% - Accent4 2 2 2" xfId="1889"/>
    <cellStyle name="40% - Accent4 2 2 2 2" xfId="5528"/>
    <cellStyle name="40% - Accent4 2 2 3" xfId="5527"/>
    <cellStyle name="40% - Accent4 2 2_draft transactions report_052009_rvsd" xfId="1890"/>
    <cellStyle name="40% - Accent4 2 3" xfId="1891"/>
    <cellStyle name="40% - Accent4 2 3 2" xfId="5529"/>
    <cellStyle name="40% - Accent4 2 4" xfId="5526"/>
    <cellStyle name="40% - Accent4 2_draft transactions report_052009_rvsd" xfId="1892"/>
    <cellStyle name="40% - Accent4 20" xfId="1893"/>
    <cellStyle name="40% - Accent4 20 2" xfId="1894"/>
    <cellStyle name="40% - Accent4 20 2 2" xfId="5531"/>
    <cellStyle name="40% - Accent4 20 3" xfId="5530"/>
    <cellStyle name="40% - Accent4 20_draft transactions report_052009_rvsd" xfId="1895"/>
    <cellStyle name="40% - Accent4 21" xfId="1896"/>
    <cellStyle name="40% - Accent4 21 2" xfId="1897"/>
    <cellStyle name="40% - Accent4 21 2 2" xfId="5533"/>
    <cellStyle name="40% - Accent4 21 3" xfId="5532"/>
    <cellStyle name="40% - Accent4 21_draft transactions report_052009_rvsd" xfId="1898"/>
    <cellStyle name="40% - Accent4 22" xfId="1899"/>
    <cellStyle name="40% - Accent4 22 2" xfId="1900"/>
    <cellStyle name="40% - Accent4 22 2 2" xfId="5535"/>
    <cellStyle name="40% - Accent4 22 3" xfId="5534"/>
    <cellStyle name="40% - Accent4 22_draft transactions report_052009_rvsd" xfId="1901"/>
    <cellStyle name="40% - Accent4 23" xfId="1902"/>
    <cellStyle name="40% - Accent4 23 2" xfId="1903"/>
    <cellStyle name="40% - Accent4 23 2 2" xfId="5537"/>
    <cellStyle name="40% - Accent4 23 3" xfId="5536"/>
    <cellStyle name="40% - Accent4 23_draft transactions report_052009_rvsd" xfId="1904"/>
    <cellStyle name="40% - Accent4 24" xfId="1905"/>
    <cellStyle name="40% - Accent4 24 2" xfId="1906"/>
    <cellStyle name="40% - Accent4 24 2 2" xfId="5539"/>
    <cellStyle name="40% - Accent4 24 3" xfId="5538"/>
    <cellStyle name="40% - Accent4 24_draft transactions report_052009_rvsd" xfId="1907"/>
    <cellStyle name="40% - Accent4 25" xfId="1908"/>
    <cellStyle name="40% - Accent4 25 2" xfId="1909"/>
    <cellStyle name="40% - Accent4 25 2 2" xfId="5541"/>
    <cellStyle name="40% - Accent4 25 3" xfId="5540"/>
    <cellStyle name="40% - Accent4 25_draft transactions report_052009_rvsd" xfId="1910"/>
    <cellStyle name="40% - Accent4 26" xfId="1911"/>
    <cellStyle name="40% - Accent4 26 2" xfId="1912"/>
    <cellStyle name="40% - Accent4 26 2 2" xfId="5543"/>
    <cellStyle name="40% - Accent4 26 3" xfId="5542"/>
    <cellStyle name="40% - Accent4 26_draft transactions report_052009_rvsd" xfId="1913"/>
    <cellStyle name="40% - Accent4 27" xfId="1914"/>
    <cellStyle name="40% - Accent4 27 2" xfId="1915"/>
    <cellStyle name="40% - Accent4 27 2 2" xfId="5545"/>
    <cellStyle name="40% - Accent4 27 3" xfId="5544"/>
    <cellStyle name="40% - Accent4 27_draft transactions report_052009_rvsd" xfId="1916"/>
    <cellStyle name="40% - Accent4 28" xfId="1917"/>
    <cellStyle name="40% - Accent4 28 2" xfId="1918"/>
    <cellStyle name="40% - Accent4 28 2 2" xfId="5547"/>
    <cellStyle name="40% - Accent4 28 3" xfId="5546"/>
    <cellStyle name="40% - Accent4 28_draft transactions report_052009_rvsd" xfId="1919"/>
    <cellStyle name="40% - Accent4 29" xfId="1920"/>
    <cellStyle name="40% - Accent4 29 2" xfId="1921"/>
    <cellStyle name="40% - Accent4 29 2 2" xfId="5549"/>
    <cellStyle name="40% - Accent4 29 3" xfId="5548"/>
    <cellStyle name="40% - Accent4 29_draft transactions report_052009_rvsd" xfId="1922"/>
    <cellStyle name="40% - Accent4 3" xfId="1923"/>
    <cellStyle name="40% - Accent4 3 2" xfId="1924"/>
    <cellStyle name="40% - Accent4 3 2 2" xfId="1925"/>
    <cellStyle name="40% - Accent4 3 2 2 2" xfId="5552"/>
    <cellStyle name="40% - Accent4 3 2 3" xfId="5551"/>
    <cellStyle name="40% - Accent4 3 2_draft transactions report_052009_rvsd" xfId="1926"/>
    <cellStyle name="40% - Accent4 3 3" xfId="1927"/>
    <cellStyle name="40% - Accent4 3 3 2" xfId="5553"/>
    <cellStyle name="40% - Accent4 3 4" xfId="5550"/>
    <cellStyle name="40% - Accent4 3_draft transactions report_052009_rvsd" xfId="1928"/>
    <cellStyle name="40% - Accent4 30" xfId="1929"/>
    <cellStyle name="40% - Accent4 30 2" xfId="1930"/>
    <cellStyle name="40% - Accent4 30 2 2" xfId="5555"/>
    <cellStyle name="40% - Accent4 30 3" xfId="5554"/>
    <cellStyle name="40% - Accent4 30_draft transactions report_052009_rvsd" xfId="1931"/>
    <cellStyle name="40% - Accent4 31" xfId="1932"/>
    <cellStyle name="40% - Accent4 31 2" xfId="1933"/>
    <cellStyle name="40% - Accent4 31 2 2" xfId="5557"/>
    <cellStyle name="40% - Accent4 31 3" xfId="5556"/>
    <cellStyle name="40% - Accent4 31_draft transactions report_052009_rvsd" xfId="1934"/>
    <cellStyle name="40% - Accent4 32" xfId="1935"/>
    <cellStyle name="40% - Accent4 32 2" xfId="1936"/>
    <cellStyle name="40% - Accent4 32 2 2" xfId="5559"/>
    <cellStyle name="40% - Accent4 32 3" xfId="5558"/>
    <cellStyle name="40% - Accent4 32_draft transactions report_052009_rvsd" xfId="1937"/>
    <cellStyle name="40% - Accent4 33" xfId="1938"/>
    <cellStyle name="40% - Accent4 33 2" xfId="5560"/>
    <cellStyle name="40% - Accent4 34" xfId="1939"/>
    <cellStyle name="40% - Accent4 34 2" xfId="5561"/>
    <cellStyle name="40% - Accent4 35" xfId="1940"/>
    <cellStyle name="40% - Accent4 35 2" xfId="5562"/>
    <cellStyle name="40% - Accent4 36" xfId="1941"/>
    <cellStyle name="40% - Accent4 36 2" xfId="5563"/>
    <cellStyle name="40% - Accent4 37" xfId="1942"/>
    <cellStyle name="40% - Accent4 37 2" xfId="5564"/>
    <cellStyle name="40% - Accent4 38" xfId="1943"/>
    <cellStyle name="40% - Accent4 38 2" xfId="5565"/>
    <cellStyle name="40% - Accent4 39" xfId="1944"/>
    <cellStyle name="40% - Accent4 39 2" xfId="5566"/>
    <cellStyle name="40% - Accent4 4" xfId="1945"/>
    <cellStyle name="40% - Accent4 4 2" xfId="1946"/>
    <cellStyle name="40% - Accent4 4 2 2" xfId="1947"/>
    <cellStyle name="40% - Accent4 4 2 2 2" xfId="5569"/>
    <cellStyle name="40% - Accent4 4 2 3" xfId="5568"/>
    <cellStyle name="40% - Accent4 4 2_draft transactions report_052009_rvsd" xfId="1948"/>
    <cellStyle name="40% - Accent4 4 3" xfId="1949"/>
    <cellStyle name="40% - Accent4 4 3 2" xfId="5570"/>
    <cellStyle name="40% - Accent4 4 4" xfId="5567"/>
    <cellStyle name="40% - Accent4 4_draft transactions report_052009_rvsd" xfId="1950"/>
    <cellStyle name="40% - Accent4 40" xfId="1951"/>
    <cellStyle name="40% - Accent4 40 2" xfId="5571"/>
    <cellStyle name="40% - Accent4 41" xfId="1952"/>
    <cellStyle name="40% - Accent4 41 2" xfId="5572"/>
    <cellStyle name="40% - Accent4 42" xfId="1953"/>
    <cellStyle name="40% - Accent4 42 2" xfId="5573"/>
    <cellStyle name="40% - Accent4 43" xfId="1954"/>
    <cellStyle name="40% - Accent4 43 2" xfId="5574"/>
    <cellStyle name="40% - Accent4 44" xfId="1955"/>
    <cellStyle name="40% - Accent4 44 2" xfId="5575"/>
    <cellStyle name="40% - Accent4 45" xfId="1956"/>
    <cellStyle name="40% - Accent4 45 2" xfId="5576"/>
    <cellStyle name="40% - Accent4 46" xfId="1957"/>
    <cellStyle name="40% - Accent4 46 2" xfId="5577"/>
    <cellStyle name="40% - Accent4 47" xfId="1958"/>
    <cellStyle name="40% - Accent4 47 2" xfId="5578"/>
    <cellStyle name="40% - Accent4 48" xfId="1959"/>
    <cellStyle name="40% - Accent4 48 2" xfId="5579"/>
    <cellStyle name="40% - Accent4 49" xfId="1960"/>
    <cellStyle name="40% - Accent4 49 2" xfId="5580"/>
    <cellStyle name="40% - Accent4 5" xfId="1961"/>
    <cellStyle name="40% - Accent4 5 2" xfId="1962"/>
    <cellStyle name="40% - Accent4 5 2 2" xfId="1963"/>
    <cellStyle name="40% - Accent4 5 2 2 2" xfId="5583"/>
    <cellStyle name="40% - Accent4 5 2 3" xfId="5582"/>
    <cellStyle name="40% - Accent4 5 2_draft transactions report_052009_rvsd" xfId="1964"/>
    <cellStyle name="40% - Accent4 5 3" xfId="1965"/>
    <cellStyle name="40% - Accent4 5 3 2" xfId="5584"/>
    <cellStyle name="40% - Accent4 5 4" xfId="5581"/>
    <cellStyle name="40% - Accent4 5_draft transactions report_052009_rvsd" xfId="1966"/>
    <cellStyle name="40% - Accent4 50" xfId="1967"/>
    <cellStyle name="40% - Accent4 50 2" xfId="5585"/>
    <cellStyle name="40% - Accent4 51" xfId="1968"/>
    <cellStyle name="40% - Accent4 51 2" xfId="5586"/>
    <cellStyle name="40% - Accent4 52" xfId="1969"/>
    <cellStyle name="40% - Accent4 52 2" xfId="5587"/>
    <cellStyle name="40% - Accent4 53" xfId="1970"/>
    <cellStyle name="40% - Accent4 53 2" xfId="5588"/>
    <cellStyle name="40% - Accent4 54" xfId="1971"/>
    <cellStyle name="40% - Accent4 54 2" xfId="5589"/>
    <cellStyle name="40% - Accent4 55" xfId="1972"/>
    <cellStyle name="40% - Accent4 55 2" xfId="5590"/>
    <cellStyle name="40% - Accent4 56" xfId="1973"/>
    <cellStyle name="40% - Accent4 56 2" xfId="5591"/>
    <cellStyle name="40% - Accent4 57" xfId="1974"/>
    <cellStyle name="40% - Accent4 57 2" xfId="5592"/>
    <cellStyle name="40% - Accent4 58" xfId="1975"/>
    <cellStyle name="40% - Accent4 58 2" xfId="5593"/>
    <cellStyle name="40% - Accent4 59" xfId="1976"/>
    <cellStyle name="40% - Accent4 59 2" xfId="5594"/>
    <cellStyle name="40% - Accent4 6" xfId="1977"/>
    <cellStyle name="40% - Accent4 6 2" xfId="1978"/>
    <cellStyle name="40% - Accent4 6 2 2" xfId="1979"/>
    <cellStyle name="40% - Accent4 6 2 2 2" xfId="5597"/>
    <cellStyle name="40% - Accent4 6 2 3" xfId="5596"/>
    <cellStyle name="40% - Accent4 6 2_draft transactions report_052009_rvsd" xfId="1980"/>
    <cellStyle name="40% - Accent4 6 3" xfId="1981"/>
    <cellStyle name="40% - Accent4 6 3 2" xfId="5598"/>
    <cellStyle name="40% - Accent4 6 4" xfId="5595"/>
    <cellStyle name="40% - Accent4 6_draft transactions report_052009_rvsd" xfId="1982"/>
    <cellStyle name="40% - Accent4 60" xfId="1983"/>
    <cellStyle name="40% - Accent4 60 2" xfId="5599"/>
    <cellStyle name="40% - Accent4 61" xfId="1984"/>
    <cellStyle name="40% - Accent4 61 2" xfId="5600"/>
    <cellStyle name="40% - Accent4 62" xfId="1985"/>
    <cellStyle name="40% - Accent4 62 2" xfId="5601"/>
    <cellStyle name="40% - Accent4 63" xfId="1986"/>
    <cellStyle name="40% - Accent4 63 2" xfId="5602"/>
    <cellStyle name="40% - Accent4 64" xfId="1987"/>
    <cellStyle name="40% - Accent4 64 2" xfId="5603"/>
    <cellStyle name="40% - Accent4 65" xfId="1988"/>
    <cellStyle name="40% - Accent4 65 2" xfId="5604"/>
    <cellStyle name="40% - Accent4 66" xfId="1989"/>
    <cellStyle name="40% - Accent4 66 2" xfId="5605"/>
    <cellStyle name="40% - Accent4 67" xfId="1990"/>
    <cellStyle name="40% - Accent4 67 2" xfId="5606"/>
    <cellStyle name="40% - Accent4 68" xfId="1991"/>
    <cellStyle name="40% - Accent4 68 2" xfId="5607"/>
    <cellStyle name="40% - Accent4 69" xfId="1992"/>
    <cellStyle name="40% - Accent4 69 2" xfId="5608"/>
    <cellStyle name="40% - Accent4 7" xfId="1993"/>
    <cellStyle name="40% - Accent4 7 2" xfId="1994"/>
    <cellStyle name="40% - Accent4 7 2 2" xfId="1995"/>
    <cellStyle name="40% - Accent4 7 2 2 2" xfId="5611"/>
    <cellStyle name="40% - Accent4 7 2 3" xfId="5610"/>
    <cellStyle name="40% - Accent4 7 2_draft transactions report_052009_rvsd" xfId="1996"/>
    <cellStyle name="40% - Accent4 7 3" xfId="1997"/>
    <cellStyle name="40% - Accent4 7 3 2" xfId="5612"/>
    <cellStyle name="40% - Accent4 7 4" xfId="5609"/>
    <cellStyle name="40% - Accent4 7_draft transactions report_052009_rvsd" xfId="1998"/>
    <cellStyle name="40% - Accent4 70" xfId="1999"/>
    <cellStyle name="40% - Accent4 70 2" xfId="5613"/>
    <cellStyle name="40% - Accent4 71" xfId="2000"/>
    <cellStyle name="40% - Accent4 71 2" xfId="5614"/>
    <cellStyle name="40% - Accent4 72" xfId="2001"/>
    <cellStyle name="40% - Accent4 72 2" xfId="5615"/>
    <cellStyle name="40% - Accent4 73" xfId="2002"/>
    <cellStyle name="40% - Accent4 73 2" xfId="5616"/>
    <cellStyle name="40% - Accent4 74" xfId="2003"/>
    <cellStyle name="40% - Accent4 74 2" xfId="5617"/>
    <cellStyle name="40% - Accent4 75" xfId="2004"/>
    <cellStyle name="40% - Accent4 75 2" xfId="5618"/>
    <cellStyle name="40% - Accent4 76" xfId="2005"/>
    <cellStyle name="40% - Accent4 76 2" xfId="5619"/>
    <cellStyle name="40% - Accent4 77" xfId="2006"/>
    <cellStyle name="40% - Accent4 77 2" xfId="5620"/>
    <cellStyle name="40% - Accent4 78" xfId="2007"/>
    <cellStyle name="40% - Accent4 78 2" xfId="5621"/>
    <cellStyle name="40% - Accent4 79" xfId="2008"/>
    <cellStyle name="40% - Accent4 79 2" xfId="5622"/>
    <cellStyle name="40% - Accent4 8" xfId="2009"/>
    <cellStyle name="40% - Accent4 8 2" xfId="2010"/>
    <cellStyle name="40% - Accent4 8 2 2" xfId="2011"/>
    <cellStyle name="40% - Accent4 8 2 2 2" xfId="5625"/>
    <cellStyle name="40% - Accent4 8 2 3" xfId="5624"/>
    <cellStyle name="40% - Accent4 8 2_draft transactions report_052009_rvsd" xfId="2012"/>
    <cellStyle name="40% - Accent4 8 3" xfId="2013"/>
    <cellStyle name="40% - Accent4 8 3 2" xfId="5626"/>
    <cellStyle name="40% - Accent4 8 4" xfId="5623"/>
    <cellStyle name="40% - Accent4 8_draft transactions report_052009_rvsd" xfId="2014"/>
    <cellStyle name="40% - Accent4 80" xfId="2015"/>
    <cellStyle name="40% - Accent4 80 2" xfId="5627"/>
    <cellStyle name="40% - Accent4 81" xfId="2016"/>
    <cellStyle name="40% - Accent4 81 2" xfId="5628"/>
    <cellStyle name="40% - Accent4 82" xfId="2017"/>
    <cellStyle name="40% - Accent4 82 2" xfId="5629"/>
    <cellStyle name="40% - Accent4 83" xfId="2018"/>
    <cellStyle name="40% - Accent4 83 2" xfId="5630"/>
    <cellStyle name="40% - Accent4 84" xfId="2019"/>
    <cellStyle name="40% - Accent4 84 2" xfId="5631"/>
    <cellStyle name="40% - Accent4 85" xfId="2020"/>
    <cellStyle name="40% - Accent4 85 2" xfId="5632"/>
    <cellStyle name="40% - Accent4 86" xfId="2021"/>
    <cellStyle name="40% - Accent4 86 2" xfId="5633"/>
    <cellStyle name="40% - Accent4 87" xfId="2022"/>
    <cellStyle name="40% - Accent4 87 2" xfId="5634"/>
    <cellStyle name="40% - Accent4 88" xfId="2023"/>
    <cellStyle name="40% - Accent4 88 2" xfId="5635"/>
    <cellStyle name="40% - Accent4 89" xfId="2024"/>
    <cellStyle name="40% - Accent4 89 2" xfId="5636"/>
    <cellStyle name="40% - Accent4 9" xfId="2025"/>
    <cellStyle name="40% - Accent4 9 2" xfId="2026"/>
    <cellStyle name="40% - Accent4 9 2 2" xfId="2027"/>
    <cellStyle name="40% - Accent4 9 2 2 2" xfId="5639"/>
    <cellStyle name="40% - Accent4 9 2 3" xfId="5638"/>
    <cellStyle name="40% - Accent4 9 2_draft transactions report_052009_rvsd" xfId="2028"/>
    <cellStyle name="40% - Accent4 9 3" xfId="2029"/>
    <cellStyle name="40% - Accent4 9 3 2" xfId="5640"/>
    <cellStyle name="40% - Accent4 9 4" xfId="5637"/>
    <cellStyle name="40% - Accent4 9_draft transactions report_052009_rvsd" xfId="2030"/>
    <cellStyle name="40% - Accent4 90" xfId="2031"/>
    <cellStyle name="40% - Accent4 90 2" xfId="5641"/>
    <cellStyle name="40% - Accent4 91" xfId="2032"/>
    <cellStyle name="40% - Accent4 91 2" xfId="5642"/>
    <cellStyle name="40% - Accent4 92" xfId="2033"/>
    <cellStyle name="40% - Accent4 92 2" xfId="5643"/>
    <cellStyle name="40% - Accent4 93" xfId="2034"/>
    <cellStyle name="40% - Accent4 93 2" xfId="5644"/>
    <cellStyle name="40% - Accent4 94" xfId="2035"/>
    <cellStyle name="40% - Accent4 94 2" xfId="5645"/>
    <cellStyle name="40% - Accent4 95" xfId="2036"/>
    <cellStyle name="40% - Accent4 95 2" xfId="5646"/>
    <cellStyle name="40% - Accent4 96" xfId="2037"/>
    <cellStyle name="40% - Accent4 96 2" xfId="5647"/>
    <cellStyle name="40% - Accent4 97" xfId="2038"/>
    <cellStyle name="40% - Accent4 97 2" xfId="5648"/>
    <cellStyle name="40% - Accent4 98" xfId="2039"/>
    <cellStyle name="40% - Accent4 98 2" xfId="5649"/>
    <cellStyle name="40% - Accent4 99" xfId="2040"/>
    <cellStyle name="40% - Accent4 99 2" xfId="5650"/>
    <cellStyle name="40% - Accent5" xfId="2041" builtinId="47" customBuiltin="1"/>
    <cellStyle name="40% - Accent5 10" xfId="2042"/>
    <cellStyle name="40% - Accent5 10 2" xfId="2043"/>
    <cellStyle name="40% - Accent5 10 2 2" xfId="5653"/>
    <cellStyle name="40% - Accent5 10 3" xfId="5652"/>
    <cellStyle name="40% - Accent5 10_draft transactions report_052009_rvsd" xfId="2044"/>
    <cellStyle name="40% - Accent5 100" xfId="2045"/>
    <cellStyle name="40% - Accent5 100 2" xfId="5654"/>
    <cellStyle name="40% - Accent5 101" xfId="2046"/>
    <cellStyle name="40% - Accent5 101 2" xfId="5655"/>
    <cellStyle name="40% - Accent5 102" xfId="2047"/>
    <cellStyle name="40% - Accent5 102 2" xfId="5656"/>
    <cellStyle name="40% - Accent5 103" xfId="2048"/>
    <cellStyle name="40% - Accent5 103 2" xfId="5657"/>
    <cellStyle name="40% - Accent5 104" xfId="2049"/>
    <cellStyle name="40% - Accent5 104 2" xfId="5658"/>
    <cellStyle name="40% - Accent5 105" xfId="2050"/>
    <cellStyle name="40% - Accent5 105 2" xfId="5659"/>
    <cellStyle name="40% - Accent5 106" xfId="2051"/>
    <cellStyle name="40% - Accent5 106 2" xfId="5660"/>
    <cellStyle name="40% - Accent5 107" xfId="2052"/>
    <cellStyle name="40% - Accent5 107 2" xfId="5661"/>
    <cellStyle name="40% - Accent5 108" xfId="2053"/>
    <cellStyle name="40% - Accent5 108 2" xfId="5662"/>
    <cellStyle name="40% - Accent5 109" xfId="2054"/>
    <cellStyle name="40% - Accent5 109 2" xfId="5663"/>
    <cellStyle name="40% - Accent5 11" xfId="2055"/>
    <cellStyle name="40% - Accent5 11 2" xfId="2056"/>
    <cellStyle name="40% - Accent5 11 2 2" xfId="5665"/>
    <cellStyle name="40% - Accent5 11 3" xfId="5664"/>
    <cellStyle name="40% - Accent5 11_draft transactions report_052009_rvsd" xfId="2057"/>
    <cellStyle name="40% - Accent5 110" xfId="2058"/>
    <cellStyle name="40% - Accent5 110 2" xfId="5666"/>
    <cellStyle name="40% - Accent5 111" xfId="2059"/>
    <cellStyle name="40% - Accent5 111 2" xfId="5667"/>
    <cellStyle name="40% - Accent5 112" xfId="2060"/>
    <cellStyle name="40% - Accent5 112 2" xfId="5668"/>
    <cellStyle name="40% - Accent5 113" xfId="2061"/>
    <cellStyle name="40% - Accent5 113 2" xfId="5669"/>
    <cellStyle name="40% - Accent5 114" xfId="2062"/>
    <cellStyle name="40% - Accent5 114 2" xfId="5670"/>
    <cellStyle name="40% - Accent5 115" xfId="2063"/>
    <cellStyle name="40% - Accent5 115 2" xfId="5671"/>
    <cellStyle name="40% - Accent5 116" xfId="2064"/>
    <cellStyle name="40% - Accent5 116 2" xfId="5672"/>
    <cellStyle name="40% - Accent5 117" xfId="2065"/>
    <cellStyle name="40% - Accent5 117 2" xfId="5673"/>
    <cellStyle name="40% - Accent5 118" xfId="2066"/>
    <cellStyle name="40% - Accent5 118 2" xfId="5674"/>
    <cellStyle name="40% - Accent5 119" xfId="3118"/>
    <cellStyle name="40% - Accent5 119 2" xfId="6208"/>
    <cellStyle name="40% - Accent5 12" xfId="2067"/>
    <cellStyle name="40% - Accent5 12 2" xfId="2068"/>
    <cellStyle name="40% - Accent5 12 2 2" xfId="5676"/>
    <cellStyle name="40% - Accent5 12 3" xfId="5675"/>
    <cellStyle name="40% - Accent5 12_draft transactions report_052009_rvsd" xfId="2069"/>
    <cellStyle name="40% - Accent5 120" xfId="3121"/>
    <cellStyle name="40% - Accent5 120 2" xfId="6211"/>
    <cellStyle name="40% - Accent5 121" xfId="3134"/>
    <cellStyle name="40% - Accent5 121 2" xfId="6224"/>
    <cellStyle name="40% - Accent5 122" xfId="3158"/>
    <cellStyle name="40% - Accent5 123" xfId="3200"/>
    <cellStyle name="40% - Accent5 124" xfId="3242"/>
    <cellStyle name="40% - Accent5 125" xfId="3284"/>
    <cellStyle name="40% - Accent5 126" xfId="3325"/>
    <cellStyle name="40% - Accent5 127" xfId="3367"/>
    <cellStyle name="40% - Accent5 127 2" xfId="6247"/>
    <cellStyle name="40% - Accent5 128" xfId="3370"/>
    <cellStyle name="40% - Accent5 128 2" xfId="6250"/>
    <cellStyle name="40% - Accent5 129" xfId="3383"/>
    <cellStyle name="40% - Accent5 129 2" xfId="6263"/>
    <cellStyle name="40% - Accent5 13" xfId="2070"/>
    <cellStyle name="40% - Accent5 13 2" xfId="2071"/>
    <cellStyle name="40% - Accent5 13 2 2" xfId="5678"/>
    <cellStyle name="40% - Accent5 13 3" xfId="5677"/>
    <cellStyle name="40% - Accent5 13_draft transactions report_052009_rvsd" xfId="2072"/>
    <cellStyle name="40% - Accent5 130" xfId="3406"/>
    <cellStyle name="40% - Accent5 130 2" xfId="6286"/>
    <cellStyle name="40% - Accent5 131" xfId="3409"/>
    <cellStyle name="40% - Accent5 131 2" xfId="6289"/>
    <cellStyle name="40% - Accent5 132" xfId="3422"/>
    <cellStyle name="40% - Accent5 132 2" xfId="6302"/>
    <cellStyle name="40% - Accent5 133" xfId="3435"/>
    <cellStyle name="40% - Accent5 133 2" xfId="6315"/>
    <cellStyle name="40% - Accent5 134" xfId="3448"/>
    <cellStyle name="40% - Accent5 134 2" xfId="6328"/>
    <cellStyle name="40% - Accent5 135" xfId="3472"/>
    <cellStyle name="40% - Accent5 136" xfId="3514"/>
    <cellStyle name="40% - Accent5 137" xfId="3555"/>
    <cellStyle name="40% - Accent5 138" xfId="3597"/>
    <cellStyle name="40% - Accent5 138 2" xfId="6351"/>
    <cellStyle name="40% - Accent5 139" xfId="3614"/>
    <cellStyle name="40% - Accent5 139 2" xfId="6354"/>
    <cellStyle name="40% - Accent5 14" xfId="2073"/>
    <cellStyle name="40% - Accent5 14 2" xfId="2074"/>
    <cellStyle name="40% - Accent5 14 2 2" xfId="5680"/>
    <cellStyle name="40% - Accent5 14 3" xfId="5679"/>
    <cellStyle name="40% - Accent5 14_draft transactions report_052009_rvsd" xfId="2075"/>
    <cellStyle name="40% - Accent5 140" xfId="3627"/>
    <cellStyle name="40% - Accent5 140 2" xfId="6367"/>
    <cellStyle name="40% - Accent5 141" xfId="3640"/>
    <cellStyle name="40% - Accent5 141 2" xfId="6380"/>
    <cellStyle name="40% - Accent5 142" xfId="3653"/>
    <cellStyle name="40% - Accent5 142 2" xfId="6393"/>
    <cellStyle name="40% - Accent5 143" xfId="3666"/>
    <cellStyle name="40% - Accent5 143 2" xfId="6406"/>
    <cellStyle name="40% - Accent5 144" xfId="3679"/>
    <cellStyle name="40% - Accent5 144 2" xfId="6419"/>
    <cellStyle name="40% - Accent5 145" xfId="3692"/>
    <cellStyle name="40% - Accent5 145 2" xfId="6432"/>
    <cellStyle name="40% - Accent5 146" xfId="3706"/>
    <cellStyle name="40% - Accent5 146 2" xfId="6445"/>
    <cellStyle name="40% - Accent5 147" xfId="3601"/>
    <cellStyle name="40% - Accent5 148" xfId="3757"/>
    <cellStyle name="40% - Accent5 149" xfId="3798"/>
    <cellStyle name="40% - Accent5 15" xfId="2076"/>
    <cellStyle name="40% - Accent5 15 2" xfId="2077"/>
    <cellStyle name="40% - Accent5 15 2 2" xfId="5682"/>
    <cellStyle name="40% - Accent5 15 3" xfId="5681"/>
    <cellStyle name="40% - Accent5 15_draft transactions report_052009_rvsd" xfId="2078"/>
    <cellStyle name="40% - Accent5 150" xfId="3840"/>
    <cellStyle name="40% - Accent5 151" xfId="3882"/>
    <cellStyle name="40% - Accent5 152" xfId="3994"/>
    <cellStyle name="40% - Accent5 153" xfId="5651"/>
    <cellStyle name="40% - Accent5 16" xfId="2079"/>
    <cellStyle name="40% - Accent5 16 2" xfId="2080"/>
    <cellStyle name="40% - Accent5 16 2 2" xfId="5684"/>
    <cellStyle name="40% - Accent5 16 3" xfId="5683"/>
    <cellStyle name="40% - Accent5 16_draft transactions report_052009_rvsd" xfId="2081"/>
    <cellStyle name="40% - Accent5 17" xfId="2082"/>
    <cellStyle name="40% - Accent5 17 2" xfId="2083"/>
    <cellStyle name="40% - Accent5 17 2 2" xfId="5686"/>
    <cellStyle name="40% - Accent5 17 3" xfId="5685"/>
    <cellStyle name="40% - Accent5 17_draft transactions report_052009_rvsd" xfId="2084"/>
    <cellStyle name="40% - Accent5 18" xfId="2085"/>
    <cellStyle name="40% - Accent5 18 2" xfId="2086"/>
    <cellStyle name="40% - Accent5 18 2 2" xfId="5688"/>
    <cellStyle name="40% - Accent5 18 3" xfId="5687"/>
    <cellStyle name="40% - Accent5 18_draft transactions report_052009_rvsd" xfId="2087"/>
    <cellStyle name="40% - Accent5 19" xfId="2088"/>
    <cellStyle name="40% - Accent5 19 2" xfId="2089"/>
    <cellStyle name="40% - Accent5 19 2 2" xfId="5690"/>
    <cellStyle name="40% - Accent5 19 3" xfId="5689"/>
    <cellStyle name="40% - Accent5 19_draft transactions report_052009_rvsd" xfId="2090"/>
    <cellStyle name="40% - Accent5 2" xfId="2091"/>
    <cellStyle name="40% - Accent5 2 2" xfId="2092"/>
    <cellStyle name="40% - Accent5 2 2 2" xfId="2093"/>
    <cellStyle name="40% - Accent5 2 2 2 2" xfId="5693"/>
    <cellStyle name="40% - Accent5 2 2 3" xfId="5692"/>
    <cellStyle name="40% - Accent5 2 2_draft transactions report_052009_rvsd" xfId="2094"/>
    <cellStyle name="40% - Accent5 2 3" xfId="2095"/>
    <cellStyle name="40% - Accent5 2 3 2" xfId="5694"/>
    <cellStyle name="40% - Accent5 2 4" xfId="5691"/>
    <cellStyle name="40% - Accent5 2_draft transactions report_052009_rvsd" xfId="2096"/>
    <cellStyle name="40% - Accent5 20" xfId="2097"/>
    <cellStyle name="40% - Accent5 20 2" xfId="2098"/>
    <cellStyle name="40% - Accent5 20 2 2" xfId="5696"/>
    <cellStyle name="40% - Accent5 20 3" xfId="5695"/>
    <cellStyle name="40% - Accent5 20_draft transactions report_052009_rvsd" xfId="2099"/>
    <cellStyle name="40% - Accent5 21" xfId="2100"/>
    <cellStyle name="40% - Accent5 21 2" xfId="2101"/>
    <cellStyle name="40% - Accent5 21 2 2" xfId="5698"/>
    <cellStyle name="40% - Accent5 21 3" xfId="5697"/>
    <cellStyle name="40% - Accent5 21_draft transactions report_052009_rvsd" xfId="2102"/>
    <cellStyle name="40% - Accent5 22" xfId="2103"/>
    <cellStyle name="40% - Accent5 22 2" xfId="2104"/>
    <cellStyle name="40% - Accent5 22 2 2" xfId="5700"/>
    <cellStyle name="40% - Accent5 22 3" xfId="5699"/>
    <cellStyle name="40% - Accent5 22_draft transactions report_052009_rvsd" xfId="2105"/>
    <cellStyle name="40% - Accent5 23" xfId="2106"/>
    <cellStyle name="40% - Accent5 23 2" xfId="2107"/>
    <cellStyle name="40% - Accent5 23 2 2" xfId="5702"/>
    <cellStyle name="40% - Accent5 23 3" xfId="5701"/>
    <cellStyle name="40% - Accent5 23_draft transactions report_052009_rvsd" xfId="2108"/>
    <cellStyle name="40% - Accent5 24" xfId="2109"/>
    <cellStyle name="40% - Accent5 24 2" xfId="2110"/>
    <cellStyle name="40% - Accent5 24 2 2" xfId="5704"/>
    <cellStyle name="40% - Accent5 24 3" xfId="5703"/>
    <cellStyle name="40% - Accent5 24_draft transactions report_052009_rvsd" xfId="2111"/>
    <cellStyle name="40% - Accent5 25" xfId="2112"/>
    <cellStyle name="40% - Accent5 25 2" xfId="2113"/>
    <cellStyle name="40% - Accent5 25 2 2" xfId="5706"/>
    <cellStyle name="40% - Accent5 25 3" xfId="5705"/>
    <cellStyle name="40% - Accent5 25_draft transactions report_052009_rvsd" xfId="2114"/>
    <cellStyle name="40% - Accent5 26" xfId="2115"/>
    <cellStyle name="40% - Accent5 26 2" xfId="2116"/>
    <cellStyle name="40% - Accent5 26 2 2" xfId="5708"/>
    <cellStyle name="40% - Accent5 26 3" xfId="5707"/>
    <cellStyle name="40% - Accent5 26_draft transactions report_052009_rvsd" xfId="2117"/>
    <cellStyle name="40% - Accent5 27" xfId="2118"/>
    <cellStyle name="40% - Accent5 27 2" xfId="2119"/>
    <cellStyle name="40% - Accent5 27 2 2" xfId="5710"/>
    <cellStyle name="40% - Accent5 27 3" xfId="5709"/>
    <cellStyle name="40% - Accent5 27_draft transactions report_052009_rvsd" xfId="2120"/>
    <cellStyle name="40% - Accent5 28" xfId="2121"/>
    <cellStyle name="40% - Accent5 28 2" xfId="2122"/>
    <cellStyle name="40% - Accent5 28 2 2" xfId="5712"/>
    <cellStyle name="40% - Accent5 28 3" xfId="5711"/>
    <cellStyle name="40% - Accent5 28_draft transactions report_052009_rvsd" xfId="2123"/>
    <cellStyle name="40% - Accent5 29" xfId="2124"/>
    <cellStyle name="40% - Accent5 29 2" xfId="2125"/>
    <cellStyle name="40% - Accent5 29 2 2" xfId="5714"/>
    <cellStyle name="40% - Accent5 29 3" xfId="5713"/>
    <cellStyle name="40% - Accent5 29_draft transactions report_052009_rvsd" xfId="2126"/>
    <cellStyle name="40% - Accent5 3" xfId="2127"/>
    <cellStyle name="40% - Accent5 3 2" xfId="2128"/>
    <cellStyle name="40% - Accent5 3 2 2" xfId="2129"/>
    <cellStyle name="40% - Accent5 3 2 2 2" xfId="5717"/>
    <cellStyle name="40% - Accent5 3 2 3" xfId="5716"/>
    <cellStyle name="40% - Accent5 3 2_draft transactions report_052009_rvsd" xfId="2130"/>
    <cellStyle name="40% - Accent5 3 3" xfId="2131"/>
    <cellStyle name="40% - Accent5 3 3 2" xfId="5718"/>
    <cellStyle name="40% - Accent5 3 4" xfId="5715"/>
    <cellStyle name="40% - Accent5 3_draft transactions report_052009_rvsd" xfId="2132"/>
    <cellStyle name="40% - Accent5 30" xfId="2133"/>
    <cellStyle name="40% - Accent5 30 2" xfId="2134"/>
    <cellStyle name="40% - Accent5 30 2 2" xfId="5720"/>
    <cellStyle name="40% - Accent5 30 3" xfId="5719"/>
    <cellStyle name="40% - Accent5 30_draft transactions report_052009_rvsd" xfId="2135"/>
    <cellStyle name="40% - Accent5 31" xfId="2136"/>
    <cellStyle name="40% - Accent5 31 2" xfId="2137"/>
    <cellStyle name="40% - Accent5 31 2 2" xfId="5722"/>
    <cellStyle name="40% - Accent5 31 3" xfId="5721"/>
    <cellStyle name="40% - Accent5 31_draft transactions report_052009_rvsd" xfId="2138"/>
    <cellStyle name="40% - Accent5 32" xfId="2139"/>
    <cellStyle name="40% - Accent5 32 2" xfId="2140"/>
    <cellStyle name="40% - Accent5 32 2 2" xfId="5724"/>
    <cellStyle name="40% - Accent5 32 3" xfId="5723"/>
    <cellStyle name="40% - Accent5 32_draft transactions report_052009_rvsd" xfId="2141"/>
    <cellStyle name="40% - Accent5 33" xfId="2142"/>
    <cellStyle name="40% - Accent5 33 2" xfId="5725"/>
    <cellStyle name="40% - Accent5 34" xfId="2143"/>
    <cellStyle name="40% - Accent5 34 2" xfId="5726"/>
    <cellStyle name="40% - Accent5 35" xfId="2144"/>
    <cellStyle name="40% - Accent5 35 2" xfId="5727"/>
    <cellStyle name="40% - Accent5 36" xfId="2145"/>
    <cellStyle name="40% - Accent5 36 2" xfId="5728"/>
    <cellStyle name="40% - Accent5 37" xfId="2146"/>
    <cellStyle name="40% - Accent5 37 2" xfId="5729"/>
    <cellStyle name="40% - Accent5 38" xfId="2147"/>
    <cellStyle name="40% - Accent5 38 2" xfId="5730"/>
    <cellStyle name="40% - Accent5 39" xfId="2148"/>
    <cellStyle name="40% - Accent5 39 2" xfId="5731"/>
    <cellStyle name="40% - Accent5 4" xfId="2149"/>
    <cellStyle name="40% - Accent5 4 2" xfId="2150"/>
    <cellStyle name="40% - Accent5 4 2 2" xfId="2151"/>
    <cellStyle name="40% - Accent5 4 2 2 2" xfId="5734"/>
    <cellStyle name="40% - Accent5 4 2 3" xfId="5733"/>
    <cellStyle name="40% - Accent5 4 2_draft transactions report_052009_rvsd" xfId="2152"/>
    <cellStyle name="40% - Accent5 4 3" xfId="2153"/>
    <cellStyle name="40% - Accent5 4 3 2" xfId="5735"/>
    <cellStyle name="40% - Accent5 4 4" xfId="5732"/>
    <cellStyle name="40% - Accent5 4_draft transactions report_052009_rvsd" xfId="2154"/>
    <cellStyle name="40% - Accent5 40" xfId="2155"/>
    <cellStyle name="40% - Accent5 40 2" xfId="5736"/>
    <cellStyle name="40% - Accent5 41" xfId="2156"/>
    <cellStyle name="40% - Accent5 41 2" xfId="5737"/>
    <cellStyle name="40% - Accent5 42" xfId="2157"/>
    <cellStyle name="40% - Accent5 42 2" xfId="5738"/>
    <cellStyle name="40% - Accent5 43" xfId="2158"/>
    <cellStyle name="40% - Accent5 43 2" xfId="5739"/>
    <cellStyle name="40% - Accent5 44" xfId="2159"/>
    <cellStyle name="40% - Accent5 44 2" xfId="5740"/>
    <cellStyle name="40% - Accent5 45" xfId="2160"/>
    <cellStyle name="40% - Accent5 45 2" xfId="5741"/>
    <cellStyle name="40% - Accent5 46" xfId="2161"/>
    <cellStyle name="40% - Accent5 46 2" xfId="5742"/>
    <cellStyle name="40% - Accent5 47" xfId="2162"/>
    <cellStyle name="40% - Accent5 47 2" xfId="5743"/>
    <cellStyle name="40% - Accent5 48" xfId="2163"/>
    <cellStyle name="40% - Accent5 48 2" xfId="5744"/>
    <cellStyle name="40% - Accent5 49" xfId="2164"/>
    <cellStyle name="40% - Accent5 49 2" xfId="5745"/>
    <cellStyle name="40% - Accent5 5" xfId="2165"/>
    <cellStyle name="40% - Accent5 5 2" xfId="2166"/>
    <cellStyle name="40% - Accent5 5 2 2" xfId="2167"/>
    <cellStyle name="40% - Accent5 5 2 2 2" xfId="5748"/>
    <cellStyle name="40% - Accent5 5 2 3" xfId="5747"/>
    <cellStyle name="40% - Accent5 5 2_draft transactions report_052009_rvsd" xfId="2168"/>
    <cellStyle name="40% - Accent5 5 3" xfId="2169"/>
    <cellStyle name="40% - Accent5 5 3 2" xfId="5749"/>
    <cellStyle name="40% - Accent5 5 4" xfId="5746"/>
    <cellStyle name="40% - Accent5 5_draft transactions report_052009_rvsd" xfId="2170"/>
    <cellStyle name="40% - Accent5 50" xfId="2171"/>
    <cellStyle name="40% - Accent5 50 2" xfId="5750"/>
    <cellStyle name="40% - Accent5 51" xfId="2172"/>
    <cellStyle name="40% - Accent5 51 2" xfId="5751"/>
    <cellStyle name="40% - Accent5 52" xfId="2173"/>
    <cellStyle name="40% - Accent5 52 2" xfId="5752"/>
    <cellStyle name="40% - Accent5 53" xfId="2174"/>
    <cellStyle name="40% - Accent5 53 2" xfId="5753"/>
    <cellStyle name="40% - Accent5 54" xfId="2175"/>
    <cellStyle name="40% - Accent5 54 2" xfId="5754"/>
    <cellStyle name="40% - Accent5 55" xfId="2176"/>
    <cellStyle name="40% - Accent5 55 2" xfId="5755"/>
    <cellStyle name="40% - Accent5 56" xfId="2177"/>
    <cellStyle name="40% - Accent5 56 2" xfId="5756"/>
    <cellStyle name="40% - Accent5 57" xfId="2178"/>
    <cellStyle name="40% - Accent5 57 2" xfId="5757"/>
    <cellStyle name="40% - Accent5 58" xfId="2179"/>
    <cellStyle name="40% - Accent5 58 2" xfId="5758"/>
    <cellStyle name="40% - Accent5 59" xfId="2180"/>
    <cellStyle name="40% - Accent5 59 2" xfId="5759"/>
    <cellStyle name="40% - Accent5 6" xfId="2181"/>
    <cellStyle name="40% - Accent5 6 2" xfId="2182"/>
    <cellStyle name="40% - Accent5 6 2 2" xfId="2183"/>
    <cellStyle name="40% - Accent5 6 2 2 2" xfId="5762"/>
    <cellStyle name="40% - Accent5 6 2 3" xfId="5761"/>
    <cellStyle name="40% - Accent5 6 2_draft transactions report_052009_rvsd" xfId="2184"/>
    <cellStyle name="40% - Accent5 6 3" xfId="2185"/>
    <cellStyle name="40% - Accent5 6 3 2" xfId="5763"/>
    <cellStyle name="40% - Accent5 6 4" xfId="5760"/>
    <cellStyle name="40% - Accent5 6_draft transactions report_052009_rvsd" xfId="2186"/>
    <cellStyle name="40% - Accent5 60" xfId="2187"/>
    <cellStyle name="40% - Accent5 60 2" xfId="5764"/>
    <cellStyle name="40% - Accent5 61" xfId="2188"/>
    <cellStyle name="40% - Accent5 61 2" xfId="5765"/>
    <cellStyle name="40% - Accent5 62" xfId="2189"/>
    <cellStyle name="40% - Accent5 62 2" xfId="5766"/>
    <cellStyle name="40% - Accent5 63" xfId="2190"/>
    <cellStyle name="40% - Accent5 63 2" xfId="5767"/>
    <cellStyle name="40% - Accent5 64" xfId="2191"/>
    <cellStyle name="40% - Accent5 64 2" xfId="5768"/>
    <cellStyle name="40% - Accent5 65" xfId="2192"/>
    <cellStyle name="40% - Accent5 65 2" xfId="5769"/>
    <cellStyle name="40% - Accent5 66" xfId="2193"/>
    <cellStyle name="40% - Accent5 66 2" xfId="5770"/>
    <cellStyle name="40% - Accent5 67" xfId="2194"/>
    <cellStyle name="40% - Accent5 67 2" xfId="5771"/>
    <cellStyle name="40% - Accent5 68" xfId="2195"/>
    <cellStyle name="40% - Accent5 68 2" xfId="5772"/>
    <cellStyle name="40% - Accent5 69" xfId="2196"/>
    <cellStyle name="40% - Accent5 69 2" xfId="5773"/>
    <cellStyle name="40% - Accent5 7" xfId="2197"/>
    <cellStyle name="40% - Accent5 7 2" xfId="2198"/>
    <cellStyle name="40% - Accent5 7 2 2" xfId="2199"/>
    <cellStyle name="40% - Accent5 7 2 2 2" xfId="5776"/>
    <cellStyle name="40% - Accent5 7 2 3" xfId="5775"/>
    <cellStyle name="40% - Accent5 7 2_draft transactions report_052009_rvsd" xfId="2200"/>
    <cellStyle name="40% - Accent5 7 3" xfId="2201"/>
    <cellStyle name="40% - Accent5 7 3 2" xfId="5777"/>
    <cellStyle name="40% - Accent5 7 4" xfId="5774"/>
    <cellStyle name="40% - Accent5 7_draft transactions report_052009_rvsd" xfId="2202"/>
    <cellStyle name="40% - Accent5 70" xfId="2203"/>
    <cellStyle name="40% - Accent5 70 2" xfId="5778"/>
    <cellStyle name="40% - Accent5 71" xfId="2204"/>
    <cellStyle name="40% - Accent5 71 2" xfId="5779"/>
    <cellStyle name="40% - Accent5 72" xfId="2205"/>
    <cellStyle name="40% - Accent5 72 2" xfId="5780"/>
    <cellStyle name="40% - Accent5 73" xfId="2206"/>
    <cellStyle name="40% - Accent5 73 2" xfId="5781"/>
    <cellStyle name="40% - Accent5 74" xfId="2207"/>
    <cellStyle name="40% - Accent5 74 2" xfId="5782"/>
    <cellStyle name="40% - Accent5 75" xfId="2208"/>
    <cellStyle name="40% - Accent5 75 2" xfId="5783"/>
    <cellStyle name="40% - Accent5 76" xfId="2209"/>
    <cellStyle name="40% - Accent5 76 2" xfId="5784"/>
    <cellStyle name="40% - Accent5 77" xfId="2210"/>
    <cellStyle name="40% - Accent5 77 2" xfId="5785"/>
    <cellStyle name="40% - Accent5 78" xfId="2211"/>
    <cellStyle name="40% - Accent5 78 2" xfId="5786"/>
    <cellStyle name="40% - Accent5 79" xfId="2212"/>
    <cellStyle name="40% - Accent5 79 2" xfId="5787"/>
    <cellStyle name="40% - Accent5 8" xfId="2213"/>
    <cellStyle name="40% - Accent5 8 2" xfId="2214"/>
    <cellStyle name="40% - Accent5 8 2 2" xfId="2215"/>
    <cellStyle name="40% - Accent5 8 2 2 2" xfId="5790"/>
    <cellStyle name="40% - Accent5 8 2 3" xfId="5789"/>
    <cellStyle name="40% - Accent5 8 2_draft transactions report_052009_rvsd" xfId="2216"/>
    <cellStyle name="40% - Accent5 8 3" xfId="2217"/>
    <cellStyle name="40% - Accent5 8 3 2" xfId="5791"/>
    <cellStyle name="40% - Accent5 8 4" xfId="5788"/>
    <cellStyle name="40% - Accent5 8_draft transactions report_052009_rvsd" xfId="2218"/>
    <cellStyle name="40% - Accent5 80" xfId="2219"/>
    <cellStyle name="40% - Accent5 80 2" xfId="5792"/>
    <cellStyle name="40% - Accent5 81" xfId="2220"/>
    <cellStyle name="40% - Accent5 81 2" xfId="5793"/>
    <cellStyle name="40% - Accent5 82" xfId="2221"/>
    <cellStyle name="40% - Accent5 82 2" xfId="5794"/>
    <cellStyle name="40% - Accent5 83" xfId="2222"/>
    <cellStyle name="40% - Accent5 83 2" xfId="5795"/>
    <cellStyle name="40% - Accent5 84" xfId="2223"/>
    <cellStyle name="40% - Accent5 84 2" xfId="5796"/>
    <cellStyle name="40% - Accent5 85" xfId="2224"/>
    <cellStyle name="40% - Accent5 85 2" xfId="5797"/>
    <cellStyle name="40% - Accent5 86" xfId="2225"/>
    <cellStyle name="40% - Accent5 86 2" xfId="5798"/>
    <cellStyle name="40% - Accent5 87" xfId="2226"/>
    <cellStyle name="40% - Accent5 87 2" xfId="5799"/>
    <cellStyle name="40% - Accent5 88" xfId="2227"/>
    <cellStyle name="40% - Accent5 88 2" xfId="5800"/>
    <cellStyle name="40% - Accent5 89" xfId="2228"/>
    <cellStyle name="40% - Accent5 89 2" xfId="5801"/>
    <cellStyle name="40% - Accent5 9" xfId="2229"/>
    <cellStyle name="40% - Accent5 9 2" xfId="2230"/>
    <cellStyle name="40% - Accent5 9 2 2" xfId="2231"/>
    <cellStyle name="40% - Accent5 9 2 2 2" xfId="5804"/>
    <cellStyle name="40% - Accent5 9 2 3" xfId="5803"/>
    <cellStyle name="40% - Accent5 9 2_draft transactions report_052009_rvsd" xfId="2232"/>
    <cellStyle name="40% - Accent5 9 3" xfId="2233"/>
    <cellStyle name="40% - Accent5 9 3 2" xfId="5805"/>
    <cellStyle name="40% - Accent5 9 4" xfId="5802"/>
    <cellStyle name="40% - Accent5 9_draft transactions report_052009_rvsd" xfId="2234"/>
    <cellStyle name="40% - Accent5 90" xfId="2235"/>
    <cellStyle name="40% - Accent5 90 2" xfId="5806"/>
    <cellStyle name="40% - Accent5 91" xfId="2236"/>
    <cellStyle name="40% - Accent5 91 2" xfId="5807"/>
    <cellStyle name="40% - Accent5 92" xfId="2237"/>
    <cellStyle name="40% - Accent5 92 2" xfId="5808"/>
    <cellStyle name="40% - Accent5 93" xfId="2238"/>
    <cellStyle name="40% - Accent5 93 2" xfId="5809"/>
    <cellStyle name="40% - Accent5 94" xfId="2239"/>
    <cellStyle name="40% - Accent5 94 2" xfId="5810"/>
    <cellStyle name="40% - Accent5 95" xfId="2240"/>
    <cellStyle name="40% - Accent5 95 2" xfId="5811"/>
    <cellStyle name="40% - Accent5 96" xfId="2241"/>
    <cellStyle name="40% - Accent5 96 2" xfId="5812"/>
    <cellStyle name="40% - Accent5 97" xfId="2242"/>
    <cellStyle name="40% - Accent5 97 2" xfId="5813"/>
    <cellStyle name="40% - Accent5 98" xfId="2243"/>
    <cellStyle name="40% - Accent5 98 2" xfId="5814"/>
    <cellStyle name="40% - Accent5 99" xfId="2244"/>
    <cellStyle name="40% - Accent5 99 2" xfId="5815"/>
    <cellStyle name="40% - Accent6" xfId="2245" builtinId="51" customBuiltin="1"/>
    <cellStyle name="40% - Accent6 10" xfId="2246"/>
    <cellStyle name="40% - Accent6 10 2" xfId="2247"/>
    <cellStyle name="40% - Accent6 10 2 2" xfId="5818"/>
    <cellStyle name="40% - Accent6 10 3" xfId="5817"/>
    <cellStyle name="40% - Accent6 10_draft transactions report_052009_rvsd" xfId="2248"/>
    <cellStyle name="40% - Accent6 100" xfId="2249"/>
    <cellStyle name="40% - Accent6 100 2" xfId="5819"/>
    <cellStyle name="40% - Accent6 101" xfId="2250"/>
    <cellStyle name="40% - Accent6 101 2" xfId="5820"/>
    <cellStyle name="40% - Accent6 102" xfId="2251"/>
    <cellStyle name="40% - Accent6 102 2" xfId="5821"/>
    <cellStyle name="40% - Accent6 103" xfId="2252"/>
    <cellStyle name="40% - Accent6 103 2" xfId="5822"/>
    <cellStyle name="40% - Accent6 104" xfId="2253"/>
    <cellStyle name="40% - Accent6 104 2" xfId="5823"/>
    <cellStyle name="40% - Accent6 105" xfId="2254"/>
    <cellStyle name="40% - Accent6 105 2" xfId="5824"/>
    <cellStyle name="40% - Accent6 106" xfId="2255"/>
    <cellStyle name="40% - Accent6 106 2" xfId="5825"/>
    <cellStyle name="40% - Accent6 107" xfId="2256"/>
    <cellStyle name="40% - Accent6 107 2" xfId="5826"/>
    <cellStyle name="40% - Accent6 108" xfId="2257"/>
    <cellStyle name="40% - Accent6 108 2" xfId="5827"/>
    <cellStyle name="40% - Accent6 109" xfId="2258"/>
    <cellStyle name="40% - Accent6 109 2" xfId="5828"/>
    <cellStyle name="40% - Accent6 11" xfId="2259"/>
    <cellStyle name="40% - Accent6 11 2" xfId="2260"/>
    <cellStyle name="40% - Accent6 11 2 2" xfId="5830"/>
    <cellStyle name="40% - Accent6 11 3" xfId="5829"/>
    <cellStyle name="40% - Accent6 11_draft transactions report_052009_rvsd" xfId="2261"/>
    <cellStyle name="40% - Accent6 110" xfId="2262"/>
    <cellStyle name="40% - Accent6 110 2" xfId="5831"/>
    <cellStyle name="40% - Accent6 111" xfId="2263"/>
    <cellStyle name="40% - Accent6 111 2" xfId="5832"/>
    <cellStyle name="40% - Accent6 112" xfId="2264"/>
    <cellStyle name="40% - Accent6 112 2" xfId="5833"/>
    <cellStyle name="40% - Accent6 113" xfId="2265"/>
    <cellStyle name="40% - Accent6 113 2" xfId="5834"/>
    <cellStyle name="40% - Accent6 114" xfId="2266"/>
    <cellStyle name="40% - Accent6 114 2" xfId="5835"/>
    <cellStyle name="40% - Accent6 115" xfId="2267"/>
    <cellStyle name="40% - Accent6 115 2" xfId="5836"/>
    <cellStyle name="40% - Accent6 116" xfId="2268"/>
    <cellStyle name="40% - Accent6 116 2" xfId="5837"/>
    <cellStyle name="40% - Accent6 117" xfId="2269"/>
    <cellStyle name="40% - Accent6 117 2" xfId="5838"/>
    <cellStyle name="40% - Accent6 118" xfId="2270"/>
    <cellStyle name="40% - Accent6 118 2" xfId="5839"/>
    <cellStyle name="40% - Accent6 119" xfId="3119"/>
    <cellStyle name="40% - Accent6 119 2" xfId="6209"/>
    <cellStyle name="40% - Accent6 12" xfId="2271"/>
    <cellStyle name="40% - Accent6 12 2" xfId="2272"/>
    <cellStyle name="40% - Accent6 12 2 2" xfId="5841"/>
    <cellStyle name="40% - Accent6 12 3" xfId="5840"/>
    <cellStyle name="40% - Accent6 12_draft transactions report_052009_rvsd" xfId="2273"/>
    <cellStyle name="40% - Accent6 120" xfId="3120"/>
    <cellStyle name="40% - Accent6 120 2" xfId="6210"/>
    <cellStyle name="40% - Accent6 121" xfId="3133"/>
    <cellStyle name="40% - Accent6 121 2" xfId="6223"/>
    <cellStyle name="40% - Accent6 122" xfId="3159"/>
    <cellStyle name="40% - Accent6 123" xfId="3201"/>
    <cellStyle name="40% - Accent6 124" xfId="3243"/>
    <cellStyle name="40% - Accent6 125" xfId="3285"/>
    <cellStyle name="40% - Accent6 126" xfId="3326"/>
    <cellStyle name="40% - Accent6 127" xfId="3368"/>
    <cellStyle name="40% - Accent6 127 2" xfId="6248"/>
    <cellStyle name="40% - Accent6 128" xfId="3369"/>
    <cellStyle name="40% - Accent6 128 2" xfId="6249"/>
    <cellStyle name="40% - Accent6 129" xfId="3382"/>
    <cellStyle name="40% - Accent6 129 2" xfId="6262"/>
    <cellStyle name="40% - Accent6 13" xfId="2274"/>
    <cellStyle name="40% - Accent6 13 2" xfId="2275"/>
    <cellStyle name="40% - Accent6 13 2 2" xfId="5843"/>
    <cellStyle name="40% - Accent6 13 3" xfId="5842"/>
    <cellStyle name="40% - Accent6 13_draft transactions report_052009_rvsd" xfId="2276"/>
    <cellStyle name="40% - Accent6 130" xfId="3407"/>
    <cellStyle name="40% - Accent6 130 2" xfId="6287"/>
    <cellStyle name="40% - Accent6 131" xfId="3408"/>
    <cellStyle name="40% - Accent6 131 2" xfId="6288"/>
    <cellStyle name="40% - Accent6 132" xfId="3421"/>
    <cellStyle name="40% - Accent6 132 2" xfId="6301"/>
    <cellStyle name="40% - Accent6 133" xfId="3434"/>
    <cellStyle name="40% - Accent6 133 2" xfId="6314"/>
    <cellStyle name="40% - Accent6 134" xfId="3447"/>
    <cellStyle name="40% - Accent6 134 2" xfId="6327"/>
    <cellStyle name="40% - Accent6 135" xfId="3473"/>
    <cellStyle name="40% - Accent6 136" xfId="3515"/>
    <cellStyle name="40% - Accent6 137" xfId="3556"/>
    <cellStyle name="40% - Accent6 138" xfId="3598"/>
    <cellStyle name="40% - Accent6 138 2" xfId="6352"/>
    <cellStyle name="40% - Accent6 139" xfId="3613"/>
    <cellStyle name="40% - Accent6 139 2" xfId="6353"/>
    <cellStyle name="40% - Accent6 14" xfId="2277"/>
    <cellStyle name="40% - Accent6 14 2" xfId="2278"/>
    <cellStyle name="40% - Accent6 14 2 2" xfId="5845"/>
    <cellStyle name="40% - Accent6 14 3" xfId="5844"/>
    <cellStyle name="40% - Accent6 14_draft transactions report_052009_rvsd" xfId="2279"/>
    <cellStyle name="40% - Accent6 140" xfId="3626"/>
    <cellStyle name="40% - Accent6 140 2" xfId="6366"/>
    <cellStyle name="40% - Accent6 141" xfId="3639"/>
    <cellStyle name="40% - Accent6 141 2" xfId="6379"/>
    <cellStyle name="40% - Accent6 142" xfId="3652"/>
    <cellStyle name="40% - Accent6 142 2" xfId="6392"/>
    <cellStyle name="40% - Accent6 143" xfId="3665"/>
    <cellStyle name="40% - Accent6 143 2" xfId="6405"/>
    <cellStyle name="40% - Accent6 144" xfId="3678"/>
    <cellStyle name="40% - Accent6 144 2" xfId="6418"/>
    <cellStyle name="40% - Accent6 145" xfId="3691"/>
    <cellStyle name="40% - Accent6 145 2" xfId="6431"/>
    <cellStyle name="40% - Accent6 146" xfId="3705"/>
    <cellStyle name="40% - Accent6 146 2" xfId="6444"/>
    <cellStyle name="40% - Accent6 147" xfId="3600"/>
    <cellStyle name="40% - Accent6 148" xfId="3758"/>
    <cellStyle name="40% - Accent6 149" xfId="3799"/>
    <cellStyle name="40% - Accent6 15" xfId="2280"/>
    <cellStyle name="40% - Accent6 15 2" xfId="2281"/>
    <cellStyle name="40% - Accent6 15 2 2" xfId="5847"/>
    <cellStyle name="40% - Accent6 15 3" xfId="5846"/>
    <cellStyle name="40% - Accent6 15_draft transactions report_052009_rvsd" xfId="2282"/>
    <cellStyle name="40% - Accent6 150" xfId="3841"/>
    <cellStyle name="40% - Accent6 151" xfId="3883"/>
    <cellStyle name="40% - Accent6 152" xfId="3995"/>
    <cellStyle name="40% - Accent6 153" xfId="5816"/>
    <cellStyle name="40% - Accent6 16" xfId="2283"/>
    <cellStyle name="40% - Accent6 16 2" xfId="2284"/>
    <cellStyle name="40% - Accent6 16 2 2" xfId="5849"/>
    <cellStyle name="40% - Accent6 16 3" xfId="5848"/>
    <cellStyle name="40% - Accent6 16_draft transactions report_052009_rvsd" xfId="2285"/>
    <cellStyle name="40% - Accent6 17" xfId="2286"/>
    <cellStyle name="40% - Accent6 17 2" xfId="2287"/>
    <cellStyle name="40% - Accent6 17 2 2" xfId="5851"/>
    <cellStyle name="40% - Accent6 17 3" xfId="5850"/>
    <cellStyle name="40% - Accent6 17_draft transactions report_052009_rvsd" xfId="2288"/>
    <cellStyle name="40% - Accent6 18" xfId="2289"/>
    <cellStyle name="40% - Accent6 18 2" xfId="2290"/>
    <cellStyle name="40% - Accent6 18 2 2" xfId="5853"/>
    <cellStyle name="40% - Accent6 18 3" xfId="5852"/>
    <cellStyle name="40% - Accent6 18_draft transactions report_052009_rvsd" xfId="2291"/>
    <cellStyle name="40% - Accent6 19" xfId="2292"/>
    <cellStyle name="40% - Accent6 19 2" xfId="2293"/>
    <cellStyle name="40% - Accent6 19 2 2" xfId="5855"/>
    <cellStyle name="40% - Accent6 19 3" xfId="5854"/>
    <cellStyle name="40% - Accent6 19_draft transactions report_052009_rvsd" xfId="2294"/>
    <cellStyle name="40% - Accent6 2" xfId="2295"/>
    <cellStyle name="40% - Accent6 2 2" xfId="2296"/>
    <cellStyle name="40% - Accent6 2 2 2" xfId="2297"/>
    <cellStyle name="40% - Accent6 2 2 2 2" xfId="5858"/>
    <cellStyle name="40% - Accent6 2 2 3" xfId="5857"/>
    <cellStyle name="40% - Accent6 2 2_draft transactions report_052009_rvsd" xfId="2298"/>
    <cellStyle name="40% - Accent6 2 3" xfId="2299"/>
    <cellStyle name="40% - Accent6 2 3 2" xfId="5859"/>
    <cellStyle name="40% - Accent6 2 4" xfId="5856"/>
    <cellStyle name="40% - Accent6 2_draft transactions report_052009_rvsd" xfId="2300"/>
    <cellStyle name="40% - Accent6 20" xfId="2301"/>
    <cellStyle name="40% - Accent6 20 2" xfId="2302"/>
    <cellStyle name="40% - Accent6 20 2 2" xfId="5861"/>
    <cellStyle name="40% - Accent6 20 3" xfId="5860"/>
    <cellStyle name="40% - Accent6 20_draft transactions report_052009_rvsd" xfId="2303"/>
    <cellStyle name="40% - Accent6 21" xfId="2304"/>
    <cellStyle name="40% - Accent6 21 2" xfId="2305"/>
    <cellStyle name="40% - Accent6 21 2 2" xfId="5863"/>
    <cellStyle name="40% - Accent6 21 3" xfId="5862"/>
    <cellStyle name="40% - Accent6 21_draft transactions report_052009_rvsd" xfId="2306"/>
    <cellStyle name="40% - Accent6 22" xfId="2307"/>
    <cellStyle name="40% - Accent6 22 2" xfId="2308"/>
    <cellStyle name="40% - Accent6 22 2 2" xfId="5865"/>
    <cellStyle name="40% - Accent6 22 3" xfId="5864"/>
    <cellStyle name="40% - Accent6 22_draft transactions report_052009_rvsd" xfId="2309"/>
    <cellStyle name="40% - Accent6 23" xfId="2310"/>
    <cellStyle name="40% - Accent6 23 2" xfId="2311"/>
    <cellStyle name="40% - Accent6 23 2 2" xfId="5867"/>
    <cellStyle name="40% - Accent6 23 3" xfId="5866"/>
    <cellStyle name="40% - Accent6 23_draft transactions report_052009_rvsd" xfId="2312"/>
    <cellStyle name="40% - Accent6 24" xfId="2313"/>
    <cellStyle name="40% - Accent6 24 2" xfId="2314"/>
    <cellStyle name="40% - Accent6 24 2 2" xfId="5869"/>
    <cellStyle name="40% - Accent6 24 3" xfId="5868"/>
    <cellStyle name="40% - Accent6 24_draft transactions report_052009_rvsd" xfId="2315"/>
    <cellStyle name="40% - Accent6 25" xfId="2316"/>
    <cellStyle name="40% - Accent6 25 2" xfId="2317"/>
    <cellStyle name="40% - Accent6 25 2 2" xfId="5871"/>
    <cellStyle name="40% - Accent6 25 3" xfId="5870"/>
    <cellStyle name="40% - Accent6 25_draft transactions report_052009_rvsd" xfId="2318"/>
    <cellStyle name="40% - Accent6 26" xfId="2319"/>
    <cellStyle name="40% - Accent6 26 2" xfId="2320"/>
    <cellStyle name="40% - Accent6 26 2 2" xfId="5873"/>
    <cellStyle name="40% - Accent6 26 3" xfId="5872"/>
    <cellStyle name="40% - Accent6 26_draft transactions report_052009_rvsd" xfId="2321"/>
    <cellStyle name="40% - Accent6 27" xfId="2322"/>
    <cellStyle name="40% - Accent6 27 2" xfId="2323"/>
    <cellStyle name="40% - Accent6 27 2 2" xfId="5875"/>
    <cellStyle name="40% - Accent6 27 3" xfId="5874"/>
    <cellStyle name="40% - Accent6 27_draft transactions report_052009_rvsd" xfId="2324"/>
    <cellStyle name="40% - Accent6 28" xfId="2325"/>
    <cellStyle name="40% - Accent6 28 2" xfId="2326"/>
    <cellStyle name="40% - Accent6 28 2 2" xfId="5877"/>
    <cellStyle name="40% - Accent6 28 3" xfId="5876"/>
    <cellStyle name="40% - Accent6 28_draft transactions report_052009_rvsd" xfId="2327"/>
    <cellStyle name="40% - Accent6 29" xfId="2328"/>
    <cellStyle name="40% - Accent6 29 2" xfId="2329"/>
    <cellStyle name="40% - Accent6 29 2 2" xfId="5879"/>
    <cellStyle name="40% - Accent6 29 3" xfId="5878"/>
    <cellStyle name="40% - Accent6 29_draft transactions report_052009_rvsd" xfId="2330"/>
    <cellStyle name="40% - Accent6 3" xfId="2331"/>
    <cellStyle name="40% - Accent6 3 2" xfId="2332"/>
    <cellStyle name="40% - Accent6 3 2 2" xfId="2333"/>
    <cellStyle name="40% - Accent6 3 2 2 2" xfId="5882"/>
    <cellStyle name="40% - Accent6 3 2 3" xfId="5881"/>
    <cellStyle name="40% - Accent6 3 2_draft transactions report_052009_rvsd" xfId="2334"/>
    <cellStyle name="40% - Accent6 3 3" xfId="2335"/>
    <cellStyle name="40% - Accent6 3 3 2" xfId="5883"/>
    <cellStyle name="40% - Accent6 3 4" xfId="5880"/>
    <cellStyle name="40% - Accent6 3_draft transactions report_052009_rvsd" xfId="2336"/>
    <cellStyle name="40% - Accent6 30" xfId="2337"/>
    <cellStyle name="40% - Accent6 30 2" xfId="2338"/>
    <cellStyle name="40% - Accent6 30 2 2" xfId="5885"/>
    <cellStyle name="40% - Accent6 30 3" xfId="5884"/>
    <cellStyle name="40% - Accent6 30_draft transactions report_052009_rvsd" xfId="2339"/>
    <cellStyle name="40% - Accent6 31" xfId="2340"/>
    <cellStyle name="40% - Accent6 31 2" xfId="2341"/>
    <cellStyle name="40% - Accent6 31 2 2" xfId="5887"/>
    <cellStyle name="40% - Accent6 31 3" xfId="5886"/>
    <cellStyle name="40% - Accent6 31_draft transactions report_052009_rvsd" xfId="2342"/>
    <cellStyle name="40% - Accent6 32" xfId="2343"/>
    <cellStyle name="40% - Accent6 32 2" xfId="2344"/>
    <cellStyle name="40% - Accent6 32 2 2" xfId="5889"/>
    <cellStyle name="40% - Accent6 32 3" xfId="5888"/>
    <cellStyle name="40% - Accent6 32_draft transactions report_052009_rvsd" xfId="2345"/>
    <cellStyle name="40% - Accent6 33" xfId="2346"/>
    <cellStyle name="40% - Accent6 33 2" xfId="5890"/>
    <cellStyle name="40% - Accent6 34" xfId="2347"/>
    <cellStyle name="40% - Accent6 34 2" xfId="5891"/>
    <cellStyle name="40% - Accent6 35" xfId="2348"/>
    <cellStyle name="40% - Accent6 35 2" xfId="5892"/>
    <cellStyle name="40% - Accent6 36" xfId="2349"/>
    <cellStyle name="40% - Accent6 36 2" xfId="5893"/>
    <cellStyle name="40% - Accent6 37" xfId="2350"/>
    <cellStyle name="40% - Accent6 37 2" xfId="5894"/>
    <cellStyle name="40% - Accent6 38" xfId="2351"/>
    <cellStyle name="40% - Accent6 38 2" xfId="5895"/>
    <cellStyle name="40% - Accent6 39" xfId="2352"/>
    <cellStyle name="40% - Accent6 39 2" xfId="5896"/>
    <cellStyle name="40% - Accent6 4" xfId="2353"/>
    <cellStyle name="40% - Accent6 4 2" xfId="2354"/>
    <cellStyle name="40% - Accent6 4 2 2" xfId="2355"/>
    <cellStyle name="40% - Accent6 4 2 2 2" xfId="5899"/>
    <cellStyle name="40% - Accent6 4 2 3" xfId="5898"/>
    <cellStyle name="40% - Accent6 4 2_draft transactions report_052009_rvsd" xfId="2356"/>
    <cellStyle name="40% - Accent6 4 3" xfId="2357"/>
    <cellStyle name="40% - Accent6 4 3 2" xfId="5900"/>
    <cellStyle name="40% - Accent6 4 4" xfId="5897"/>
    <cellStyle name="40% - Accent6 4_draft transactions report_052009_rvsd" xfId="2358"/>
    <cellStyle name="40% - Accent6 40" xfId="2359"/>
    <cellStyle name="40% - Accent6 40 2" xfId="5901"/>
    <cellStyle name="40% - Accent6 41" xfId="2360"/>
    <cellStyle name="40% - Accent6 41 2" xfId="5902"/>
    <cellStyle name="40% - Accent6 42" xfId="2361"/>
    <cellStyle name="40% - Accent6 42 2" xfId="5903"/>
    <cellStyle name="40% - Accent6 43" xfId="2362"/>
    <cellStyle name="40% - Accent6 43 2" xfId="5904"/>
    <cellStyle name="40% - Accent6 44" xfId="2363"/>
    <cellStyle name="40% - Accent6 44 2" xfId="5905"/>
    <cellStyle name="40% - Accent6 45" xfId="2364"/>
    <cellStyle name="40% - Accent6 45 2" xfId="5906"/>
    <cellStyle name="40% - Accent6 46" xfId="2365"/>
    <cellStyle name="40% - Accent6 46 2" xfId="5907"/>
    <cellStyle name="40% - Accent6 47" xfId="2366"/>
    <cellStyle name="40% - Accent6 47 2" xfId="5908"/>
    <cellStyle name="40% - Accent6 48" xfId="2367"/>
    <cellStyle name="40% - Accent6 48 2" xfId="5909"/>
    <cellStyle name="40% - Accent6 49" xfId="2368"/>
    <cellStyle name="40% - Accent6 49 2" xfId="5910"/>
    <cellStyle name="40% - Accent6 5" xfId="2369"/>
    <cellStyle name="40% - Accent6 5 2" xfId="2370"/>
    <cellStyle name="40% - Accent6 5 2 2" xfId="2371"/>
    <cellStyle name="40% - Accent6 5 2 2 2" xfId="5913"/>
    <cellStyle name="40% - Accent6 5 2 3" xfId="5912"/>
    <cellStyle name="40% - Accent6 5 2_draft transactions report_052009_rvsd" xfId="2372"/>
    <cellStyle name="40% - Accent6 5 3" xfId="2373"/>
    <cellStyle name="40% - Accent6 5 3 2" xfId="5914"/>
    <cellStyle name="40% - Accent6 5 4" xfId="5911"/>
    <cellStyle name="40% - Accent6 5_draft transactions report_052009_rvsd" xfId="2374"/>
    <cellStyle name="40% - Accent6 50" xfId="2375"/>
    <cellStyle name="40% - Accent6 50 2" xfId="5915"/>
    <cellStyle name="40% - Accent6 51" xfId="2376"/>
    <cellStyle name="40% - Accent6 51 2" xfId="5916"/>
    <cellStyle name="40% - Accent6 52" xfId="2377"/>
    <cellStyle name="40% - Accent6 52 2" xfId="5917"/>
    <cellStyle name="40% - Accent6 53" xfId="2378"/>
    <cellStyle name="40% - Accent6 53 2" xfId="5918"/>
    <cellStyle name="40% - Accent6 54" xfId="2379"/>
    <cellStyle name="40% - Accent6 54 2" xfId="5919"/>
    <cellStyle name="40% - Accent6 55" xfId="2380"/>
    <cellStyle name="40% - Accent6 55 2" xfId="5920"/>
    <cellStyle name="40% - Accent6 56" xfId="2381"/>
    <cellStyle name="40% - Accent6 56 2" xfId="5921"/>
    <cellStyle name="40% - Accent6 57" xfId="2382"/>
    <cellStyle name="40% - Accent6 57 2" xfId="5922"/>
    <cellStyle name="40% - Accent6 58" xfId="2383"/>
    <cellStyle name="40% - Accent6 58 2" xfId="5923"/>
    <cellStyle name="40% - Accent6 59" xfId="2384"/>
    <cellStyle name="40% - Accent6 59 2" xfId="5924"/>
    <cellStyle name="40% - Accent6 6" xfId="2385"/>
    <cellStyle name="40% - Accent6 6 2" xfId="2386"/>
    <cellStyle name="40% - Accent6 6 2 2" xfId="2387"/>
    <cellStyle name="40% - Accent6 6 2 2 2" xfId="5927"/>
    <cellStyle name="40% - Accent6 6 2 3" xfId="5926"/>
    <cellStyle name="40% - Accent6 6 2_draft transactions report_052009_rvsd" xfId="2388"/>
    <cellStyle name="40% - Accent6 6 3" xfId="2389"/>
    <cellStyle name="40% - Accent6 6 3 2" xfId="5928"/>
    <cellStyle name="40% - Accent6 6 4" xfId="5925"/>
    <cellStyle name="40% - Accent6 6_draft transactions report_052009_rvsd" xfId="2390"/>
    <cellStyle name="40% - Accent6 60" xfId="2391"/>
    <cellStyle name="40% - Accent6 60 2" xfId="5929"/>
    <cellStyle name="40% - Accent6 61" xfId="2392"/>
    <cellStyle name="40% - Accent6 61 2" xfId="5930"/>
    <cellStyle name="40% - Accent6 62" xfId="2393"/>
    <cellStyle name="40% - Accent6 62 2" xfId="5931"/>
    <cellStyle name="40% - Accent6 63" xfId="2394"/>
    <cellStyle name="40% - Accent6 63 2" xfId="5932"/>
    <cellStyle name="40% - Accent6 64" xfId="2395"/>
    <cellStyle name="40% - Accent6 64 2" xfId="5933"/>
    <cellStyle name="40% - Accent6 65" xfId="2396"/>
    <cellStyle name="40% - Accent6 65 2" xfId="5934"/>
    <cellStyle name="40% - Accent6 66" xfId="2397"/>
    <cellStyle name="40% - Accent6 66 2" xfId="5935"/>
    <cellStyle name="40% - Accent6 67" xfId="2398"/>
    <cellStyle name="40% - Accent6 67 2" xfId="5936"/>
    <cellStyle name="40% - Accent6 68" xfId="2399"/>
    <cellStyle name="40% - Accent6 68 2" xfId="5937"/>
    <cellStyle name="40% - Accent6 69" xfId="2400"/>
    <cellStyle name="40% - Accent6 69 2" xfId="5938"/>
    <cellStyle name="40% - Accent6 7" xfId="2401"/>
    <cellStyle name="40% - Accent6 7 2" xfId="2402"/>
    <cellStyle name="40% - Accent6 7 2 2" xfId="2403"/>
    <cellStyle name="40% - Accent6 7 2 2 2" xfId="5941"/>
    <cellStyle name="40% - Accent6 7 2 3" xfId="5940"/>
    <cellStyle name="40% - Accent6 7 2_draft transactions report_052009_rvsd" xfId="2404"/>
    <cellStyle name="40% - Accent6 7 3" xfId="2405"/>
    <cellStyle name="40% - Accent6 7 3 2" xfId="5942"/>
    <cellStyle name="40% - Accent6 7 4" xfId="5939"/>
    <cellStyle name="40% - Accent6 7_draft transactions report_052009_rvsd" xfId="2406"/>
    <cellStyle name="40% - Accent6 70" xfId="2407"/>
    <cellStyle name="40% - Accent6 70 2" xfId="5943"/>
    <cellStyle name="40% - Accent6 71" xfId="2408"/>
    <cellStyle name="40% - Accent6 71 2" xfId="5944"/>
    <cellStyle name="40% - Accent6 72" xfId="2409"/>
    <cellStyle name="40% - Accent6 72 2" xfId="5945"/>
    <cellStyle name="40% - Accent6 73" xfId="2410"/>
    <cellStyle name="40% - Accent6 73 2" xfId="5946"/>
    <cellStyle name="40% - Accent6 74" xfId="2411"/>
    <cellStyle name="40% - Accent6 74 2" xfId="5947"/>
    <cellStyle name="40% - Accent6 75" xfId="2412"/>
    <cellStyle name="40% - Accent6 75 2" xfId="5948"/>
    <cellStyle name="40% - Accent6 76" xfId="2413"/>
    <cellStyle name="40% - Accent6 76 2" xfId="5949"/>
    <cellStyle name="40% - Accent6 77" xfId="2414"/>
    <cellStyle name="40% - Accent6 77 2" xfId="5950"/>
    <cellStyle name="40% - Accent6 78" xfId="2415"/>
    <cellStyle name="40% - Accent6 78 2" xfId="5951"/>
    <cellStyle name="40% - Accent6 79" xfId="2416"/>
    <cellStyle name="40% - Accent6 79 2" xfId="5952"/>
    <cellStyle name="40% - Accent6 8" xfId="2417"/>
    <cellStyle name="40% - Accent6 8 2" xfId="2418"/>
    <cellStyle name="40% - Accent6 8 2 2" xfId="2419"/>
    <cellStyle name="40% - Accent6 8 2 2 2" xfId="5955"/>
    <cellStyle name="40% - Accent6 8 2 3" xfId="5954"/>
    <cellStyle name="40% - Accent6 8 2_draft transactions report_052009_rvsd" xfId="2420"/>
    <cellStyle name="40% - Accent6 8 3" xfId="2421"/>
    <cellStyle name="40% - Accent6 8 3 2" xfId="5956"/>
    <cellStyle name="40% - Accent6 8 4" xfId="5953"/>
    <cellStyle name="40% - Accent6 8_draft transactions report_052009_rvsd" xfId="2422"/>
    <cellStyle name="40% - Accent6 80" xfId="2423"/>
    <cellStyle name="40% - Accent6 80 2" xfId="5957"/>
    <cellStyle name="40% - Accent6 81" xfId="2424"/>
    <cellStyle name="40% - Accent6 81 2" xfId="5958"/>
    <cellStyle name="40% - Accent6 82" xfId="2425"/>
    <cellStyle name="40% - Accent6 82 2" xfId="5959"/>
    <cellStyle name="40% - Accent6 83" xfId="2426"/>
    <cellStyle name="40% - Accent6 83 2" xfId="5960"/>
    <cellStyle name="40% - Accent6 84" xfId="2427"/>
    <cellStyle name="40% - Accent6 84 2" xfId="5961"/>
    <cellStyle name="40% - Accent6 85" xfId="2428"/>
    <cellStyle name="40% - Accent6 85 2" xfId="5962"/>
    <cellStyle name="40% - Accent6 86" xfId="2429"/>
    <cellStyle name="40% - Accent6 86 2" xfId="5963"/>
    <cellStyle name="40% - Accent6 87" xfId="2430"/>
    <cellStyle name="40% - Accent6 87 2" xfId="5964"/>
    <cellStyle name="40% - Accent6 88" xfId="2431"/>
    <cellStyle name="40% - Accent6 88 2" xfId="5965"/>
    <cellStyle name="40% - Accent6 89" xfId="2432"/>
    <cellStyle name="40% - Accent6 89 2" xfId="5966"/>
    <cellStyle name="40% - Accent6 9" xfId="2433"/>
    <cellStyle name="40% - Accent6 9 2" xfId="2434"/>
    <cellStyle name="40% - Accent6 9 2 2" xfId="2435"/>
    <cellStyle name="40% - Accent6 9 2 2 2" xfId="5969"/>
    <cellStyle name="40% - Accent6 9 2 3" xfId="5968"/>
    <cellStyle name="40% - Accent6 9 2_draft transactions report_052009_rvsd" xfId="2436"/>
    <cellStyle name="40% - Accent6 9 3" xfId="2437"/>
    <cellStyle name="40% - Accent6 9 3 2" xfId="5970"/>
    <cellStyle name="40% - Accent6 9 4" xfId="5967"/>
    <cellStyle name="40% - Accent6 9_draft transactions report_052009_rvsd" xfId="2438"/>
    <cellStyle name="40% - Accent6 90" xfId="2439"/>
    <cellStyle name="40% - Accent6 90 2" xfId="5971"/>
    <cellStyle name="40% - Accent6 91" xfId="2440"/>
    <cellStyle name="40% - Accent6 91 2" xfId="5972"/>
    <cellStyle name="40% - Accent6 92" xfId="2441"/>
    <cellStyle name="40% - Accent6 92 2" xfId="5973"/>
    <cellStyle name="40% - Accent6 93" xfId="2442"/>
    <cellStyle name="40% - Accent6 93 2" xfId="5974"/>
    <cellStyle name="40% - Accent6 94" xfId="2443"/>
    <cellStyle name="40% - Accent6 94 2" xfId="5975"/>
    <cellStyle name="40% - Accent6 95" xfId="2444"/>
    <cellStyle name="40% - Accent6 95 2" xfId="5976"/>
    <cellStyle name="40% - Accent6 96" xfId="2445"/>
    <cellStyle name="40% - Accent6 96 2" xfId="5977"/>
    <cellStyle name="40% - Accent6 97" xfId="2446"/>
    <cellStyle name="40% - Accent6 97 2" xfId="5978"/>
    <cellStyle name="40% - Accent6 98" xfId="2447"/>
    <cellStyle name="40% - Accent6 98 2" xfId="5979"/>
    <cellStyle name="40% - Accent6 99" xfId="2448"/>
    <cellStyle name="40% - Accent6 99 2" xfId="5980"/>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9"/>
    <cellStyle name="Comma 3 3" xfId="6492"/>
    <cellStyle name="Comma 4" xfId="3982"/>
    <cellStyle name="Comma 4 2" xfId="6526"/>
    <cellStyle name="Currency" xfId="3999" builtinId="4"/>
    <cellStyle name="Currency 2" xfId="2660"/>
    <cellStyle name="Currency 3" xfId="3963"/>
    <cellStyle name="Currency 3 2" xfId="3968"/>
    <cellStyle name="Currency 3 2 2" xfId="6512"/>
    <cellStyle name="Currency 3 3" xfId="6507"/>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3"/>
    <cellStyle name="Normal 10 2 3" xfId="5982"/>
    <cellStyle name="Normal 10 2_draft transactions report_052009_rvsd" xfId="2791"/>
    <cellStyle name="Normal 10 3" xfId="2792"/>
    <cellStyle name="Normal 10 3 2" xfId="5984"/>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1"/>
    <cellStyle name="Normal 10 4 2 2 2 2 2 2 2 2 2 2 3" xfId="6515"/>
    <cellStyle name="Normal 10 4 2 2 2 2 2 2 2 2 2 3" xfId="3974"/>
    <cellStyle name="Normal 10 4 2 2 2 2 2 2 2 2 2 3 2" xfId="6518"/>
    <cellStyle name="Normal 10 4 2 2 2 2 2 2 2 2 2 4" xfId="6486"/>
    <cellStyle name="Normal 10 4 2 2 2 2 2 2 2 2 3" xfId="6464"/>
    <cellStyle name="Normal 10 4 2 2 2 2 2 2 2 3" xfId="6459"/>
    <cellStyle name="Normal 10 4 2 2 2 2 2 2 3" xfId="5991"/>
    <cellStyle name="Normal 10 4 2 2 2 2 2 3" xfId="5990"/>
    <cellStyle name="Normal 10 4 2 2 2 2 3" xfId="5989"/>
    <cellStyle name="Normal 10 4 2 2 2 3" xfId="5988"/>
    <cellStyle name="Normal 10 4 2 2 2_draft transactions report_052009_rvsd" xfId="2800"/>
    <cellStyle name="Normal 10 4 2 2 3" xfId="5987"/>
    <cellStyle name="Normal 10 4 2 2_draft transactions report_052009_rvsd" xfId="2801"/>
    <cellStyle name="Normal 10 4 2 3" xfId="5986"/>
    <cellStyle name="Normal 10 4 2_draft transactions report_052009_rvsd" xfId="2802"/>
    <cellStyle name="Normal 10 4 3" xfId="5985"/>
    <cellStyle name="Normal 10 4_draft transactions report_052009_rvsd" xfId="2803"/>
    <cellStyle name="Normal 10 5" xfId="5981"/>
    <cellStyle name="Normal 10_draft transactions report_052009_rvsd" xfId="2804"/>
    <cellStyle name="Normal 11" xfId="3978"/>
    <cellStyle name="Normal 11 2" xfId="6522"/>
    <cellStyle name="Normal 12" xfId="3983"/>
    <cellStyle name="Normal 13" xfId="3996"/>
    <cellStyle name="Normal 14" xfId="4000"/>
    <cellStyle name="Normal 16" xfId="2805"/>
    <cellStyle name="Normal 16 2" xfId="2806"/>
    <cellStyle name="Normal 16 2 2" xfId="5993"/>
    <cellStyle name="Normal 16 3" xfId="2807"/>
    <cellStyle name="Normal 16 3 2" xfId="2808"/>
    <cellStyle name="Normal 16 3 2 2" xfId="3953"/>
    <cellStyle name="Normal 16 3 2 2 2" xfId="6497"/>
    <cellStyle name="Normal 16 3 2 3" xfId="5995"/>
    <cellStyle name="Normal 16 3 3" xfId="5994"/>
    <cellStyle name="Normal 16 4" xfId="5992"/>
    <cellStyle name="Normal 16_draft transactions report_052009_rvsd" xfId="2809"/>
    <cellStyle name="Normal 17" xfId="2810"/>
    <cellStyle name="Normal 17 2" xfId="2811"/>
    <cellStyle name="Normal 17 2 2" xfId="5997"/>
    <cellStyle name="Normal 17 3" xfId="2812"/>
    <cellStyle name="Normal 17 3 2" xfId="2813"/>
    <cellStyle name="Normal 17 3 2 2" xfId="3952"/>
    <cellStyle name="Normal 17 3 2 2 2" xfId="6496"/>
    <cellStyle name="Normal 17 3 2 3" xfId="5999"/>
    <cellStyle name="Normal 17 3 3" xfId="5998"/>
    <cellStyle name="Normal 17 4" xfId="5996"/>
    <cellStyle name="Normal 17_draft transactions report_052009_rvsd" xfId="2814"/>
    <cellStyle name="Normal 2" xfId="2815"/>
    <cellStyle name="Normal 2 10" xfId="2816"/>
    <cellStyle name="Normal 2 10 2" xfId="6001"/>
    <cellStyle name="Normal 2 11" xfId="2817"/>
    <cellStyle name="Normal 2 11 2" xfId="2818"/>
    <cellStyle name="Normal 2 11 2 2" xfId="3921"/>
    <cellStyle name="Normal 2 11 2 2 2" xfId="3927"/>
    <cellStyle name="Normal 2 11 2 2 2 2" xfId="3930"/>
    <cellStyle name="Normal 2 11 2 2 2 2 2" xfId="6474"/>
    <cellStyle name="Normal 2 11 2 2 2 3" xfId="3935"/>
    <cellStyle name="Normal 2 11 2 2 2 3 2" xfId="3937"/>
    <cellStyle name="Normal 2 11 2 2 2 3 2 2" xfId="3944"/>
    <cellStyle name="Normal 2 11 2 2 2 3 2 2 2" xfId="6488"/>
    <cellStyle name="Normal 2 11 2 2 2 3 2 3" xfId="6481"/>
    <cellStyle name="Normal 2 11 2 2 2 3 3" xfId="6479"/>
    <cellStyle name="Normal 2 11 2 2 2 4" xfId="6471"/>
    <cellStyle name="Normal 2 11 2 2 3" xfId="3934"/>
    <cellStyle name="Normal 2 11 2 2 3 2" xfId="3939"/>
    <cellStyle name="Normal 2 11 2 2 3 2 2" xfId="3946"/>
    <cellStyle name="Normal 2 11 2 2 3 2 2 2" xfId="6490"/>
    <cellStyle name="Normal 2 11 2 2 3 2 3" xfId="6483"/>
    <cellStyle name="Normal 2 11 2 2 3 3" xfId="6478"/>
    <cellStyle name="Normal 2 11 2 2 4" xfId="3951"/>
    <cellStyle name="Normal 2 11 2 2 4 2" xfId="6495"/>
    <cellStyle name="Normal 2 11 2 2 5" xfId="6465"/>
    <cellStyle name="Normal 2 11 2 3" xfId="3925"/>
    <cellStyle name="Normal 2 11 2 3 2" xfId="6469"/>
    <cellStyle name="Normal 2 11 2 4" xfId="3926"/>
    <cellStyle name="Normal 2 11 2 4 2" xfId="3929"/>
    <cellStyle name="Normal 2 11 2 4 2 2" xfId="6473"/>
    <cellStyle name="Normal 2 11 2 4 3" xfId="3932"/>
    <cellStyle name="Normal 2 11 2 4 3 2" xfId="3936"/>
    <cellStyle name="Normal 2 11 2 4 3 2 2" xfId="3943"/>
    <cellStyle name="Normal 2 11 2 4 3 2 2 2" xfId="6487"/>
    <cellStyle name="Normal 2 11 2 4 3 2 3" xfId="6480"/>
    <cellStyle name="Normal 2 11 2 4 3 3" xfId="6476"/>
    <cellStyle name="Normal 2 11 2 4 4" xfId="6470"/>
    <cellStyle name="Normal 2 11 2 5" xfId="3947"/>
    <cellStyle name="Normal 2 11 2 5 2" xfId="3964"/>
    <cellStyle name="Normal 2 11 2 5 2 2" xfId="6508"/>
    <cellStyle name="Normal 2 11 2 5 3" xfId="6491"/>
    <cellStyle name="Normal 2 11 2 6" xfId="3950"/>
    <cellStyle name="Normal 2 11 2 6 2" xfId="6494"/>
    <cellStyle name="Normal 2 11 2 7" xfId="3981"/>
    <cellStyle name="Normal 2 11 2 7 2" xfId="6525"/>
    <cellStyle name="Normal 2 11 2 8" xfId="6003"/>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20"/>
    <cellStyle name="Normal 2 11 3 2 2 2 2 3" xfId="6513"/>
    <cellStyle name="Normal 2 11 3 2 2 2 3" xfId="3973"/>
    <cellStyle name="Normal 2 11 3 2 2 2 3 2" xfId="6517"/>
    <cellStyle name="Normal 2 11 3 2 2 2 4" xfId="6485"/>
    <cellStyle name="Normal 2 11 3 2 2 3" xfId="6462"/>
    <cellStyle name="Normal 2 11 3 2 3" xfId="6460"/>
    <cellStyle name="Normal 2 11 3 3" xfId="6004"/>
    <cellStyle name="Normal 2 11 4" xfId="6002"/>
    <cellStyle name="Normal 2 12" xfId="2820"/>
    <cellStyle name="Normal 2 12 2" xfId="6005"/>
    <cellStyle name="Normal 2 13" xfId="2821"/>
    <cellStyle name="Normal 2 13 2" xfId="6006"/>
    <cellStyle name="Normal 2 14" xfId="2822"/>
    <cellStyle name="Normal 2 14 2" xfId="6007"/>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8"/>
    <cellStyle name="Normal 2 19" xfId="2827"/>
    <cellStyle name="Normal 2 19 2" xfId="3105"/>
    <cellStyle name="Normal 2 2" xfId="2828"/>
    <cellStyle name="Normal 2 2 2" xfId="2829"/>
    <cellStyle name="Normal 2 2 2 2" xfId="6010"/>
    <cellStyle name="Normal 2 2 3" xfId="2830"/>
    <cellStyle name="Normal 2 2 3 2" xfId="2831"/>
    <cellStyle name="Normal 2 2 3 2 2" xfId="3954"/>
    <cellStyle name="Normal 2 2 3 2 2 2" xfId="6498"/>
    <cellStyle name="Normal 2 2 3 2 3" xfId="6012"/>
    <cellStyle name="Normal 2 2 3 3" xfId="6011"/>
    <cellStyle name="Normal 2 2 4" xfId="6009"/>
    <cellStyle name="Normal 2 2_draft transactions report_052009_rvsd" xfId="2832"/>
    <cellStyle name="Normal 2 20" xfId="2833"/>
    <cellStyle name="Normal 2 20 2" xfId="3106"/>
    <cellStyle name="Normal 2 21" xfId="2834"/>
    <cellStyle name="Normal 2 21 2" xfId="6013"/>
    <cellStyle name="Normal 2 22" xfId="2835"/>
    <cellStyle name="Normal 2 22 2" xfId="6014"/>
    <cellStyle name="Normal 2 23" xfId="2836"/>
    <cellStyle name="Normal 2 23 2" xfId="6015"/>
    <cellStyle name="Normal 2 24" xfId="2837"/>
    <cellStyle name="Normal 2 24 2" xfId="6016"/>
    <cellStyle name="Normal 2 25" xfId="3186"/>
    <cellStyle name="Normal 2 26" xfId="3230"/>
    <cellStyle name="Normal 2 27" xfId="3272"/>
    <cellStyle name="Normal 2 28" xfId="3314"/>
    <cellStyle name="Normal 2 29" xfId="3351"/>
    <cellStyle name="Normal 2 3" xfId="2838"/>
    <cellStyle name="Normal 2 3 2" xfId="6017"/>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6000"/>
    <cellStyle name="Normal 2 4" xfId="2839"/>
    <cellStyle name="Normal 2 4 2" xfId="6018"/>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9"/>
    <cellStyle name="Normal 2 5 2 2 2 2 2 2 2 2 2 2 3" xfId="6514"/>
    <cellStyle name="Normal 2 5 2 2 2 2 2 2 2 2 2 3" xfId="3972"/>
    <cellStyle name="Normal 2 5 2 2 2 2 2 2 2 2 2 3 2" xfId="6516"/>
    <cellStyle name="Normal 2 5 2 2 2 2 2 2 2 2 2 4" xfId="6484"/>
    <cellStyle name="Normal 2 5 2 2 2 2 2 2 2 2 3" xfId="6463"/>
    <cellStyle name="Normal 2 5 2 2 2 2 2 2 2 3" xfId="6458"/>
    <cellStyle name="Normal 2 5 2 2 2 2 2 2 3" xfId="3961"/>
    <cellStyle name="Normal 2 5 2 2 2 2 2 2 3 2" xfId="6505"/>
    <cellStyle name="Normal 2 5 2 2 2 2 2 2 4" xfId="3980"/>
    <cellStyle name="Normal 2 5 2 2 2 2 2 2 4 2" xfId="6524"/>
    <cellStyle name="Normal 2 5 2 2 2 2 2 2 5" xfId="6025"/>
    <cellStyle name="Normal 2 5 2 2 2 2 2 3" xfId="6024"/>
    <cellStyle name="Normal 2 5 2 2 2 2 3" xfId="6023"/>
    <cellStyle name="Normal 2 5 2 2 2 3" xfId="6022"/>
    <cellStyle name="Normal 2 5 2 2 3" xfId="6021"/>
    <cellStyle name="Normal 2 5 2 2_draft transactions report_052009_rvsd" xfId="2847"/>
    <cellStyle name="Normal 2 5 2 3" xfId="6020"/>
    <cellStyle name="Normal 2 5 2_draft transactions report_052009_rvsd" xfId="2848"/>
    <cellStyle name="Normal 2 5 3" xfId="6019"/>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7"/>
    <cellStyle name="Normal 2 6 2 2 2 2 3" xfId="6466"/>
    <cellStyle name="Normal 2 6 2 2 2 3" xfId="3924"/>
    <cellStyle name="Normal 2 6 2 2 2 3 2" xfId="3949"/>
    <cellStyle name="Normal 2 6 2 2 2 3 2 2" xfId="3962"/>
    <cellStyle name="Normal 2 6 2 2 2 3 2 2 2" xfId="3967"/>
    <cellStyle name="Normal 2 6 2 2 2 3 2 2 2 2" xfId="6511"/>
    <cellStyle name="Normal 2 6 2 2 2 3 2 2 3" xfId="6506"/>
    <cellStyle name="Normal 2 6 2 2 2 3 2 3" xfId="6493"/>
    <cellStyle name="Normal 2 6 2 2 2 3 3" xfId="6468"/>
    <cellStyle name="Normal 2 6 2 2 2 4" xfId="6461"/>
    <cellStyle name="Normal 2 6 2 2 3" xfId="6197"/>
    <cellStyle name="Normal 2 6 2 3" xfId="6027"/>
    <cellStyle name="Normal 2 6 3" xfId="6026"/>
    <cellStyle name="Normal 2 6_draft transactions report_052009_rvsd" xfId="2852"/>
    <cellStyle name="Normal 2 7" xfId="2853"/>
    <cellStyle name="Normal 2 7 2" xfId="6028"/>
    <cellStyle name="Normal 2 8" xfId="2854"/>
    <cellStyle name="Normal 2 8 2" xfId="6029"/>
    <cellStyle name="Normal 2 9" xfId="2855"/>
    <cellStyle name="Normal 2 9 2" xfId="6030"/>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3"/>
    <cellStyle name="Normal 4 3" xfId="6510"/>
    <cellStyle name="Normal 4_SPA Termination_Cap Approval Report_060211" xfId="3998"/>
    <cellStyle name="Normal 5" xfId="2861"/>
    <cellStyle name="Normal 5 2" xfId="2862"/>
    <cellStyle name="Normal 5 2 2" xfId="2863"/>
    <cellStyle name="Normal 5 2 2 2" xfId="6033"/>
    <cellStyle name="Normal 5 2 3" xfId="6032"/>
    <cellStyle name="Normal 5 2_draft transactions report_052009_rvsd" xfId="2864"/>
    <cellStyle name="Normal 5 3" xfId="2865"/>
    <cellStyle name="Normal 5 3 2" xfId="6034"/>
    <cellStyle name="Normal 5 4" xfId="2866"/>
    <cellStyle name="Normal 5 4 2" xfId="2867"/>
    <cellStyle name="Normal 5 4 2 2" xfId="3928"/>
    <cellStyle name="Normal 5 4 2 2 2" xfId="3931"/>
    <cellStyle name="Normal 5 4 2 2 2 2" xfId="6475"/>
    <cellStyle name="Normal 5 4 2 2 3" xfId="3933"/>
    <cellStyle name="Normal 5 4 2 2 3 2" xfId="3938"/>
    <cellStyle name="Normal 5 4 2 2 3 2 2" xfId="3945"/>
    <cellStyle name="Normal 5 4 2 2 3 2 2 2" xfId="6489"/>
    <cellStyle name="Normal 5 4 2 2 3 2 3" xfId="6482"/>
    <cellStyle name="Normal 5 4 2 2 3 3" xfId="6477"/>
    <cellStyle name="Normal 5 4 2 2 4" xfId="6472"/>
    <cellStyle name="Normal 5 4 2 3" xfId="3955"/>
    <cellStyle name="Normal 5 4 2 3 2" xfId="6499"/>
    <cellStyle name="Normal 5 4 2 4" xfId="6036"/>
    <cellStyle name="Normal 5 4 3" xfId="6035"/>
    <cellStyle name="Normal 5 5" xfId="6031"/>
    <cellStyle name="Normal 5_draft transactions report_052009_rvsd" xfId="2868"/>
    <cellStyle name="Normal 6" xfId="2869"/>
    <cellStyle name="Normal 6 2" xfId="2870"/>
    <cellStyle name="Normal 6 2 2" xfId="2871"/>
    <cellStyle name="Normal 6 2 2 2" xfId="6039"/>
    <cellStyle name="Normal 6 2 3" xfId="6038"/>
    <cellStyle name="Normal 6 2_draft transactions report_052009_rvsd" xfId="2872"/>
    <cellStyle name="Normal 6 3" xfId="2873"/>
    <cellStyle name="Normal 6 3 2" xfId="6040"/>
    <cellStyle name="Normal 6 4" xfId="2874"/>
    <cellStyle name="Normal 6 4 2" xfId="2875"/>
    <cellStyle name="Normal 6 4 2 2" xfId="3956"/>
    <cellStyle name="Normal 6 4 2 2 2" xfId="6500"/>
    <cellStyle name="Normal 6 4 2 3" xfId="6042"/>
    <cellStyle name="Normal 6 4 3" xfId="6041"/>
    <cellStyle name="Normal 6 5" xfId="6037"/>
    <cellStyle name="Normal 6_draft transactions report_052009_rvsd" xfId="2876"/>
    <cellStyle name="Normal 7" xfId="2877"/>
    <cellStyle name="Normal 7 2" xfId="2878"/>
    <cellStyle name="Normal 7 2 2" xfId="2879"/>
    <cellStyle name="Normal 7 2 2 2" xfId="6045"/>
    <cellStyle name="Normal 7 2 3" xfId="2880"/>
    <cellStyle name="Normal 7 2 3 2" xfId="2881"/>
    <cellStyle name="Normal 7 2 3 2 2" xfId="3957"/>
    <cellStyle name="Normal 7 2 3 2 2 2" xfId="6501"/>
    <cellStyle name="Normal 7 2 3 2 3" xfId="6047"/>
    <cellStyle name="Normal 7 2 3 3" xfId="6046"/>
    <cellStyle name="Normal 7 2 4" xfId="6044"/>
    <cellStyle name="Normal 7 2_draft transactions report_052009_rvsd" xfId="2882"/>
    <cellStyle name="Normal 7 3" xfId="2883"/>
    <cellStyle name="Normal 7 3 2" xfId="6048"/>
    <cellStyle name="Normal 7 4" xfId="2884"/>
    <cellStyle name="Normal 7 4 2" xfId="2885"/>
    <cellStyle name="Normal 7 4 2 2" xfId="3958"/>
    <cellStyle name="Normal 7 4 2 2 2" xfId="6502"/>
    <cellStyle name="Normal 7 4 2 3" xfId="6050"/>
    <cellStyle name="Normal 7 4 3" xfId="6049"/>
    <cellStyle name="Normal 7 5" xfId="6043"/>
    <cellStyle name="Normal 7_draft transactions report_052009_rvsd" xfId="2886"/>
    <cellStyle name="Normal 8" xfId="2887"/>
    <cellStyle name="Normal 8 2" xfId="2888"/>
    <cellStyle name="Normal 8 2 2" xfId="2889"/>
    <cellStyle name="Normal 8 2 2 2" xfId="6053"/>
    <cellStyle name="Normal 8 2 3" xfId="6052"/>
    <cellStyle name="Normal 8 2_draft transactions report_052009_rvsd" xfId="2890"/>
    <cellStyle name="Normal 8 3" xfId="2891"/>
    <cellStyle name="Normal 8 3 2" xfId="6054"/>
    <cellStyle name="Normal 8 4" xfId="2892"/>
    <cellStyle name="Normal 8 4 2" xfId="2893"/>
    <cellStyle name="Normal 8 4 2 2" xfId="3959"/>
    <cellStyle name="Normal 8 4 2 2 2" xfId="6503"/>
    <cellStyle name="Normal 8 4 2 3" xfId="6056"/>
    <cellStyle name="Normal 8 4 3" xfId="6055"/>
    <cellStyle name="Normal 8 5" xfId="6051"/>
    <cellStyle name="Normal 8_draft transactions report_052009_rvsd" xfId="2894"/>
    <cellStyle name="Normal 9" xfId="2895"/>
    <cellStyle name="Normal 9 2" xfId="2896"/>
    <cellStyle name="Normal 9 2 2" xfId="2897"/>
    <cellStyle name="Normal 9 2 2 2" xfId="6059"/>
    <cellStyle name="Normal 9 2 3" xfId="6058"/>
    <cellStyle name="Normal 9 2_draft transactions report_052009_rvsd" xfId="2898"/>
    <cellStyle name="Normal 9 3" xfId="2899"/>
    <cellStyle name="Normal 9 3 2" xfId="6060"/>
    <cellStyle name="Normal 9 4" xfId="2900"/>
    <cellStyle name="Normal 9 4 2" xfId="2901"/>
    <cellStyle name="Normal 9 4 2 2" xfId="3960"/>
    <cellStyle name="Normal 9 4 2 2 2" xfId="6504"/>
    <cellStyle name="Normal 9 4 2 3" xfId="6062"/>
    <cellStyle name="Normal 9 4 3" xfId="6061"/>
    <cellStyle name="Normal 9 5" xfId="6057"/>
    <cellStyle name="Normal 9_draft transactions report_052009_rvsd" xfId="2902"/>
    <cellStyle name="Note 10" xfId="2903"/>
    <cellStyle name="Note 10 2" xfId="2904"/>
    <cellStyle name="Note 10 2 2" xfId="6064"/>
    <cellStyle name="Note 10 3" xfId="6063"/>
    <cellStyle name="Note 100" xfId="2905"/>
    <cellStyle name="Note 100 2" xfId="6065"/>
    <cellStyle name="Note 101" xfId="2906"/>
    <cellStyle name="Note 101 2" xfId="6066"/>
    <cellStyle name="Note 102" xfId="2907"/>
    <cellStyle name="Note 102 2" xfId="6067"/>
    <cellStyle name="Note 103" xfId="2908"/>
    <cellStyle name="Note 103 2" xfId="6068"/>
    <cellStyle name="Note 104" xfId="2909"/>
    <cellStyle name="Note 104 2" xfId="6069"/>
    <cellStyle name="Note 105" xfId="2910"/>
    <cellStyle name="Note 105 2" xfId="6070"/>
    <cellStyle name="Note 106" xfId="2911"/>
    <cellStyle name="Note 106 2" xfId="6071"/>
    <cellStyle name="Note 107" xfId="2912"/>
    <cellStyle name="Note 107 2" xfId="6072"/>
    <cellStyle name="Note 108" xfId="2913"/>
    <cellStyle name="Note 108 2" xfId="6073"/>
    <cellStyle name="Note 109" xfId="2914"/>
    <cellStyle name="Note 109 2" xfId="6074"/>
    <cellStyle name="Note 11" xfId="2915"/>
    <cellStyle name="Note 11 2" xfId="2916"/>
    <cellStyle name="Note 11 2 2" xfId="6076"/>
    <cellStyle name="Note 11 3" xfId="6075"/>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9"/>
    <cellStyle name="Note 12" xfId="2926"/>
    <cellStyle name="Note 12 2" xfId="2927"/>
    <cellStyle name="Note 12 2 2" xfId="6078"/>
    <cellStyle name="Note 12 3" xfId="6077"/>
    <cellStyle name="Note 120" xfId="3142"/>
    <cellStyle name="Note 120 2" xfId="6232"/>
    <cellStyle name="Note 121" xfId="3146"/>
    <cellStyle name="Note 121 2" xfId="6236"/>
    <cellStyle name="Note 122" xfId="3187"/>
    <cellStyle name="Note 123" xfId="3233"/>
    <cellStyle name="Note 124" xfId="3275"/>
    <cellStyle name="Note 125" xfId="3316"/>
    <cellStyle name="Note 126" xfId="3352"/>
    <cellStyle name="Note 127" xfId="3378"/>
    <cellStyle name="Note 127 2" xfId="6258"/>
    <cellStyle name="Note 128" xfId="3391"/>
    <cellStyle name="Note 128 2" xfId="6271"/>
    <cellStyle name="Note 129" xfId="3395"/>
    <cellStyle name="Note 129 2" xfId="6275"/>
    <cellStyle name="Note 13" xfId="2928"/>
    <cellStyle name="Note 13 2" xfId="2929"/>
    <cellStyle name="Note 13 2 2" xfId="6080"/>
    <cellStyle name="Note 13 3" xfId="6079"/>
    <cellStyle name="Note 130" xfId="3417"/>
    <cellStyle name="Note 130 2" xfId="6297"/>
    <cellStyle name="Note 131" xfId="3430"/>
    <cellStyle name="Note 131 2" xfId="6310"/>
    <cellStyle name="Note 132" xfId="3443"/>
    <cellStyle name="Note 132 2" xfId="6323"/>
    <cellStyle name="Note 133" xfId="3456"/>
    <cellStyle name="Note 133 2" xfId="6336"/>
    <cellStyle name="Note 134" xfId="3460"/>
    <cellStyle name="Note 134 2" xfId="6340"/>
    <cellStyle name="Note 135" xfId="3501"/>
    <cellStyle name="Note 136" xfId="3546"/>
    <cellStyle name="Note 137" xfId="3582"/>
    <cellStyle name="Note 138" xfId="3622"/>
    <cellStyle name="Note 138 2" xfId="6362"/>
    <cellStyle name="Note 139" xfId="3635"/>
    <cellStyle name="Note 139 2" xfId="6375"/>
    <cellStyle name="Note 14" xfId="2930"/>
    <cellStyle name="Note 14 2" xfId="2931"/>
    <cellStyle name="Note 14 2 2" xfId="6082"/>
    <cellStyle name="Note 14 3" xfId="6081"/>
    <cellStyle name="Note 140" xfId="3648"/>
    <cellStyle name="Note 140 2" xfId="6388"/>
    <cellStyle name="Note 141" xfId="3661"/>
    <cellStyle name="Note 141 2" xfId="6401"/>
    <cellStyle name="Note 142" xfId="3674"/>
    <cellStyle name="Note 142 2" xfId="6414"/>
    <cellStyle name="Note 143" xfId="3687"/>
    <cellStyle name="Note 143 2" xfId="6427"/>
    <cellStyle name="Note 144" xfId="3700"/>
    <cellStyle name="Note 144 2" xfId="6440"/>
    <cellStyle name="Note 145" xfId="3714"/>
    <cellStyle name="Note 145 2" xfId="6453"/>
    <cellStyle name="Note 146" xfId="3718"/>
    <cellStyle name="Note 146 2" xfId="6457"/>
    <cellStyle name="Note 147" xfId="3744"/>
    <cellStyle name="Note 148" xfId="3789"/>
    <cellStyle name="Note 149" xfId="3825"/>
    <cellStyle name="Note 15" xfId="2932"/>
    <cellStyle name="Note 15 2" xfId="2933"/>
    <cellStyle name="Note 15 2 2" xfId="6084"/>
    <cellStyle name="Note 15 3" xfId="6083"/>
    <cellStyle name="Note 150" xfId="3868"/>
    <cellStyle name="Note 151" xfId="3909"/>
    <cellStyle name="Note 16" xfId="2934"/>
    <cellStyle name="Note 16 2" xfId="2935"/>
    <cellStyle name="Note 16 2 2" xfId="6086"/>
    <cellStyle name="Note 16 3" xfId="6085"/>
    <cellStyle name="Note 17" xfId="2936"/>
    <cellStyle name="Note 17 2" xfId="2937"/>
    <cellStyle name="Note 17 2 2" xfId="6088"/>
    <cellStyle name="Note 17 3" xfId="6087"/>
    <cellStyle name="Note 18" xfId="2938"/>
    <cellStyle name="Note 18 2" xfId="2939"/>
    <cellStyle name="Note 18 2 2" xfId="6090"/>
    <cellStyle name="Note 18 3" xfId="6089"/>
    <cellStyle name="Note 19" xfId="2940"/>
    <cellStyle name="Note 19 2" xfId="2941"/>
    <cellStyle name="Note 19 2 2" xfId="6092"/>
    <cellStyle name="Note 19 3" xfId="6091"/>
    <cellStyle name="Note 2" xfId="2942"/>
    <cellStyle name="Note 2 2" xfId="2943"/>
    <cellStyle name="Note 2 2 2" xfId="6094"/>
    <cellStyle name="Note 2 3" xfId="2944"/>
    <cellStyle name="Note 2 3 2" xfId="6095"/>
    <cellStyle name="Note 2 4" xfId="6093"/>
    <cellStyle name="Note 20" xfId="2945"/>
    <cellStyle name="Note 20 2" xfId="2946"/>
    <cellStyle name="Note 20 2 2" xfId="6097"/>
    <cellStyle name="Note 20 3" xfId="6096"/>
    <cellStyle name="Note 21" xfId="2947"/>
    <cellStyle name="Note 21 2" xfId="2948"/>
    <cellStyle name="Note 21 2 2" xfId="6099"/>
    <cellStyle name="Note 21 3" xfId="6098"/>
    <cellStyle name="Note 22" xfId="2949"/>
    <cellStyle name="Note 22 2" xfId="2950"/>
    <cellStyle name="Note 22 2 2" xfId="6101"/>
    <cellStyle name="Note 22 3" xfId="6100"/>
    <cellStyle name="Note 23" xfId="2951"/>
    <cellStyle name="Note 23 2" xfId="2952"/>
    <cellStyle name="Note 23 2 2" xfId="6103"/>
    <cellStyle name="Note 23 3" xfId="6102"/>
    <cellStyle name="Note 24" xfId="2953"/>
    <cellStyle name="Note 24 2" xfId="2954"/>
    <cellStyle name="Note 24 2 2" xfId="6105"/>
    <cellStyle name="Note 24 3" xfId="6104"/>
    <cellStyle name="Note 25" xfId="2955"/>
    <cellStyle name="Note 25 2" xfId="2956"/>
    <cellStyle name="Note 25 2 2" xfId="6107"/>
    <cellStyle name="Note 25 3" xfId="6106"/>
    <cellStyle name="Note 26" xfId="2957"/>
    <cellStyle name="Note 26 2" xfId="2958"/>
    <cellStyle name="Note 26 2 2" xfId="6109"/>
    <cellStyle name="Note 26 3" xfId="6108"/>
    <cellStyle name="Note 27" xfId="2959"/>
    <cellStyle name="Note 27 2" xfId="2960"/>
    <cellStyle name="Note 27 2 2" xfId="6111"/>
    <cellStyle name="Note 27 3" xfId="6110"/>
    <cellStyle name="Note 28" xfId="2961"/>
    <cellStyle name="Note 28 2" xfId="2962"/>
    <cellStyle name="Note 28 2 2" xfId="6113"/>
    <cellStyle name="Note 28 3" xfId="6112"/>
    <cellStyle name="Note 29" xfId="2963"/>
    <cellStyle name="Note 29 2" xfId="2964"/>
    <cellStyle name="Note 29 2 2" xfId="6115"/>
    <cellStyle name="Note 29 3" xfId="6114"/>
    <cellStyle name="Note 3" xfId="2965"/>
    <cellStyle name="Note 3 2" xfId="6116"/>
    <cellStyle name="Note 30" xfId="2966"/>
    <cellStyle name="Note 30 2" xfId="2967"/>
    <cellStyle name="Note 30 2 2" xfId="6118"/>
    <cellStyle name="Note 30 3" xfId="6117"/>
    <cellStyle name="Note 31" xfId="2968"/>
    <cellStyle name="Note 31 2" xfId="2969"/>
    <cellStyle name="Note 31 2 2" xfId="6120"/>
    <cellStyle name="Note 31 3" xfId="6119"/>
    <cellStyle name="Note 32" xfId="2970"/>
    <cellStyle name="Note 32 2" xfId="2971"/>
    <cellStyle name="Note 32 2 2" xfId="6122"/>
    <cellStyle name="Note 32 3" xfId="6121"/>
    <cellStyle name="Note 33" xfId="2972"/>
    <cellStyle name="Note 33 2" xfId="2973"/>
    <cellStyle name="Note 33 2 2" xfId="6124"/>
    <cellStyle name="Note 33 3" xfId="6123"/>
    <cellStyle name="Note 34" xfId="2974"/>
    <cellStyle name="Note 34 2" xfId="6125"/>
    <cellStyle name="Note 35" xfId="2975"/>
    <cellStyle name="Note 35 2" xfId="6126"/>
    <cellStyle name="Note 36" xfId="2976"/>
    <cellStyle name="Note 36 2" xfId="6127"/>
    <cellStyle name="Note 37" xfId="2977"/>
    <cellStyle name="Note 37 2" xfId="6128"/>
    <cellStyle name="Note 38" xfId="2978"/>
    <cellStyle name="Note 38 2" xfId="6129"/>
    <cellStyle name="Note 39" xfId="2979"/>
    <cellStyle name="Note 39 2" xfId="6130"/>
    <cellStyle name="Note 4" xfId="2980"/>
    <cellStyle name="Note 4 2" xfId="6131"/>
    <cellStyle name="Note 40" xfId="2981"/>
    <cellStyle name="Note 40 2" xfId="6132"/>
    <cellStyle name="Note 41" xfId="2982"/>
    <cellStyle name="Note 41 2" xfId="6133"/>
    <cellStyle name="Note 42" xfId="2983"/>
    <cellStyle name="Note 42 2" xfId="6134"/>
    <cellStyle name="Note 43" xfId="2984"/>
    <cellStyle name="Note 43 2" xfId="6135"/>
    <cellStyle name="Note 44" xfId="2985"/>
    <cellStyle name="Note 44 2" xfId="6136"/>
    <cellStyle name="Note 45" xfId="2986"/>
    <cellStyle name="Note 45 2" xfId="6137"/>
    <cellStyle name="Note 46" xfId="2987"/>
    <cellStyle name="Note 46 2" xfId="6138"/>
    <cellStyle name="Note 47" xfId="2988"/>
    <cellStyle name="Note 47 2" xfId="6139"/>
    <cellStyle name="Note 48" xfId="2989"/>
    <cellStyle name="Note 48 2" xfId="6140"/>
    <cellStyle name="Note 49" xfId="2990"/>
    <cellStyle name="Note 49 2" xfId="6141"/>
    <cellStyle name="Note 5" xfId="2991"/>
    <cellStyle name="Note 5 2" xfId="6142"/>
    <cellStyle name="Note 50" xfId="2992"/>
    <cellStyle name="Note 50 2" xfId="6143"/>
    <cellStyle name="Note 51" xfId="2993"/>
    <cellStyle name="Note 51 2" xfId="6144"/>
    <cellStyle name="Note 52" xfId="2994"/>
    <cellStyle name="Note 52 2" xfId="6145"/>
    <cellStyle name="Note 53" xfId="2995"/>
    <cellStyle name="Note 53 2" xfId="6146"/>
    <cellStyle name="Note 54" xfId="2996"/>
    <cellStyle name="Note 54 2" xfId="6147"/>
    <cellStyle name="Note 55" xfId="2997"/>
    <cellStyle name="Note 55 2" xfId="6148"/>
    <cellStyle name="Note 56" xfId="2998"/>
    <cellStyle name="Note 56 2" xfId="6149"/>
    <cellStyle name="Note 57" xfId="2999"/>
    <cellStyle name="Note 57 2" xfId="6150"/>
    <cellStyle name="Note 58" xfId="3000"/>
    <cellStyle name="Note 58 2" xfId="6151"/>
    <cellStyle name="Note 59" xfId="3001"/>
    <cellStyle name="Note 59 2" xfId="6152"/>
    <cellStyle name="Note 6" xfId="3002"/>
    <cellStyle name="Note 6 2" xfId="6153"/>
    <cellStyle name="Note 60" xfId="3003"/>
    <cellStyle name="Note 60 2" xfId="6154"/>
    <cellStyle name="Note 61" xfId="3004"/>
    <cellStyle name="Note 61 2" xfId="6155"/>
    <cellStyle name="Note 62" xfId="3005"/>
    <cellStyle name="Note 62 2" xfId="6156"/>
    <cellStyle name="Note 63" xfId="3006"/>
    <cellStyle name="Note 63 2" xfId="6157"/>
    <cellStyle name="Note 64" xfId="3007"/>
    <cellStyle name="Note 64 2" xfId="6158"/>
    <cellStyle name="Note 65" xfId="3008"/>
    <cellStyle name="Note 65 2" xfId="6159"/>
    <cellStyle name="Note 66" xfId="3009"/>
    <cellStyle name="Note 66 2" xfId="6160"/>
    <cellStyle name="Note 67" xfId="3010"/>
    <cellStyle name="Note 67 2" xfId="6161"/>
    <cellStyle name="Note 68" xfId="3011"/>
    <cellStyle name="Note 68 2" xfId="6162"/>
    <cellStyle name="Note 69" xfId="3012"/>
    <cellStyle name="Note 69 2" xfId="6163"/>
    <cellStyle name="Note 7" xfId="3013"/>
    <cellStyle name="Note 7 2" xfId="6164"/>
    <cellStyle name="Note 70" xfId="3014"/>
    <cellStyle name="Note 70 2" xfId="6165"/>
    <cellStyle name="Note 71" xfId="3015"/>
    <cellStyle name="Note 71 2" xfId="6166"/>
    <cellStyle name="Note 72" xfId="3016"/>
    <cellStyle name="Note 72 2" xfId="6167"/>
    <cellStyle name="Note 73" xfId="3017"/>
    <cellStyle name="Note 73 2" xfId="6168"/>
    <cellStyle name="Note 74" xfId="3018"/>
    <cellStyle name="Note 74 2" xfId="6169"/>
    <cellStyle name="Note 75" xfId="3019"/>
    <cellStyle name="Note 75 2" xfId="6170"/>
    <cellStyle name="Note 76" xfId="3020"/>
    <cellStyle name="Note 76 2" xfId="6171"/>
    <cellStyle name="Note 77" xfId="3021"/>
    <cellStyle name="Note 77 2" xfId="6172"/>
    <cellStyle name="Note 78" xfId="3022"/>
    <cellStyle name="Note 78 2" xfId="6173"/>
    <cellStyle name="Note 79" xfId="3023"/>
    <cellStyle name="Note 79 2" xfId="6174"/>
    <cellStyle name="Note 8" xfId="3024"/>
    <cellStyle name="Note 8 2" xfId="6175"/>
    <cellStyle name="Note 80" xfId="3025"/>
    <cellStyle name="Note 80 2" xfId="6176"/>
    <cellStyle name="Note 81" xfId="3026"/>
    <cellStyle name="Note 81 2" xfId="6177"/>
    <cellStyle name="Note 82" xfId="3027"/>
    <cellStyle name="Note 82 2" xfId="6178"/>
    <cellStyle name="Note 83" xfId="3028"/>
    <cellStyle name="Note 83 2" xfId="6179"/>
    <cellStyle name="Note 84" xfId="3029"/>
    <cellStyle name="Note 84 2" xfId="6180"/>
    <cellStyle name="Note 85" xfId="3030"/>
    <cellStyle name="Note 85 2" xfId="6181"/>
    <cellStyle name="Note 86" xfId="3031"/>
    <cellStyle name="Note 86 2" xfId="6182"/>
    <cellStyle name="Note 87" xfId="3032"/>
    <cellStyle name="Note 87 2" xfId="6183"/>
    <cellStyle name="Note 88" xfId="3033"/>
    <cellStyle name="Note 88 2" xfId="6184"/>
    <cellStyle name="Note 89" xfId="3034"/>
    <cellStyle name="Note 89 2" xfId="6185"/>
    <cellStyle name="Note 9" xfId="3035"/>
    <cellStyle name="Note 9 2" xfId="6186"/>
    <cellStyle name="Note 90" xfId="3036"/>
    <cellStyle name="Note 90 2" xfId="6187"/>
    <cellStyle name="Note 91" xfId="3037"/>
    <cellStyle name="Note 91 2" xfId="6188"/>
    <cellStyle name="Note 92" xfId="3038"/>
    <cellStyle name="Note 92 2" xfId="6189"/>
    <cellStyle name="Note 93" xfId="3039"/>
    <cellStyle name="Note 93 2" xfId="6190"/>
    <cellStyle name="Note 94" xfId="3040"/>
    <cellStyle name="Note 94 2" xfId="6191"/>
    <cellStyle name="Note 95" xfId="3041"/>
    <cellStyle name="Note 95 2" xfId="6192"/>
    <cellStyle name="Note 96" xfId="3042"/>
    <cellStyle name="Note 96 2" xfId="6193"/>
    <cellStyle name="Note 97" xfId="3043"/>
    <cellStyle name="Note 97 2" xfId="6194"/>
    <cellStyle name="Note 98" xfId="3044"/>
    <cellStyle name="Note 98 2" xfId="6195"/>
    <cellStyle name="Note 99" xfId="3045"/>
    <cellStyle name="Note 99 2" xfId="6196"/>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805"/>
  <sheetViews>
    <sheetView tabSelected="1" zoomScale="55" zoomScaleNormal="55" zoomScaleSheetLayoutView="25" zoomScalePageLayoutView="25" workbookViewId="0">
      <selection activeCell="C7" sqref="C7"/>
    </sheetView>
  </sheetViews>
  <sheetFormatPr defaultColWidth="9.109375" defaultRowHeight="13.8"/>
  <cols>
    <col min="1" max="1" width="21.33203125" style="166" bestFit="1" customWidth="1"/>
    <col min="2" max="2" width="53.5546875" style="286" customWidth="1"/>
    <col min="3" max="3" width="18.33203125" style="286" bestFit="1" customWidth="1"/>
    <col min="4" max="4" width="6.33203125" style="166" bestFit="1" customWidth="1"/>
    <col min="5" max="5" width="13.109375" style="166" bestFit="1" customWidth="1"/>
    <col min="6" max="6" width="51.44140625" style="287" bestFit="1" customWidth="1"/>
    <col min="7" max="7" width="27" style="286" customWidth="1"/>
    <col min="8" max="8" width="14.44140625" style="203" bestFit="1" customWidth="1"/>
    <col min="9" max="9" width="11.33203125" style="166" customWidth="1"/>
    <col min="10" max="10" width="16.44140625" style="166" customWidth="1"/>
    <col min="11" max="11" width="56.6640625" style="286" bestFit="1" customWidth="1"/>
    <col min="12" max="12" width="22.44140625" style="286" bestFit="1" customWidth="1"/>
    <col min="13" max="13" width="45.5546875" style="286" customWidth="1"/>
    <col min="14" max="16384" width="9.109375" style="286"/>
  </cols>
  <sheetData>
    <row r="1" spans="1:13">
      <c r="A1" s="303" t="s">
        <v>481</v>
      </c>
      <c r="B1" s="303"/>
      <c r="C1" s="303"/>
      <c r="D1" s="303"/>
      <c r="E1" s="303"/>
      <c r="F1" s="303"/>
      <c r="G1" s="303"/>
      <c r="H1" s="303"/>
      <c r="I1" s="303"/>
      <c r="J1" s="303"/>
      <c r="K1" s="303"/>
      <c r="L1" s="303"/>
      <c r="M1" s="303"/>
    </row>
    <row r="2" spans="1:13">
      <c r="A2" s="303" t="s">
        <v>482</v>
      </c>
      <c r="B2" s="303"/>
      <c r="C2" s="303"/>
      <c r="D2" s="303"/>
      <c r="E2" s="303"/>
      <c r="F2" s="303"/>
      <c r="G2" s="303"/>
      <c r="H2" s="303"/>
      <c r="I2" s="303"/>
      <c r="J2" s="303"/>
      <c r="K2" s="303"/>
      <c r="L2" s="303"/>
      <c r="M2" s="303"/>
    </row>
    <row r="4" spans="1:13" s="204" customFormat="1">
      <c r="A4" s="300" t="s">
        <v>0</v>
      </c>
      <c r="B4" s="300"/>
      <c r="C4" s="300"/>
      <c r="D4" s="300"/>
      <c r="E4" s="300"/>
      <c r="F4" s="300"/>
      <c r="G4" s="300"/>
      <c r="H4" s="300"/>
      <c r="I4" s="300"/>
      <c r="J4" s="300"/>
      <c r="K4" s="300"/>
      <c r="L4" s="300"/>
      <c r="M4" s="300"/>
    </row>
    <row r="5" spans="1:13" s="204" customFormat="1">
      <c r="A5" s="290"/>
      <c r="B5" s="290"/>
      <c r="C5" s="290"/>
      <c r="D5" s="290"/>
      <c r="E5" s="290"/>
      <c r="F5" s="290"/>
      <c r="G5" s="290"/>
      <c r="H5" s="290"/>
      <c r="I5" s="290"/>
      <c r="J5" s="290"/>
      <c r="K5" s="290"/>
      <c r="L5" s="290"/>
      <c r="M5" s="290"/>
    </row>
    <row r="6" spans="1:13" s="204" customFormat="1">
      <c r="A6" s="300" t="s">
        <v>483</v>
      </c>
      <c r="B6" s="300"/>
      <c r="C6" s="300"/>
      <c r="D6" s="300"/>
      <c r="E6" s="300"/>
      <c r="F6" s="300"/>
      <c r="G6" s="300"/>
      <c r="H6" s="300"/>
      <c r="I6" s="300"/>
      <c r="J6" s="300"/>
      <c r="K6" s="300"/>
      <c r="L6" s="300"/>
      <c r="M6" s="300"/>
    </row>
    <row r="7" spans="1:13" s="204" customFormat="1">
      <c r="A7" s="229"/>
      <c r="B7" s="229"/>
      <c r="C7" s="229"/>
      <c r="D7" s="229"/>
      <c r="E7" s="229"/>
      <c r="F7" s="229"/>
      <c r="G7" s="229"/>
      <c r="H7" s="229"/>
      <c r="I7" s="229"/>
      <c r="J7" s="229"/>
      <c r="K7" s="229"/>
      <c r="L7" s="229"/>
      <c r="M7" s="229"/>
    </row>
    <row r="8" spans="1:13" s="204" customFormat="1">
      <c r="A8" s="301" t="s">
        <v>541</v>
      </c>
      <c r="B8" s="301"/>
      <c r="C8" s="301"/>
      <c r="D8" s="301"/>
      <c r="E8" s="301"/>
      <c r="F8" s="301"/>
      <c r="G8" s="301"/>
      <c r="H8" s="301"/>
      <c r="I8" s="301"/>
      <c r="J8" s="301"/>
      <c r="K8" s="301"/>
      <c r="L8" s="301"/>
      <c r="M8" s="301"/>
    </row>
    <row r="9" spans="1:13" s="204" customFormat="1">
      <c r="A9" s="290"/>
      <c r="B9" s="290"/>
      <c r="C9" s="290"/>
      <c r="D9" s="290"/>
      <c r="E9" s="290"/>
      <c r="F9" s="290"/>
      <c r="G9" s="290"/>
      <c r="H9" s="290"/>
      <c r="I9" s="290"/>
      <c r="J9" s="290"/>
      <c r="K9" s="290"/>
      <c r="L9" s="290"/>
      <c r="M9" s="290"/>
    </row>
    <row r="10" spans="1:13" s="204" customFormat="1">
      <c r="A10" s="142"/>
      <c r="B10" s="142"/>
      <c r="C10" s="142"/>
      <c r="D10" s="142"/>
      <c r="E10" s="142"/>
      <c r="F10" s="142"/>
      <c r="G10" s="142"/>
      <c r="H10" s="142"/>
      <c r="I10" s="142"/>
      <c r="J10" s="142"/>
      <c r="K10" s="142"/>
      <c r="L10" s="142"/>
      <c r="M10" s="142"/>
    </row>
    <row r="11" spans="1:13">
      <c r="A11" s="304" t="s">
        <v>539</v>
      </c>
      <c r="B11" s="304"/>
      <c r="C11" s="304"/>
      <c r="D11" s="304"/>
      <c r="E11" s="304"/>
      <c r="F11" s="304"/>
      <c r="G11" s="304"/>
      <c r="H11" s="304"/>
      <c r="I11" s="304"/>
      <c r="J11" s="304"/>
      <c r="K11" s="304"/>
      <c r="L11" s="304"/>
      <c r="M11" s="304"/>
    </row>
    <row r="12" spans="1:13" ht="14.4" thickBot="1">
      <c r="A12" s="305"/>
      <c r="B12" s="305"/>
      <c r="C12" s="305"/>
      <c r="D12" s="305"/>
      <c r="E12" s="305"/>
      <c r="F12" s="305"/>
      <c r="G12" s="305"/>
      <c r="H12" s="305"/>
      <c r="I12" s="305"/>
      <c r="J12" s="305"/>
      <c r="K12" s="305"/>
      <c r="L12" s="305"/>
      <c r="M12" s="305"/>
    </row>
    <row r="13" spans="1:13" ht="12.75" customHeight="1">
      <c r="A13" s="306" t="s">
        <v>2</v>
      </c>
      <c r="B13" s="69" t="s">
        <v>178</v>
      </c>
      <c r="C13" s="69"/>
      <c r="D13" s="70"/>
      <c r="E13" s="308" t="s">
        <v>6</v>
      </c>
      <c r="F13" s="308" t="s">
        <v>145</v>
      </c>
      <c r="G13" s="308" t="s">
        <v>29</v>
      </c>
      <c r="H13" s="308" t="s">
        <v>7</v>
      </c>
      <c r="I13" s="311" t="s">
        <v>317</v>
      </c>
      <c r="J13" s="313" t="s">
        <v>48</v>
      </c>
      <c r="K13" s="313"/>
      <c r="L13" s="313"/>
      <c r="M13" s="314"/>
    </row>
    <row r="14" spans="1:13" s="288" customFormat="1" ht="28.2" thickBot="1">
      <c r="A14" s="307"/>
      <c r="B14" s="71" t="s">
        <v>3</v>
      </c>
      <c r="C14" s="72" t="s">
        <v>4</v>
      </c>
      <c r="D14" s="72" t="s">
        <v>5</v>
      </c>
      <c r="E14" s="309"/>
      <c r="F14" s="309"/>
      <c r="G14" s="310"/>
      <c r="H14" s="309"/>
      <c r="I14" s="312"/>
      <c r="J14" s="223" t="s">
        <v>51</v>
      </c>
      <c r="K14" s="292" t="s">
        <v>49</v>
      </c>
      <c r="L14" s="292" t="s">
        <v>60</v>
      </c>
      <c r="M14" s="227" t="s">
        <v>50</v>
      </c>
    </row>
    <row r="15" spans="1:13" ht="28.5" customHeight="1">
      <c r="A15" s="73">
        <v>39916</v>
      </c>
      <c r="B15" s="74" t="s">
        <v>148</v>
      </c>
      <c r="C15" s="74" t="s">
        <v>129</v>
      </c>
      <c r="D15" s="75" t="s">
        <v>130</v>
      </c>
      <c r="E15" s="75" t="s">
        <v>12</v>
      </c>
      <c r="F15" s="76" t="s">
        <v>149</v>
      </c>
      <c r="G15" s="77">
        <v>376000000</v>
      </c>
      <c r="H15" s="75" t="s">
        <v>72</v>
      </c>
      <c r="I15" s="233"/>
      <c r="J15" s="190">
        <v>39976</v>
      </c>
      <c r="K15" s="78">
        <v>284590000</v>
      </c>
      <c r="L15" s="79">
        <f>G15+K15</f>
        <v>660590000</v>
      </c>
      <c r="M15" s="176" t="s">
        <v>52</v>
      </c>
    </row>
    <row r="16" spans="1:13" ht="28.5" customHeight="1">
      <c r="A16" s="80"/>
      <c r="B16" s="148">
        <v>10310</v>
      </c>
      <c r="C16" s="81"/>
      <c r="D16" s="82"/>
      <c r="E16" s="82"/>
      <c r="F16" s="83"/>
      <c r="G16" s="84"/>
      <c r="H16" s="82"/>
      <c r="I16" s="228"/>
      <c r="J16" s="191">
        <v>40086</v>
      </c>
      <c r="K16" s="85">
        <v>121910000</v>
      </c>
      <c r="L16" s="86">
        <f>L15+K16</f>
        <v>782500000</v>
      </c>
      <c r="M16" s="181" t="s">
        <v>220</v>
      </c>
    </row>
    <row r="17" spans="1:13" ht="28.5" customHeight="1">
      <c r="A17" s="80"/>
      <c r="B17" s="148">
        <v>10310</v>
      </c>
      <c r="C17" s="81"/>
      <c r="D17" s="82"/>
      <c r="E17" s="82"/>
      <c r="F17" s="83"/>
      <c r="G17" s="84"/>
      <c r="H17" s="82"/>
      <c r="I17" s="228"/>
      <c r="J17" s="192">
        <v>40177</v>
      </c>
      <c r="K17" s="87">
        <v>131340000</v>
      </c>
      <c r="L17" s="88">
        <f>L16+K17</f>
        <v>913840000</v>
      </c>
      <c r="M17" s="177" t="s">
        <v>300</v>
      </c>
    </row>
    <row r="18" spans="1:13" ht="28.5" customHeight="1">
      <c r="A18" s="80"/>
      <c r="B18" s="148">
        <v>10310</v>
      </c>
      <c r="C18" s="81"/>
      <c r="D18" s="82"/>
      <c r="E18" s="82"/>
      <c r="F18" s="83"/>
      <c r="G18" s="84"/>
      <c r="H18" s="82"/>
      <c r="I18" s="228"/>
      <c r="J18" s="192">
        <v>40263</v>
      </c>
      <c r="K18" s="87">
        <v>-355530000</v>
      </c>
      <c r="L18" s="88">
        <f>L17+K18</f>
        <v>558310000</v>
      </c>
      <c r="M18" s="177" t="s">
        <v>52</v>
      </c>
    </row>
    <row r="19" spans="1:13" ht="28.5" customHeight="1">
      <c r="A19" s="80"/>
      <c r="B19" s="148">
        <v>10310</v>
      </c>
      <c r="C19" s="81"/>
      <c r="D19" s="82"/>
      <c r="E19" s="82"/>
      <c r="F19" s="83"/>
      <c r="G19" s="84"/>
      <c r="H19" s="82"/>
      <c r="I19" s="228"/>
      <c r="J19" s="192">
        <v>40373</v>
      </c>
      <c r="K19" s="87">
        <v>128690000</v>
      </c>
      <c r="L19" s="88">
        <f>L18+K19</f>
        <v>687000000</v>
      </c>
      <c r="M19" s="177" t="s">
        <v>52</v>
      </c>
    </row>
    <row r="20" spans="1:13" ht="28.5" customHeight="1">
      <c r="A20" s="80"/>
      <c r="B20" s="148">
        <v>10310</v>
      </c>
      <c r="C20" s="81"/>
      <c r="D20" s="82"/>
      <c r="E20" s="82"/>
      <c r="F20" s="83"/>
      <c r="G20" s="84"/>
      <c r="H20" s="82"/>
      <c r="I20" s="228"/>
      <c r="J20" s="192">
        <v>40451</v>
      </c>
      <c r="K20" s="87">
        <v>4000000</v>
      </c>
      <c r="L20" s="88">
        <f t="shared" ref="L20" si="0">L19+K20</f>
        <v>691000000</v>
      </c>
      <c r="M20" s="177" t="s">
        <v>459</v>
      </c>
    </row>
    <row r="21" spans="1:13" ht="28.5" customHeight="1">
      <c r="A21" s="80"/>
      <c r="B21" s="148">
        <v>10310</v>
      </c>
      <c r="C21" s="81"/>
      <c r="D21" s="82"/>
      <c r="E21" s="82"/>
      <c r="F21" s="83"/>
      <c r="G21" s="84"/>
      <c r="H21" s="82"/>
      <c r="I21" s="228"/>
      <c r="J21" s="192">
        <v>40451</v>
      </c>
      <c r="K21" s="89">
        <v>59807784</v>
      </c>
      <c r="L21" s="88">
        <f t="shared" ref="L21:L25" si="1">L20+K21</f>
        <v>750807784</v>
      </c>
      <c r="M21" s="177" t="s">
        <v>52</v>
      </c>
    </row>
    <row r="22" spans="1:13" ht="28.5" customHeight="1">
      <c r="A22" s="80"/>
      <c r="B22" s="148">
        <v>10310</v>
      </c>
      <c r="C22" s="81"/>
      <c r="D22" s="82"/>
      <c r="E22" s="82"/>
      <c r="F22" s="83"/>
      <c r="G22" s="84"/>
      <c r="H22" s="82"/>
      <c r="I22" s="228"/>
      <c r="J22" s="192">
        <v>40498</v>
      </c>
      <c r="K22" s="89">
        <v>-700000</v>
      </c>
      <c r="L22" s="88">
        <f t="shared" si="1"/>
        <v>750107784</v>
      </c>
      <c r="M22" s="177" t="s">
        <v>361</v>
      </c>
    </row>
    <row r="23" spans="1:13" ht="28.5" customHeight="1">
      <c r="A23" s="80"/>
      <c r="B23" s="148">
        <v>10310</v>
      </c>
      <c r="C23" s="81"/>
      <c r="D23" s="82"/>
      <c r="E23" s="82"/>
      <c r="F23" s="83"/>
      <c r="G23" s="84"/>
      <c r="H23" s="82"/>
      <c r="I23" s="228"/>
      <c r="J23" s="192">
        <v>40527</v>
      </c>
      <c r="K23" s="89">
        <v>64400000</v>
      </c>
      <c r="L23" s="88">
        <f t="shared" si="1"/>
        <v>814507784</v>
      </c>
      <c r="M23" s="177" t="s">
        <v>52</v>
      </c>
    </row>
    <row r="24" spans="1:13" ht="28.5" customHeight="1">
      <c r="A24" s="80"/>
      <c r="B24" s="148">
        <v>10310</v>
      </c>
      <c r="C24" s="81"/>
      <c r="D24" s="82"/>
      <c r="E24" s="82"/>
      <c r="F24" s="83"/>
      <c r="G24" s="84"/>
      <c r="H24" s="82"/>
      <c r="I24" s="234"/>
      <c r="J24" s="192">
        <v>40549</v>
      </c>
      <c r="K24" s="89">
        <v>-639</v>
      </c>
      <c r="L24" s="88">
        <f t="shared" si="1"/>
        <v>814507145</v>
      </c>
      <c r="M24" s="177" t="s">
        <v>52</v>
      </c>
    </row>
    <row r="25" spans="1:13" ht="28.5" customHeight="1">
      <c r="A25" s="80"/>
      <c r="B25" s="148">
        <v>10310</v>
      </c>
      <c r="C25" s="81"/>
      <c r="D25" s="82"/>
      <c r="E25" s="82"/>
      <c r="F25" s="83"/>
      <c r="G25" s="84"/>
      <c r="H25" s="82"/>
      <c r="I25" s="228"/>
      <c r="J25" s="192">
        <v>40556</v>
      </c>
      <c r="K25" s="89">
        <v>-2300000</v>
      </c>
      <c r="L25" s="88">
        <f t="shared" si="1"/>
        <v>812207145</v>
      </c>
      <c r="M25" s="177" t="s">
        <v>361</v>
      </c>
    </row>
    <row r="26" spans="1:13" ht="28.5" customHeight="1">
      <c r="A26" s="80"/>
      <c r="B26" s="148">
        <v>10310</v>
      </c>
      <c r="C26" s="81"/>
      <c r="D26" s="82"/>
      <c r="E26" s="82"/>
      <c r="F26" s="83"/>
      <c r="G26" s="84"/>
      <c r="H26" s="82"/>
      <c r="I26" s="228"/>
      <c r="J26" s="192">
        <v>40590</v>
      </c>
      <c r="K26" s="89">
        <v>100000</v>
      </c>
      <c r="L26" s="88">
        <f t="shared" ref="L26:L34" si="2">L25+K26</f>
        <v>812307145</v>
      </c>
      <c r="M26" s="177" t="s">
        <v>361</v>
      </c>
    </row>
    <row r="27" spans="1:13" ht="28.5" customHeight="1">
      <c r="A27" s="80"/>
      <c r="B27" s="148">
        <v>10310</v>
      </c>
      <c r="C27" s="81"/>
      <c r="D27" s="82"/>
      <c r="E27" s="82"/>
      <c r="F27" s="83"/>
      <c r="G27" s="84"/>
      <c r="H27" s="82"/>
      <c r="I27" s="228"/>
      <c r="J27" s="192">
        <v>40618</v>
      </c>
      <c r="K27" s="89">
        <v>3600000</v>
      </c>
      <c r="L27" s="88">
        <f t="shared" si="2"/>
        <v>815907145</v>
      </c>
      <c r="M27" s="177" t="s">
        <v>361</v>
      </c>
    </row>
    <row r="28" spans="1:13" ht="28.5" customHeight="1">
      <c r="A28" s="80"/>
      <c r="B28" s="148">
        <v>10310</v>
      </c>
      <c r="C28" s="81"/>
      <c r="D28" s="82"/>
      <c r="E28" s="82"/>
      <c r="F28" s="83"/>
      <c r="G28" s="84"/>
      <c r="H28" s="82"/>
      <c r="I28" s="228"/>
      <c r="J28" s="192">
        <v>40632</v>
      </c>
      <c r="K28" s="89">
        <v>-735</v>
      </c>
      <c r="L28" s="88">
        <f t="shared" si="2"/>
        <v>815906410</v>
      </c>
      <c r="M28" s="177" t="s">
        <v>504</v>
      </c>
    </row>
    <row r="29" spans="1:13" ht="28.5" customHeight="1">
      <c r="A29" s="80"/>
      <c r="B29" s="148">
        <v>10310</v>
      </c>
      <c r="C29" s="81"/>
      <c r="D29" s="82"/>
      <c r="E29" s="82"/>
      <c r="F29" s="83"/>
      <c r="G29" s="84"/>
      <c r="H29" s="82"/>
      <c r="I29" s="228"/>
      <c r="J29" s="192">
        <v>40646</v>
      </c>
      <c r="K29" s="89">
        <v>-100000</v>
      </c>
      <c r="L29" s="88">
        <f t="shared" si="2"/>
        <v>815806410</v>
      </c>
      <c r="M29" s="177" t="s">
        <v>361</v>
      </c>
    </row>
    <row r="30" spans="1:13" ht="28.5" customHeight="1">
      <c r="A30" s="80"/>
      <c r="B30" s="148">
        <v>10310</v>
      </c>
      <c r="C30" s="81"/>
      <c r="D30" s="82"/>
      <c r="E30" s="82"/>
      <c r="F30" s="83"/>
      <c r="G30" s="84"/>
      <c r="H30" s="82"/>
      <c r="I30" s="228"/>
      <c r="J30" s="192">
        <v>40676</v>
      </c>
      <c r="K30" s="89">
        <v>400000</v>
      </c>
      <c r="L30" s="88">
        <f t="shared" si="2"/>
        <v>816206410</v>
      </c>
      <c r="M30" s="177" t="s">
        <v>361</v>
      </c>
    </row>
    <row r="31" spans="1:13" ht="28.5" customHeight="1">
      <c r="A31" s="80"/>
      <c r="B31" s="148">
        <v>10310</v>
      </c>
      <c r="C31" s="81"/>
      <c r="D31" s="82"/>
      <c r="E31" s="82"/>
      <c r="F31" s="83"/>
      <c r="G31" s="84"/>
      <c r="H31" s="82"/>
      <c r="I31" s="228"/>
      <c r="J31" s="192">
        <v>40710</v>
      </c>
      <c r="K31" s="89">
        <v>-100000</v>
      </c>
      <c r="L31" s="88">
        <f t="shared" si="2"/>
        <v>816106410</v>
      </c>
      <c r="M31" s="177" t="s">
        <v>361</v>
      </c>
    </row>
    <row r="32" spans="1:13" ht="28.5" customHeight="1">
      <c r="A32" s="80"/>
      <c r="B32" s="148">
        <v>10310</v>
      </c>
      <c r="C32" s="81"/>
      <c r="D32" s="82"/>
      <c r="E32" s="82"/>
      <c r="F32" s="83"/>
      <c r="G32" s="84"/>
      <c r="H32" s="82"/>
      <c r="I32" s="228"/>
      <c r="J32" s="192">
        <v>40723</v>
      </c>
      <c r="K32" s="89">
        <v>-6805</v>
      </c>
      <c r="L32" s="88">
        <f t="shared" si="2"/>
        <v>816099605</v>
      </c>
      <c r="M32" s="177" t="s">
        <v>504</v>
      </c>
    </row>
    <row r="33" spans="1:13" ht="28.5" customHeight="1">
      <c r="A33" s="80"/>
      <c r="B33" s="148">
        <v>10310</v>
      </c>
      <c r="C33" s="81"/>
      <c r="D33" s="82"/>
      <c r="E33" s="82"/>
      <c r="F33" s="83"/>
      <c r="G33" s="84"/>
      <c r="H33" s="82"/>
      <c r="I33" s="228"/>
      <c r="J33" s="192">
        <v>40771</v>
      </c>
      <c r="K33" s="89">
        <v>-100000</v>
      </c>
      <c r="L33" s="88">
        <f t="shared" si="2"/>
        <v>815999605</v>
      </c>
      <c r="M33" s="177" t="s">
        <v>361</v>
      </c>
    </row>
    <row r="34" spans="1:13" ht="28.5" customHeight="1">
      <c r="A34" s="80"/>
      <c r="B34" s="148">
        <v>10310</v>
      </c>
      <c r="C34" s="81"/>
      <c r="D34" s="82"/>
      <c r="E34" s="82"/>
      <c r="F34" s="83"/>
      <c r="G34" s="84"/>
      <c r="H34" s="82"/>
      <c r="I34" s="234"/>
      <c r="J34" s="192">
        <v>40801</v>
      </c>
      <c r="K34" s="89">
        <v>-200000</v>
      </c>
      <c r="L34" s="88">
        <f t="shared" si="2"/>
        <v>815799605</v>
      </c>
      <c r="M34" s="177" t="s">
        <v>361</v>
      </c>
    </row>
    <row r="35" spans="1:13" ht="28.5" customHeight="1">
      <c r="A35" s="80"/>
      <c r="B35" s="148">
        <v>10310</v>
      </c>
      <c r="C35" s="81"/>
      <c r="D35" s="82"/>
      <c r="E35" s="82"/>
      <c r="F35" s="83"/>
      <c r="G35" s="84"/>
      <c r="H35" s="82"/>
      <c r="I35" s="234"/>
      <c r="J35" s="192">
        <v>40830</v>
      </c>
      <c r="K35" s="89">
        <v>-100000</v>
      </c>
      <c r="L35" s="88">
        <f t="shared" ref="L35" si="3">L34+K35</f>
        <v>815699605</v>
      </c>
      <c r="M35" s="177" t="s">
        <v>361</v>
      </c>
    </row>
    <row r="36" spans="1:13" ht="28.5" customHeight="1">
      <c r="A36" s="80"/>
      <c r="B36" s="148">
        <v>10310</v>
      </c>
      <c r="C36" s="81"/>
      <c r="D36" s="82"/>
      <c r="E36" s="82"/>
      <c r="F36" s="83"/>
      <c r="G36" s="84"/>
      <c r="H36" s="82"/>
      <c r="I36" s="234"/>
      <c r="J36" s="192">
        <v>40863</v>
      </c>
      <c r="K36" s="89">
        <v>-100000</v>
      </c>
      <c r="L36" s="88">
        <f>L35+K36</f>
        <v>815599605</v>
      </c>
      <c r="M36" s="177" t="s">
        <v>361</v>
      </c>
    </row>
    <row r="37" spans="1:13" ht="28.5" customHeight="1">
      <c r="A37" s="80"/>
      <c r="B37" s="148">
        <v>10310</v>
      </c>
      <c r="C37" s="81"/>
      <c r="D37" s="82"/>
      <c r="E37" s="82"/>
      <c r="F37" s="83"/>
      <c r="G37" s="84"/>
      <c r="H37" s="82"/>
      <c r="I37" s="234"/>
      <c r="J37" s="192">
        <v>40921</v>
      </c>
      <c r="K37" s="89">
        <v>200000</v>
      </c>
      <c r="L37" s="88">
        <f>L36+K37</f>
        <v>815799605</v>
      </c>
      <c r="M37" s="177" t="s">
        <v>361</v>
      </c>
    </row>
    <row r="38" spans="1:13" ht="28.5" customHeight="1">
      <c r="A38" s="80"/>
      <c r="B38" s="148">
        <v>10310</v>
      </c>
      <c r="C38" s="81"/>
      <c r="D38" s="82"/>
      <c r="E38" s="82"/>
      <c r="F38" s="83"/>
      <c r="G38" s="84"/>
      <c r="H38" s="82"/>
      <c r="I38" s="234"/>
      <c r="J38" s="192">
        <v>40983</v>
      </c>
      <c r="K38" s="89">
        <v>24800000</v>
      </c>
      <c r="L38" s="88">
        <f>L37+K38</f>
        <v>840599605</v>
      </c>
      <c r="M38" s="177" t="s">
        <v>361</v>
      </c>
    </row>
    <row r="39" spans="1:13" ht="28.5" customHeight="1">
      <c r="A39" s="80"/>
      <c r="B39" s="148">
        <v>10310</v>
      </c>
      <c r="C39" s="81"/>
      <c r="D39" s="82"/>
      <c r="E39" s="82"/>
      <c r="F39" s="83"/>
      <c r="G39" s="84"/>
      <c r="H39" s="82"/>
      <c r="I39" s="234"/>
      <c r="J39" s="192">
        <v>41015</v>
      </c>
      <c r="K39" s="89">
        <v>1900000</v>
      </c>
      <c r="L39" s="88">
        <f>L38+K39</f>
        <v>842499605</v>
      </c>
      <c r="M39" s="177" t="s">
        <v>361</v>
      </c>
    </row>
    <row r="40" spans="1:13" ht="28.5" customHeight="1">
      <c r="A40" s="80"/>
      <c r="B40" s="148">
        <v>10310</v>
      </c>
      <c r="C40" s="81"/>
      <c r="D40" s="82"/>
      <c r="E40" s="82"/>
      <c r="F40" s="83"/>
      <c r="G40" s="84"/>
      <c r="H40" s="82"/>
      <c r="I40" s="234"/>
      <c r="J40" s="192">
        <v>41045</v>
      </c>
      <c r="K40" s="89">
        <v>80000</v>
      </c>
      <c r="L40" s="88">
        <f>L39+K40</f>
        <v>842579605</v>
      </c>
      <c r="M40" s="177" t="s">
        <v>361</v>
      </c>
    </row>
    <row r="41" spans="1:13" ht="28.5" customHeight="1">
      <c r="A41" s="90">
        <v>39916</v>
      </c>
      <c r="B41" s="91" t="s">
        <v>150</v>
      </c>
      <c r="C41" s="91" t="s">
        <v>151</v>
      </c>
      <c r="D41" s="92" t="s">
        <v>107</v>
      </c>
      <c r="E41" s="92" t="s">
        <v>12</v>
      </c>
      <c r="F41" s="93" t="s">
        <v>149</v>
      </c>
      <c r="G41" s="94">
        <v>2071000000</v>
      </c>
      <c r="H41" s="92" t="s">
        <v>72</v>
      </c>
      <c r="I41" s="236"/>
      <c r="J41" s="192">
        <v>39976</v>
      </c>
      <c r="K41" s="87">
        <v>-991580000</v>
      </c>
      <c r="L41" s="88">
        <f>G41+K41</f>
        <v>1079420000</v>
      </c>
      <c r="M41" s="177" t="s">
        <v>52</v>
      </c>
    </row>
    <row r="42" spans="1:13" ht="28.5" customHeight="1">
      <c r="A42" s="80"/>
      <c r="B42" s="148">
        <v>10722</v>
      </c>
      <c r="C42" s="81"/>
      <c r="D42" s="82"/>
      <c r="E42" s="82"/>
      <c r="F42" s="83"/>
      <c r="G42" s="84"/>
      <c r="H42" s="82"/>
      <c r="I42" s="228"/>
      <c r="J42" s="192">
        <v>40086</v>
      </c>
      <c r="K42" s="87">
        <v>1010180000</v>
      </c>
      <c r="L42" s="88">
        <f t="shared" ref="L42:L49" si="4">L41+K42</f>
        <v>2089600000</v>
      </c>
      <c r="M42" s="181" t="s">
        <v>220</v>
      </c>
    </row>
    <row r="43" spans="1:13" ht="28.5" customHeight="1">
      <c r="A43" s="80"/>
      <c r="B43" s="148">
        <v>10722</v>
      </c>
      <c r="C43" s="81"/>
      <c r="D43" s="82"/>
      <c r="E43" s="82"/>
      <c r="F43" s="83"/>
      <c r="G43" s="84"/>
      <c r="H43" s="82"/>
      <c r="I43" s="228"/>
      <c r="J43" s="192">
        <v>40177</v>
      </c>
      <c r="K43" s="87">
        <v>-105410000</v>
      </c>
      <c r="L43" s="88">
        <f t="shared" si="4"/>
        <v>1984190000</v>
      </c>
      <c r="M43" s="177" t="s">
        <v>300</v>
      </c>
    </row>
    <row r="44" spans="1:13" ht="28.5" customHeight="1">
      <c r="A44" s="80"/>
      <c r="B44" s="148">
        <v>10722</v>
      </c>
      <c r="C44" s="81"/>
      <c r="D44" s="82"/>
      <c r="E44" s="82"/>
      <c r="F44" s="83"/>
      <c r="G44" s="84"/>
      <c r="H44" s="82"/>
      <c r="I44" s="228"/>
      <c r="J44" s="192">
        <v>40263</v>
      </c>
      <c r="K44" s="87">
        <v>-199300000</v>
      </c>
      <c r="L44" s="88">
        <f t="shared" si="4"/>
        <v>1784890000</v>
      </c>
      <c r="M44" s="177" t="s">
        <v>318</v>
      </c>
    </row>
    <row r="45" spans="1:13" ht="28.5" customHeight="1">
      <c r="A45" s="80"/>
      <c r="B45" s="148">
        <v>10722</v>
      </c>
      <c r="C45" s="81"/>
      <c r="D45" s="82"/>
      <c r="E45" s="82"/>
      <c r="F45" s="83"/>
      <c r="G45" s="84"/>
      <c r="H45" s="82"/>
      <c r="I45" s="228"/>
      <c r="J45" s="192">
        <v>40287</v>
      </c>
      <c r="K45" s="87">
        <v>-230000</v>
      </c>
      <c r="L45" s="88">
        <f t="shared" si="4"/>
        <v>1784660000</v>
      </c>
      <c r="M45" s="177" t="s">
        <v>322</v>
      </c>
    </row>
    <row r="46" spans="1:13" ht="28.5" customHeight="1">
      <c r="A46" s="80"/>
      <c r="B46" s="148">
        <v>10722</v>
      </c>
      <c r="C46" s="81"/>
      <c r="D46" s="82"/>
      <c r="E46" s="82"/>
      <c r="F46" s="83"/>
      <c r="G46" s="84"/>
      <c r="H46" s="82"/>
      <c r="I46" s="228"/>
      <c r="J46" s="192">
        <v>40312</v>
      </c>
      <c r="K46" s="87">
        <v>-3000000</v>
      </c>
      <c r="L46" s="88">
        <f t="shared" si="4"/>
        <v>1781660000</v>
      </c>
      <c r="M46" s="177" t="s">
        <v>328</v>
      </c>
    </row>
    <row r="47" spans="1:13" ht="28.5" customHeight="1">
      <c r="A47" s="80"/>
      <c r="B47" s="148">
        <v>10722</v>
      </c>
      <c r="C47" s="81"/>
      <c r="D47" s="82"/>
      <c r="E47" s="82"/>
      <c r="F47" s="83"/>
      <c r="G47" s="84"/>
      <c r="H47" s="82"/>
      <c r="I47" s="228"/>
      <c r="J47" s="192">
        <v>40345</v>
      </c>
      <c r="K47" s="87">
        <v>-12280000</v>
      </c>
      <c r="L47" s="88">
        <f t="shared" si="4"/>
        <v>1769380000</v>
      </c>
      <c r="M47" s="177" t="s">
        <v>333</v>
      </c>
    </row>
    <row r="48" spans="1:13" ht="28.5" customHeight="1">
      <c r="A48" s="80"/>
      <c r="B48" s="148">
        <v>10722</v>
      </c>
      <c r="C48" s="81"/>
      <c r="D48" s="82"/>
      <c r="E48" s="82"/>
      <c r="F48" s="83"/>
      <c r="G48" s="84"/>
      <c r="H48" s="82"/>
      <c r="I48" s="228"/>
      <c r="J48" s="192">
        <v>40373</v>
      </c>
      <c r="K48" s="87">
        <v>-757680000</v>
      </c>
      <c r="L48" s="88">
        <f t="shared" si="4"/>
        <v>1011700000</v>
      </c>
      <c r="M48" s="177" t="s">
        <v>52</v>
      </c>
    </row>
    <row r="49" spans="1:13" ht="28.5" customHeight="1">
      <c r="A49" s="80"/>
      <c r="B49" s="148">
        <v>10722</v>
      </c>
      <c r="C49" s="81"/>
      <c r="D49" s="82"/>
      <c r="E49" s="82"/>
      <c r="F49" s="83"/>
      <c r="G49" s="84"/>
      <c r="H49" s="82"/>
      <c r="I49" s="228"/>
      <c r="J49" s="192">
        <v>40375</v>
      </c>
      <c r="K49" s="87">
        <v>-7110000</v>
      </c>
      <c r="L49" s="88">
        <f t="shared" si="4"/>
        <v>1004590000</v>
      </c>
      <c r="M49" s="177" t="s">
        <v>333</v>
      </c>
    </row>
    <row r="50" spans="1:13" ht="28.5" customHeight="1">
      <c r="A50" s="80"/>
      <c r="B50" s="148">
        <v>10722</v>
      </c>
      <c r="C50" s="81"/>
      <c r="D50" s="82"/>
      <c r="E50" s="82"/>
      <c r="F50" s="83"/>
      <c r="G50" s="84"/>
      <c r="H50" s="82"/>
      <c r="I50" s="228"/>
      <c r="J50" s="192">
        <v>40403</v>
      </c>
      <c r="K50" s="89">
        <v>-6300000</v>
      </c>
      <c r="L50" s="88">
        <f>L49+K50</f>
        <v>998290000</v>
      </c>
      <c r="M50" s="177" t="s">
        <v>333</v>
      </c>
    </row>
    <row r="51" spans="1:13" ht="28.5" customHeight="1">
      <c r="A51" s="80"/>
      <c r="B51" s="148">
        <v>10722</v>
      </c>
      <c r="C51" s="81"/>
      <c r="D51" s="82"/>
      <c r="E51" s="82"/>
      <c r="F51" s="83"/>
      <c r="G51" s="84"/>
      <c r="H51" s="82"/>
      <c r="I51" s="228"/>
      <c r="J51" s="192">
        <v>40436</v>
      </c>
      <c r="K51" s="89">
        <v>-8300000</v>
      </c>
      <c r="L51" s="88">
        <f>L50+K51</f>
        <v>989990000</v>
      </c>
      <c r="M51" s="177" t="s">
        <v>333</v>
      </c>
    </row>
    <row r="52" spans="1:13" ht="28.5" customHeight="1">
      <c r="A52" s="80"/>
      <c r="B52" s="148">
        <v>10722</v>
      </c>
      <c r="C52" s="81"/>
      <c r="D52" s="82"/>
      <c r="E52" s="82"/>
      <c r="F52" s="83"/>
      <c r="G52" s="84"/>
      <c r="H52" s="82"/>
      <c r="I52" s="228"/>
      <c r="J52" s="192">
        <v>40451</v>
      </c>
      <c r="K52" s="87">
        <v>32400000</v>
      </c>
      <c r="L52" s="88">
        <f t="shared" ref="L52" si="5">L51+K52</f>
        <v>1022390000</v>
      </c>
      <c r="M52" s="177" t="s">
        <v>459</v>
      </c>
    </row>
    <row r="53" spans="1:13" ht="28.5" customHeight="1">
      <c r="A53" s="80"/>
      <c r="B53" s="148">
        <v>10722</v>
      </c>
      <c r="C53" s="81"/>
      <c r="D53" s="82"/>
      <c r="E53" s="82"/>
      <c r="F53" s="83"/>
      <c r="G53" s="84"/>
      <c r="H53" s="82"/>
      <c r="I53" s="228"/>
      <c r="J53" s="192">
        <v>40451</v>
      </c>
      <c r="K53" s="89">
        <v>101287484</v>
      </c>
      <c r="L53" s="88">
        <f>L52+K53</f>
        <v>1123677484</v>
      </c>
      <c r="M53" s="177" t="s">
        <v>52</v>
      </c>
    </row>
    <row r="54" spans="1:13" ht="28.5" customHeight="1">
      <c r="A54" s="80"/>
      <c r="B54" s="148">
        <v>10722</v>
      </c>
      <c r="C54" s="81"/>
      <c r="D54" s="82"/>
      <c r="E54" s="82"/>
      <c r="F54" s="83"/>
      <c r="G54" s="84"/>
      <c r="H54" s="82"/>
      <c r="I54" s="228"/>
      <c r="J54" s="192">
        <v>40466</v>
      </c>
      <c r="K54" s="87">
        <v>-1400000</v>
      </c>
      <c r="L54" s="88">
        <f t="shared" ref="L54" si="6">L53+K54</f>
        <v>1122277484</v>
      </c>
      <c r="M54" s="177" t="s">
        <v>361</v>
      </c>
    </row>
    <row r="55" spans="1:13" ht="28.5" customHeight="1">
      <c r="A55" s="80"/>
      <c r="B55" s="148">
        <v>10722</v>
      </c>
      <c r="C55" s="81"/>
      <c r="D55" s="82"/>
      <c r="E55" s="82"/>
      <c r="F55" s="83"/>
      <c r="G55" s="84"/>
      <c r="H55" s="82"/>
      <c r="I55" s="228"/>
      <c r="J55" s="192">
        <v>40498</v>
      </c>
      <c r="K55" s="89">
        <v>-3200000</v>
      </c>
      <c r="L55" s="88">
        <f t="shared" ref="L55:L68" si="7">L54+K55</f>
        <v>1119077484</v>
      </c>
      <c r="M55" s="177" t="s">
        <v>361</v>
      </c>
    </row>
    <row r="56" spans="1:13" ht="28.5" customHeight="1">
      <c r="A56" s="80"/>
      <c r="B56" s="148">
        <v>10722</v>
      </c>
      <c r="C56" s="81"/>
      <c r="D56" s="82"/>
      <c r="E56" s="82"/>
      <c r="F56" s="83"/>
      <c r="G56" s="84"/>
      <c r="H56" s="82"/>
      <c r="I56" s="234"/>
      <c r="J56" s="192">
        <v>40549</v>
      </c>
      <c r="K56" s="89">
        <v>-981</v>
      </c>
      <c r="L56" s="88">
        <f t="shared" si="7"/>
        <v>1119076503</v>
      </c>
      <c r="M56" s="177" t="s">
        <v>52</v>
      </c>
    </row>
    <row r="57" spans="1:13" ht="28.5" customHeight="1">
      <c r="A57" s="80"/>
      <c r="B57" s="148">
        <v>10722</v>
      </c>
      <c r="C57" s="81"/>
      <c r="D57" s="82"/>
      <c r="E57" s="82"/>
      <c r="F57" s="83"/>
      <c r="G57" s="84"/>
      <c r="H57" s="82"/>
      <c r="I57" s="228"/>
      <c r="J57" s="192">
        <v>40556</v>
      </c>
      <c r="K57" s="89">
        <v>-10500000</v>
      </c>
      <c r="L57" s="88">
        <f t="shared" si="7"/>
        <v>1108576503</v>
      </c>
      <c r="M57" s="177" t="s">
        <v>361</v>
      </c>
    </row>
    <row r="58" spans="1:13" ht="28.5" customHeight="1">
      <c r="A58" s="80"/>
      <c r="B58" s="148">
        <v>10722</v>
      </c>
      <c r="C58" s="81"/>
      <c r="D58" s="82"/>
      <c r="E58" s="82"/>
      <c r="F58" s="83"/>
      <c r="G58" s="84"/>
      <c r="H58" s="82"/>
      <c r="I58" s="228"/>
      <c r="J58" s="192">
        <v>40590</v>
      </c>
      <c r="K58" s="89">
        <v>-4600000</v>
      </c>
      <c r="L58" s="88">
        <f t="shared" si="7"/>
        <v>1103976503</v>
      </c>
      <c r="M58" s="177" t="s">
        <v>361</v>
      </c>
    </row>
    <row r="59" spans="1:13" ht="28.5" customHeight="1">
      <c r="A59" s="80"/>
      <c r="B59" s="148">
        <v>10722</v>
      </c>
      <c r="C59" s="81"/>
      <c r="D59" s="82"/>
      <c r="E59" s="82"/>
      <c r="F59" s="83"/>
      <c r="G59" s="84"/>
      <c r="H59" s="82"/>
      <c r="I59" s="228"/>
      <c r="J59" s="192">
        <v>40618</v>
      </c>
      <c r="K59" s="89">
        <v>-30500000</v>
      </c>
      <c r="L59" s="88">
        <f t="shared" si="7"/>
        <v>1073476503</v>
      </c>
      <c r="M59" s="177" t="s">
        <v>361</v>
      </c>
    </row>
    <row r="60" spans="1:13" ht="28.5" customHeight="1">
      <c r="A60" s="80"/>
      <c r="B60" s="148">
        <v>10722</v>
      </c>
      <c r="C60" s="81"/>
      <c r="D60" s="82"/>
      <c r="E60" s="82"/>
      <c r="F60" s="83"/>
      <c r="G60" s="84"/>
      <c r="H60" s="82"/>
      <c r="I60" s="228"/>
      <c r="J60" s="192">
        <v>40632</v>
      </c>
      <c r="K60" s="89">
        <v>-1031</v>
      </c>
      <c r="L60" s="88">
        <f t="shared" si="7"/>
        <v>1073475472</v>
      </c>
      <c r="M60" s="177" t="s">
        <v>504</v>
      </c>
    </row>
    <row r="61" spans="1:13" ht="28.5" customHeight="1">
      <c r="A61" s="80"/>
      <c r="B61" s="148">
        <v>10722</v>
      </c>
      <c r="C61" s="81"/>
      <c r="D61" s="82"/>
      <c r="E61" s="82"/>
      <c r="F61" s="83"/>
      <c r="G61" s="84"/>
      <c r="H61" s="82"/>
      <c r="I61" s="228"/>
      <c r="J61" s="192">
        <v>40646</v>
      </c>
      <c r="K61" s="89">
        <v>100000</v>
      </c>
      <c r="L61" s="88">
        <f t="shared" si="7"/>
        <v>1073575472</v>
      </c>
      <c r="M61" s="177" t="s">
        <v>361</v>
      </c>
    </row>
    <row r="62" spans="1:13" ht="28.5" customHeight="1">
      <c r="A62" s="80"/>
      <c r="B62" s="148">
        <v>10722</v>
      </c>
      <c r="C62" s="81"/>
      <c r="D62" s="82"/>
      <c r="E62" s="82"/>
      <c r="F62" s="83"/>
      <c r="G62" s="84"/>
      <c r="H62" s="82"/>
      <c r="I62" s="228"/>
      <c r="J62" s="192">
        <v>40676</v>
      </c>
      <c r="K62" s="89">
        <v>-7200000</v>
      </c>
      <c r="L62" s="88">
        <f t="shared" si="7"/>
        <v>1066375472</v>
      </c>
      <c r="M62" s="177" t="s">
        <v>361</v>
      </c>
    </row>
    <row r="63" spans="1:13" ht="28.5" customHeight="1">
      <c r="A63" s="80"/>
      <c r="B63" s="148">
        <v>10722</v>
      </c>
      <c r="C63" s="81"/>
      <c r="D63" s="82"/>
      <c r="E63" s="82"/>
      <c r="F63" s="83"/>
      <c r="G63" s="84"/>
      <c r="H63" s="82"/>
      <c r="I63" s="228"/>
      <c r="J63" s="192">
        <v>40710</v>
      </c>
      <c r="K63" s="89">
        <v>-400000</v>
      </c>
      <c r="L63" s="88">
        <f t="shared" si="7"/>
        <v>1065975472</v>
      </c>
      <c r="M63" s="177" t="s">
        <v>361</v>
      </c>
    </row>
    <row r="64" spans="1:13" ht="28.5" customHeight="1">
      <c r="A64" s="80"/>
      <c r="B64" s="148">
        <v>10722</v>
      </c>
      <c r="C64" s="81"/>
      <c r="D64" s="82"/>
      <c r="E64" s="82"/>
      <c r="F64" s="83"/>
      <c r="G64" s="84"/>
      <c r="H64" s="82"/>
      <c r="I64" s="228"/>
      <c r="J64" s="192">
        <v>40723</v>
      </c>
      <c r="K64" s="89">
        <v>-9131</v>
      </c>
      <c r="L64" s="88">
        <f t="shared" si="7"/>
        <v>1065966341</v>
      </c>
      <c r="M64" s="177" t="s">
        <v>504</v>
      </c>
    </row>
    <row r="65" spans="1:13" ht="28.5" customHeight="1">
      <c r="A65" s="80"/>
      <c r="B65" s="148">
        <v>10722</v>
      </c>
      <c r="C65" s="81"/>
      <c r="D65" s="82"/>
      <c r="E65" s="82"/>
      <c r="F65" s="83"/>
      <c r="G65" s="84"/>
      <c r="H65" s="82"/>
      <c r="I65" s="228"/>
      <c r="J65" s="192">
        <v>40738</v>
      </c>
      <c r="K65" s="89">
        <v>-14500000</v>
      </c>
      <c r="L65" s="88">
        <f t="shared" si="7"/>
        <v>1051466341</v>
      </c>
      <c r="M65" s="177" t="s">
        <v>361</v>
      </c>
    </row>
    <row r="66" spans="1:13" ht="28.5" customHeight="1">
      <c r="A66" s="80"/>
      <c r="B66" s="148">
        <v>10722</v>
      </c>
      <c r="C66" s="81"/>
      <c r="D66" s="82"/>
      <c r="E66" s="82"/>
      <c r="F66" s="83"/>
      <c r="G66" s="84"/>
      <c r="H66" s="82"/>
      <c r="I66" s="228"/>
      <c r="J66" s="192">
        <v>40771</v>
      </c>
      <c r="K66" s="89">
        <v>-1600000</v>
      </c>
      <c r="L66" s="88">
        <f t="shared" si="7"/>
        <v>1049866341</v>
      </c>
      <c r="M66" s="177" t="s">
        <v>361</v>
      </c>
    </row>
    <row r="67" spans="1:13" ht="28.5" customHeight="1">
      <c r="A67" s="80"/>
      <c r="B67" s="148">
        <v>10722</v>
      </c>
      <c r="C67" s="81"/>
      <c r="D67" s="82"/>
      <c r="E67" s="82"/>
      <c r="F67" s="83"/>
      <c r="G67" s="84"/>
      <c r="H67" s="82"/>
      <c r="I67" s="234"/>
      <c r="J67" s="192">
        <v>40801</v>
      </c>
      <c r="K67" s="89">
        <v>700000</v>
      </c>
      <c r="L67" s="88">
        <f t="shared" si="7"/>
        <v>1050566341</v>
      </c>
      <c r="M67" s="177" t="s">
        <v>361</v>
      </c>
    </row>
    <row r="68" spans="1:13" ht="28.5" customHeight="1">
      <c r="A68" s="80"/>
      <c r="B68" s="148">
        <v>10722</v>
      </c>
      <c r="C68" s="81"/>
      <c r="D68" s="82"/>
      <c r="E68" s="82"/>
      <c r="F68" s="83"/>
      <c r="G68" s="84"/>
      <c r="H68" s="82"/>
      <c r="I68" s="234"/>
      <c r="J68" s="192">
        <v>40830</v>
      </c>
      <c r="K68" s="89">
        <v>15200000</v>
      </c>
      <c r="L68" s="88">
        <f t="shared" si="7"/>
        <v>1065766341</v>
      </c>
      <c r="M68" s="177" t="s">
        <v>361</v>
      </c>
    </row>
    <row r="69" spans="1:13" ht="28.5" customHeight="1">
      <c r="A69" s="80"/>
      <c r="B69" s="148">
        <v>10722</v>
      </c>
      <c r="C69" s="81"/>
      <c r="D69" s="82"/>
      <c r="E69" s="82"/>
      <c r="F69" s="83"/>
      <c r="G69" s="84"/>
      <c r="H69" s="82"/>
      <c r="I69" s="234"/>
      <c r="J69" s="192">
        <v>40863</v>
      </c>
      <c r="K69" s="89">
        <v>-2900000</v>
      </c>
      <c r="L69" s="88">
        <f t="shared" ref="L69:L75" si="8">L68+K69</f>
        <v>1062866341</v>
      </c>
      <c r="M69" s="177" t="s">
        <v>361</v>
      </c>
    </row>
    <row r="70" spans="1:13" ht="28.5" customHeight="1">
      <c r="A70" s="80"/>
      <c r="B70" s="148">
        <v>10722</v>
      </c>
      <c r="C70" s="81"/>
      <c r="D70" s="82"/>
      <c r="E70" s="82"/>
      <c r="F70" s="83"/>
      <c r="G70" s="84"/>
      <c r="H70" s="82"/>
      <c r="I70" s="234"/>
      <c r="J70" s="192">
        <v>40892</v>
      </c>
      <c r="K70" s="89">
        <v>-5000000</v>
      </c>
      <c r="L70" s="88">
        <f t="shared" si="8"/>
        <v>1057866341</v>
      </c>
      <c r="M70" s="177" t="s">
        <v>361</v>
      </c>
    </row>
    <row r="71" spans="1:13" ht="28.5" customHeight="1">
      <c r="A71" s="80"/>
      <c r="B71" s="148">
        <v>10722</v>
      </c>
      <c r="C71" s="81"/>
      <c r="D71" s="82"/>
      <c r="E71" s="82"/>
      <c r="F71" s="83"/>
      <c r="G71" s="84"/>
      <c r="H71" s="82"/>
      <c r="I71" s="234"/>
      <c r="J71" s="192">
        <v>40921</v>
      </c>
      <c r="K71" s="89">
        <v>-900000</v>
      </c>
      <c r="L71" s="88">
        <f t="shared" si="8"/>
        <v>1056966341</v>
      </c>
      <c r="M71" s="177" t="s">
        <v>361</v>
      </c>
    </row>
    <row r="72" spans="1:13" ht="28.5" customHeight="1">
      <c r="A72" s="80"/>
      <c r="B72" s="148">
        <v>10722</v>
      </c>
      <c r="C72" s="81"/>
      <c r="D72" s="82"/>
      <c r="E72" s="82"/>
      <c r="F72" s="83"/>
      <c r="G72" s="84"/>
      <c r="H72" s="82"/>
      <c r="I72" s="234"/>
      <c r="J72" s="192">
        <v>40955</v>
      </c>
      <c r="K72" s="89">
        <v>-1100000</v>
      </c>
      <c r="L72" s="88">
        <f t="shared" si="8"/>
        <v>1055866341</v>
      </c>
      <c r="M72" s="177" t="s">
        <v>361</v>
      </c>
    </row>
    <row r="73" spans="1:13" ht="28.5" customHeight="1">
      <c r="A73" s="80"/>
      <c r="B73" s="148">
        <v>10722</v>
      </c>
      <c r="C73" s="81"/>
      <c r="D73" s="82"/>
      <c r="E73" s="82"/>
      <c r="F73" s="83"/>
      <c r="G73" s="84"/>
      <c r="H73" s="82"/>
      <c r="I73" s="234"/>
      <c r="J73" s="192">
        <v>40983</v>
      </c>
      <c r="K73" s="89">
        <v>-1700000</v>
      </c>
      <c r="L73" s="88">
        <f t="shared" si="8"/>
        <v>1054166341</v>
      </c>
      <c r="M73" s="177" t="s">
        <v>361</v>
      </c>
    </row>
    <row r="74" spans="1:13" ht="28.5" customHeight="1">
      <c r="A74" s="80"/>
      <c r="B74" s="148">
        <v>10722</v>
      </c>
      <c r="C74" s="81"/>
      <c r="D74" s="82"/>
      <c r="E74" s="82"/>
      <c r="F74" s="83"/>
      <c r="G74" s="84"/>
      <c r="H74" s="82"/>
      <c r="I74" s="234"/>
      <c r="J74" s="192">
        <v>41015</v>
      </c>
      <c r="K74" s="89">
        <v>-600000</v>
      </c>
      <c r="L74" s="88">
        <f t="shared" si="8"/>
        <v>1053566341</v>
      </c>
      <c r="M74" s="177" t="s">
        <v>361</v>
      </c>
    </row>
    <row r="75" spans="1:13" ht="28.5" customHeight="1">
      <c r="A75" s="80"/>
      <c r="B75" s="148">
        <v>10722</v>
      </c>
      <c r="C75" s="81"/>
      <c r="D75" s="82"/>
      <c r="E75" s="82"/>
      <c r="F75" s="83"/>
      <c r="G75" s="84"/>
      <c r="H75" s="82"/>
      <c r="I75" s="234"/>
      <c r="J75" s="192">
        <v>41045</v>
      </c>
      <c r="K75" s="89">
        <v>-340000</v>
      </c>
      <c r="L75" s="88">
        <f t="shared" si="8"/>
        <v>1053226341</v>
      </c>
      <c r="M75" s="177" t="s">
        <v>361</v>
      </c>
    </row>
    <row r="76" spans="1:13" ht="28.5" customHeight="1">
      <c r="A76" s="90">
        <v>39916</v>
      </c>
      <c r="B76" s="91" t="s">
        <v>152</v>
      </c>
      <c r="C76" s="91" t="s">
        <v>153</v>
      </c>
      <c r="D76" s="92" t="s">
        <v>125</v>
      </c>
      <c r="E76" s="92" t="s">
        <v>12</v>
      </c>
      <c r="F76" s="93" t="s">
        <v>149</v>
      </c>
      <c r="G76" s="94">
        <v>2873000000</v>
      </c>
      <c r="H76" s="92" t="s">
        <v>72</v>
      </c>
      <c r="I76" s="236"/>
      <c r="J76" s="192">
        <v>39981</v>
      </c>
      <c r="K76" s="87">
        <v>-462990000</v>
      </c>
      <c r="L76" s="88">
        <f>G76+K76</f>
        <v>2410010000</v>
      </c>
      <c r="M76" s="177" t="s">
        <v>52</v>
      </c>
    </row>
    <row r="77" spans="1:13" ht="28.5" customHeight="1">
      <c r="A77" s="80"/>
      <c r="B77" s="148">
        <v>10423</v>
      </c>
      <c r="C77" s="81"/>
      <c r="D77" s="82"/>
      <c r="E77" s="82"/>
      <c r="F77" s="83"/>
      <c r="G77" s="84"/>
      <c r="H77" s="82"/>
      <c r="I77" s="228"/>
      <c r="J77" s="192">
        <v>40086</v>
      </c>
      <c r="K77" s="87">
        <v>65070000</v>
      </c>
      <c r="L77" s="88">
        <f t="shared" ref="L77:L82" si="9">L76+K77</f>
        <v>2475080000</v>
      </c>
      <c r="M77" s="181" t="s">
        <v>220</v>
      </c>
    </row>
    <row r="78" spans="1:13" ht="28.5" customHeight="1">
      <c r="A78" s="80"/>
      <c r="B78" s="148">
        <v>10423</v>
      </c>
      <c r="C78" s="81"/>
      <c r="D78" s="82"/>
      <c r="E78" s="82"/>
      <c r="F78" s="83"/>
      <c r="G78" s="84"/>
      <c r="H78" s="82"/>
      <c r="I78" s="228"/>
      <c r="J78" s="192">
        <v>40177</v>
      </c>
      <c r="K78" s="87">
        <v>1213310000</v>
      </c>
      <c r="L78" s="88">
        <f t="shared" si="9"/>
        <v>3688390000</v>
      </c>
      <c r="M78" s="177" t="s">
        <v>300</v>
      </c>
    </row>
    <row r="79" spans="1:13" ht="28.5" customHeight="1">
      <c r="A79" s="80"/>
      <c r="B79" s="148">
        <v>10423</v>
      </c>
      <c r="C79" s="81"/>
      <c r="D79" s="82"/>
      <c r="E79" s="82"/>
      <c r="F79" s="83"/>
      <c r="G79" s="84"/>
      <c r="H79" s="82"/>
      <c r="I79" s="228"/>
      <c r="J79" s="192">
        <v>40226</v>
      </c>
      <c r="K79" s="153">
        <v>2050236343.9000001</v>
      </c>
      <c r="L79" s="88">
        <f t="shared" si="9"/>
        <v>5738626343.8999996</v>
      </c>
      <c r="M79" s="177" t="s">
        <v>311</v>
      </c>
    </row>
    <row r="80" spans="1:13" ht="28.5" customHeight="1">
      <c r="A80" s="80"/>
      <c r="B80" s="148">
        <v>10423</v>
      </c>
      <c r="C80" s="81"/>
      <c r="D80" s="82"/>
      <c r="E80" s="82"/>
      <c r="F80" s="83"/>
      <c r="G80" s="84"/>
      <c r="H80" s="82"/>
      <c r="I80" s="228"/>
      <c r="J80" s="192">
        <v>40249</v>
      </c>
      <c r="K80" s="153">
        <v>54766.52</v>
      </c>
      <c r="L80" s="88">
        <f t="shared" si="9"/>
        <v>5738681110.4200001</v>
      </c>
      <c r="M80" s="177" t="s">
        <v>311</v>
      </c>
    </row>
    <row r="81" spans="1:13" ht="28.5" customHeight="1">
      <c r="A81" s="80"/>
      <c r="B81" s="148">
        <v>10423</v>
      </c>
      <c r="C81" s="81"/>
      <c r="D81" s="82"/>
      <c r="E81" s="82"/>
      <c r="F81" s="83"/>
      <c r="G81" s="84"/>
      <c r="H81" s="82"/>
      <c r="I81" s="228"/>
      <c r="J81" s="192">
        <v>40256</v>
      </c>
      <c r="K81" s="88">
        <v>668108889.58000004</v>
      </c>
      <c r="L81" s="88">
        <f t="shared" si="9"/>
        <v>6406790000</v>
      </c>
      <c r="M81" s="178" t="s">
        <v>302</v>
      </c>
    </row>
    <row r="82" spans="1:13" ht="28.5" customHeight="1">
      <c r="A82" s="80"/>
      <c r="B82" s="148">
        <v>10423</v>
      </c>
      <c r="C82" s="81"/>
      <c r="D82" s="82"/>
      <c r="E82" s="82"/>
      <c r="F82" s="83"/>
      <c r="G82" s="84"/>
      <c r="H82" s="82"/>
      <c r="I82" s="228"/>
      <c r="J82" s="191">
        <v>40263</v>
      </c>
      <c r="K82" s="85">
        <v>683130000</v>
      </c>
      <c r="L82" s="86">
        <f t="shared" si="9"/>
        <v>7089920000</v>
      </c>
      <c r="M82" s="181" t="s">
        <v>52</v>
      </c>
    </row>
    <row r="83" spans="1:13" ht="28.5" customHeight="1">
      <c r="A83" s="80"/>
      <c r="B83" s="148">
        <v>10423</v>
      </c>
      <c r="C83" s="81"/>
      <c r="D83" s="82"/>
      <c r="E83" s="82"/>
      <c r="F83" s="83"/>
      <c r="G83" s="84"/>
      <c r="H83" s="82"/>
      <c r="I83" s="228"/>
      <c r="J83" s="192">
        <v>40373</v>
      </c>
      <c r="K83" s="87">
        <v>-2038220000</v>
      </c>
      <c r="L83" s="88">
        <f t="shared" ref="L83" si="10">L82+K83</f>
        <v>5051700000</v>
      </c>
      <c r="M83" s="177" t="s">
        <v>52</v>
      </c>
    </row>
    <row r="84" spans="1:13" ht="28.5" customHeight="1">
      <c r="A84" s="80"/>
      <c r="B84" s="148">
        <v>10423</v>
      </c>
      <c r="C84" s="81"/>
      <c r="D84" s="82"/>
      <c r="E84" s="82"/>
      <c r="F84" s="83"/>
      <c r="G84" s="84"/>
      <c r="H84" s="82"/>
      <c r="I84" s="228"/>
      <c r="J84" s="192">
        <v>40451</v>
      </c>
      <c r="K84" s="87">
        <v>-287348828</v>
      </c>
      <c r="L84" s="88">
        <f t="shared" ref="L84:L98" si="11">L83+K84</f>
        <v>4764351172</v>
      </c>
      <c r="M84" s="177" t="s">
        <v>52</v>
      </c>
    </row>
    <row r="85" spans="1:13" ht="28.5" customHeight="1">
      <c r="A85" s="80"/>
      <c r="B85" s="148">
        <v>10423</v>
      </c>
      <c r="C85" s="81"/>
      <c r="D85" s="82"/>
      <c r="E85" s="82"/>
      <c r="F85" s="83"/>
      <c r="G85" s="84"/>
      <c r="H85" s="82"/>
      <c r="I85" s="228"/>
      <c r="J85" s="192">
        <v>40451</v>
      </c>
      <c r="K85" s="87">
        <v>344000000</v>
      </c>
      <c r="L85" s="88">
        <f t="shared" si="11"/>
        <v>5108351172</v>
      </c>
      <c r="M85" s="177" t="s">
        <v>460</v>
      </c>
    </row>
    <row r="86" spans="1:13" ht="28.5" customHeight="1">
      <c r="A86" s="80"/>
      <c r="B86" s="148">
        <v>10423</v>
      </c>
      <c r="C86" s="81"/>
      <c r="D86" s="82"/>
      <c r="E86" s="82"/>
      <c r="F86" s="83"/>
      <c r="G86" s="84"/>
      <c r="H86" s="82"/>
      <c r="I86" s="228"/>
      <c r="J86" s="192">
        <v>40515</v>
      </c>
      <c r="K86" s="87">
        <v>8413225</v>
      </c>
      <c r="L86" s="88">
        <f t="shared" si="11"/>
        <v>5116764397</v>
      </c>
      <c r="M86" s="177" t="s">
        <v>311</v>
      </c>
    </row>
    <row r="87" spans="1:13" ht="28.5" customHeight="1">
      <c r="A87" s="80"/>
      <c r="B87" s="148">
        <v>10423</v>
      </c>
      <c r="C87" s="81"/>
      <c r="D87" s="82"/>
      <c r="E87" s="82"/>
      <c r="F87" s="83"/>
      <c r="G87" s="84"/>
      <c r="H87" s="82"/>
      <c r="I87" s="228"/>
      <c r="J87" s="192">
        <v>40527</v>
      </c>
      <c r="K87" s="89">
        <v>22200000</v>
      </c>
      <c r="L87" s="88">
        <f t="shared" si="11"/>
        <v>5138964397</v>
      </c>
      <c r="M87" s="177" t="s">
        <v>52</v>
      </c>
    </row>
    <row r="88" spans="1:13" ht="28.5" customHeight="1">
      <c r="A88" s="80"/>
      <c r="B88" s="148">
        <v>10423</v>
      </c>
      <c r="C88" s="81"/>
      <c r="D88" s="82"/>
      <c r="E88" s="82"/>
      <c r="F88" s="83"/>
      <c r="G88" s="84"/>
      <c r="H88" s="82"/>
      <c r="I88" s="228"/>
      <c r="J88" s="192">
        <v>40549</v>
      </c>
      <c r="K88" s="89">
        <v>-6312</v>
      </c>
      <c r="L88" s="88">
        <f t="shared" si="11"/>
        <v>5138958085</v>
      </c>
      <c r="M88" s="177" t="s">
        <v>52</v>
      </c>
    </row>
    <row r="89" spans="1:13" ht="28.5" customHeight="1">
      <c r="A89" s="80"/>
      <c r="B89" s="148">
        <v>10423</v>
      </c>
      <c r="C89" s="81"/>
      <c r="D89" s="82"/>
      <c r="E89" s="82"/>
      <c r="F89" s="83"/>
      <c r="G89" s="84"/>
      <c r="H89" s="82"/>
      <c r="I89" s="228"/>
      <c r="J89" s="192">
        <v>40556</v>
      </c>
      <c r="K89" s="89">
        <v>-100000</v>
      </c>
      <c r="L89" s="88">
        <f t="shared" si="11"/>
        <v>5138858085</v>
      </c>
      <c r="M89" s="177" t="s">
        <v>361</v>
      </c>
    </row>
    <row r="90" spans="1:13" ht="28.5" customHeight="1">
      <c r="A90" s="80"/>
      <c r="B90" s="148">
        <v>10423</v>
      </c>
      <c r="C90" s="81"/>
      <c r="D90" s="82"/>
      <c r="E90" s="82"/>
      <c r="F90" s="83"/>
      <c r="G90" s="84"/>
      <c r="H90" s="82"/>
      <c r="I90" s="228"/>
      <c r="J90" s="192">
        <v>40618</v>
      </c>
      <c r="K90" s="89">
        <v>-100000</v>
      </c>
      <c r="L90" s="88">
        <f t="shared" si="11"/>
        <v>5138758085</v>
      </c>
      <c r="M90" s="177" t="s">
        <v>361</v>
      </c>
    </row>
    <row r="91" spans="1:13" ht="28.5" customHeight="1">
      <c r="A91" s="80"/>
      <c r="B91" s="148">
        <v>10423</v>
      </c>
      <c r="C91" s="81"/>
      <c r="D91" s="82"/>
      <c r="E91" s="82"/>
      <c r="F91" s="83"/>
      <c r="G91" s="84"/>
      <c r="H91" s="82"/>
      <c r="I91" s="228"/>
      <c r="J91" s="192">
        <v>40632</v>
      </c>
      <c r="K91" s="89">
        <v>-7171</v>
      </c>
      <c r="L91" s="88">
        <f t="shared" si="11"/>
        <v>5138750914</v>
      </c>
      <c r="M91" s="177" t="s">
        <v>504</v>
      </c>
    </row>
    <row r="92" spans="1:13" ht="28.5" customHeight="1">
      <c r="A92" s="80"/>
      <c r="B92" s="148">
        <v>10423</v>
      </c>
      <c r="C92" s="81"/>
      <c r="D92" s="82"/>
      <c r="E92" s="82"/>
      <c r="F92" s="83"/>
      <c r="G92" s="84"/>
      <c r="H92" s="82"/>
      <c r="I92" s="228"/>
      <c r="J92" s="192">
        <v>40646</v>
      </c>
      <c r="K92" s="89">
        <v>-9800000</v>
      </c>
      <c r="L92" s="88">
        <f t="shared" si="11"/>
        <v>5128950914</v>
      </c>
      <c r="M92" s="177" t="s">
        <v>361</v>
      </c>
    </row>
    <row r="93" spans="1:13" ht="28.5" customHeight="1">
      <c r="A93" s="80"/>
      <c r="B93" s="148">
        <v>10423</v>
      </c>
      <c r="C93" s="81"/>
      <c r="D93" s="82"/>
      <c r="E93" s="82"/>
      <c r="F93" s="83"/>
      <c r="G93" s="84"/>
      <c r="H93" s="82"/>
      <c r="I93" s="228"/>
      <c r="J93" s="192">
        <v>40676</v>
      </c>
      <c r="K93" s="89">
        <v>100000</v>
      </c>
      <c r="L93" s="88">
        <f t="shared" si="11"/>
        <v>5129050914</v>
      </c>
      <c r="M93" s="177" t="s">
        <v>361</v>
      </c>
    </row>
    <row r="94" spans="1:13" ht="28.5" customHeight="1">
      <c r="A94" s="80"/>
      <c r="B94" s="148">
        <v>10423</v>
      </c>
      <c r="C94" s="81"/>
      <c r="D94" s="82"/>
      <c r="E94" s="82"/>
      <c r="F94" s="83"/>
      <c r="G94" s="84"/>
      <c r="H94" s="82"/>
      <c r="I94" s="228"/>
      <c r="J94" s="192">
        <v>40710</v>
      </c>
      <c r="K94" s="89">
        <v>-600000</v>
      </c>
      <c r="L94" s="88">
        <f t="shared" si="11"/>
        <v>5128450914</v>
      </c>
      <c r="M94" s="177" t="s">
        <v>361</v>
      </c>
    </row>
    <row r="95" spans="1:13" ht="28.5" customHeight="1">
      <c r="A95" s="80"/>
      <c r="B95" s="148">
        <v>10423</v>
      </c>
      <c r="C95" s="81"/>
      <c r="D95" s="82"/>
      <c r="E95" s="82"/>
      <c r="F95" s="83"/>
      <c r="G95" s="84"/>
      <c r="H95" s="82"/>
      <c r="I95" s="228"/>
      <c r="J95" s="192">
        <v>40723</v>
      </c>
      <c r="K95" s="89">
        <v>-63856</v>
      </c>
      <c r="L95" s="88">
        <f t="shared" si="11"/>
        <v>5128387058</v>
      </c>
      <c r="M95" s="177" t="s">
        <v>504</v>
      </c>
    </row>
    <row r="96" spans="1:13" ht="28.5" customHeight="1">
      <c r="A96" s="80"/>
      <c r="B96" s="148">
        <v>10423</v>
      </c>
      <c r="C96" s="81"/>
      <c r="D96" s="82"/>
      <c r="E96" s="82"/>
      <c r="F96" s="83"/>
      <c r="G96" s="84"/>
      <c r="H96" s="82"/>
      <c r="I96" s="228"/>
      <c r="J96" s="192">
        <v>40738</v>
      </c>
      <c r="K96" s="89">
        <v>-2300000</v>
      </c>
      <c r="L96" s="88">
        <f t="shared" si="11"/>
        <v>5126087058</v>
      </c>
      <c r="M96" s="177" t="s">
        <v>361</v>
      </c>
    </row>
    <row r="97" spans="1:13" ht="28.5" customHeight="1">
      <c r="A97" s="80"/>
      <c r="B97" s="148">
        <v>10423</v>
      </c>
      <c r="C97" s="81"/>
      <c r="D97" s="82"/>
      <c r="E97" s="82"/>
      <c r="F97" s="83"/>
      <c r="G97" s="84"/>
      <c r="H97" s="82"/>
      <c r="I97" s="228"/>
      <c r="J97" s="192">
        <v>40771</v>
      </c>
      <c r="K97" s="89">
        <v>-1100000</v>
      </c>
      <c r="L97" s="88">
        <f t="shared" si="11"/>
        <v>5124987058</v>
      </c>
      <c r="M97" s="177" t="s">
        <v>361</v>
      </c>
    </row>
    <row r="98" spans="1:13" ht="28.5" customHeight="1">
      <c r="A98" s="80"/>
      <c r="B98" s="148">
        <v>10423</v>
      </c>
      <c r="C98" s="81"/>
      <c r="D98" s="82"/>
      <c r="E98" s="82"/>
      <c r="F98" s="83"/>
      <c r="G98" s="84"/>
      <c r="H98" s="82"/>
      <c r="I98" s="228"/>
      <c r="J98" s="192">
        <v>40801</v>
      </c>
      <c r="K98" s="89">
        <v>1400000</v>
      </c>
      <c r="L98" s="88">
        <f t="shared" si="11"/>
        <v>5126387058</v>
      </c>
      <c r="M98" s="177" t="s">
        <v>361</v>
      </c>
    </row>
    <row r="99" spans="1:13" ht="28.5" customHeight="1">
      <c r="A99" s="80"/>
      <c r="B99" s="148">
        <v>10423</v>
      </c>
      <c r="C99" s="81"/>
      <c r="D99" s="82"/>
      <c r="E99" s="82"/>
      <c r="F99" s="83"/>
      <c r="G99" s="84"/>
      <c r="H99" s="82"/>
      <c r="I99" s="228"/>
      <c r="J99" s="192">
        <v>40830</v>
      </c>
      <c r="K99" s="89">
        <v>200000</v>
      </c>
      <c r="L99" s="88">
        <f t="shared" ref="L99" si="12">L98+K99</f>
        <v>5126587058</v>
      </c>
      <c r="M99" s="177" t="s">
        <v>361</v>
      </c>
    </row>
    <row r="100" spans="1:13" ht="28.5" customHeight="1">
      <c r="A100" s="80"/>
      <c r="B100" s="148">
        <v>10423</v>
      </c>
      <c r="C100" s="81"/>
      <c r="D100" s="82"/>
      <c r="E100" s="82"/>
      <c r="F100" s="83"/>
      <c r="G100" s="84"/>
      <c r="H100" s="82"/>
      <c r="I100" s="228"/>
      <c r="J100" s="192">
        <v>40863</v>
      </c>
      <c r="K100" s="89">
        <v>-200000</v>
      </c>
      <c r="L100" s="88">
        <f t="shared" ref="L100:L104" si="13">L99+K100</f>
        <v>5126387058</v>
      </c>
      <c r="M100" s="177" t="s">
        <v>361</v>
      </c>
    </row>
    <row r="101" spans="1:13" ht="28.5" customHeight="1">
      <c r="A101" s="80"/>
      <c r="B101" s="148">
        <v>10423</v>
      </c>
      <c r="C101" s="81"/>
      <c r="D101" s="82"/>
      <c r="E101" s="82"/>
      <c r="F101" s="83"/>
      <c r="G101" s="84"/>
      <c r="H101" s="82"/>
      <c r="I101" s="228"/>
      <c r="J101" s="192">
        <v>40892</v>
      </c>
      <c r="K101" s="89">
        <v>-200000</v>
      </c>
      <c r="L101" s="88">
        <f t="shared" si="13"/>
        <v>5126187058</v>
      </c>
      <c r="M101" s="177" t="s">
        <v>361</v>
      </c>
    </row>
    <row r="102" spans="1:13" ht="28.5" customHeight="1">
      <c r="A102" s="80"/>
      <c r="B102" s="148">
        <v>10423</v>
      </c>
      <c r="C102" s="81"/>
      <c r="D102" s="82"/>
      <c r="E102" s="82"/>
      <c r="F102" s="83"/>
      <c r="G102" s="84"/>
      <c r="H102" s="82"/>
      <c r="I102" s="228"/>
      <c r="J102" s="192">
        <v>40921</v>
      </c>
      <c r="K102" s="89">
        <v>-300000</v>
      </c>
      <c r="L102" s="88">
        <f t="shared" si="13"/>
        <v>5125887058</v>
      </c>
      <c r="M102" s="177" t="s">
        <v>361</v>
      </c>
    </row>
    <row r="103" spans="1:13" ht="28.5" customHeight="1">
      <c r="A103" s="80"/>
      <c r="B103" s="148">
        <v>10423</v>
      </c>
      <c r="C103" s="81"/>
      <c r="D103" s="82"/>
      <c r="E103" s="82"/>
      <c r="F103" s="83"/>
      <c r="G103" s="84"/>
      <c r="H103" s="82"/>
      <c r="I103" s="228"/>
      <c r="J103" s="192">
        <v>40955</v>
      </c>
      <c r="K103" s="89">
        <v>-200000</v>
      </c>
      <c r="L103" s="88">
        <f t="shared" si="13"/>
        <v>5125687058</v>
      </c>
      <c r="M103" s="177" t="s">
        <v>361</v>
      </c>
    </row>
    <row r="104" spans="1:13" ht="28.5" customHeight="1">
      <c r="A104" s="80"/>
      <c r="B104" s="148">
        <v>10423</v>
      </c>
      <c r="C104" s="81"/>
      <c r="D104" s="82"/>
      <c r="E104" s="82"/>
      <c r="F104" s="83"/>
      <c r="G104" s="84"/>
      <c r="H104" s="82"/>
      <c r="I104" s="228"/>
      <c r="J104" s="192">
        <v>40983</v>
      </c>
      <c r="K104" s="89">
        <v>-1000000</v>
      </c>
      <c r="L104" s="88">
        <f t="shared" si="13"/>
        <v>5124687058</v>
      </c>
      <c r="M104" s="177" t="s">
        <v>361</v>
      </c>
    </row>
    <row r="105" spans="1:13" ht="28.5" customHeight="1">
      <c r="A105" s="80"/>
      <c r="B105" s="148">
        <v>10423</v>
      </c>
      <c r="C105" s="81"/>
      <c r="D105" s="82"/>
      <c r="E105" s="82"/>
      <c r="F105" s="83"/>
      <c r="G105" s="84"/>
      <c r="H105" s="82"/>
      <c r="I105" s="228"/>
      <c r="J105" s="192">
        <v>41015</v>
      </c>
      <c r="K105" s="89">
        <v>-800000</v>
      </c>
      <c r="L105" s="88">
        <f>L104+K105</f>
        <v>5123887058</v>
      </c>
      <c r="M105" s="177" t="s">
        <v>361</v>
      </c>
    </row>
    <row r="106" spans="1:13" ht="28.5" customHeight="1">
      <c r="A106" s="80"/>
      <c r="B106" s="148">
        <v>10423</v>
      </c>
      <c r="C106" s="81"/>
      <c r="D106" s="82"/>
      <c r="E106" s="82"/>
      <c r="F106" s="83"/>
      <c r="G106" s="84"/>
      <c r="H106" s="82"/>
      <c r="I106" s="228"/>
      <c r="J106" s="192">
        <v>41045</v>
      </c>
      <c r="K106" s="89">
        <v>-610000</v>
      </c>
      <c r="L106" s="88">
        <f>L105+K106</f>
        <v>5123277058</v>
      </c>
      <c r="M106" s="177" t="s">
        <v>361</v>
      </c>
    </row>
    <row r="107" spans="1:13" ht="28.5" customHeight="1">
      <c r="A107" s="90">
        <v>39916</v>
      </c>
      <c r="B107" s="91" t="s">
        <v>154</v>
      </c>
      <c r="C107" s="91" t="s">
        <v>155</v>
      </c>
      <c r="D107" s="92" t="s">
        <v>112</v>
      </c>
      <c r="E107" s="92" t="s">
        <v>12</v>
      </c>
      <c r="F107" s="93" t="s">
        <v>149</v>
      </c>
      <c r="G107" s="94">
        <v>633000000</v>
      </c>
      <c r="H107" s="92" t="s">
        <v>72</v>
      </c>
      <c r="I107" s="220"/>
      <c r="J107" s="192">
        <v>39976</v>
      </c>
      <c r="K107" s="87">
        <v>384650000</v>
      </c>
      <c r="L107" s="88">
        <f>G107+K107</f>
        <v>1017650000</v>
      </c>
      <c r="M107" s="177" t="s">
        <v>52</v>
      </c>
    </row>
    <row r="108" spans="1:13" ht="28.5" customHeight="1">
      <c r="A108" s="80"/>
      <c r="B108" s="148">
        <v>10315</v>
      </c>
      <c r="C108" s="81"/>
      <c r="D108" s="82"/>
      <c r="E108" s="82"/>
      <c r="F108" s="83"/>
      <c r="G108" s="84"/>
      <c r="H108" s="82"/>
      <c r="I108" s="228"/>
      <c r="J108" s="192">
        <v>40086</v>
      </c>
      <c r="K108" s="87">
        <v>2537240000</v>
      </c>
      <c r="L108" s="88">
        <f>L107+K108</f>
        <v>3554890000</v>
      </c>
      <c r="M108" s="181" t="s">
        <v>220</v>
      </c>
    </row>
    <row r="109" spans="1:13" ht="28.5" customHeight="1">
      <c r="A109" s="80"/>
      <c r="B109" s="148">
        <v>10315</v>
      </c>
      <c r="C109" s="81"/>
      <c r="D109" s="82"/>
      <c r="E109" s="82"/>
      <c r="F109" s="83"/>
      <c r="G109" s="84"/>
      <c r="H109" s="82"/>
      <c r="I109" s="228"/>
      <c r="J109" s="192">
        <v>40177</v>
      </c>
      <c r="K109" s="87">
        <v>-1679520000</v>
      </c>
      <c r="L109" s="88">
        <f>L108+K109</f>
        <v>1875370000</v>
      </c>
      <c r="M109" s="177" t="s">
        <v>300</v>
      </c>
    </row>
    <row r="110" spans="1:13" ht="28.5" customHeight="1">
      <c r="A110" s="80"/>
      <c r="B110" s="148">
        <v>10315</v>
      </c>
      <c r="C110" s="81"/>
      <c r="D110" s="82"/>
      <c r="E110" s="82"/>
      <c r="F110" s="83"/>
      <c r="G110" s="84"/>
      <c r="H110" s="82"/>
      <c r="I110" s="228"/>
      <c r="J110" s="192">
        <v>40263</v>
      </c>
      <c r="K110" s="87">
        <v>190180000</v>
      </c>
      <c r="L110" s="88">
        <f>L109+K110</f>
        <v>2065550000</v>
      </c>
      <c r="M110" s="177" t="s">
        <v>52</v>
      </c>
    </row>
    <row r="111" spans="1:13" ht="28.5" customHeight="1">
      <c r="A111" s="80"/>
      <c r="B111" s="148">
        <v>10315</v>
      </c>
      <c r="C111" s="81"/>
      <c r="D111" s="82"/>
      <c r="E111" s="82"/>
      <c r="F111" s="83"/>
      <c r="G111" s="84"/>
      <c r="H111" s="82"/>
      <c r="I111" s="228"/>
      <c r="J111" s="192">
        <v>40312</v>
      </c>
      <c r="K111" s="87">
        <v>1880000</v>
      </c>
      <c r="L111" s="88">
        <f>L110+K111</f>
        <v>2067430000</v>
      </c>
      <c r="M111" s="177" t="s">
        <v>323</v>
      </c>
    </row>
    <row r="112" spans="1:13" ht="28.5" customHeight="1">
      <c r="A112" s="80"/>
      <c r="B112" s="148">
        <v>10315</v>
      </c>
      <c r="C112" s="81"/>
      <c r="D112" s="82"/>
      <c r="E112" s="82"/>
      <c r="F112" s="83"/>
      <c r="G112" s="84"/>
      <c r="H112" s="82"/>
      <c r="I112" s="228"/>
      <c r="J112" s="192">
        <v>40373</v>
      </c>
      <c r="K112" s="87">
        <v>-881530000</v>
      </c>
      <c r="L112" s="88">
        <f t="shared" ref="L112" si="14">L111+K112</f>
        <v>1185900000</v>
      </c>
      <c r="M112" s="177" t="s">
        <v>52</v>
      </c>
    </row>
    <row r="113" spans="1:13" ht="28.5" customHeight="1">
      <c r="A113" s="80"/>
      <c r="B113" s="148">
        <v>10315</v>
      </c>
      <c r="C113" s="81"/>
      <c r="D113" s="82"/>
      <c r="E113" s="82"/>
      <c r="F113" s="83"/>
      <c r="G113" s="84"/>
      <c r="H113" s="82"/>
      <c r="I113" s="228"/>
      <c r="J113" s="192">
        <v>40403</v>
      </c>
      <c r="K113" s="89">
        <v>-3700000</v>
      </c>
      <c r="L113" s="88">
        <f>L112+K113</f>
        <v>1182200000</v>
      </c>
      <c r="M113" s="177" t="s">
        <v>361</v>
      </c>
    </row>
    <row r="114" spans="1:13" ht="28.5" customHeight="1">
      <c r="A114" s="80"/>
      <c r="B114" s="148">
        <v>10315</v>
      </c>
      <c r="C114" s="81"/>
      <c r="D114" s="82"/>
      <c r="E114" s="82"/>
      <c r="F114" s="83"/>
      <c r="G114" s="84"/>
      <c r="H114" s="82"/>
      <c r="I114" s="228"/>
      <c r="J114" s="192">
        <v>40451</v>
      </c>
      <c r="K114" s="87">
        <v>119200000</v>
      </c>
      <c r="L114" s="88">
        <f t="shared" ref="L114" si="15">L113+K114</f>
        <v>1301400000</v>
      </c>
      <c r="M114" s="177" t="s">
        <v>461</v>
      </c>
    </row>
    <row r="115" spans="1:13" ht="28.5" customHeight="1">
      <c r="A115" s="80"/>
      <c r="B115" s="148">
        <v>10315</v>
      </c>
      <c r="C115" s="81"/>
      <c r="D115" s="82"/>
      <c r="E115" s="82"/>
      <c r="F115" s="83"/>
      <c r="G115" s="84"/>
      <c r="H115" s="82"/>
      <c r="I115" s="228"/>
      <c r="J115" s="192">
        <v>40451</v>
      </c>
      <c r="K115" s="89">
        <v>216998139</v>
      </c>
      <c r="L115" s="88">
        <f t="shared" ref="L115:L125" si="16">L114+K115</f>
        <v>1518398139</v>
      </c>
      <c r="M115" s="177" t="s">
        <v>52</v>
      </c>
    </row>
    <row r="116" spans="1:13" ht="28.5" customHeight="1">
      <c r="A116" s="80"/>
      <c r="B116" s="148">
        <v>10315</v>
      </c>
      <c r="C116" s="81"/>
      <c r="D116" s="82"/>
      <c r="E116" s="82"/>
      <c r="F116" s="83"/>
      <c r="G116" s="84"/>
      <c r="H116" s="82"/>
      <c r="I116" s="228"/>
      <c r="J116" s="192">
        <v>40527</v>
      </c>
      <c r="K116" s="89">
        <v>-500000</v>
      </c>
      <c r="L116" s="88">
        <f t="shared" si="16"/>
        <v>1517898139</v>
      </c>
      <c r="M116" s="177" t="s">
        <v>52</v>
      </c>
    </row>
    <row r="117" spans="1:13" ht="28.5" customHeight="1">
      <c r="A117" s="80"/>
      <c r="B117" s="148">
        <v>10315</v>
      </c>
      <c r="C117" s="81"/>
      <c r="D117" s="82"/>
      <c r="E117" s="82"/>
      <c r="F117" s="83"/>
      <c r="G117" s="84"/>
      <c r="H117" s="82"/>
      <c r="I117" s="228"/>
      <c r="J117" s="192">
        <v>40549</v>
      </c>
      <c r="K117" s="89">
        <v>-1734</v>
      </c>
      <c r="L117" s="88">
        <f t="shared" si="16"/>
        <v>1517896405</v>
      </c>
      <c r="M117" s="177" t="s">
        <v>52</v>
      </c>
    </row>
    <row r="118" spans="1:13" ht="28.5" customHeight="1">
      <c r="A118" s="80"/>
      <c r="B118" s="148">
        <v>10315</v>
      </c>
      <c r="C118" s="81"/>
      <c r="D118" s="82"/>
      <c r="E118" s="82"/>
      <c r="F118" s="83"/>
      <c r="G118" s="84"/>
      <c r="H118" s="82"/>
      <c r="I118" s="228"/>
      <c r="J118" s="192">
        <v>40618</v>
      </c>
      <c r="K118" s="89">
        <v>-100000</v>
      </c>
      <c r="L118" s="88">
        <f t="shared" si="16"/>
        <v>1517796405</v>
      </c>
      <c r="M118" s="177" t="s">
        <v>361</v>
      </c>
    </row>
    <row r="119" spans="1:13" ht="28.5" customHeight="1">
      <c r="A119" s="80"/>
      <c r="B119" s="148">
        <v>10315</v>
      </c>
      <c r="C119" s="81"/>
      <c r="D119" s="82"/>
      <c r="E119" s="82"/>
      <c r="F119" s="83"/>
      <c r="G119" s="84"/>
      <c r="H119" s="82"/>
      <c r="I119" s="228"/>
      <c r="J119" s="192">
        <v>40632</v>
      </c>
      <c r="K119" s="89">
        <v>-2024</v>
      </c>
      <c r="L119" s="88">
        <f t="shared" si="16"/>
        <v>1517794381</v>
      </c>
      <c r="M119" s="177" t="s">
        <v>504</v>
      </c>
    </row>
    <row r="120" spans="1:13" ht="28.5" customHeight="1">
      <c r="A120" s="80"/>
      <c r="B120" s="148">
        <v>10315</v>
      </c>
      <c r="C120" s="81"/>
      <c r="D120" s="82"/>
      <c r="E120" s="82"/>
      <c r="F120" s="83"/>
      <c r="G120" s="84"/>
      <c r="H120" s="82"/>
      <c r="I120" s="228"/>
      <c r="J120" s="192">
        <v>40646</v>
      </c>
      <c r="K120" s="89">
        <v>-800000</v>
      </c>
      <c r="L120" s="88">
        <f t="shared" si="16"/>
        <v>1516994381</v>
      </c>
      <c r="M120" s="177" t="s">
        <v>361</v>
      </c>
    </row>
    <row r="121" spans="1:13" ht="28.5" customHeight="1">
      <c r="A121" s="80"/>
      <c r="B121" s="148">
        <v>10315</v>
      </c>
      <c r="C121" s="81"/>
      <c r="D121" s="82"/>
      <c r="E121" s="82"/>
      <c r="F121" s="83"/>
      <c r="G121" s="84"/>
      <c r="H121" s="82"/>
      <c r="I121" s="228"/>
      <c r="J121" s="192">
        <v>40676</v>
      </c>
      <c r="K121" s="89">
        <v>-17900000</v>
      </c>
      <c r="L121" s="88">
        <f t="shared" si="16"/>
        <v>1499094381</v>
      </c>
      <c r="M121" s="177" t="s">
        <v>361</v>
      </c>
    </row>
    <row r="122" spans="1:13" ht="28.5" customHeight="1">
      <c r="A122" s="80"/>
      <c r="B122" s="148">
        <v>10315</v>
      </c>
      <c r="C122" s="81"/>
      <c r="D122" s="82"/>
      <c r="E122" s="82"/>
      <c r="F122" s="83"/>
      <c r="G122" s="84"/>
      <c r="H122" s="82"/>
      <c r="I122" s="228"/>
      <c r="J122" s="192">
        <v>40723</v>
      </c>
      <c r="K122" s="89">
        <v>-18457</v>
      </c>
      <c r="L122" s="88">
        <f t="shared" si="16"/>
        <v>1499075924</v>
      </c>
      <c r="M122" s="177" t="s">
        <v>504</v>
      </c>
    </row>
    <row r="123" spans="1:13" ht="28.5" customHeight="1">
      <c r="A123" s="80"/>
      <c r="B123" s="148">
        <v>10315</v>
      </c>
      <c r="C123" s="81"/>
      <c r="D123" s="82"/>
      <c r="E123" s="82"/>
      <c r="F123" s="83"/>
      <c r="G123" s="84"/>
      <c r="H123" s="82"/>
      <c r="I123" s="228"/>
      <c r="J123" s="192">
        <v>40738</v>
      </c>
      <c r="K123" s="89">
        <v>-200000</v>
      </c>
      <c r="L123" s="88">
        <f t="shared" si="16"/>
        <v>1498875924</v>
      </c>
      <c r="M123" s="177" t="s">
        <v>361</v>
      </c>
    </row>
    <row r="124" spans="1:13" ht="28.5" customHeight="1">
      <c r="A124" s="80"/>
      <c r="B124" s="148">
        <v>10315</v>
      </c>
      <c r="C124" s="81"/>
      <c r="D124" s="82"/>
      <c r="E124" s="82"/>
      <c r="F124" s="83"/>
      <c r="G124" s="84"/>
      <c r="H124" s="82"/>
      <c r="I124" s="228"/>
      <c r="J124" s="192">
        <v>40771</v>
      </c>
      <c r="K124" s="89">
        <v>3400000</v>
      </c>
      <c r="L124" s="88">
        <f t="shared" si="16"/>
        <v>1502275924</v>
      </c>
      <c r="M124" s="177" t="s">
        <v>361</v>
      </c>
    </row>
    <row r="125" spans="1:13" ht="28.5" customHeight="1">
      <c r="A125" s="80"/>
      <c r="B125" s="148">
        <v>10315</v>
      </c>
      <c r="C125" s="81"/>
      <c r="D125" s="82"/>
      <c r="E125" s="82"/>
      <c r="F125" s="83"/>
      <c r="G125" s="84"/>
      <c r="H125" s="82"/>
      <c r="I125" s="234"/>
      <c r="J125" s="192">
        <v>40801</v>
      </c>
      <c r="K125" s="89">
        <v>200000</v>
      </c>
      <c r="L125" s="88">
        <f t="shared" si="16"/>
        <v>1502475924</v>
      </c>
      <c r="M125" s="177" t="s">
        <v>361</v>
      </c>
    </row>
    <row r="126" spans="1:13" ht="28.5" customHeight="1">
      <c r="A126" s="80"/>
      <c r="B126" s="148">
        <v>10315</v>
      </c>
      <c r="C126" s="81"/>
      <c r="D126" s="82"/>
      <c r="E126" s="82"/>
      <c r="F126" s="83"/>
      <c r="G126" s="84"/>
      <c r="H126" s="82"/>
      <c r="I126" s="234"/>
      <c r="J126" s="192">
        <v>40830</v>
      </c>
      <c r="K126" s="89">
        <v>-800000</v>
      </c>
      <c r="L126" s="88">
        <f t="shared" ref="L126" si="17">L125+K126</f>
        <v>1501675924</v>
      </c>
      <c r="M126" s="177" t="s">
        <v>361</v>
      </c>
    </row>
    <row r="127" spans="1:13" ht="28.5" customHeight="1">
      <c r="A127" s="80"/>
      <c r="B127" s="148">
        <v>10315</v>
      </c>
      <c r="C127" s="81"/>
      <c r="D127" s="82"/>
      <c r="E127" s="82"/>
      <c r="F127" s="83"/>
      <c r="G127" s="84"/>
      <c r="H127" s="82"/>
      <c r="I127" s="234"/>
      <c r="J127" s="192">
        <v>40863</v>
      </c>
      <c r="K127" s="89">
        <v>-200000</v>
      </c>
      <c r="L127" s="88">
        <f t="shared" ref="L127:L132" si="18">L126+K127</f>
        <v>1501475924</v>
      </c>
      <c r="M127" s="177" t="s">
        <v>361</v>
      </c>
    </row>
    <row r="128" spans="1:13" ht="28.5" customHeight="1">
      <c r="A128" s="80"/>
      <c r="B128" s="148">
        <v>10315</v>
      </c>
      <c r="C128" s="81"/>
      <c r="D128" s="82"/>
      <c r="E128" s="82"/>
      <c r="F128" s="83"/>
      <c r="G128" s="84"/>
      <c r="H128" s="82"/>
      <c r="I128" s="234"/>
      <c r="J128" s="192">
        <v>40892</v>
      </c>
      <c r="K128" s="89">
        <v>2600000</v>
      </c>
      <c r="L128" s="88">
        <f t="shared" si="18"/>
        <v>1504075924</v>
      </c>
      <c r="M128" s="177" t="s">
        <v>361</v>
      </c>
    </row>
    <row r="129" spans="1:13" ht="28.5" customHeight="1">
      <c r="A129" s="80"/>
      <c r="B129" s="148">
        <v>10315</v>
      </c>
      <c r="C129" s="81"/>
      <c r="D129" s="82"/>
      <c r="E129" s="82"/>
      <c r="F129" s="83"/>
      <c r="G129" s="84"/>
      <c r="H129" s="82"/>
      <c r="I129" s="234"/>
      <c r="J129" s="192">
        <v>40921</v>
      </c>
      <c r="K129" s="89">
        <v>-1600000</v>
      </c>
      <c r="L129" s="88">
        <f t="shared" si="18"/>
        <v>1502475924</v>
      </c>
      <c r="M129" s="177" t="s">
        <v>361</v>
      </c>
    </row>
    <row r="130" spans="1:13" ht="28.5" customHeight="1">
      <c r="A130" s="80"/>
      <c r="B130" s="148">
        <v>10315</v>
      </c>
      <c r="C130" s="81"/>
      <c r="D130" s="82"/>
      <c r="E130" s="82"/>
      <c r="F130" s="83"/>
      <c r="G130" s="84"/>
      <c r="H130" s="82"/>
      <c r="I130" s="234"/>
      <c r="J130" s="192">
        <v>40983</v>
      </c>
      <c r="K130" s="89">
        <v>-400000</v>
      </c>
      <c r="L130" s="88">
        <f t="shared" si="18"/>
        <v>1502075924</v>
      </c>
      <c r="M130" s="177" t="s">
        <v>361</v>
      </c>
    </row>
    <row r="131" spans="1:13" ht="28.5" customHeight="1">
      <c r="A131" s="80"/>
      <c r="B131" s="148">
        <v>10315</v>
      </c>
      <c r="C131" s="81"/>
      <c r="D131" s="82"/>
      <c r="E131" s="82"/>
      <c r="F131" s="83"/>
      <c r="G131" s="84"/>
      <c r="H131" s="82"/>
      <c r="I131" s="234"/>
      <c r="J131" s="192">
        <v>41015</v>
      </c>
      <c r="K131" s="89">
        <v>-100000</v>
      </c>
      <c r="L131" s="88">
        <f t="shared" si="18"/>
        <v>1501975924</v>
      </c>
      <c r="M131" s="177" t="s">
        <v>361</v>
      </c>
    </row>
    <row r="132" spans="1:13" ht="28.5" customHeight="1">
      <c r="A132" s="80"/>
      <c r="B132" s="148">
        <v>10315</v>
      </c>
      <c r="C132" s="81"/>
      <c r="D132" s="82"/>
      <c r="E132" s="82"/>
      <c r="F132" s="83"/>
      <c r="G132" s="84"/>
      <c r="H132" s="82"/>
      <c r="I132" s="234"/>
      <c r="J132" s="192">
        <v>41045</v>
      </c>
      <c r="K132" s="89">
        <v>-800000</v>
      </c>
      <c r="L132" s="88">
        <f t="shared" si="18"/>
        <v>1501175924</v>
      </c>
      <c r="M132" s="177" t="s">
        <v>361</v>
      </c>
    </row>
    <row r="133" spans="1:13" ht="28.5" customHeight="1">
      <c r="A133" s="90">
        <v>39916</v>
      </c>
      <c r="B133" s="91" t="s">
        <v>156</v>
      </c>
      <c r="C133" s="91" t="s">
        <v>143</v>
      </c>
      <c r="D133" s="92" t="s">
        <v>119</v>
      </c>
      <c r="E133" s="92" t="s">
        <v>12</v>
      </c>
      <c r="F133" s="93" t="s">
        <v>149</v>
      </c>
      <c r="G133" s="94">
        <v>407000000</v>
      </c>
      <c r="H133" s="92" t="s">
        <v>72</v>
      </c>
      <c r="I133" s="236"/>
      <c r="J133" s="192">
        <v>39981</v>
      </c>
      <c r="K133" s="87">
        <v>225040000</v>
      </c>
      <c r="L133" s="88">
        <f>G133+K133</f>
        <v>632040000</v>
      </c>
      <c r="M133" s="177" t="s">
        <v>52</v>
      </c>
    </row>
    <row r="134" spans="1:13" ht="28.5" customHeight="1">
      <c r="A134" s="80"/>
      <c r="B134" s="148">
        <v>10458</v>
      </c>
      <c r="C134" s="81"/>
      <c r="D134" s="82"/>
      <c r="E134" s="82"/>
      <c r="F134" s="83"/>
      <c r="G134" s="84"/>
      <c r="H134" s="82"/>
      <c r="I134" s="228"/>
      <c r="J134" s="192">
        <v>40086</v>
      </c>
      <c r="K134" s="87">
        <v>254380000</v>
      </c>
      <c r="L134" s="88">
        <f>L133+K134</f>
        <v>886420000</v>
      </c>
      <c r="M134" s="181" t="s">
        <v>220</v>
      </c>
    </row>
    <row r="135" spans="1:13" ht="28.5" customHeight="1">
      <c r="A135" s="80"/>
      <c r="B135" s="148">
        <v>10458</v>
      </c>
      <c r="C135" s="81"/>
      <c r="D135" s="82"/>
      <c r="E135" s="82"/>
      <c r="F135" s="83"/>
      <c r="G135" s="84"/>
      <c r="H135" s="82"/>
      <c r="I135" s="228"/>
      <c r="J135" s="192">
        <v>40177</v>
      </c>
      <c r="K135" s="87">
        <v>355710000</v>
      </c>
      <c r="L135" s="88">
        <f>L134+K135</f>
        <v>1242130000</v>
      </c>
      <c r="M135" s="177" t="s">
        <v>300</v>
      </c>
    </row>
    <row r="136" spans="1:13" ht="28.5" customHeight="1">
      <c r="A136" s="80"/>
      <c r="B136" s="148">
        <v>10458</v>
      </c>
      <c r="C136" s="81"/>
      <c r="D136" s="82"/>
      <c r="E136" s="82"/>
      <c r="F136" s="83"/>
      <c r="G136" s="84"/>
      <c r="H136" s="82"/>
      <c r="I136" s="228"/>
      <c r="J136" s="192">
        <v>40263</v>
      </c>
      <c r="K136" s="87">
        <v>-57720000</v>
      </c>
      <c r="L136" s="88">
        <f>L135+K136</f>
        <v>1184410000</v>
      </c>
      <c r="M136" s="177" t="s">
        <v>52</v>
      </c>
    </row>
    <row r="137" spans="1:13" ht="28.5" customHeight="1">
      <c r="A137" s="80"/>
      <c r="B137" s="150">
        <v>10458</v>
      </c>
      <c r="C137" s="81"/>
      <c r="D137" s="82"/>
      <c r="E137" s="82"/>
      <c r="F137" s="83"/>
      <c r="G137" s="84"/>
      <c r="H137" s="82"/>
      <c r="I137" s="228"/>
      <c r="J137" s="192">
        <v>40345</v>
      </c>
      <c r="K137" s="87">
        <v>-156050000</v>
      </c>
      <c r="L137" s="88">
        <f>L136+K137</f>
        <v>1028360000</v>
      </c>
      <c r="M137" s="177" t="s">
        <v>334</v>
      </c>
    </row>
    <row r="138" spans="1:13" ht="28.5" customHeight="1">
      <c r="A138" s="80"/>
      <c r="B138" s="150">
        <v>10458</v>
      </c>
      <c r="C138" s="81"/>
      <c r="D138" s="82"/>
      <c r="E138" s="82"/>
      <c r="F138" s="83"/>
      <c r="G138" s="84"/>
      <c r="H138" s="82"/>
      <c r="I138" s="228"/>
      <c r="J138" s="192">
        <v>40373</v>
      </c>
      <c r="K138" s="87">
        <v>-513660000</v>
      </c>
      <c r="L138" s="88">
        <f t="shared" ref="L138:L143" si="19">L137+K138</f>
        <v>514700000</v>
      </c>
      <c r="M138" s="177" t="s">
        <v>52</v>
      </c>
    </row>
    <row r="139" spans="1:13" ht="28.5" customHeight="1">
      <c r="A139" s="80"/>
      <c r="B139" s="150">
        <v>10458</v>
      </c>
      <c r="C139" s="81"/>
      <c r="D139" s="82"/>
      <c r="E139" s="82"/>
      <c r="F139" s="83"/>
      <c r="G139" s="84"/>
      <c r="H139" s="82"/>
      <c r="I139" s="228"/>
      <c r="J139" s="192">
        <v>40375</v>
      </c>
      <c r="K139" s="87">
        <v>-22980000</v>
      </c>
      <c r="L139" s="88">
        <f t="shared" si="19"/>
        <v>491720000</v>
      </c>
      <c r="M139" s="177" t="s">
        <v>347</v>
      </c>
    </row>
    <row r="140" spans="1:13" ht="28.5" customHeight="1">
      <c r="A140" s="80"/>
      <c r="B140" s="150">
        <v>10458</v>
      </c>
      <c r="C140" s="81"/>
      <c r="D140" s="82"/>
      <c r="E140" s="82"/>
      <c r="F140" s="83"/>
      <c r="G140" s="84"/>
      <c r="H140" s="82"/>
      <c r="I140" s="228"/>
      <c r="J140" s="192">
        <v>40436</v>
      </c>
      <c r="K140" s="87">
        <v>1800000</v>
      </c>
      <c r="L140" s="88">
        <f t="shared" si="19"/>
        <v>493520000</v>
      </c>
      <c r="M140" s="177" t="s">
        <v>361</v>
      </c>
    </row>
    <row r="141" spans="1:13" ht="28.5" customHeight="1">
      <c r="A141" s="80"/>
      <c r="B141" s="150">
        <v>10458</v>
      </c>
      <c r="C141" s="81"/>
      <c r="D141" s="82"/>
      <c r="E141" s="82"/>
      <c r="F141" s="83"/>
      <c r="G141" s="84"/>
      <c r="H141" s="82"/>
      <c r="I141" s="228"/>
      <c r="J141" s="192">
        <v>40451</v>
      </c>
      <c r="K141" s="87">
        <v>9800000</v>
      </c>
      <c r="L141" s="88">
        <f t="shared" si="19"/>
        <v>503320000</v>
      </c>
      <c r="M141" s="177" t="s">
        <v>459</v>
      </c>
    </row>
    <row r="142" spans="1:13" ht="28.5" customHeight="1">
      <c r="A142" s="80"/>
      <c r="B142" s="150">
        <v>10458</v>
      </c>
      <c r="C142" s="81"/>
      <c r="D142" s="82"/>
      <c r="E142" s="82"/>
      <c r="F142" s="83"/>
      <c r="G142" s="84"/>
      <c r="H142" s="82"/>
      <c r="I142" s="228"/>
      <c r="J142" s="192">
        <v>40451</v>
      </c>
      <c r="K142" s="87">
        <v>116222668</v>
      </c>
      <c r="L142" s="88">
        <f t="shared" si="19"/>
        <v>619542668</v>
      </c>
      <c r="M142" s="177" t="s">
        <v>52</v>
      </c>
    </row>
    <row r="143" spans="1:13" ht="28.5" customHeight="1">
      <c r="A143" s="80"/>
      <c r="B143" s="150">
        <v>10458</v>
      </c>
      <c r="C143" s="81"/>
      <c r="D143" s="82"/>
      <c r="E143" s="82"/>
      <c r="F143" s="83"/>
      <c r="G143" s="84"/>
      <c r="H143" s="82"/>
      <c r="I143" s="228"/>
      <c r="J143" s="192">
        <v>40466</v>
      </c>
      <c r="K143" s="87">
        <v>100000</v>
      </c>
      <c r="L143" s="88">
        <f t="shared" si="19"/>
        <v>619642668</v>
      </c>
      <c r="M143" s="177" t="s">
        <v>361</v>
      </c>
    </row>
    <row r="144" spans="1:13" ht="28.5" customHeight="1">
      <c r="A144" s="80"/>
      <c r="B144" s="148">
        <v>10458</v>
      </c>
      <c r="C144" s="81"/>
      <c r="D144" s="82"/>
      <c r="E144" s="82"/>
      <c r="F144" s="83"/>
      <c r="G144" s="84"/>
      <c r="H144" s="82"/>
      <c r="I144" s="228"/>
      <c r="J144" s="192">
        <v>40527</v>
      </c>
      <c r="K144" s="89">
        <v>8900000</v>
      </c>
      <c r="L144" s="88">
        <f t="shared" ref="L144:L153" si="20">L143+K144</f>
        <v>628542668</v>
      </c>
      <c r="M144" s="177" t="s">
        <v>52</v>
      </c>
    </row>
    <row r="145" spans="1:13" ht="28.5" customHeight="1">
      <c r="A145" s="80"/>
      <c r="B145" s="148">
        <v>10458</v>
      </c>
      <c r="C145" s="81"/>
      <c r="D145" s="82"/>
      <c r="E145" s="82"/>
      <c r="F145" s="83"/>
      <c r="G145" s="84"/>
      <c r="H145" s="82"/>
      <c r="I145" s="228"/>
      <c r="J145" s="192">
        <v>40549</v>
      </c>
      <c r="K145" s="89">
        <v>-556</v>
      </c>
      <c r="L145" s="88">
        <f t="shared" si="20"/>
        <v>628542112</v>
      </c>
      <c r="M145" s="177" t="s">
        <v>52</v>
      </c>
    </row>
    <row r="146" spans="1:13" ht="28.5" customHeight="1">
      <c r="A146" s="80"/>
      <c r="B146" s="148">
        <v>10458</v>
      </c>
      <c r="C146" s="81"/>
      <c r="D146" s="82"/>
      <c r="E146" s="82"/>
      <c r="F146" s="83"/>
      <c r="G146" s="84"/>
      <c r="H146" s="82"/>
      <c r="I146" s="228"/>
      <c r="J146" s="192">
        <v>40556</v>
      </c>
      <c r="K146" s="89">
        <v>2300000</v>
      </c>
      <c r="L146" s="88">
        <f t="shared" si="20"/>
        <v>630842112</v>
      </c>
      <c r="M146" s="177" t="s">
        <v>361</v>
      </c>
    </row>
    <row r="147" spans="1:13" ht="28.5" customHeight="1">
      <c r="A147" s="80"/>
      <c r="B147" s="150">
        <v>10458</v>
      </c>
      <c r="C147" s="81"/>
      <c r="D147" s="82"/>
      <c r="E147" s="82"/>
      <c r="F147" s="83"/>
      <c r="G147" s="84"/>
      <c r="H147" s="82"/>
      <c r="I147" s="228"/>
      <c r="J147" s="192">
        <v>40618</v>
      </c>
      <c r="K147" s="89">
        <v>700000</v>
      </c>
      <c r="L147" s="88">
        <f t="shared" si="20"/>
        <v>631542112</v>
      </c>
      <c r="M147" s="177" t="s">
        <v>361</v>
      </c>
    </row>
    <row r="148" spans="1:13" ht="28.5" customHeight="1">
      <c r="A148" s="80"/>
      <c r="B148" s="150">
        <v>10458</v>
      </c>
      <c r="C148" s="81"/>
      <c r="D148" s="82"/>
      <c r="E148" s="82"/>
      <c r="F148" s="83"/>
      <c r="G148" s="84"/>
      <c r="H148" s="82"/>
      <c r="I148" s="228"/>
      <c r="J148" s="192">
        <v>40632</v>
      </c>
      <c r="K148" s="89">
        <v>-654</v>
      </c>
      <c r="L148" s="88">
        <f t="shared" si="20"/>
        <v>631541458</v>
      </c>
      <c r="M148" s="177" t="s">
        <v>504</v>
      </c>
    </row>
    <row r="149" spans="1:13" ht="28.5" customHeight="1">
      <c r="A149" s="80"/>
      <c r="B149" s="150">
        <v>10458</v>
      </c>
      <c r="C149" s="81"/>
      <c r="D149" s="82"/>
      <c r="E149" s="82"/>
      <c r="F149" s="83"/>
      <c r="G149" s="84"/>
      <c r="H149" s="82"/>
      <c r="I149" s="228"/>
      <c r="J149" s="192">
        <v>40646</v>
      </c>
      <c r="K149" s="89">
        <v>2100000</v>
      </c>
      <c r="L149" s="88">
        <f t="shared" si="20"/>
        <v>633641458</v>
      </c>
      <c r="M149" s="177" t="s">
        <v>361</v>
      </c>
    </row>
    <row r="150" spans="1:13" ht="28.5" customHeight="1">
      <c r="A150" s="80"/>
      <c r="B150" s="150">
        <v>10458</v>
      </c>
      <c r="C150" s="81"/>
      <c r="D150" s="82"/>
      <c r="E150" s="82"/>
      <c r="F150" s="83"/>
      <c r="G150" s="84"/>
      <c r="H150" s="82"/>
      <c r="I150" s="228"/>
      <c r="J150" s="192">
        <v>40723</v>
      </c>
      <c r="K150" s="89">
        <v>-6144</v>
      </c>
      <c r="L150" s="88">
        <f t="shared" si="20"/>
        <v>633635314</v>
      </c>
      <c r="M150" s="177" t="s">
        <v>504</v>
      </c>
    </row>
    <row r="151" spans="1:13" ht="28.5" customHeight="1">
      <c r="A151" s="80"/>
      <c r="B151" s="150">
        <v>10458</v>
      </c>
      <c r="C151" s="81"/>
      <c r="D151" s="82"/>
      <c r="E151" s="82"/>
      <c r="F151" s="83"/>
      <c r="G151" s="84"/>
      <c r="H151" s="82"/>
      <c r="I151" s="228"/>
      <c r="J151" s="192">
        <v>40738</v>
      </c>
      <c r="K151" s="89">
        <v>200000</v>
      </c>
      <c r="L151" s="88">
        <f t="shared" si="20"/>
        <v>633835314</v>
      </c>
      <c r="M151" s="177" t="s">
        <v>361</v>
      </c>
    </row>
    <row r="152" spans="1:13" ht="28.5" customHeight="1">
      <c r="A152" s="80"/>
      <c r="B152" s="150">
        <v>10458</v>
      </c>
      <c r="C152" s="81"/>
      <c r="D152" s="82"/>
      <c r="E152" s="82"/>
      <c r="F152" s="83"/>
      <c r="G152" s="84"/>
      <c r="H152" s="82"/>
      <c r="I152" s="228"/>
      <c r="J152" s="192">
        <v>40771</v>
      </c>
      <c r="K152" s="89">
        <v>-100000</v>
      </c>
      <c r="L152" s="88">
        <f t="shared" si="20"/>
        <v>633735314</v>
      </c>
      <c r="M152" s="177" t="s">
        <v>361</v>
      </c>
    </row>
    <row r="153" spans="1:13" ht="28.5" customHeight="1">
      <c r="A153" s="80"/>
      <c r="B153" s="150">
        <v>10458</v>
      </c>
      <c r="C153" s="81"/>
      <c r="D153" s="82"/>
      <c r="E153" s="82"/>
      <c r="F153" s="83"/>
      <c r="G153" s="84"/>
      <c r="H153" s="82"/>
      <c r="I153" s="228"/>
      <c r="J153" s="192">
        <v>40801</v>
      </c>
      <c r="K153" s="89">
        <v>-700000</v>
      </c>
      <c r="L153" s="88">
        <f t="shared" si="20"/>
        <v>633035314</v>
      </c>
      <c r="M153" s="177" t="s">
        <v>361</v>
      </c>
    </row>
    <row r="154" spans="1:13" ht="28.5" customHeight="1">
      <c r="A154" s="80"/>
      <c r="B154" s="150">
        <v>10458</v>
      </c>
      <c r="C154" s="81"/>
      <c r="D154" s="82"/>
      <c r="E154" s="82"/>
      <c r="F154" s="244"/>
      <c r="G154" s="260"/>
      <c r="H154" s="82"/>
      <c r="I154" s="228"/>
      <c r="J154" s="192">
        <v>40892</v>
      </c>
      <c r="K154" s="89">
        <v>17500000</v>
      </c>
      <c r="L154" s="88">
        <f>L153+K154</f>
        <v>650535314</v>
      </c>
      <c r="M154" s="177" t="s">
        <v>361</v>
      </c>
    </row>
    <row r="155" spans="1:13" ht="28.5" customHeight="1">
      <c r="A155" s="80"/>
      <c r="B155" s="150">
        <v>10458</v>
      </c>
      <c r="C155" s="81"/>
      <c r="D155" s="82"/>
      <c r="E155" s="82"/>
      <c r="F155" s="83"/>
      <c r="G155" s="84"/>
      <c r="H155" s="82"/>
      <c r="I155" s="228"/>
      <c r="J155" s="192">
        <v>40955</v>
      </c>
      <c r="K155" s="89">
        <v>-100000</v>
      </c>
      <c r="L155" s="88">
        <f>L154+K155</f>
        <v>650435314</v>
      </c>
      <c r="M155" s="177" t="s">
        <v>361</v>
      </c>
    </row>
    <row r="156" spans="1:13" ht="28.5" customHeight="1">
      <c r="A156" s="80"/>
      <c r="B156" s="148">
        <v>10458</v>
      </c>
      <c r="C156" s="81"/>
      <c r="D156" s="82"/>
      <c r="E156" s="82"/>
      <c r="F156" s="83"/>
      <c r="G156" s="84"/>
      <c r="H156" s="82"/>
      <c r="I156" s="228"/>
      <c r="J156" s="192">
        <v>40983</v>
      </c>
      <c r="K156" s="89">
        <v>100000</v>
      </c>
      <c r="L156" s="88">
        <f>L155+K156</f>
        <v>650535314</v>
      </c>
      <c r="M156" s="177" t="s">
        <v>361</v>
      </c>
    </row>
    <row r="157" spans="1:13" ht="28.5" customHeight="1">
      <c r="A157" s="80"/>
      <c r="B157" s="148">
        <v>10458</v>
      </c>
      <c r="C157" s="81"/>
      <c r="D157" s="82"/>
      <c r="E157" s="82"/>
      <c r="F157" s="83"/>
      <c r="G157" s="84"/>
      <c r="H157" s="82"/>
      <c r="I157" s="228"/>
      <c r="J157" s="192">
        <v>41015</v>
      </c>
      <c r="K157" s="89">
        <v>-17500000</v>
      </c>
      <c r="L157" s="88">
        <f>L156+K157</f>
        <v>633035314</v>
      </c>
      <c r="M157" s="177" t="s">
        <v>361</v>
      </c>
    </row>
    <row r="158" spans="1:13" ht="28.5" customHeight="1">
      <c r="A158" s="80"/>
      <c r="B158" s="148">
        <v>10458</v>
      </c>
      <c r="C158" s="81"/>
      <c r="D158" s="82"/>
      <c r="E158" s="82"/>
      <c r="F158" s="83"/>
      <c r="G158" s="99"/>
      <c r="H158" s="82"/>
      <c r="I158" s="221"/>
      <c r="J158" s="192">
        <v>41045</v>
      </c>
      <c r="K158" s="89">
        <v>-760000</v>
      </c>
      <c r="L158" s="88">
        <f>L157+K158</f>
        <v>632275314</v>
      </c>
      <c r="M158" s="177" t="s">
        <v>361</v>
      </c>
    </row>
    <row r="159" spans="1:13" ht="28.5" customHeight="1">
      <c r="A159" s="95">
        <v>39916</v>
      </c>
      <c r="B159" s="96" t="s">
        <v>157</v>
      </c>
      <c r="C159" s="97" t="s">
        <v>158</v>
      </c>
      <c r="D159" s="98" t="s">
        <v>147</v>
      </c>
      <c r="E159" s="98" t="s">
        <v>12</v>
      </c>
      <c r="F159" s="97" t="s">
        <v>149</v>
      </c>
      <c r="G159" s="99">
        <v>3552000000</v>
      </c>
      <c r="H159" s="92" t="s">
        <v>72</v>
      </c>
      <c r="I159" s="221">
        <v>2</v>
      </c>
      <c r="J159" s="192">
        <v>40025</v>
      </c>
      <c r="K159" s="88">
        <v>-3552000000</v>
      </c>
      <c r="L159" s="88">
        <f>G159+K159</f>
        <v>0</v>
      </c>
      <c r="M159" s="178" t="s">
        <v>182</v>
      </c>
    </row>
    <row r="160" spans="1:13" ht="28.5" customHeight="1">
      <c r="A160" s="90">
        <v>39919</v>
      </c>
      <c r="B160" s="91" t="s">
        <v>159</v>
      </c>
      <c r="C160" s="91" t="s">
        <v>160</v>
      </c>
      <c r="D160" s="92" t="s">
        <v>121</v>
      </c>
      <c r="E160" s="92" t="s">
        <v>12</v>
      </c>
      <c r="F160" s="93" t="s">
        <v>149</v>
      </c>
      <c r="G160" s="94">
        <v>659000000</v>
      </c>
      <c r="H160" s="92" t="s">
        <v>72</v>
      </c>
      <c r="I160" s="228"/>
      <c r="J160" s="192">
        <v>39976</v>
      </c>
      <c r="K160" s="87">
        <v>-105620000</v>
      </c>
      <c r="L160" s="88">
        <f>G160+K160</f>
        <v>553380000</v>
      </c>
      <c r="M160" s="177" t="s">
        <v>52</v>
      </c>
    </row>
    <row r="161" spans="1:13" ht="28.5" customHeight="1">
      <c r="A161" s="80"/>
      <c r="B161" s="148">
        <v>10500</v>
      </c>
      <c r="C161" s="81"/>
      <c r="D161" s="82"/>
      <c r="E161" s="82"/>
      <c r="F161" s="83"/>
      <c r="G161" s="84"/>
      <c r="H161" s="82"/>
      <c r="I161" s="228"/>
      <c r="J161" s="192">
        <v>40086</v>
      </c>
      <c r="K161" s="87">
        <v>102580000</v>
      </c>
      <c r="L161" s="88">
        <f>L160+K161</f>
        <v>655960000</v>
      </c>
      <c r="M161" s="181" t="s">
        <v>220</v>
      </c>
    </row>
    <row r="162" spans="1:13" ht="28.5" customHeight="1">
      <c r="A162" s="80"/>
      <c r="B162" s="148">
        <v>10500</v>
      </c>
      <c r="C162" s="81"/>
      <c r="D162" s="82"/>
      <c r="E162" s="82"/>
      <c r="F162" s="83"/>
      <c r="G162" s="84"/>
      <c r="H162" s="82"/>
      <c r="I162" s="228"/>
      <c r="J162" s="192">
        <v>40177</v>
      </c>
      <c r="K162" s="87">
        <v>277640000</v>
      </c>
      <c r="L162" s="88">
        <f>L161+K162</f>
        <v>933600000</v>
      </c>
      <c r="M162" s="177" t="s">
        <v>300</v>
      </c>
    </row>
    <row r="163" spans="1:13" ht="28.5" customHeight="1">
      <c r="A163" s="80"/>
      <c r="B163" s="148">
        <v>10500</v>
      </c>
      <c r="C163" s="81"/>
      <c r="D163" s="82"/>
      <c r="E163" s="82"/>
      <c r="F163" s="83"/>
      <c r="G163" s="84"/>
      <c r="H163" s="82"/>
      <c r="I163" s="228"/>
      <c r="J163" s="192">
        <v>40263</v>
      </c>
      <c r="K163" s="87">
        <v>46860000</v>
      </c>
      <c r="L163" s="88">
        <f>L162+K163</f>
        <v>980460000</v>
      </c>
      <c r="M163" s="177" t="s">
        <v>52</v>
      </c>
    </row>
    <row r="164" spans="1:13" ht="28.5" customHeight="1">
      <c r="A164" s="80"/>
      <c r="B164" s="148">
        <v>10500</v>
      </c>
      <c r="C164" s="81"/>
      <c r="D164" s="82"/>
      <c r="E164" s="82"/>
      <c r="F164" s="83"/>
      <c r="G164" s="84"/>
      <c r="H164" s="82"/>
      <c r="I164" s="228"/>
      <c r="J164" s="192">
        <v>40345</v>
      </c>
      <c r="K164" s="87">
        <v>156050000</v>
      </c>
      <c r="L164" s="88">
        <f>L163+K164</f>
        <v>1136510000</v>
      </c>
      <c r="M164" s="177" t="s">
        <v>335</v>
      </c>
    </row>
    <row r="165" spans="1:13" ht="28.5" customHeight="1">
      <c r="A165" s="80"/>
      <c r="B165" s="148">
        <v>10500</v>
      </c>
      <c r="C165" s="81"/>
      <c r="D165" s="82"/>
      <c r="E165" s="82"/>
      <c r="F165" s="83"/>
      <c r="G165" s="84"/>
      <c r="H165" s="82"/>
      <c r="I165" s="228"/>
      <c r="J165" s="192">
        <v>40373</v>
      </c>
      <c r="K165" s="87">
        <v>-191610000</v>
      </c>
      <c r="L165" s="88">
        <f t="shared" ref="L165" si="21">L164+K165</f>
        <v>944900000</v>
      </c>
      <c r="M165" s="177" t="s">
        <v>52</v>
      </c>
    </row>
    <row r="166" spans="1:13" ht="28.5" customHeight="1">
      <c r="A166" s="80"/>
      <c r="B166" s="148">
        <v>10500</v>
      </c>
      <c r="C166" s="81"/>
      <c r="D166" s="82"/>
      <c r="E166" s="82"/>
      <c r="F166" s="83"/>
      <c r="G166" s="84"/>
      <c r="H166" s="82"/>
      <c r="I166" s="228"/>
      <c r="J166" s="192">
        <v>40375</v>
      </c>
      <c r="K166" s="87">
        <v>23710000</v>
      </c>
      <c r="L166" s="88">
        <f>L165+K166</f>
        <v>968610000</v>
      </c>
      <c r="M166" s="177" t="s">
        <v>335</v>
      </c>
    </row>
    <row r="167" spans="1:13" ht="28.5" customHeight="1">
      <c r="A167" s="80"/>
      <c r="B167" s="148">
        <v>10500</v>
      </c>
      <c r="C167" s="81"/>
      <c r="D167" s="82"/>
      <c r="E167" s="82"/>
      <c r="F167" s="83"/>
      <c r="G167" s="84"/>
      <c r="H167" s="82"/>
      <c r="I167" s="228"/>
      <c r="J167" s="192">
        <v>40436</v>
      </c>
      <c r="K167" s="87">
        <v>100000</v>
      </c>
      <c r="L167" s="88">
        <f>L166+K167</f>
        <v>968710000</v>
      </c>
      <c r="M167" s="177" t="s">
        <v>370</v>
      </c>
    </row>
    <row r="168" spans="1:13" ht="28.5" customHeight="1">
      <c r="A168" s="80"/>
      <c r="B168" s="148">
        <v>10500</v>
      </c>
      <c r="C168" s="81"/>
      <c r="D168" s="82"/>
      <c r="E168" s="82"/>
      <c r="F168" s="83"/>
      <c r="G168" s="84"/>
      <c r="H168" s="82"/>
      <c r="I168" s="228"/>
      <c r="J168" s="192">
        <v>40451</v>
      </c>
      <c r="K168" s="87">
        <v>3742740</v>
      </c>
      <c r="L168" s="88">
        <f t="shared" ref="L168:L169" si="22">L167+K168</f>
        <v>972452740</v>
      </c>
      <c r="M168" s="177" t="s">
        <v>52</v>
      </c>
    </row>
    <row r="169" spans="1:13" ht="28.5" customHeight="1">
      <c r="A169" s="80"/>
      <c r="B169" s="148">
        <v>10500</v>
      </c>
      <c r="C169" s="81"/>
      <c r="D169" s="82"/>
      <c r="E169" s="82"/>
      <c r="F169" s="83"/>
      <c r="G169" s="84"/>
      <c r="H169" s="82"/>
      <c r="I169" s="228"/>
      <c r="J169" s="192">
        <v>40466</v>
      </c>
      <c r="K169" s="87">
        <v>170800000</v>
      </c>
      <c r="L169" s="88">
        <f t="shared" si="22"/>
        <v>1143252740</v>
      </c>
      <c r="M169" s="177" t="s">
        <v>361</v>
      </c>
    </row>
    <row r="170" spans="1:13" ht="28.5" customHeight="1">
      <c r="A170" s="80"/>
      <c r="B170" s="148">
        <v>10500</v>
      </c>
      <c r="C170" s="81"/>
      <c r="D170" s="82"/>
      <c r="E170" s="82"/>
      <c r="F170" s="83"/>
      <c r="G170" s="84"/>
      <c r="H170" s="82"/>
      <c r="I170" s="228"/>
      <c r="J170" s="192">
        <v>40549</v>
      </c>
      <c r="K170" s="89">
        <v>-1020</v>
      </c>
      <c r="L170" s="88">
        <f t="shared" ref="L170:L178" si="23">L169+K170</f>
        <v>1143251720</v>
      </c>
      <c r="M170" s="177" t="s">
        <v>52</v>
      </c>
    </row>
    <row r="171" spans="1:13" ht="28.5" customHeight="1">
      <c r="A171" s="80"/>
      <c r="B171" s="148">
        <v>10500</v>
      </c>
      <c r="C171" s="81"/>
      <c r="D171" s="82"/>
      <c r="E171" s="82"/>
      <c r="F171" s="83"/>
      <c r="G171" s="84"/>
      <c r="H171" s="82"/>
      <c r="I171" s="228"/>
      <c r="J171" s="192">
        <v>40590</v>
      </c>
      <c r="K171" s="89">
        <v>900000</v>
      </c>
      <c r="L171" s="88">
        <f t="shared" si="23"/>
        <v>1144151720</v>
      </c>
      <c r="M171" s="177" t="s">
        <v>361</v>
      </c>
    </row>
    <row r="172" spans="1:13" ht="28.5" customHeight="1">
      <c r="A172" s="80"/>
      <c r="B172" s="148">
        <v>10500</v>
      </c>
      <c r="C172" s="81"/>
      <c r="D172" s="82"/>
      <c r="E172" s="82"/>
      <c r="F172" s="83"/>
      <c r="G172" s="84"/>
      <c r="H172" s="82"/>
      <c r="I172" s="228"/>
      <c r="J172" s="192">
        <v>40632</v>
      </c>
      <c r="K172" s="89">
        <v>-1114</v>
      </c>
      <c r="L172" s="88">
        <f t="shared" si="23"/>
        <v>1144150606</v>
      </c>
      <c r="M172" s="177" t="s">
        <v>504</v>
      </c>
    </row>
    <row r="173" spans="1:13" ht="28.5" customHeight="1">
      <c r="A173" s="80"/>
      <c r="B173" s="148">
        <v>10500</v>
      </c>
      <c r="C173" s="81"/>
      <c r="D173" s="82"/>
      <c r="E173" s="82"/>
      <c r="F173" s="83"/>
      <c r="G173" s="84"/>
      <c r="H173" s="82"/>
      <c r="I173" s="228"/>
      <c r="J173" s="192">
        <v>40723</v>
      </c>
      <c r="K173" s="89">
        <v>-10044</v>
      </c>
      <c r="L173" s="88">
        <f t="shared" si="23"/>
        <v>1144140562</v>
      </c>
      <c r="M173" s="177" t="s">
        <v>504</v>
      </c>
    </row>
    <row r="174" spans="1:13" ht="28.5" customHeight="1">
      <c r="A174" s="80"/>
      <c r="B174" s="148">
        <v>10500</v>
      </c>
      <c r="C174" s="81"/>
      <c r="D174" s="82"/>
      <c r="E174" s="82"/>
      <c r="F174" s="83"/>
      <c r="G174" s="84"/>
      <c r="H174" s="82"/>
      <c r="I174" s="228"/>
      <c r="J174" s="192">
        <v>40830</v>
      </c>
      <c r="K174" s="89">
        <v>-100000</v>
      </c>
      <c r="L174" s="88">
        <f t="shared" si="23"/>
        <v>1144040562</v>
      </c>
      <c r="M174" s="177" t="s">
        <v>361</v>
      </c>
    </row>
    <row r="175" spans="1:13" ht="28.5" customHeight="1">
      <c r="A175" s="80"/>
      <c r="B175" s="148">
        <v>10500</v>
      </c>
      <c r="C175" s="81"/>
      <c r="D175" s="82"/>
      <c r="E175" s="82"/>
      <c r="F175" s="83"/>
      <c r="G175" s="84"/>
      <c r="H175" s="82"/>
      <c r="I175" s="228"/>
      <c r="J175" s="192">
        <v>40921</v>
      </c>
      <c r="K175" s="89">
        <v>194800000</v>
      </c>
      <c r="L175" s="88">
        <f t="shared" si="23"/>
        <v>1338840562</v>
      </c>
      <c r="M175" s="177" t="s">
        <v>361</v>
      </c>
    </row>
    <row r="176" spans="1:13" ht="28.5" customHeight="1">
      <c r="A176" s="80"/>
      <c r="B176" s="148">
        <v>10500</v>
      </c>
      <c r="C176" s="81"/>
      <c r="D176" s="82"/>
      <c r="E176" s="82"/>
      <c r="F176" s="83"/>
      <c r="G176" s="84"/>
      <c r="H176" s="82"/>
      <c r="I176" s="228"/>
      <c r="J176" s="192">
        <v>40955</v>
      </c>
      <c r="K176" s="89">
        <v>400000</v>
      </c>
      <c r="L176" s="88">
        <f t="shared" si="23"/>
        <v>1339240562</v>
      </c>
      <c r="M176" s="177" t="s">
        <v>361</v>
      </c>
    </row>
    <row r="177" spans="1:13" ht="28.5" customHeight="1">
      <c r="A177" s="80"/>
      <c r="B177" s="148">
        <v>10500</v>
      </c>
      <c r="C177" s="81"/>
      <c r="D177" s="82"/>
      <c r="E177" s="82"/>
      <c r="F177" s="83"/>
      <c r="G177" s="84"/>
      <c r="H177" s="82"/>
      <c r="I177" s="228"/>
      <c r="J177" s="192">
        <v>40983</v>
      </c>
      <c r="K177" s="89">
        <v>100000</v>
      </c>
      <c r="L177" s="88">
        <f t="shared" si="23"/>
        <v>1339340562</v>
      </c>
      <c r="M177" s="177" t="s">
        <v>361</v>
      </c>
    </row>
    <row r="178" spans="1:13" ht="28.5" customHeight="1">
      <c r="A178" s="80"/>
      <c r="B178" s="148">
        <v>10500</v>
      </c>
      <c r="C178" s="81"/>
      <c r="D178" s="82"/>
      <c r="E178" s="82"/>
      <c r="F178" s="83"/>
      <c r="G178" s="84"/>
      <c r="H178" s="82"/>
      <c r="I178" s="228"/>
      <c r="J178" s="192">
        <v>41045</v>
      </c>
      <c r="K178" s="89">
        <v>123530000</v>
      </c>
      <c r="L178" s="88">
        <f t="shared" si="23"/>
        <v>1462870562</v>
      </c>
      <c r="M178" s="177" t="s">
        <v>361</v>
      </c>
    </row>
    <row r="179" spans="1:13" ht="28.5" customHeight="1">
      <c r="A179" s="297" t="s">
        <v>303</v>
      </c>
      <c r="B179" s="91" t="s">
        <v>161</v>
      </c>
      <c r="C179" s="91" t="s">
        <v>162</v>
      </c>
      <c r="D179" s="92" t="s">
        <v>100</v>
      </c>
      <c r="E179" s="92" t="s">
        <v>12</v>
      </c>
      <c r="F179" s="93" t="s">
        <v>149</v>
      </c>
      <c r="G179" s="94">
        <v>798900000</v>
      </c>
      <c r="H179" s="92" t="s">
        <v>72</v>
      </c>
      <c r="I179" s="220"/>
      <c r="J179" s="192">
        <v>39976</v>
      </c>
      <c r="K179" s="87">
        <v>5540000</v>
      </c>
      <c r="L179" s="88">
        <f>G179+K179</f>
        <v>804440000</v>
      </c>
      <c r="M179" s="177" t="s">
        <v>52</v>
      </c>
    </row>
    <row r="180" spans="1:13" ht="28.5" customHeight="1">
      <c r="A180" s="298"/>
      <c r="B180" s="148">
        <v>10512</v>
      </c>
      <c r="C180" s="81"/>
      <c r="D180" s="82"/>
      <c r="E180" s="82"/>
      <c r="F180" s="83"/>
      <c r="G180" s="84"/>
      <c r="H180" s="82"/>
      <c r="I180" s="228"/>
      <c r="J180" s="192">
        <v>40086</v>
      </c>
      <c r="K180" s="87">
        <v>162680000</v>
      </c>
      <c r="L180" s="88">
        <f>L179+K180</f>
        <v>967120000</v>
      </c>
      <c r="M180" s="181" t="s">
        <v>220</v>
      </c>
    </row>
    <row r="181" spans="1:13" ht="28.5" customHeight="1">
      <c r="A181" s="291"/>
      <c r="B181" s="148">
        <v>10512</v>
      </c>
      <c r="C181" s="81"/>
      <c r="D181" s="82"/>
      <c r="E181" s="82"/>
      <c r="F181" s="83"/>
      <c r="G181" s="84"/>
      <c r="H181" s="82"/>
      <c r="I181" s="228"/>
      <c r="J181" s="192">
        <v>40177</v>
      </c>
      <c r="K181" s="87">
        <v>665510000</v>
      </c>
      <c r="L181" s="88">
        <f>L180+K181</f>
        <v>1632630000</v>
      </c>
      <c r="M181" s="177" t="s">
        <v>300</v>
      </c>
    </row>
    <row r="182" spans="1:13" ht="28.5" customHeight="1">
      <c r="A182" s="291"/>
      <c r="B182" s="148">
        <v>10512</v>
      </c>
      <c r="C182" s="81"/>
      <c r="D182" s="82"/>
      <c r="E182" s="82"/>
      <c r="F182" s="83"/>
      <c r="G182" s="84"/>
      <c r="H182" s="82"/>
      <c r="I182" s="228"/>
      <c r="J182" s="192">
        <v>40204</v>
      </c>
      <c r="K182" s="87">
        <v>800390000</v>
      </c>
      <c r="L182" s="88">
        <f>L181+K182</f>
        <v>2433020000</v>
      </c>
      <c r="M182" s="177" t="s">
        <v>302</v>
      </c>
    </row>
    <row r="183" spans="1:13" ht="28.5" customHeight="1">
      <c r="A183" s="291"/>
      <c r="B183" s="148">
        <v>10512</v>
      </c>
      <c r="C183" s="81"/>
      <c r="D183" s="82"/>
      <c r="E183" s="82"/>
      <c r="F183" s="83"/>
      <c r="G183" s="84"/>
      <c r="H183" s="82"/>
      <c r="I183" s="228"/>
      <c r="J183" s="192">
        <v>40263</v>
      </c>
      <c r="K183" s="87">
        <v>-829370000</v>
      </c>
      <c r="L183" s="88">
        <f>L182+K183</f>
        <v>1603650000</v>
      </c>
      <c r="M183" s="177" t="s">
        <v>52</v>
      </c>
    </row>
    <row r="184" spans="1:13" ht="28.5" customHeight="1">
      <c r="A184" s="291"/>
      <c r="B184" s="148">
        <v>10512</v>
      </c>
      <c r="C184" s="81"/>
      <c r="D184" s="82"/>
      <c r="E184" s="82"/>
      <c r="F184" s="83"/>
      <c r="G184" s="84"/>
      <c r="H184" s="82"/>
      <c r="I184" s="228"/>
      <c r="J184" s="192">
        <v>40373</v>
      </c>
      <c r="K184" s="87">
        <v>-366750000</v>
      </c>
      <c r="L184" s="88">
        <f t="shared" ref="L184:L191" si="24">L183+K184</f>
        <v>1236900000</v>
      </c>
      <c r="M184" s="177" t="s">
        <v>52</v>
      </c>
    </row>
    <row r="185" spans="1:13" ht="28.5" customHeight="1">
      <c r="A185" s="291"/>
      <c r="B185" s="148">
        <v>10512</v>
      </c>
      <c r="C185" s="81"/>
      <c r="D185" s="82"/>
      <c r="E185" s="82"/>
      <c r="F185" s="83"/>
      <c r="G185" s="84"/>
      <c r="H185" s="82"/>
      <c r="I185" s="228"/>
      <c r="J185" s="192">
        <v>40451</v>
      </c>
      <c r="K185" s="87">
        <v>95300000</v>
      </c>
      <c r="L185" s="88">
        <f t="shared" si="24"/>
        <v>1332200000</v>
      </c>
      <c r="M185" s="177" t="s">
        <v>460</v>
      </c>
    </row>
    <row r="186" spans="1:13" ht="28.5" customHeight="1">
      <c r="A186" s="291"/>
      <c r="B186" s="148">
        <v>10512</v>
      </c>
      <c r="C186" s="81"/>
      <c r="D186" s="82"/>
      <c r="E186" s="82"/>
      <c r="F186" s="83"/>
      <c r="G186" s="84"/>
      <c r="H186" s="82"/>
      <c r="I186" s="228"/>
      <c r="J186" s="192">
        <v>40451</v>
      </c>
      <c r="K186" s="87">
        <v>222941084</v>
      </c>
      <c r="L186" s="88">
        <f t="shared" si="24"/>
        <v>1555141084</v>
      </c>
      <c r="M186" s="177" t="s">
        <v>52</v>
      </c>
    </row>
    <row r="187" spans="1:13" ht="28.5" customHeight="1">
      <c r="A187" s="291"/>
      <c r="B187" s="148">
        <v>10512</v>
      </c>
      <c r="C187" s="81"/>
      <c r="D187" s="82"/>
      <c r="E187" s="82"/>
      <c r="F187" s="83"/>
      <c r="G187" s="84"/>
      <c r="H187" s="82"/>
      <c r="I187" s="228"/>
      <c r="J187" s="192">
        <v>40549</v>
      </c>
      <c r="K187" s="89">
        <v>-2199</v>
      </c>
      <c r="L187" s="88">
        <f t="shared" si="24"/>
        <v>1555138885</v>
      </c>
      <c r="M187" s="177" t="s">
        <v>52</v>
      </c>
    </row>
    <row r="188" spans="1:13" ht="28.5" customHeight="1">
      <c r="A188" s="291"/>
      <c r="B188" s="148">
        <v>10512</v>
      </c>
      <c r="C188" s="81"/>
      <c r="D188" s="82"/>
      <c r="E188" s="82"/>
      <c r="F188" s="83"/>
      <c r="G188" s="84"/>
      <c r="H188" s="82"/>
      <c r="I188" s="228"/>
      <c r="J188" s="192">
        <v>40632</v>
      </c>
      <c r="K188" s="89">
        <v>-2548</v>
      </c>
      <c r="L188" s="88">
        <f t="shared" si="24"/>
        <v>1555136337</v>
      </c>
      <c r="M188" s="177" t="s">
        <v>504</v>
      </c>
    </row>
    <row r="189" spans="1:13" ht="28.5" customHeight="1">
      <c r="A189" s="291"/>
      <c r="B189" s="148">
        <v>10512</v>
      </c>
      <c r="C189" s="81"/>
      <c r="D189" s="82"/>
      <c r="E189" s="82"/>
      <c r="F189" s="83"/>
      <c r="G189" s="84"/>
      <c r="H189" s="82"/>
      <c r="I189" s="228"/>
      <c r="J189" s="192">
        <v>40723</v>
      </c>
      <c r="K189" s="89">
        <v>-23337</v>
      </c>
      <c r="L189" s="88">
        <f t="shared" si="24"/>
        <v>1555113000</v>
      </c>
      <c r="M189" s="177" t="s">
        <v>504</v>
      </c>
    </row>
    <row r="190" spans="1:13" ht="28.5" customHeight="1">
      <c r="A190" s="80"/>
      <c r="B190" s="148">
        <v>10512</v>
      </c>
      <c r="C190" s="81"/>
      <c r="D190" s="82"/>
      <c r="E190" s="82"/>
      <c r="F190" s="83"/>
      <c r="G190" s="84"/>
      <c r="H190" s="82"/>
      <c r="I190" s="228"/>
      <c r="J190" s="192">
        <v>40771</v>
      </c>
      <c r="K190" s="89">
        <v>-300000</v>
      </c>
      <c r="L190" s="88">
        <f t="shared" si="24"/>
        <v>1554813000</v>
      </c>
      <c r="M190" s="177" t="s">
        <v>361</v>
      </c>
    </row>
    <row r="191" spans="1:13" ht="28.5" customHeight="1">
      <c r="A191" s="80"/>
      <c r="B191" s="148">
        <v>10512</v>
      </c>
      <c r="C191" s="81"/>
      <c r="D191" s="82"/>
      <c r="E191" s="82"/>
      <c r="F191" s="83"/>
      <c r="G191" s="84"/>
      <c r="H191" s="82"/>
      <c r="I191" s="228"/>
      <c r="J191" s="192">
        <v>40830</v>
      </c>
      <c r="K191" s="89">
        <v>-120700000</v>
      </c>
      <c r="L191" s="88">
        <f t="shared" si="24"/>
        <v>1434113000</v>
      </c>
      <c r="M191" s="177" t="s">
        <v>361</v>
      </c>
    </row>
    <row r="192" spans="1:13" ht="28.5" customHeight="1">
      <c r="A192" s="80"/>
      <c r="B192" s="148">
        <v>10512</v>
      </c>
      <c r="C192" s="81"/>
      <c r="D192" s="82"/>
      <c r="E192" s="82"/>
      <c r="F192" s="83"/>
      <c r="G192" s="84"/>
      <c r="H192" s="82"/>
      <c r="I192" s="228"/>
      <c r="J192" s="192">
        <v>40863</v>
      </c>
      <c r="K192" s="89">
        <v>-900000</v>
      </c>
      <c r="L192" s="88">
        <f>L191+K192</f>
        <v>1433213000</v>
      </c>
      <c r="M192" s="177" t="s">
        <v>361</v>
      </c>
    </row>
    <row r="193" spans="1:13" ht="28.5" customHeight="1">
      <c r="A193" s="80"/>
      <c r="B193" s="148">
        <v>10512</v>
      </c>
      <c r="C193" s="81"/>
      <c r="D193" s="82"/>
      <c r="E193" s="82"/>
      <c r="F193" s="83"/>
      <c r="G193" s="84"/>
      <c r="H193" s="82"/>
      <c r="I193" s="228"/>
      <c r="J193" s="192">
        <v>41045</v>
      </c>
      <c r="K193" s="89">
        <v>-200000</v>
      </c>
      <c r="L193" s="88">
        <f>L192+K193</f>
        <v>1433013000</v>
      </c>
      <c r="M193" s="177" t="s">
        <v>361</v>
      </c>
    </row>
    <row r="194" spans="1:13" ht="28.5" customHeight="1">
      <c r="A194" s="297" t="s">
        <v>303</v>
      </c>
      <c r="B194" s="91" t="s">
        <v>538</v>
      </c>
      <c r="C194" s="91" t="s">
        <v>162</v>
      </c>
      <c r="D194" s="92" t="s">
        <v>100</v>
      </c>
      <c r="E194" s="92" t="s">
        <v>12</v>
      </c>
      <c r="F194" s="93" t="s">
        <v>149</v>
      </c>
      <c r="G194" s="94">
        <v>1864000000</v>
      </c>
      <c r="H194" s="92" t="s">
        <v>72</v>
      </c>
      <c r="I194" s="220"/>
      <c r="J194" s="192">
        <v>39976</v>
      </c>
      <c r="K194" s="87">
        <v>3318840000</v>
      </c>
      <c r="L194" s="88">
        <f>G194+K194</f>
        <v>5182840000</v>
      </c>
      <c r="M194" s="177" t="s">
        <v>52</v>
      </c>
    </row>
    <row r="195" spans="1:13" ht="28.5" customHeight="1">
      <c r="A195" s="298"/>
      <c r="B195" s="148">
        <v>1000832</v>
      </c>
      <c r="C195" s="81"/>
      <c r="D195" s="82"/>
      <c r="E195" s="82"/>
      <c r="F195" s="83"/>
      <c r="G195" s="84"/>
      <c r="H195" s="82"/>
      <c r="I195" s="228"/>
      <c r="J195" s="192">
        <v>40086</v>
      </c>
      <c r="K195" s="87">
        <v>-717420000</v>
      </c>
      <c r="L195" s="88">
        <f t="shared" ref="L195:L204" si="25">L194+K195</f>
        <v>4465420000</v>
      </c>
      <c r="M195" s="181" t="s">
        <v>220</v>
      </c>
    </row>
    <row r="196" spans="1:13" ht="28.5" customHeight="1">
      <c r="A196" s="291"/>
      <c r="B196" s="148">
        <v>1000832</v>
      </c>
      <c r="C196" s="81"/>
      <c r="D196" s="82"/>
      <c r="E196" s="82"/>
      <c r="F196" s="83"/>
      <c r="G196" s="84"/>
      <c r="H196" s="82"/>
      <c r="I196" s="228"/>
      <c r="J196" s="192">
        <v>40177</v>
      </c>
      <c r="K196" s="87">
        <v>2290780000</v>
      </c>
      <c r="L196" s="88">
        <f t="shared" si="25"/>
        <v>6756200000</v>
      </c>
      <c r="M196" s="177" t="s">
        <v>300</v>
      </c>
    </row>
    <row r="197" spans="1:13" ht="28.5" customHeight="1">
      <c r="A197" s="291"/>
      <c r="B197" s="148">
        <v>1000832</v>
      </c>
      <c r="C197" s="81"/>
      <c r="D197" s="82"/>
      <c r="E197" s="82"/>
      <c r="F197" s="83"/>
      <c r="G197" s="84"/>
      <c r="H197" s="82"/>
      <c r="I197" s="228"/>
      <c r="J197" s="192">
        <v>40204</v>
      </c>
      <c r="K197" s="87">
        <v>450100000</v>
      </c>
      <c r="L197" s="88">
        <f t="shared" si="25"/>
        <v>7206300000</v>
      </c>
      <c r="M197" s="177" t="s">
        <v>302</v>
      </c>
    </row>
    <row r="198" spans="1:13" ht="28.5" customHeight="1">
      <c r="A198" s="291"/>
      <c r="B198" s="148">
        <v>1000832</v>
      </c>
      <c r="C198" s="81"/>
      <c r="D198" s="82"/>
      <c r="E198" s="82"/>
      <c r="F198" s="83"/>
      <c r="G198" s="84"/>
      <c r="H198" s="82"/>
      <c r="I198" s="228"/>
      <c r="J198" s="192">
        <v>40263</v>
      </c>
      <c r="K198" s="87">
        <v>905010000</v>
      </c>
      <c r="L198" s="88">
        <f t="shared" si="25"/>
        <v>8111310000</v>
      </c>
      <c r="M198" s="177" t="s">
        <v>52</v>
      </c>
    </row>
    <row r="199" spans="1:13" ht="28.5" customHeight="1">
      <c r="A199" s="291"/>
      <c r="B199" s="148">
        <v>1000832</v>
      </c>
      <c r="C199" s="81"/>
      <c r="D199" s="82"/>
      <c r="E199" s="82"/>
      <c r="F199" s="83"/>
      <c r="G199" s="84"/>
      <c r="H199" s="82"/>
      <c r="I199" s="228"/>
      <c r="J199" s="192">
        <v>40287</v>
      </c>
      <c r="K199" s="87">
        <v>10280000</v>
      </c>
      <c r="L199" s="88">
        <f t="shared" si="25"/>
        <v>8121590000</v>
      </c>
      <c r="M199" s="177" t="s">
        <v>323</v>
      </c>
    </row>
    <row r="200" spans="1:13" ht="28.5" customHeight="1">
      <c r="A200" s="291"/>
      <c r="B200" s="148">
        <v>1000832</v>
      </c>
      <c r="C200" s="81"/>
      <c r="D200" s="82"/>
      <c r="E200" s="82"/>
      <c r="F200" s="83"/>
      <c r="G200" s="84"/>
      <c r="H200" s="82"/>
      <c r="I200" s="228"/>
      <c r="J200" s="192">
        <v>40345</v>
      </c>
      <c r="K200" s="87">
        <v>286510000</v>
      </c>
      <c r="L200" s="88">
        <f t="shared" si="25"/>
        <v>8408100000</v>
      </c>
      <c r="M200" s="177" t="s">
        <v>323</v>
      </c>
    </row>
    <row r="201" spans="1:13" ht="28.5" customHeight="1">
      <c r="A201" s="291"/>
      <c r="B201" s="148">
        <v>1000832</v>
      </c>
      <c r="C201" s="81"/>
      <c r="D201" s="82"/>
      <c r="E201" s="82"/>
      <c r="F201" s="83"/>
      <c r="G201" s="84"/>
      <c r="H201" s="82"/>
      <c r="I201" s="228"/>
      <c r="J201" s="192">
        <v>40373</v>
      </c>
      <c r="K201" s="87">
        <v>-1787300000</v>
      </c>
      <c r="L201" s="88">
        <f t="shared" si="25"/>
        <v>6620800000</v>
      </c>
      <c r="M201" s="177" t="s">
        <v>52</v>
      </c>
    </row>
    <row r="202" spans="1:13" ht="28.5" customHeight="1">
      <c r="A202" s="291"/>
      <c r="B202" s="148">
        <v>1000832</v>
      </c>
      <c r="C202" s="81"/>
      <c r="D202" s="82"/>
      <c r="E202" s="82"/>
      <c r="F202" s="83"/>
      <c r="G202" s="84"/>
      <c r="H202" s="82"/>
      <c r="I202" s="228"/>
      <c r="J202" s="192">
        <v>40451</v>
      </c>
      <c r="K202" s="87">
        <v>105500000</v>
      </c>
      <c r="L202" s="88">
        <f t="shared" si="25"/>
        <v>6726300000</v>
      </c>
      <c r="M202" s="177" t="s">
        <v>460</v>
      </c>
    </row>
    <row r="203" spans="1:13" ht="28.5" customHeight="1">
      <c r="A203" s="291"/>
      <c r="B203" s="148">
        <v>1000832</v>
      </c>
      <c r="C203" s="81"/>
      <c r="D203" s="82"/>
      <c r="E203" s="82"/>
      <c r="F203" s="83"/>
      <c r="G203" s="84"/>
      <c r="H203" s="82"/>
      <c r="I203" s="228"/>
      <c r="J203" s="192">
        <v>40451</v>
      </c>
      <c r="K203" s="87">
        <v>-614527362</v>
      </c>
      <c r="L203" s="88">
        <f t="shared" si="25"/>
        <v>6111772638</v>
      </c>
      <c r="M203" s="177" t="s">
        <v>52</v>
      </c>
    </row>
    <row r="204" spans="1:13" ht="28.5" customHeight="1">
      <c r="A204" s="80"/>
      <c r="B204" s="148">
        <v>1000832</v>
      </c>
      <c r="C204" s="81"/>
      <c r="D204" s="82"/>
      <c r="E204" s="82"/>
      <c r="F204" s="83"/>
      <c r="G204" s="84"/>
      <c r="H204" s="82"/>
      <c r="I204" s="228"/>
      <c r="J204" s="192">
        <v>40527</v>
      </c>
      <c r="K204" s="89">
        <v>236000000</v>
      </c>
      <c r="L204" s="88">
        <f t="shared" si="25"/>
        <v>6347772638</v>
      </c>
      <c r="M204" s="177" t="s">
        <v>52</v>
      </c>
    </row>
    <row r="205" spans="1:13" ht="28.5" customHeight="1">
      <c r="A205" s="80"/>
      <c r="B205" s="148">
        <v>1000832</v>
      </c>
      <c r="C205" s="81"/>
      <c r="D205" s="82"/>
      <c r="E205" s="82"/>
      <c r="F205" s="83"/>
      <c r="G205" s="84"/>
      <c r="H205" s="82"/>
      <c r="I205" s="228"/>
      <c r="J205" s="192">
        <v>40549</v>
      </c>
      <c r="K205" s="89">
        <v>-8012</v>
      </c>
      <c r="L205" s="88">
        <f t="shared" ref="L205:L217" si="26">L204+K205</f>
        <v>6347764626</v>
      </c>
      <c r="M205" s="177" t="s">
        <v>52</v>
      </c>
    </row>
    <row r="206" spans="1:13" ht="28.5" customHeight="1">
      <c r="A206" s="80"/>
      <c r="B206" s="148">
        <v>1000832</v>
      </c>
      <c r="C206" s="81"/>
      <c r="D206" s="82"/>
      <c r="E206" s="82"/>
      <c r="F206" s="83"/>
      <c r="G206" s="84"/>
      <c r="H206" s="82"/>
      <c r="I206" s="228"/>
      <c r="J206" s="192">
        <v>40590</v>
      </c>
      <c r="K206" s="89">
        <v>1800000</v>
      </c>
      <c r="L206" s="88">
        <f t="shared" si="26"/>
        <v>6349564626</v>
      </c>
      <c r="M206" s="177" t="s">
        <v>361</v>
      </c>
    </row>
    <row r="207" spans="1:13" ht="28.5" customHeight="1">
      <c r="A207" s="80"/>
      <c r="B207" s="148">
        <v>1000832</v>
      </c>
      <c r="C207" s="81"/>
      <c r="D207" s="82"/>
      <c r="E207" s="82"/>
      <c r="F207" s="83"/>
      <c r="G207" s="84"/>
      <c r="H207" s="82"/>
      <c r="I207" s="228"/>
      <c r="J207" s="192">
        <v>40618</v>
      </c>
      <c r="K207" s="89">
        <v>100000</v>
      </c>
      <c r="L207" s="88">
        <f t="shared" si="26"/>
        <v>6349664626</v>
      </c>
      <c r="M207" s="177" t="s">
        <v>361</v>
      </c>
    </row>
    <row r="208" spans="1:13" ht="28.5" customHeight="1">
      <c r="A208" s="80"/>
      <c r="B208" s="148">
        <v>1000832</v>
      </c>
      <c r="C208" s="81"/>
      <c r="D208" s="82"/>
      <c r="E208" s="82"/>
      <c r="F208" s="83"/>
      <c r="G208" s="84"/>
      <c r="H208" s="82"/>
      <c r="I208" s="228"/>
      <c r="J208" s="192">
        <v>40632</v>
      </c>
      <c r="K208" s="89">
        <v>-9190</v>
      </c>
      <c r="L208" s="88">
        <f t="shared" si="26"/>
        <v>6349655436</v>
      </c>
      <c r="M208" s="177" t="s">
        <v>504</v>
      </c>
    </row>
    <row r="209" spans="1:13" ht="28.5" customHeight="1">
      <c r="A209" s="80"/>
      <c r="B209" s="148">
        <v>1000832</v>
      </c>
      <c r="C209" s="81"/>
      <c r="D209" s="82"/>
      <c r="E209" s="82"/>
      <c r="F209" s="83"/>
      <c r="G209" s="84"/>
      <c r="H209" s="82"/>
      <c r="I209" s="228"/>
      <c r="J209" s="192">
        <v>40646</v>
      </c>
      <c r="K209" s="89">
        <v>200000</v>
      </c>
      <c r="L209" s="88">
        <f t="shared" si="26"/>
        <v>6349855436</v>
      </c>
      <c r="M209" s="177" t="s">
        <v>361</v>
      </c>
    </row>
    <row r="210" spans="1:13" ht="28.5" customHeight="1">
      <c r="A210" s="80"/>
      <c r="B210" s="148">
        <v>1000832</v>
      </c>
      <c r="C210" s="81"/>
      <c r="D210" s="82"/>
      <c r="E210" s="82"/>
      <c r="F210" s="83"/>
      <c r="G210" s="84"/>
      <c r="H210" s="82"/>
      <c r="I210" s="228"/>
      <c r="J210" s="192">
        <v>40676</v>
      </c>
      <c r="K210" s="89">
        <v>300000</v>
      </c>
      <c r="L210" s="88">
        <f t="shared" si="26"/>
        <v>6350155436</v>
      </c>
      <c r="M210" s="177" t="s">
        <v>361</v>
      </c>
    </row>
    <row r="211" spans="1:13" ht="28.5" customHeight="1">
      <c r="A211" s="80"/>
      <c r="B211" s="148">
        <v>1000832</v>
      </c>
      <c r="C211" s="81"/>
      <c r="D211" s="82"/>
      <c r="E211" s="82"/>
      <c r="F211" s="83"/>
      <c r="G211" s="84"/>
      <c r="H211" s="82"/>
      <c r="I211" s="228"/>
      <c r="J211" s="192">
        <v>40710</v>
      </c>
      <c r="K211" s="89">
        <v>-1000000</v>
      </c>
      <c r="L211" s="88">
        <f t="shared" si="26"/>
        <v>6349155436</v>
      </c>
      <c r="M211" s="177" t="s">
        <v>361</v>
      </c>
    </row>
    <row r="212" spans="1:13" ht="28.5" customHeight="1">
      <c r="A212" s="80"/>
      <c r="B212" s="148">
        <v>1000832</v>
      </c>
      <c r="C212" s="81"/>
      <c r="D212" s="82"/>
      <c r="E212" s="82"/>
      <c r="F212" s="83"/>
      <c r="G212" s="84"/>
      <c r="H212" s="82"/>
      <c r="I212" s="228"/>
      <c r="J212" s="192">
        <v>40723</v>
      </c>
      <c r="K212" s="89">
        <v>-82347</v>
      </c>
      <c r="L212" s="88">
        <f t="shared" si="26"/>
        <v>6349073089</v>
      </c>
      <c r="M212" s="177" t="s">
        <v>504</v>
      </c>
    </row>
    <row r="213" spans="1:13" ht="28.5" customHeight="1">
      <c r="A213" s="80"/>
      <c r="B213" s="148">
        <v>1000832</v>
      </c>
      <c r="C213" s="81"/>
      <c r="D213" s="82"/>
      <c r="E213" s="82"/>
      <c r="F213" s="83"/>
      <c r="G213" s="84"/>
      <c r="H213" s="82"/>
      <c r="I213" s="228"/>
      <c r="J213" s="192">
        <v>40738</v>
      </c>
      <c r="K213" s="89">
        <v>-200000</v>
      </c>
      <c r="L213" s="88">
        <f t="shared" si="26"/>
        <v>6348873089</v>
      </c>
      <c r="M213" s="177" t="s">
        <v>361</v>
      </c>
    </row>
    <row r="214" spans="1:13" ht="28.5" customHeight="1">
      <c r="A214" s="80"/>
      <c r="B214" s="148">
        <v>1000832</v>
      </c>
      <c r="C214" s="81"/>
      <c r="D214" s="82"/>
      <c r="E214" s="82"/>
      <c r="F214" s="83"/>
      <c r="G214" s="84"/>
      <c r="H214" s="82"/>
      <c r="I214" s="228"/>
      <c r="J214" s="192">
        <v>40771</v>
      </c>
      <c r="K214" s="89">
        <v>-3400000</v>
      </c>
      <c r="L214" s="88">
        <f t="shared" si="26"/>
        <v>6345473089</v>
      </c>
      <c r="M214" s="177" t="s">
        <v>361</v>
      </c>
    </row>
    <row r="215" spans="1:13" ht="28.5" customHeight="1">
      <c r="A215" s="80"/>
      <c r="B215" s="148">
        <v>1000832</v>
      </c>
      <c r="C215" s="81"/>
      <c r="D215" s="82"/>
      <c r="E215" s="82"/>
      <c r="F215" s="83"/>
      <c r="G215" s="84"/>
      <c r="H215" s="82"/>
      <c r="I215" s="234"/>
      <c r="J215" s="192">
        <v>40801</v>
      </c>
      <c r="K215" s="89">
        <v>-1400000</v>
      </c>
      <c r="L215" s="88">
        <f t="shared" si="26"/>
        <v>6344073089</v>
      </c>
      <c r="M215" s="177" t="s">
        <v>361</v>
      </c>
    </row>
    <row r="216" spans="1:13" ht="28.5" customHeight="1">
      <c r="A216" s="80"/>
      <c r="B216" s="148">
        <v>1000832</v>
      </c>
      <c r="C216" s="81"/>
      <c r="D216" s="82"/>
      <c r="E216" s="82"/>
      <c r="F216" s="83"/>
      <c r="G216" s="84"/>
      <c r="H216" s="82"/>
      <c r="I216" s="234"/>
      <c r="J216" s="192">
        <v>40830</v>
      </c>
      <c r="K216" s="89">
        <v>120600000</v>
      </c>
      <c r="L216" s="88">
        <f t="shared" si="26"/>
        <v>6464673089</v>
      </c>
      <c r="M216" s="177" t="s">
        <v>361</v>
      </c>
    </row>
    <row r="217" spans="1:13" ht="28.5" customHeight="1">
      <c r="A217" s="80"/>
      <c r="B217" s="148">
        <v>1000832</v>
      </c>
      <c r="C217" s="81"/>
      <c r="D217" s="82"/>
      <c r="E217" s="82"/>
      <c r="F217" s="83"/>
      <c r="G217" s="84"/>
      <c r="H217" s="82"/>
      <c r="I217" s="234"/>
      <c r="J217" s="192">
        <v>40835</v>
      </c>
      <c r="K217" s="89">
        <v>317956289.38</v>
      </c>
      <c r="L217" s="88">
        <f t="shared" si="26"/>
        <v>6782629378.3800001</v>
      </c>
      <c r="M217" s="177" t="s">
        <v>527</v>
      </c>
    </row>
    <row r="218" spans="1:13" ht="28.5" customHeight="1">
      <c r="A218" s="80"/>
      <c r="B218" s="148">
        <v>1000832</v>
      </c>
      <c r="C218" s="81"/>
      <c r="D218" s="82"/>
      <c r="E218" s="82"/>
      <c r="F218" s="83"/>
      <c r="G218" s="84"/>
      <c r="H218" s="82"/>
      <c r="I218" s="234"/>
      <c r="J218" s="192">
        <v>40863</v>
      </c>
      <c r="K218" s="89">
        <v>800000</v>
      </c>
      <c r="L218" s="88">
        <f t="shared" ref="L218:L223" si="27">L217+K218</f>
        <v>6783429378.3800001</v>
      </c>
      <c r="M218" s="177" t="s">
        <v>361</v>
      </c>
    </row>
    <row r="219" spans="1:13" ht="28.5" customHeight="1">
      <c r="A219" s="80"/>
      <c r="B219" s="148">
        <v>1000832</v>
      </c>
      <c r="C219" s="81"/>
      <c r="D219" s="82"/>
      <c r="E219" s="82"/>
      <c r="F219" s="83"/>
      <c r="G219" s="84"/>
      <c r="H219" s="82"/>
      <c r="I219" s="234"/>
      <c r="J219" s="192">
        <v>40892</v>
      </c>
      <c r="K219" s="89">
        <v>-17600000</v>
      </c>
      <c r="L219" s="88">
        <f t="shared" si="27"/>
        <v>6765829378.3800001</v>
      </c>
      <c r="M219" s="177" t="s">
        <v>361</v>
      </c>
    </row>
    <row r="220" spans="1:13" ht="28.5" customHeight="1">
      <c r="A220" s="80"/>
      <c r="B220" s="148">
        <v>1000832</v>
      </c>
      <c r="C220" s="81"/>
      <c r="D220" s="82"/>
      <c r="E220" s="82"/>
      <c r="F220" s="83"/>
      <c r="G220" s="84"/>
      <c r="H220" s="82"/>
      <c r="I220" s="234"/>
      <c r="J220" s="192">
        <v>40955</v>
      </c>
      <c r="K220" s="89">
        <v>-2100000</v>
      </c>
      <c r="L220" s="88">
        <f t="shared" si="27"/>
        <v>6763729378.3800001</v>
      </c>
      <c r="M220" s="177" t="s">
        <v>361</v>
      </c>
    </row>
    <row r="221" spans="1:13" ht="28.5" customHeight="1">
      <c r="A221" s="80"/>
      <c r="B221" s="148">
        <v>1000832</v>
      </c>
      <c r="C221" s="81"/>
      <c r="D221" s="82"/>
      <c r="E221" s="82"/>
      <c r="F221" s="83"/>
      <c r="G221" s="84"/>
      <c r="H221" s="82"/>
      <c r="I221" s="234"/>
      <c r="J221" s="192">
        <v>40983</v>
      </c>
      <c r="K221" s="89">
        <v>-23900000</v>
      </c>
      <c r="L221" s="88">
        <f t="shared" si="27"/>
        <v>6739829378.3800001</v>
      </c>
      <c r="M221" s="177" t="s">
        <v>361</v>
      </c>
    </row>
    <row r="222" spans="1:13" ht="28.5" customHeight="1">
      <c r="A222" s="80"/>
      <c r="B222" s="148">
        <v>1000832</v>
      </c>
      <c r="C222" s="81"/>
      <c r="D222" s="82"/>
      <c r="E222" s="82"/>
      <c r="F222" s="83"/>
      <c r="G222" s="84"/>
      <c r="H222" s="82"/>
      <c r="I222" s="234"/>
      <c r="J222" s="192">
        <v>41015</v>
      </c>
      <c r="K222" s="89">
        <v>-63800000</v>
      </c>
      <c r="L222" s="88">
        <f t="shared" si="27"/>
        <v>6676029378.3800001</v>
      </c>
      <c r="M222" s="177" t="s">
        <v>361</v>
      </c>
    </row>
    <row r="223" spans="1:13" ht="28.5" customHeight="1">
      <c r="A223" s="80"/>
      <c r="B223" s="148">
        <v>1000832</v>
      </c>
      <c r="C223" s="81"/>
      <c r="D223" s="82"/>
      <c r="E223" s="82"/>
      <c r="F223" s="83"/>
      <c r="G223" s="84"/>
      <c r="H223" s="82"/>
      <c r="I223" s="234"/>
      <c r="J223" s="192">
        <v>41045</v>
      </c>
      <c r="K223" s="89">
        <v>20000</v>
      </c>
      <c r="L223" s="88">
        <f t="shared" si="27"/>
        <v>6676049378.3800001</v>
      </c>
      <c r="M223" s="177" t="s">
        <v>361</v>
      </c>
    </row>
    <row r="224" spans="1:13" ht="28.5" customHeight="1">
      <c r="A224" s="90">
        <v>39923</v>
      </c>
      <c r="B224" s="91" t="s">
        <v>164</v>
      </c>
      <c r="C224" s="91" t="s">
        <v>127</v>
      </c>
      <c r="D224" s="92" t="s">
        <v>112</v>
      </c>
      <c r="E224" s="92" t="s">
        <v>12</v>
      </c>
      <c r="F224" s="93" t="s">
        <v>149</v>
      </c>
      <c r="G224" s="94">
        <v>319000000</v>
      </c>
      <c r="H224" s="92" t="s">
        <v>72</v>
      </c>
      <c r="I224" s="236"/>
      <c r="J224" s="192">
        <v>39976</v>
      </c>
      <c r="K224" s="87">
        <v>128300000</v>
      </c>
      <c r="L224" s="88">
        <f>G224+K224</f>
        <v>447300000</v>
      </c>
      <c r="M224" s="177" t="s">
        <v>52</v>
      </c>
    </row>
    <row r="225" spans="1:13" ht="28.5" customHeight="1">
      <c r="A225" s="80"/>
      <c r="B225" s="148">
        <v>10316</v>
      </c>
      <c r="C225" s="81"/>
      <c r="D225" s="82"/>
      <c r="E225" s="82"/>
      <c r="F225" s="83"/>
      <c r="G225" s="84"/>
      <c r="H225" s="82"/>
      <c r="I225" s="228"/>
      <c r="J225" s="192">
        <v>40086</v>
      </c>
      <c r="K225" s="87">
        <v>46730000</v>
      </c>
      <c r="L225" s="88">
        <f>L224+K225</f>
        <v>494030000</v>
      </c>
      <c r="M225" s="181" t="s">
        <v>220</v>
      </c>
    </row>
    <row r="226" spans="1:13" ht="28.5" customHeight="1">
      <c r="A226" s="80"/>
      <c r="B226" s="148">
        <v>10316</v>
      </c>
      <c r="C226" s="81"/>
      <c r="D226" s="82"/>
      <c r="E226" s="82"/>
      <c r="F226" s="83"/>
      <c r="G226" s="84"/>
      <c r="H226" s="82"/>
      <c r="I226" s="228"/>
      <c r="J226" s="192">
        <v>40177</v>
      </c>
      <c r="K226" s="87">
        <v>145820000</v>
      </c>
      <c r="L226" s="88">
        <f>L225+K226</f>
        <v>639850000</v>
      </c>
      <c r="M226" s="177" t="s">
        <v>300</v>
      </c>
    </row>
    <row r="227" spans="1:13" ht="28.5" customHeight="1">
      <c r="A227" s="80"/>
      <c r="B227" s="148">
        <v>10316</v>
      </c>
      <c r="C227" s="81"/>
      <c r="D227" s="82"/>
      <c r="E227" s="82"/>
      <c r="F227" s="83"/>
      <c r="G227" s="84"/>
      <c r="H227" s="82"/>
      <c r="I227" s="228"/>
      <c r="J227" s="192">
        <v>40263</v>
      </c>
      <c r="K227" s="87">
        <v>-17440000</v>
      </c>
      <c r="L227" s="88">
        <f>L226+K227</f>
        <v>622410000</v>
      </c>
      <c r="M227" s="177" t="s">
        <v>52</v>
      </c>
    </row>
    <row r="228" spans="1:13" ht="28.5" customHeight="1">
      <c r="A228" s="80"/>
      <c r="B228" s="148">
        <v>10316</v>
      </c>
      <c r="C228" s="81"/>
      <c r="D228" s="82"/>
      <c r="E228" s="82"/>
      <c r="F228" s="83"/>
      <c r="G228" s="84"/>
      <c r="H228" s="82"/>
      <c r="I228" s="228"/>
      <c r="J228" s="192">
        <v>40373</v>
      </c>
      <c r="K228" s="87">
        <v>-73010000</v>
      </c>
      <c r="L228" s="88">
        <f t="shared" ref="L228:L231" si="28">L227+K228</f>
        <v>549400000</v>
      </c>
      <c r="M228" s="177" t="s">
        <v>52</v>
      </c>
    </row>
    <row r="229" spans="1:13" ht="28.5" customHeight="1">
      <c r="A229" s="80"/>
      <c r="B229" s="148">
        <v>10316</v>
      </c>
      <c r="C229" s="81"/>
      <c r="D229" s="82"/>
      <c r="E229" s="82"/>
      <c r="F229" s="83"/>
      <c r="G229" s="84"/>
      <c r="H229" s="82"/>
      <c r="I229" s="228"/>
      <c r="J229" s="192">
        <v>40451</v>
      </c>
      <c r="K229" s="87">
        <v>6700000</v>
      </c>
      <c r="L229" s="88">
        <f t="shared" si="28"/>
        <v>556100000</v>
      </c>
      <c r="M229" s="177" t="s">
        <v>402</v>
      </c>
    </row>
    <row r="230" spans="1:13" ht="28.5" customHeight="1">
      <c r="A230" s="80"/>
      <c r="B230" s="148">
        <v>10316</v>
      </c>
      <c r="C230" s="81"/>
      <c r="D230" s="82"/>
      <c r="E230" s="82"/>
      <c r="F230" s="83"/>
      <c r="G230" s="84"/>
      <c r="H230" s="82"/>
      <c r="I230" s="228"/>
      <c r="J230" s="192">
        <v>40451</v>
      </c>
      <c r="K230" s="87">
        <v>-77126410</v>
      </c>
      <c r="L230" s="88">
        <f t="shared" si="28"/>
        <v>478973590</v>
      </c>
      <c r="M230" s="177" t="s">
        <v>52</v>
      </c>
    </row>
    <row r="231" spans="1:13" ht="28.5" customHeight="1">
      <c r="A231" s="80"/>
      <c r="B231" s="148">
        <v>10316</v>
      </c>
      <c r="C231" s="81"/>
      <c r="D231" s="82"/>
      <c r="E231" s="82"/>
      <c r="F231" s="83"/>
      <c r="G231" s="84"/>
      <c r="H231" s="82"/>
      <c r="I231" s="228"/>
      <c r="J231" s="192">
        <v>40527</v>
      </c>
      <c r="K231" s="89">
        <v>-314900000</v>
      </c>
      <c r="L231" s="88">
        <f t="shared" si="28"/>
        <v>164073590</v>
      </c>
      <c r="M231" s="177" t="s">
        <v>52</v>
      </c>
    </row>
    <row r="232" spans="1:13" ht="28.5" customHeight="1">
      <c r="A232" s="80"/>
      <c r="B232" s="148">
        <v>10316</v>
      </c>
      <c r="C232" s="81"/>
      <c r="D232" s="82"/>
      <c r="E232" s="82"/>
      <c r="F232" s="83"/>
      <c r="G232" s="84"/>
      <c r="H232" s="82"/>
      <c r="I232" s="228"/>
      <c r="J232" s="192">
        <v>40549</v>
      </c>
      <c r="K232" s="89">
        <v>-233</v>
      </c>
      <c r="L232" s="88">
        <f t="shared" ref="L232:L238" si="29">L231+K232</f>
        <v>164073357</v>
      </c>
      <c r="M232" s="177" t="s">
        <v>52</v>
      </c>
    </row>
    <row r="233" spans="1:13" ht="28.5" customHeight="1">
      <c r="A233" s="80"/>
      <c r="B233" s="148">
        <v>10316</v>
      </c>
      <c r="C233" s="81"/>
      <c r="D233" s="82"/>
      <c r="E233" s="82"/>
      <c r="F233" s="83"/>
      <c r="G233" s="84"/>
      <c r="H233" s="82"/>
      <c r="I233" s="228"/>
      <c r="J233" s="192">
        <v>40590</v>
      </c>
      <c r="K233" s="89">
        <v>-1900000</v>
      </c>
      <c r="L233" s="88">
        <f t="shared" si="29"/>
        <v>162173357</v>
      </c>
      <c r="M233" s="177" t="s">
        <v>361</v>
      </c>
    </row>
    <row r="234" spans="1:13" ht="28.5" customHeight="1">
      <c r="A234" s="80"/>
      <c r="B234" s="148">
        <v>10316</v>
      </c>
      <c r="C234" s="81"/>
      <c r="D234" s="82"/>
      <c r="E234" s="82"/>
      <c r="F234" s="83"/>
      <c r="G234" s="84"/>
      <c r="H234" s="82"/>
      <c r="I234" s="228"/>
      <c r="J234" s="192">
        <v>40618</v>
      </c>
      <c r="K234" s="89">
        <v>-400000</v>
      </c>
      <c r="L234" s="88">
        <f t="shared" si="29"/>
        <v>161773357</v>
      </c>
      <c r="M234" s="177" t="s">
        <v>361</v>
      </c>
    </row>
    <row r="235" spans="1:13" ht="28.5" customHeight="1">
      <c r="A235" s="80"/>
      <c r="B235" s="148">
        <v>10316</v>
      </c>
      <c r="C235" s="81"/>
      <c r="D235" s="82"/>
      <c r="E235" s="82"/>
      <c r="F235" s="83"/>
      <c r="G235" s="84"/>
      <c r="H235" s="82"/>
      <c r="I235" s="228"/>
      <c r="J235" s="192">
        <v>40632</v>
      </c>
      <c r="K235" s="89">
        <v>-278</v>
      </c>
      <c r="L235" s="88">
        <f t="shared" si="29"/>
        <v>161773079</v>
      </c>
      <c r="M235" s="177" t="s">
        <v>504</v>
      </c>
    </row>
    <row r="236" spans="1:13" ht="28.5" customHeight="1">
      <c r="A236" s="80"/>
      <c r="B236" s="148">
        <v>10316</v>
      </c>
      <c r="C236" s="81"/>
      <c r="D236" s="82"/>
      <c r="E236" s="82"/>
      <c r="F236" s="83"/>
      <c r="G236" s="84"/>
      <c r="H236" s="82"/>
      <c r="I236" s="228"/>
      <c r="J236" s="192">
        <v>40676</v>
      </c>
      <c r="K236" s="89">
        <v>-400000</v>
      </c>
      <c r="L236" s="88">
        <f t="shared" si="29"/>
        <v>161373079</v>
      </c>
      <c r="M236" s="177" t="s">
        <v>361</v>
      </c>
    </row>
    <row r="237" spans="1:13" ht="28.5" customHeight="1">
      <c r="A237" s="80"/>
      <c r="B237" s="148">
        <v>10316</v>
      </c>
      <c r="C237" s="81"/>
      <c r="D237" s="82"/>
      <c r="E237" s="82"/>
      <c r="F237" s="83"/>
      <c r="G237" s="84"/>
      <c r="H237" s="82"/>
      <c r="I237" s="234"/>
      <c r="J237" s="192">
        <v>40723</v>
      </c>
      <c r="K237" s="89">
        <v>-2625</v>
      </c>
      <c r="L237" s="88">
        <f t="shared" si="29"/>
        <v>161370454</v>
      </c>
      <c r="M237" s="177" t="s">
        <v>504</v>
      </c>
    </row>
    <row r="238" spans="1:13" ht="28.5" customHeight="1">
      <c r="A238" s="80"/>
      <c r="B238" s="148">
        <v>10316</v>
      </c>
      <c r="C238" s="81"/>
      <c r="D238" s="82"/>
      <c r="E238" s="82"/>
      <c r="F238" s="83"/>
      <c r="G238" s="84"/>
      <c r="H238" s="82"/>
      <c r="I238" s="235">
        <v>13</v>
      </c>
      <c r="J238" s="192">
        <v>40835</v>
      </c>
      <c r="K238" s="89">
        <v>-155061221.47999999</v>
      </c>
      <c r="L238" s="88">
        <f t="shared" si="29"/>
        <v>6309232.5200000107</v>
      </c>
      <c r="M238" s="177" t="s">
        <v>182</v>
      </c>
    </row>
    <row r="239" spans="1:13" ht="28.5" customHeight="1">
      <c r="A239" s="90">
        <v>39923</v>
      </c>
      <c r="B239" s="91" t="s">
        <v>165</v>
      </c>
      <c r="C239" s="91" t="s">
        <v>166</v>
      </c>
      <c r="D239" s="92" t="s">
        <v>103</v>
      </c>
      <c r="E239" s="92" t="s">
        <v>12</v>
      </c>
      <c r="F239" s="93" t="s">
        <v>149</v>
      </c>
      <c r="G239" s="94">
        <v>366000000</v>
      </c>
      <c r="H239" s="92" t="s">
        <v>72</v>
      </c>
      <c r="I239" s="236"/>
      <c r="J239" s="192">
        <v>39976</v>
      </c>
      <c r="K239" s="87">
        <v>87130000</v>
      </c>
      <c r="L239" s="88">
        <f>G239+K239</f>
        <v>453130000</v>
      </c>
      <c r="M239" s="177" t="s">
        <v>52</v>
      </c>
    </row>
    <row r="240" spans="1:13" ht="28.5" customHeight="1">
      <c r="A240" s="80"/>
      <c r="B240" s="148">
        <v>10205</v>
      </c>
      <c r="C240" s="81"/>
      <c r="D240" s="82"/>
      <c r="E240" s="82"/>
      <c r="F240" s="83"/>
      <c r="G240" s="84"/>
      <c r="H240" s="82"/>
      <c r="I240" s="228"/>
      <c r="J240" s="192">
        <v>40086</v>
      </c>
      <c r="K240" s="87">
        <v>-249670000</v>
      </c>
      <c r="L240" s="88">
        <f t="shared" ref="L240:L246" si="30">L239+K240</f>
        <v>203460000</v>
      </c>
      <c r="M240" s="181" t="s">
        <v>220</v>
      </c>
    </row>
    <row r="241" spans="1:13" ht="28.5" customHeight="1">
      <c r="A241" s="80"/>
      <c r="B241" s="148">
        <v>10205</v>
      </c>
      <c r="C241" s="81"/>
      <c r="D241" s="82"/>
      <c r="E241" s="82"/>
      <c r="F241" s="83"/>
      <c r="G241" s="84"/>
      <c r="H241" s="82"/>
      <c r="I241" s="228"/>
      <c r="J241" s="192">
        <v>40177</v>
      </c>
      <c r="K241" s="87">
        <v>119700000</v>
      </c>
      <c r="L241" s="88">
        <f t="shared" si="30"/>
        <v>323160000</v>
      </c>
      <c r="M241" s="177" t="s">
        <v>300</v>
      </c>
    </row>
    <row r="242" spans="1:13" ht="28.5" customHeight="1">
      <c r="A242" s="80"/>
      <c r="B242" s="148">
        <v>10205</v>
      </c>
      <c r="C242" s="81"/>
      <c r="D242" s="82"/>
      <c r="E242" s="82"/>
      <c r="F242" s="83"/>
      <c r="G242" s="84"/>
      <c r="H242" s="82"/>
      <c r="I242" s="228"/>
      <c r="J242" s="192">
        <v>40263</v>
      </c>
      <c r="K242" s="87">
        <v>52270000</v>
      </c>
      <c r="L242" s="88">
        <f t="shared" si="30"/>
        <v>375430000</v>
      </c>
      <c r="M242" s="177" t="s">
        <v>52</v>
      </c>
    </row>
    <row r="243" spans="1:13" ht="28.5" customHeight="1">
      <c r="A243" s="80"/>
      <c r="B243" s="148">
        <v>10205</v>
      </c>
      <c r="C243" s="81"/>
      <c r="D243" s="82"/>
      <c r="E243" s="82"/>
      <c r="F243" s="83"/>
      <c r="G243" s="84"/>
      <c r="H243" s="82"/>
      <c r="I243" s="228"/>
      <c r="J243" s="192">
        <v>40287</v>
      </c>
      <c r="K243" s="87">
        <v>-10280000</v>
      </c>
      <c r="L243" s="88">
        <f t="shared" si="30"/>
        <v>365150000</v>
      </c>
      <c r="M243" s="177" t="s">
        <v>324</v>
      </c>
    </row>
    <row r="244" spans="1:13" ht="28.5" customHeight="1">
      <c r="A244" s="80"/>
      <c r="B244" s="148">
        <v>10205</v>
      </c>
      <c r="C244" s="81"/>
      <c r="D244" s="82"/>
      <c r="E244" s="82"/>
      <c r="F244" s="83"/>
      <c r="G244" s="84"/>
      <c r="H244" s="82"/>
      <c r="I244" s="228"/>
      <c r="J244" s="192">
        <v>40312</v>
      </c>
      <c r="K244" s="87">
        <v>-1880000</v>
      </c>
      <c r="L244" s="88">
        <f t="shared" si="30"/>
        <v>363270000</v>
      </c>
      <c r="M244" s="177" t="s">
        <v>329</v>
      </c>
    </row>
    <row r="245" spans="1:13" ht="28.5" customHeight="1">
      <c r="A245" s="80"/>
      <c r="B245" s="148">
        <v>10205</v>
      </c>
      <c r="C245" s="81"/>
      <c r="D245" s="82"/>
      <c r="E245" s="82"/>
      <c r="F245" s="83"/>
      <c r="G245" s="84"/>
      <c r="H245" s="82"/>
      <c r="I245" s="228"/>
      <c r="J245" s="192">
        <v>40345</v>
      </c>
      <c r="K245" s="87">
        <v>-286510000</v>
      </c>
      <c r="L245" s="88">
        <f t="shared" si="30"/>
        <v>76760000</v>
      </c>
      <c r="M245" s="177" t="s">
        <v>324</v>
      </c>
    </row>
    <row r="246" spans="1:13" ht="28.5" customHeight="1">
      <c r="A246" s="80"/>
      <c r="B246" s="148">
        <v>10205</v>
      </c>
      <c r="C246" s="81"/>
      <c r="D246" s="82"/>
      <c r="E246" s="82"/>
      <c r="F246" s="83"/>
      <c r="G246" s="84"/>
      <c r="H246" s="82"/>
      <c r="I246" s="228"/>
      <c r="J246" s="192">
        <v>40373</v>
      </c>
      <c r="K246" s="87">
        <v>19540000</v>
      </c>
      <c r="L246" s="88">
        <f t="shared" si="30"/>
        <v>96300000</v>
      </c>
      <c r="M246" s="177" t="s">
        <v>52</v>
      </c>
    </row>
    <row r="247" spans="1:13" ht="28.5" customHeight="1">
      <c r="A247" s="80"/>
      <c r="B247" s="148">
        <v>10205</v>
      </c>
      <c r="C247" s="81"/>
      <c r="D247" s="82"/>
      <c r="E247" s="82"/>
      <c r="F247" s="83"/>
      <c r="G247" s="84"/>
      <c r="H247" s="82"/>
      <c r="I247" s="228"/>
      <c r="J247" s="192">
        <v>40375</v>
      </c>
      <c r="K247" s="87">
        <v>-210000</v>
      </c>
      <c r="L247" s="88">
        <f>L246+K247</f>
        <v>96090000</v>
      </c>
      <c r="M247" s="177" t="s">
        <v>349</v>
      </c>
    </row>
    <row r="248" spans="1:13" ht="28.5" customHeight="1">
      <c r="A248" s="80"/>
      <c r="B248" s="148">
        <v>10205</v>
      </c>
      <c r="C248" s="81"/>
      <c r="D248" s="82"/>
      <c r="E248" s="82"/>
      <c r="F248" s="83"/>
      <c r="G248" s="84"/>
      <c r="H248" s="82"/>
      <c r="I248" s="228"/>
      <c r="J248" s="192">
        <v>40403</v>
      </c>
      <c r="K248" s="89">
        <v>-100000</v>
      </c>
      <c r="L248" s="88">
        <f>L247+K248</f>
        <v>95990000</v>
      </c>
      <c r="M248" s="177" t="s">
        <v>361</v>
      </c>
    </row>
    <row r="249" spans="1:13" ht="28.5" customHeight="1">
      <c r="A249" s="80"/>
      <c r="B249" s="148">
        <v>10205</v>
      </c>
      <c r="C249" s="81"/>
      <c r="D249" s="82"/>
      <c r="E249" s="82"/>
      <c r="F249" s="83"/>
      <c r="G249" s="84"/>
      <c r="H249" s="82"/>
      <c r="I249" s="228"/>
      <c r="J249" s="192">
        <v>40451</v>
      </c>
      <c r="K249" s="87">
        <v>68565782</v>
      </c>
      <c r="L249" s="88">
        <f t="shared" ref="L249:L253" si="31">L248+K249</f>
        <v>164555782</v>
      </c>
      <c r="M249" s="177" t="s">
        <v>52</v>
      </c>
    </row>
    <row r="250" spans="1:13" ht="28.5" customHeight="1">
      <c r="A250" s="80"/>
      <c r="B250" s="148">
        <v>10205</v>
      </c>
      <c r="C250" s="81"/>
      <c r="D250" s="82"/>
      <c r="E250" s="82"/>
      <c r="F250" s="83"/>
      <c r="G250" s="84"/>
      <c r="H250" s="82"/>
      <c r="I250" s="228"/>
      <c r="J250" s="192">
        <v>40549</v>
      </c>
      <c r="K250" s="89">
        <v>-247</v>
      </c>
      <c r="L250" s="88">
        <f t="shared" si="31"/>
        <v>164555535</v>
      </c>
      <c r="M250" s="177" t="s">
        <v>52</v>
      </c>
    </row>
    <row r="251" spans="1:13" ht="28.5" customHeight="1">
      <c r="A251" s="80"/>
      <c r="B251" s="148">
        <v>10205</v>
      </c>
      <c r="C251" s="81"/>
      <c r="D251" s="82"/>
      <c r="E251" s="82"/>
      <c r="F251" s="83"/>
      <c r="G251" s="84"/>
      <c r="H251" s="82"/>
      <c r="I251" s="228"/>
      <c r="J251" s="192">
        <v>40632</v>
      </c>
      <c r="K251" s="89">
        <v>-294</v>
      </c>
      <c r="L251" s="88">
        <f t="shared" si="31"/>
        <v>164555241</v>
      </c>
      <c r="M251" s="177" t="s">
        <v>504</v>
      </c>
    </row>
    <row r="252" spans="1:13" ht="28.5" customHeight="1">
      <c r="A252" s="80"/>
      <c r="B252" s="148">
        <v>10205</v>
      </c>
      <c r="C252" s="81"/>
      <c r="D252" s="82"/>
      <c r="E252" s="82"/>
      <c r="F252" s="83"/>
      <c r="G252" s="84"/>
      <c r="H252" s="82"/>
      <c r="I252" s="228"/>
      <c r="J252" s="192">
        <v>40723</v>
      </c>
      <c r="K252" s="89">
        <v>-2779</v>
      </c>
      <c r="L252" s="88">
        <f t="shared" si="31"/>
        <v>164552462</v>
      </c>
      <c r="M252" s="177" t="s">
        <v>504</v>
      </c>
    </row>
    <row r="253" spans="1:13" ht="28.5" customHeight="1">
      <c r="A253" s="80"/>
      <c r="B253" s="148">
        <v>10205</v>
      </c>
      <c r="C253" s="81"/>
      <c r="D253" s="82"/>
      <c r="E253" s="82"/>
      <c r="F253" s="83"/>
      <c r="G253" s="84"/>
      <c r="H253" s="82"/>
      <c r="I253" s="228">
        <v>13</v>
      </c>
      <c r="J253" s="192">
        <v>40835</v>
      </c>
      <c r="K253" s="89">
        <v>-162895067.90000001</v>
      </c>
      <c r="L253" s="88">
        <f t="shared" si="31"/>
        <v>1657394.099999994</v>
      </c>
      <c r="M253" s="177" t="s">
        <v>182</v>
      </c>
    </row>
    <row r="254" spans="1:13" ht="28.5" customHeight="1">
      <c r="A254" s="90">
        <v>39927</v>
      </c>
      <c r="B254" s="91" t="s">
        <v>170</v>
      </c>
      <c r="C254" s="91" t="s">
        <v>171</v>
      </c>
      <c r="D254" s="92" t="s">
        <v>117</v>
      </c>
      <c r="E254" s="92" t="s">
        <v>12</v>
      </c>
      <c r="F254" s="93" t="s">
        <v>149</v>
      </c>
      <c r="G254" s="101">
        <v>156000000</v>
      </c>
      <c r="H254" s="92" t="s">
        <v>72</v>
      </c>
      <c r="I254" s="236"/>
      <c r="J254" s="192">
        <v>39981</v>
      </c>
      <c r="K254" s="102">
        <v>-64990000</v>
      </c>
      <c r="L254" s="88">
        <f>G254+K254</f>
        <v>91010000</v>
      </c>
      <c r="M254" s="177" t="s">
        <v>52</v>
      </c>
    </row>
    <row r="255" spans="1:13" ht="28.5" customHeight="1">
      <c r="A255" s="80"/>
      <c r="B255" s="148">
        <v>10309</v>
      </c>
      <c r="C255" s="81"/>
      <c r="D255" s="82"/>
      <c r="E255" s="82"/>
      <c r="F255" s="83"/>
      <c r="G255" s="103"/>
      <c r="H255" s="82"/>
      <c r="I255" s="228"/>
      <c r="J255" s="192">
        <v>40086</v>
      </c>
      <c r="K255" s="104">
        <v>130780000</v>
      </c>
      <c r="L255" s="88">
        <f>L254+K255</f>
        <v>221790000</v>
      </c>
      <c r="M255" s="181" t="s">
        <v>220</v>
      </c>
    </row>
    <row r="256" spans="1:13" ht="28.5" customHeight="1">
      <c r="A256" s="80"/>
      <c r="B256" s="148">
        <v>10309</v>
      </c>
      <c r="C256" s="81"/>
      <c r="D256" s="82"/>
      <c r="E256" s="82"/>
      <c r="F256" s="83"/>
      <c r="G256" s="103"/>
      <c r="H256" s="82"/>
      <c r="I256" s="228"/>
      <c r="J256" s="192">
        <v>40177</v>
      </c>
      <c r="K256" s="87">
        <v>-116750000</v>
      </c>
      <c r="L256" s="88">
        <f>L255+K256</f>
        <v>105040000</v>
      </c>
      <c r="M256" s="177" t="s">
        <v>300</v>
      </c>
    </row>
    <row r="257" spans="1:13" ht="28.5" customHeight="1">
      <c r="A257" s="80"/>
      <c r="B257" s="148">
        <v>10309</v>
      </c>
      <c r="C257" s="81"/>
      <c r="D257" s="82"/>
      <c r="E257" s="82"/>
      <c r="F257" s="83"/>
      <c r="G257" s="103"/>
      <c r="H257" s="82"/>
      <c r="I257" s="228"/>
      <c r="J257" s="192">
        <v>40263</v>
      </c>
      <c r="K257" s="87">
        <v>13080000</v>
      </c>
      <c r="L257" s="88">
        <f>L256+K257</f>
        <v>118120000</v>
      </c>
      <c r="M257" s="177" t="s">
        <v>52</v>
      </c>
    </row>
    <row r="258" spans="1:13" ht="28.5" customHeight="1">
      <c r="A258" s="80"/>
      <c r="B258" s="148">
        <v>10309</v>
      </c>
      <c r="C258" s="81"/>
      <c r="D258" s="82"/>
      <c r="E258" s="82"/>
      <c r="F258" s="83"/>
      <c r="G258" s="103"/>
      <c r="H258" s="82"/>
      <c r="I258" s="228"/>
      <c r="J258" s="192">
        <v>40373</v>
      </c>
      <c r="K258" s="87">
        <v>-24220000</v>
      </c>
      <c r="L258" s="88">
        <f t="shared" ref="L258" si="32">L257+K258</f>
        <v>93900000</v>
      </c>
      <c r="M258" s="177" t="s">
        <v>52</v>
      </c>
    </row>
    <row r="259" spans="1:13" ht="28.5" customHeight="1">
      <c r="A259" s="80"/>
      <c r="B259" s="148">
        <v>10309</v>
      </c>
      <c r="C259" s="81"/>
      <c r="D259" s="82"/>
      <c r="E259" s="82"/>
      <c r="F259" s="83"/>
      <c r="G259" s="103"/>
      <c r="H259" s="82"/>
      <c r="I259" s="228"/>
      <c r="J259" s="192">
        <v>40375</v>
      </c>
      <c r="K259" s="87">
        <v>210000</v>
      </c>
      <c r="L259" s="88">
        <f>L258+K259</f>
        <v>94110000</v>
      </c>
      <c r="M259" s="177" t="s">
        <v>323</v>
      </c>
    </row>
    <row r="260" spans="1:13" ht="28.5" customHeight="1">
      <c r="A260" s="80"/>
      <c r="B260" s="148">
        <v>10309</v>
      </c>
      <c r="C260" s="81"/>
      <c r="D260" s="82"/>
      <c r="E260" s="82"/>
      <c r="F260" s="83"/>
      <c r="G260" s="84"/>
      <c r="H260" s="82"/>
      <c r="I260" s="228"/>
      <c r="J260" s="192">
        <v>40403</v>
      </c>
      <c r="K260" s="89">
        <v>2200000</v>
      </c>
      <c r="L260" s="88">
        <f>L259+K260</f>
        <v>96310000</v>
      </c>
      <c r="M260" s="177" t="s">
        <v>361</v>
      </c>
    </row>
    <row r="261" spans="1:13" ht="28.5" customHeight="1">
      <c r="A261" s="80"/>
      <c r="B261" s="148">
        <v>10309</v>
      </c>
      <c r="C261" s="81"/>
      <c r="D261" s="82"/>
      <c r="E261" s="82"/>
      <c r="F261" s="83"/>
      <c r="G261" s="84"/>
      <c r="H261" s="82"/>
      <c r="I261" s="228"/>
      <c r="J261" s="192">
        <v>40431</v>
      </c>
      <c r="K261" s="89">
        <v>34600000</v>
      </c>
      <c r="L261" s="88">
        <f>L260+K261</f>
        <v>130910000</v>
      </c>
      <c r="M261" s="181" t="s">
        <v>302</v>
      </c>
    </row>
    <row r="262" spans="1:13" ht="28.5" customHeight="1">
      <c r="A262" s="80"/>
      <c r="B262" s="148">
        <v>10309</v>
      </c>
      <c r="C262" s="81"/>
      <c r="D262" s="82"/>
      <c r="E262" s="82"/>
      <c r="F262" s="83"/>
      <c r="G262" s="84"/>
      <c r="H262" s="82"/>
      <c r="I262" s="228"/>
      <c r="J262" s="192">
        <v>40451</v>
      </c>
      <c r="K262" s="87">
        <v>5600000</v>
      </c>
      <c r="L262" s="88">
        <f t="shared" ref="L262:L271" si="33">L261+K262</f>
        <v>136510000</v>
      </c>
      <c r="M262" s="177" t="s">
        <v>403</v>
      </c>
    </row>
    <row r="263" spans="1:13" ht="28.5" customHeight="1">
      <c r="A263" s="80"/>
      <c r="B263" s="148">
        <v>10309</v>
      </c>
      <c r="C263" s="81"/>
      <c r="D263" s="82"/>
      <c r="E263" s="82"/>
      <c r="F263" s="83"/>
      <c r="G263" s="84"/>
      <c r="H263" s="82"/>
      <c r="I263" s="228"/>
      <c r="J263" s="192">
        <v>40451</v>
      </c>
      <c r="K263" s="87">
        <v>10185090</v>
      </c>
      <c r="L263" s="88">
        <f t="shared" si="33"/>
        <v>146695090</v>
      </c>
      <c r="M263" s="177" t="s">
        <v>52</v>
      </c>
    </row>
    <row r="264" spans="1:13" ht="28.5" customHeight="1">
      <c r="A264" s="80"/>
      <c r="B264" s="148">
        <v>10309</v>
      </c>
      <c r="C264" s="81"/>
      <c r="D264" s="82"/>
      <c r="E264" s="82"/>
      <c r="F264" s="83"/>
      <c r="G264" s="84"/>
      <c r="H264" s="82"/>
      <c r="I264" s="228"/>
      <c r="J264" s="192">
        <v>40466</v>
      </c>
      <c r="K264" s="87">
        <v>400000</v>
      </c>
      <c r="L264" s="88">
        <f t="shared" si="33"/>
        <v>147095090</v>
      </c>
      <c r="M264" s="177" t="s">
        <v>361</v>
      </c>
    </row>
    <row r="265" spans="1:13" ht="28.5" customHeight="1">
      <c r="A265" s="80"/>
      <c r="B265" s="148">
        <v>10309</v>
      </c>
      <c r="C265" s="81"/>
      <c r="D265" s="82"/>
      <c r="E265" s="82"/>
      <c r="F265" s="83"/>
      <c r="G265" s="84"/>
      <c r="H265" s="82"/>
      <c r="I265" s="228"/>
      <c r="J265" s="192">
        <v>40549</v>
      </c>
      <c r="K265" s="89">
        <v>-213</v>
      </c>
      <c r="L265" s="88">
        <f t="shared" si="33"/>
        <v>147094877</v>
      </c>
      <c r="M265" s="177" t="s">
        <v>52</v>
      </c>
    </row>
    <row r="266" spans="1:13" ht="28.5" customHeight="1">
      <c r="A266" s="80"/>
      <c r="B266" s="148">
        <v>10309</v>
      </c>
      <c r="C266" s="81"/>
      <c r="D266" s="82"/>
      <c r="E266" s="82"/>
      <c r="F266" s="83"/>
      <c r="G266" s="84"/>
      <c r="H266" s="82"/>
      <c r="I266" s="228"/>
      <c r="J266" s="192">
        <v>40632</v>
      </c>
      <c r="K266" s="89">
        <v>-250</v>
      </c>
      <c r="L266" s="88">
        <f t="shared" si="33"/>
        <v>147094627</v>
      </c>
      <c r="M266" s="177" t="s">
        <v>504</v>
      </c>
    </row>
    <row r="267" spans="1:13" ht="28.5" customHeight="1">
      <c r="A267" s="80"/>
      <c r="B267" s="148">
        <v>10309</v>
      </c>
      <c r="C267" s="81"/>
      <c r="D267" s="82"/>
      <c r="E267" s="82"/>
      <c r="F267" s="83"/>
      <c r="G267" s="84"/>
      <c r="H267" s="82"/>
      <c r="I267" s="228"/>
      <c r="J267" s="192">
        <v>40676</v>
      </c>
      <c r="K267" s="89">
        <v>1200000</v>
      </c>
      <c r="L267" s="88">
        <f t="shared" si="33"/>
        <v>148294627</v>
      </c>
      <c r="M267" s="177" t="s">
        <v>361</v>
      </c>
    </row>
    <row r="268" spans="1:13" ht="28.5" customHeight="1">
      <c r="A268" s="80"/>
      <c r="B268" s="148">
        <v>10309</v>
      </c>
      <c r="C268" s="81"/>
      <c r="D268" s="82"/>
      <c r="E268" s="82"/>
      <c r="F268" s="83"/>
      <c r="G268" s="84"/>
      <c r="H268" s="82"/>
      <c r="I268" s="228"/>
      <c r="J268" s="192">
        <v>40710</v>
      </c>
      <c r="K268" s="89">
        <v>100000</v>
      </c>
      <c r="L268" s="88">
        <f t="shared" si="33"/>
        <v>148394627</v>
      </c>
      <c r="M268" s="177" t="s">
        <v>361</v>
      </c>
    </row>
    <row r="269" spans="1:13" ht="28.5" customHeight="1">
      <c r="A269" s="80"/>
      <c r="B269" s="148">
        <v>10309</v>
      </c>
      <c r="C269" s="81"/>
      <c r="D269" s="82"/>
      <c r="E269" s="82"/>
      <c r="F269" s="83"/>
      <c r="G269" s="84"/>
      <c r="H269" s="82"/>
      <c r="I269" s="228"/>
      <c r="J269" s="192">
        <v>40723</v>
      </c>
      <c r="K269" s="89">
        <v>-2302</v>
      </c>
      <c r="L269" s="88">
        <f t="shared" si="33"/>
        <v>148392325</v>
      </c>
      <c r="M269" s="177" t="s">
        <v>504</v>
      </c>
    </row>
    <row r="270" spans="1:13" ht="28.5" customHeight="1">
      <c r="A270" s="80"/>
      <c r="B270" s="148">
        <v>10309</v>
      </c>
      <c r="C270" s="81"/>
      <c r="D270" s="82"/>
      <c r="E270" s="82"/>
      <c r="F270" s="83"/>
      <c r="G270" s="84"/>
      <c r="H270" s="82"/>
      <c r="I270" s="228"/>
      <c r="J270" s="192">
        <v>40738</v>
      </c>
      <c r="K270" s="89">
        <v>1900000</v>
      </c>
      <c r="L270" s="88">
        <f t="shared" si="33"/>
        <v>150292325</v>
      </c>
      <c r="M270" s="177" t="s">
        <v>361</v>
      </c>
    </row>
    <row r="271" spans="1:13" ht="28.5" customHeight="1">
      <c r="A271" s="80"/>
      <c r="B271" s="148">
        <v>10309</v>
      </c>
      <c r="C271" s="81"/>
      <c r="D271" s="82"/>
      <c r="E271" s="82"/>
      <c r="F271" s="83"/>
      <c r="G271" s="84"/>
      <c r="H271" s="82"/>
      <c r="I271" s="228"/>
      <c r="J271" s="192">
        <v>40801</v>
      </c>
      <c r="K271" s="89">
        <v>200000</v>
      </c>
      <c r="L271" s="88">
        <f t="shared" si="33"/>
        <v>150492325</v>
      </c>
      <c r="M271" s="177" t="s">
        <v>361</v>
      </c>
    </row>
    <row r="272" spans="1:13" ht="28.5" customHeight="1">
      <c r="A272" s="80"/>
      <c r="B272" s="148">
        <v>10309</v>
      </c>
      <c r="C272" s="81"/>
      <c r="D272" s="82"/>
      <c r="E272" s="82"/>
      <c r="F272" s="83"/>
      <c r="G272" s="84"/>
      <c r="H272" s="82"/>
      <c r="I272" s="228"/>
      <c r="J272" s="192">
        <v>40830</v>
      </c>
      <c r="K272" s="89">
        <v>200000</v>
      </c>
      <c r="L272" s="88">
        <f t="shared" ref="L272" si="34">L271+K272</f>
        <v>150692325</v>
      </c>
      <c r="M272" s="177" t="s">
        <v>361</v>
      </c>
    </row>
    <row r="273" spans="1:13" ht="28.5" customHeight="1">
      <c r="A273" s="80"/>
      <c r="B273" s="148">
        <v>10309</v>
      </c>
      <c r="C273" s="81"/>
      <c r="D273" s="82"/>
      <c r="E273" s="82"/>
      <c r="F273" s="83" t="s">
        <v>542</v>
      </c>
      <c r="G273" s="84"/>
      <c r="H273" s="82"/>
      <c r="I273" s="228"/>
      <c r="J273" s="192">
        <v>40863</v>
      </c>
      <c r="K273" s="89">
        <v>400000</v>
      </c>
      <c r="L273" s="88">
        <f>L272+K273</f>
        <v>151092325</v>
      </c>
      <c r="M273" s="177" t="s">
        <v>361</v>
      </c>
    </row>
    <row r="274" spans="1:13" ht="28.5" customHeight="1">
      <c r="A274" s="80"/>
      <c r="B274" s="148">
        <v>10309</v>
      </c>
      <c r="C274" s="81"/>
      <c r="D274" s="82"/>
      <c r="E274" s="82"/>
      <c r="F274" s="83"/>
      <c r="G274" s="84"/>
      <c r="H274" s="82"/>
      <c r="I274" s="228"/>
      <c r="J274" s="192">
        <v>40955</v>
      </c>
      <c r="K274" s="89">
        <v>900000</v>
      </c>
      <c r="L274" s="88">
        <f>L273+K274</f>
        <v>151992325</v>
      </c>
      <c r="M274" s="177" t="s">
        <v>361</v>
      </c>
    </row>
    <row r="275" spans="1:13" ht="28.5" customHeight="1">
      <c r="A275" s="80"/>
      <c r="B275" s="148">
        <v>10309</v>
      </c>
      <c r="C275" s="81"/>
      <c r="D275" s="82"/>
      <c r="E275" s="82"/>
      <c r="F275" s="83"/>
      <c r="G275" s="84"/>
      <c r="H275" s="82"/>
      <c r="I275" s="228"/>
      <c r="J275" s="192">
        <v>40983</v>
      </c>
      <c r="K275" s="89">
        <v>100000</v>
      </c>
      <c r="L275" s="88">
        <f>L274+K275</f>
        <v>152092325</v>
      </c>
      <c r="M275" s="177" t="s">
        <v>361</v>
      </c>
    </row>
    <row r="276" spans="1:13" ht="28.5" customHeight="1">
      <c r="A276" s="80"/>
      <c r="B276" s="148">
        <v>10309</v>
      </c>
      <c r="C276" s="81"/>
      <c r="D276" s="82"/>
      <c r="E276" s="82"/>
      <c r="F276" s="83"/>
      <c r="G276" s="84"/>
      <c r="H276" s="82"/>
      <c r="I276" s="228"/>
      <c r="J276" s="192">
        <v>41045</v>
      </c>
      <c r="K276" s="89">
        <v>3260000</v>
      </c>
      <c r="L276" s="88">
        <f>L275+K276</f>
        <v>155352325</v>
      </c>
      <c r="M276" s="177" t="s">
        <v>361</v>
      </c>
    </row>
    <row r="277" spans="1:13" ht="28.5" customHeight="1">
      <c r="A277" s="90">
        <v>39930</v>
      </c>
      <c r="B277" s="91" t="s">
        <v>172</v>
      </c>
      <c r="C277" s="91" t="s">
        <v>173</v>
      </c>
      <c r="D277" s="92" t="s">
        <v>100</v>
      </c>
      <c r="E277" s="92" t="s">
        <v>12</v>
      </c>
      <c r="F277" s="93" t="s">
        <v>149</v>
      </c>
      <c r="G277" s="101">
        <v>195000000</v>
      </c>
      <c r="H277" s="92" t="s">
        <v>72</v>
      </c>
      <c r="I277" s="220"/>
      <c r="J277" s="192">
        <v>39981</v>
      </c>
      <c r="K277" s="104">
        <v>-63980000</v>
      </c>
      <c r="L277" s="88">
        <f>G277+K277</f>
        <v>131020000</v>
      </c>
      <c r="M277" s="177" t="s">
        <v>52</v>
      </c>
    </row>
    <row r="278" spans="1:13" ht="28.5" customHeight="1">
      <c r="A278" s="80"/>
      <c r="B278" s="148">
        <v>10503</v>
      </c>
      <c r="C278" s="81"/>
      <c r="D278" s="82"/>
      <c r="E278" s="82"/>
      <c r="F278" s="83"/>
      <c r="G278" s="103"/>
      <c r="H278" s="82"/>
      <c r="I278" s="228"/>
      <c r="J278" s="192">
        <v>40086</v>
      </c>
      <c r="K278" s="104">
        <v>90990000</v>
      </c>
      <c r="L278" s="88">
        <f>L277+K278</f>
        <v>222010000</v>
      </c>
      <c r="M278" s="181" t="s">
        <v>220</v>
      </c>
    </row>
    <row r="279" spans="1:13" ht="28.5" customHeight="1">
      <c r="A279" s="80"/>
      <c r="B279" s="148">
        <v>10503</v>
      </c>
      <c r="C279" s="81"/>
      <c r="D279" s="82"/>
      <c r="E279" s="82"/>
      <c r="F279" s="83"/>
      <c r="G279" s="103"/>
      <c r="H279" s="82"/>
      <c r="I279" s="228"/>
      <c r="J279" s="192">
        <v>40177</v>
      </c>
      <c r="K279" s="87">
        <v>57980000</v>
      </c>
      <c r="L279" s="88">
        <f>L278+K279</f>
        <v>279990000</v>
      </c>
      <c r="M279" s="177" t="s">
        <v>300</v>
      </c>
    </row>
    <row r="280" spans="1:13" ht="28.5" customHeight="1">
      <c r="A280" s="80"/>
      <c r="B280" s="148">
        <v>10503</v>
      </c>
      <c r="C280" s="81"/>
      <c r="D280" s="82"/>
      <c r="E280" s="82"/>
      <c r="F280" s="83"/>
      <c r="G280" s="103"/>
      <c r="H280" s="82"/>
      <c r="I280" s="228"/>
      <c r="J280" s="192">
        <v>40263</v>
      </c>
      <c r="K280" s="87">
        <v>74520000</v>
      </c>
      <c r="L280" s="88">
        <f>L279+K280</f>
        <v>354510000</v>
      </c>
      <c r="M280" s="177" t="s">
        <v>52</v>
      </c>
    </row>
    <row r="281" spans="1:13" ht="28.5" customHeight="1">
      <c r="A281" s="80"/>
      <c r="B281" s="148">
        <v>10503</v>
      </c>
      <c r="C281" s="81"/>
      <c r="D281" s="82"/>
      <c r="E281" s="82"/>
      <c r="F281" s="83"/>
      <c r="G281" s="103"/>
      <c r="H281" s="82"/>
      <c r="I281" s="228"/>
      <c r="J281" s="192">
        <v>40373</v>
      </c>
      <c r="K281" s="87">
        <v>-75610000</v>
      </c>
      <c r="L281" s="88">
        <f t="shared" ref="L281" si="35">L280+K281</f>
        <v>278900000</v>
      </c>
      <c r="M281" s="177" t="s">
        <v>52</v>
      </c>
    </row>
    <row r="282" spans="1:13" ht="28.5" customHeight="1">
      <c r="A282" s="80"/>
      <c r="B282" s="148">
        <v>10503</v>
      </c>
      <c r="C282" s="81"/>
      <c r="D282" s="82"/>
      <c r="E282" s="82"/>
      <c r="F282" s="83"/>
      <c r="G282" s="84"/>
      <c r="H282" s="82"/>
      <c r="I282" s="228"/>
      <c r="J282" s="192">
        <v>40403</v>
      </c>
      <c r="K282" s="89">
        <v>1100000</v>
      </c>
      <c r="L282" s="88">
        <f>L281+K282</f>
        <v>280000000</v>
      </c>
      <c r="M282" s="177" t="s">
        <v>361</v>
      </c>
    </row>
    <row r="283" spans="1:13" ht="28.5" customHeight="1">
      <c r="A283" s="80"/>
      <c r="B283" s="148">
        <v>10503</v>
      </c>
      <c r="C283" s="81"/>
      <c r="D283" s="82"/>
      <c r="E283" s="82"/>
      <c r="F283" s="83"/>
      <c r="G283" s="84"/>
      <c r="H283" s="82"/>
      <c r="I283" s="228"/>
      <c r="J283" s="192">
        <v>40451</v>
      </c>
      <c r="K283" s="87">
        <v>3763685</v>
      </c>
      <c r="L283" s="88">
        <f t="shared" ref="L283:L284" si="36">L282+K283</f>
        <v>283763685</v>
      </c>
      <c r="M283" s="177" t="s">
        <v>52</v>
      </c>
    </row>
    <row r="284" spans="1:13" ht="28.5" customHeight="1">
      <c r="A284" s="80"/>
      <c r="B284" s="148">
        <v>10503</v>
      </c>
      <c r="C284" s="81"/>
      <c r="D284" s="82"/>
      <c r="E284" s="82"/>
      <c r="F284" s="83"/>
      <c r="G284" s="84"/>
      <c r="H284" s="82"/>
      <c r="I284" s="228"/>
      <c r="J284" s="192">
        <v>40527</v>
      </c>
      <c r="K284" s="89">
        <v>300000</v>
      </c>
      <c r="L284" s="88">
        <f t="shared" si="36"/>
        <v>284063685</v>
      </c>
      <c r="M284" s="177" t="s">
        <v>52</v>
      </c>
    </row>
    <row r="285" spans="1:13" ht="28.5" customHeight="1">
      <c r="A285" s="80"/>
      <c r="B285" s="148">
        <v>10503</v>
      </c>
      <c r="C285" s="81"/>
      <c r="D285" s="82"/>
      <c r="E285" s="82"/>
      <c r="F285" s="83"/>
      <c r="G285" s="84"/>
      <c r="H285" s="82"/>
      <c r="I285" s="228"/>
      <c r="J285" s="192">
        <v>40549</v>
      </c>
      <c r="K285" s="89">
        <v>-325</v>
      </c>
      <c r="L285" s="88">
        <f t="shared" ref="L285:L290" si="37">L284+K285</f>
        <v>284063360</v>
      </c>
      <c r="M285" s="177" t="s">
        <v>52</v>
      </c>
    </row>
    <row r="286" spans="1:13" ht="28.5" customHeight="1">
      <c r="A286" s="80"/>
      <c r="B286" s="148">
        <v>10503</v>
      </c>
      <c r="C286" s="81"/>
      <c r="D286" s="82"/>
      <c r="E286" s="82"/>
      <c r="F286" s="83"/>
      <c r="G286" s="84"/>
      <c r="H286" s="82"/>
      <c r="I286" s="228"/>
      <c r="J286" s="192">
        <v>40556</v>
      </c>
      <c r="K286" s="89">
        <v>2400000</v>
      </c>
      <c r="L286" s="88">
        <f t="shared" si="37"/>
        <v>286463360</v>
      </c>
      <c r="M286" s="177" t="s">
        <v>361</v>
      </c>
    </row>
    <row r="287" spans="1:13" ht="28.5" customHeight="1">
      <c r="A287" s="80"/>
      <c r="B287" s="148">
        <v>10503</v>
      </c>
      <c r="C287" s="81"/>
      <c r="D287" s="82"/>
      <c r="E287" s="82"/>
      <c r="F287" s="83"/>
      <c r="G287" s="84"/>
      <c r="H287" s="82"/>
      <c r="I287" s="228"/>
      <c r="J287" s="192">
        <v>40632</v>
      </c>
      <c r="K287" s="89">
        <v>-384</v>
      </c>
      <c r="L287" s="88">
        <f t="shared" si="37"/>
        <v>286462976</v>
      </c>
      <c r="M287" s="177" t="s">
        <v>504</v>
      </c>
    </row>
    <row r="288" spans="1:13" ht="28.5" customHeight="1">
      <c r="A288" s="80"/>
      <c r="B288" s="148">
        <v>10503</v>
      </c>
      <c r="C288" s="81"/>
      <c r="D288" s="82"/>
      <c r="E288" s="82"/>
      <c r="F288" s="83"/>
      <c r="G288" s="84"/>
      <c r="H288" s="82"/>
      <c r="I288" s="228"/>
      <c r="J288" s="192">
        <v>40723</v>
      </c>
      <c r="K288" s="89">
        <v>-3592</v>
      </c>
      <c r="L288" s="88">
        <f t="shared" si="37"/>
        <v>286459384</v>
      </c>
      <c r="M288" s="177" t="s">
        <v>504</v>
      </c>
    </row>
    <row r="289" spans="1:13" ht="28.5" customHeight="1">
      <c r="A289" s="80"/>
      <c r="B289" s="148">
        <v>10503</v>
      </c>
      <c r="C289" s="81"/>
      <c r="D289" s="82"/>
      <c r="E289" s="82"/>
      <c r="F289" s="83"/>
      <c r="G289" s="84"/>
      <c r="H289" s="82"/>
      <c r="I289" s="228"/>
      <c r="J289" s="192">
        <v>40771</v>
      </c>
      <c r="K289" s="89">
        <v>1800000</v>
      </c>
      <c r="L289" s="88">
        <f t="shared" si="37"/>
        <v>288259384</v>
      </c>
      <c r="M289" s="177" t="s">
        <v>361</v>
      </c>
    </row>
    <row r="290" spans="1:13" ht="28.5" customHeight="1">
      <c r="A290" s="80"/>
      <c r="B290" s="148">
        <v>10503</v>
      </c>
      <c r="C290" s="81"/>
      <c r="D290" s="82"/>
      <c r="E290" s="82"/>
      <c r="F290" s="83"/>
      <c r="G290" s="84"/>
      <c r="H290" s="82"/>
      <c r="I290" s="228"/>
      <c r="J290" s="192">
        <v>40801</v>
      </c>
      <c r="K290" s="89">
        <v>100000</v>
      </c>
      <c r="L290" s="88">
        <f t="shared" si="37"/>
        <v>288359384</v>
      </c>
      <c r="M290" s="177" t="s">
        <v>361</v>
      </c>
    </row>
    <row r="291" spans="1:13" ht="28.5" customHeight="1">
      <c r="A291" s="80"/>
      <c r="B291" s="148">
        <v>10503</v>
      </c>
      <c r="C291" s="81"/>
      <c r="D291" s="82"/>
      <c r="E291" s="82"/>
      <c r="F291" s="83"/>
      <c r="G291" s="84"/>
      <c r="H291" s="82"/>
      <c r="I291" s="228"/>
      <c r="J291" s="192">
        <v>40863</v>
      </c>
      <c r="K291" s="89">
        <v>1000000</v>
      </c>
      <c r="L291" s="88">
        <f>L290+K291</f>
        <v>289359384</v>
      </c>
      <c r="M291" s="177" t="s">
        <v>361</v>
      </c>
    </row>
    <row r="292" spans="1:13" ht="28.5" customHeight="1">
      <c r="A292" s="80"/>
      <c r="B292" s="148">
        <v>10503</v>
      </c>
      <c r="C292" s="81"/>
      <c r="D292" s="82"/>
      <c r="E292" s="82"/>
      <c r="F292" s="83"/>
      <c r="G292" s="84"/>
      <c r="H292" s="82"/>
      <c r="I292" s="228"/>
      <c r="J292" s="192">
        <v>40955</v>
      </c>
      <c r="K292" s="89">
        <v>1100000</v>
      </c>
      <c r="L292" s="88">
        <f>L291+K292</f>
        <v>290459384</v>
      </c>
      <c r="M292" s="177" t="s">
        <v>361</v>
      </c>
    </row>
    <row r="293" spans="1:13" ht="28.5" customHeight="1">
      <c r="A293" s="80"/>
      <c r="B293" s="148">
        <v>10503</v>
      </c>
      <c r="C293" s="81"/>
      <c r="D293" s="82"/>
      <c r="E293" s="82"/>
      <c r="F293" s="83"/>
      <c r="G293" s="84"/>
      <c r="H293" s="82"/>
      <c r="I293" s="228"/>
      <c r="J293" s="192">
        <v>41015</v>
      </c>
      <c r="K293" s="89">
        <v>100000</v>
      </c>
      <c r="L293" s="88">
        <f>L292+K293</f>
        <v>290559384</v>
      </c>
      <c r="M293" s="177" t="s">
        <v>361</v>
      </c>
    </row>
    <row r="294" spans="1:13" ht="28.5" customHeight="1">
      <c r="A294" s="80"/>
      <c r="B294" s="148">
        <v>10503</v>
      </c>
      <c r="C294" s="81"/>
      <c r="D294" s="82"/>
      <c r="E294" s="82"/>
      <c r="F294" s="83"/>
      <c r="G294" s="84"/>
      <c r="H294" s="82"/>
      <c r="I294" s="228"/>
      <c r="J294" s="192">
        <v>41045</v>
      </c>
      <c r="K294" s="89">
        <v>850000</v>
      </c>
      <c r="L294" s="88">
        <f>L293+K294</f>
        <v>291409384</v>
      </c>
      <c r="M294" s="177" t="s">
        <v>361</v>
      </c>
    </row>
    <row r="295" spans="1:13" ht="28.5" customHeight="1">
      <c r="A295" s="90">
        <v>39934</v>
      </c>
      <c r="B295" s="91" t="s">
        <v>174</v>
      </c>
      <c r="C295" s="91" t="s">
        <v>175</v>
      </c>
      <c r="D295" s="92" t="s">
        <v>109</v>
      </c>
      <c r="E295" s="92" t="s">
        <v>12</v>
      </c>
      <c r="F295" s="93" t="s">
        <v>149</v>
      </c>
      <c r="G295" s="101">
        <v>798000000</v>
      </c>
      <c r="H295" s="92" t="s">
        <v>72</v>
      </c>
      <c r="I295" s="220"/>
      <c r="J295" s="192">
        <v>39981</v>
      </c>
      <c r="K295" s="104">
        <v>-338450000</v>
      </c>
      <c r="L295" s="88">
        <f>G295+K295</f>
        <v>459550000</v>
      </c>
      <c r="M295" s="177" t="s">
        <v>52</v>
      </c>
    </row>
    <row r="296" spans="1:13" ht="28.5" customHeight="1">
      <c r="A296" s="80"/>
      <c r="B296" s="148">
        <v>10231</v>
      </c>
      <c r="C296" s="81"/>
      <c r="D296" s="82"/>
      <c r="E296" s="82"/>
      <c r="F296" s="83"/>
      <c r="G296" s="103"/>
      <c r="H296" s="82"/>
      <c r="I296" s="228"/>
      <c r="J296" s="192">
        <v>40086</v>
      </c>
      <c r="K296" s="102">
        <v>-11860000</v>
      </c>
      <c r="L296" s="88">
        <v>447690000</v>
      </c>
      <c r="M296" s="181" t="s">
        <v>220</v>
      </c>
    </row>
    <row r="297" spans="1:13" ht="28.5" customHeight="1">
      <c r="A297" s="80"/>
      <c r="B297" s="148">
        <v>10231</v>
      </c>
      <c r="C297" s="81"/>
      <c r="D297" s="82"/>
      <c r="E297" s="82"/>
      <c r="F297" s="83"/>
      <c r="G297" s="103"/>
      <c r="H297" s="82"/>
      <c r="I297" s="228"/>
      <c r="J297" s="192">
        <v>40177</v>
      </c>
      <c r="K297" s="87">
        <v>21330000</v>
      </c>
      <c r="L297" s="88">
        <f>L296+K297</f>
        <v>469020000</v>
      </c>
      <c r="M297" s="177" t="s">
        <v>300</v>
      </c>
    </row>
    <row r="298" spans="1:13" ht="28.5" customHeight="1">
      <c r="A298" s="80"/>
      <c r="B298" s="148">
        <v>10231</v>
      </c>
      <c r="C298" s="81"/>
      <c r="D298" s="82"/>
      <c r="E298" s="82"/>
      <c r="F298" s="83"/>
      <c r="G298" s="103"/>
      <c r="H298" s="82"/>
      <c r="I298" s="228"/>
      <c r="J298" s="192">
        <v>40263</v>
      </c>
      <c r="K298" s="87">
        <v>9150000</v>
      </c>
      <c r="L298" s="88">
        <f>L297+K298</f>
        <v>478170000</v>
      </c>
      <c r="M298" s="177" t="s">
        <v>52</v>
      </c>
    </row>
    <row r="299" spans="1:13" ht="28.5" customHeight="1">
      <c r="A299" s="80"/>
      <c r="B299" s="148">
        <v>10231</v>
      </c>
      <c r="C299" s="81"/>
      <c r="D299" s="82"/>
      <c r="E299" s="82"/>
      <c r="F299" s="83"/>
      <c r="G299" s="103"/>
      <c r="H299" s="82"/>
      <c r="I299" s="228"/>
      <c r="J299" s="192">
        <v>40373</v>
      </c>
      <c r="K299" s="87">
        <v>-76870000</v>
      </c>
      <c r="L299" s="88">
        <f t="shared" ref="L299:L305" si="38">L298+K299</f>
        <v>401300000</v>
      </c>
      <c r="M299" s="177" t="s">
        <v>52</v>
      </c>
    </row>
    <row r="300" spans="1:13" ht="28.5" customHeight="1">
      <c r="A300" s="80"/>
      <c r="B300" s="148">
        <v>10231</v>
      </c>
      <c r="C300" s="81"/>
      <c r="D300" s="82"/>
      <c r="E300" s="82"/>
      <c r="F300" s="83"/>
      <c r="G300" s="103"/>
      <c r="H300" s="82"/>
      <c r="I300" s="228"/>
      <c r="J300" s="192">
        <v>40422</v>
      </c>
      <c r="K300" s="105">
        <v>400000</v>
      </c>
      <c r="L300" s="88">
        <f t="shared" si="38"/>
        <v>401700000</v>
      </c>
      <c r="M300" s="181" t="s">
        <v>370</v>
      </c>
    </row>
    <row r="301" spans="1:13" ht="28.5" customHeight="1">
      <c r="A301" s="80"/>
      <c r="B301" s="148">
        <v>10231</v>
      </c>
      <c r="C301" s="81"/>
      <c r="D301" s="82"/>
      <c r="E301" s="82"/>
      <c r="F301" s="83"/>
      <c r="G301" s="84"/>
      <c r="H301" s="82"/>
      <c r="I301" s="228"/>
      <c r="J301" s="192">
        <v>40451</v>
      </c>
      <c r="K301" s="87">
        <v>-8454269</v>
      </c>
      <c r="L301" s="88">
        <f t="shared" si="38"/>
        <v>393245731</v>
      </c>
      <c r="M301" s="177" t="s">
        <v>52</v>
      </c>
    </row>
    <row r="302" spans="1:13" ht="28.5" customHeight="1">
      <c r="A302" s="80"/>
      <c r="B302" s="148">
        <v>10231</v>
      </c>
      <c r="C302" s="81"/>
      <c r="D302" s="82"/>
      <c r="E302" s="82"/>
      <c r="F302" s="83"/>
      <c r="G302" s="84"/>
      <c r="H302" s="82"/>
      <c r="I302" s="228"/>
      <c r="J302" s="192">
        <v>40549</v>
      </c>
      <c r="K302" s="89">
        <v>-342</v>
      </c>
      <c r="L302" s="88">
        <f t="shared" si="38"/>
        <v>393245389</v>
      </c>
      <c r="M302" s="177" t="s">
        <v>52</v>
      </c>
    </row>
    <row r="303" spans="1:13" ht="28.5" customHeight="1">
      <c r="A303" s="80"/>
      <c r="B303" s="148">
        <v>10231</v>
      </c>
      <c r="C303" s="81"/>
      <c r="D303" s="82"/>
      <c r="E303" s="82"/>
      <c r="F303" s="83"/>
      <c r="G303" s="84"/>
      <c r="H303" s="82"/>
      <c r="I303" s="228"/>
      <c r="J303" s="192">
        <v>40632</v>
      </c>
      <c r="K303" s="89">
        <v>-374</v>
      </c>
      <c r="L303" s="88">
        <f t="shared" si="38"/>
        <v>393245015</v>
      </c>
      <c r="M303" s="177" t="s">
        <v>504</v>
      </c>
    </row>
    <row r="304" spans="1:13" ht="28.5" customHeight="1">
      <c r="A304" s="80"/>
      <c r="B304" s="148">
        <v>10231</v>
      </c>
      <c r="C304" s="81"/>
      <c r="D304" s="82"/>
      <c r="E304" s="82"/>
      <c r="F304" s="83"/>
      <c r="G304" s="84"/>
      <c r="H304" s="82"/>
      <c r="I304" s="228"/>
      <c r="J304" s="192">
        <v>40676</v>
      </c>
      <c r="K304" s="89">
        <v>18000000</v>
      </c>
      <c r="L304" s="88">
        <f t="shared" si="38"/>
        <v>411245015</v>
      </c>
      <c r="M304" s="177" t="s">
        <v>361</v>
      </c>
    </row>
    <row r="305" spans="1:13" ht="28.5" customHeight="1">
      <c r="A305" s="80"/>
      <c r="B305" s="148">
        <v>10231</v>
      </c>
      <c r="C305" s="81"/>
      <c r="D305" s="82"/>
      <c r="E305" s="82"/>
      <c r="F305" s="83"/>
      <c r="G305" s="84"/>
      <c r="H305" s="82"/>
      <c r="I305" s="228"/>
      <c r="J305" s="192">
        <v>40723</v>
      </c>
      <c r="K305" s="89">
        <v>-3273</v>
      </c>
      <c r="L305" s="88">
        <f t="shared" si="38"/>
        <v>411241742</v>
      </c>
      <c r="M305" s="177" t="s">
        <v>504</v>
      </c>
    </row>
    <row r="306" spans="1:13" ht="28.5" customHeight="1">
      <c r="A306" s="80"/>
      <c r="B306" s="148">
        <v>10231</v>
      </c>
      <c r="C306" s="81"/>
      <c r="D306" s="82"/>
      <c r="E306" s="82"/>
      <c r="F306" s="83"/>
      <c r="G306" s="84"/>
      <c r="H306" s="82"/>
      <c r="I306" s="228"/>
      <c r="J306" s="192">
        <v>40830</v>
      </c>
      <c r="K306" s="89">
        <v>-200000</v>
      </c>
      <c r="L306" s="88">
        <f>L305+K306</f>
        <v>411041742</v>
      </c>
      <c r="M306" s="177" t="s">
        <v>361</v>
      </c>
    </row>
    <row r="307" spans="1:13" ht="28.5" customHeight="1">
      <c r="A307" s="80"/>
      <c r="B307" s="148">
        <v>10231</v>
      </c>
      <c r="C307" s="81"/>
      <c r="D307" s="82"/>
      <c r="E307" s="82"/>
      <c r="F307" s="83"/>
      <c r="G307" s="84"/>
      <c r="H307" s="84"/>
      <c r="I307" s="228"/>
      <c r="J307" s="192">
        <v>40983</v>
      </c>
      <c r="K307" s="89">
        <v>100000</v>
      </c>
      <c r="L307" s="88">
        <f>L306+K307</f>
        <v>411141742</v>
      </c>
      <c r="M307" s="177" t="s">
        <v>361</v>
      </c>
    </row>
    <row r="308" spans="1:13" ht="28.5" customHeight="1">
      <c r="A308" s="80"/>
      <c r="B308" s="148">
        <v>10231</v>
      </c>
      <c r="C308" s="81"/>
      <c r="D308" s="82"/>
      <c r="E308" s="82"/>
      <c r="F308" s="83"/>
      <c r="G308" s="84"/>
      <c r="H308" s="84"/>
      <c r="I308" s="228"/>
      <c r="J308" s="192">
        <v>41015</v>
      </c>
      <c r="K308" s="89">
        <v>-500000</v>
      </c>
      <c r="L308" s="88">
        <f>L307+K308</f>
        <v>410641742</v>
      </c>
      <c r="M308" s="177" t="s">
        <v>361</v>
      </c>
    </row>
    <row r="309" spans="1:13" ht="28.5" customHeight="1">
      <c r="A309" s="90">
        <v>39961</v>
      </c>
      <c r="B309" s="91" t="s">
        <v>87</v>
      </c>
      <c r="C309" s="91" t="s">
        <v>88</v>
      </c>
      <c r="D309" s="92" t="s">
        <v>119</v>
      </c>
      <c r="E309" s="92" t="s">
        <v>12</v>
      </c>
      <c r="F309" s="106" t="s">
        <v>149</v>
      </c>
      <c r="G309" s="101">
        <v>101000000</v>
      </c>
      <c r="H309" s="92" t="s">
        <v>72</v>
      </c>
      <c r="I309" s="220"/>
      <c r="J309" s="192">
        <v>39976</v>
      </c>
      <c r="K309" s="104">
        <v>16140000</v>
      </c>
      <c r="L309" s="88">
        <f>G309+K309</f>
        <v>117140000</v>
      </c>
      <c r="M309" s="177" t="s">
        <v>52</v>
      </c>
    </row>
    <row r="310" spans="1:13" ht="28.5" customHeight="1">
      <c r="A310" s="80"/>
      <c r="B310" s="148">
        <v>10406</v>
      </c>
      <c r="C310" s="81"/>
      <c r="D310" s="82"/>
      <c r="E310" s="82"/>
      <c r="F310" s="107"/>
      <c r="G310" s="103"/>
      <c r="H310" s="82"/>
      <c r="I310" s="228"/>
      <c r="J310" s="192">
        <v>40086</v>
      </c>
      <c r="K310" s="104">
        <v>134560000</v>
      </c>
      <c r="L310" s="88">
        <f>L309+K310</f>
        <v>251700000</v>
      </c>
      <c r="M310" s="181" t="s">
        <v>220</v>
      </c>
    </row>
    <row r="311" spans="1:13" ht="28.5" customHeight="1">
      <c r="A311" s="80"/>
      <c r="B311" s="148">
        <v>10406</v>
      </c>
      <c r="C311" s="81"/>
      <c r="D311" s="82"/>
      <c r="E311" s="82"/>
      <c r="F311" s="107"/>
      <c r="G311" s="103"/>
      <c r="H311" s="82"/>
      <c r="I311" s="228"/>
      <c r="J311" s="192">
        <v>40177</v>
      </c>
      <c r="K311" s="87">
        <v>80250000</v>
      </c>
      <c r="L311" s="88">
        <f>L310+K311</f>
        <v>331950000</v>
      </c>
      <c r="M311" s="177" t="s">
        <v>300</v>
      </c>
    </row>
    <row r="312" spans="1:13" ht="28.5" customHeight="1">
      <c r="A312" s="80"/>
      <c r="B312" s="148">
        <v>10406</v>
      </c>
      <c r="C312" s="81"/>
      <c r="D312" s="82"/>
      <c r="E312" s="82"/>
      <c r="F312" s="107"/>
      <c r="G312" s="103"/>
      <c r="H312" s="82"/>
      <c r="I312" s="228"/>
      <c r="J312" s="192">
        <v>40263</v>
      </c>
      <c r="K312" s="87">
        <v>67250000</v>
      </c>
      <c r="L312" s="88">
        <f>L311+K312</f>
        <v>399200000</v>
      </c>
      <c r="M312" s="177" t="s">
        <v>52</v>
      </c>
    </row>
    <row r="313" spans="1:13" ht="28.5" customHeight="1">
      <c r="A313" s="80"/>
      <c r="B313" s="148">
        <v>10406</v>
      </c>
      <c r="C313" s="81"/>
      <c r="D313" s="82"/>
      <c r="E313" s="82"/>
      <c r="F313" s="107"/>
      <c r="G313" s="103"/>
      <c r="H313" s="82"/>
      <c r="I313" s="228"/>
      <c r="J313" s="192">
        <v>40373</v>
      </c>
      <c r="K313" s="87">
        <v>-85900000</v>
      </c>
      <c r="L313" s="88">
        <f t="shared" ref="L313" si="39">L312+K313</f>
        <v>313300000</v>
      </c>
      <c r="M313" s="177" t="s">
        <v>52</v>
      </c>
    </row>
    <row r="314" spans="1:13" ht="28.5" customHeight="1">
      <c r="A314" s="80"/>
      <c r="B314" s="148">
        <v>10406</v>
      </c>
      <c r="C314" s="81"/>
      <c r="D314" s="82"/>
      <c r="E314" s="82"/>
      <c r="F314" s="83"/>
      <c r="G314" s="84"/>
      <c r="H314" s="82"/>
      <c r="I314" s="228"/>
      <c r="J314" s="192">
        <v>40403</v>
      </c>
      <c r="K314" s="89">
        <v>100000</v>
      </c>
      <c r="L314" s="88">
        <f>L313+K314</f>
        <v>313400000</v>
      </c>
      <c r="M314" s="177" t="s">
        <v>361</v>
      </c>
    </row>
    <row r="315" spans="1:13" ht="28.5" customHeight="1">
      <c r="A315" s="291"/>
      <c r="B315" s="148">
        <v>10406</v>
      </c>
      <c r="C315" s="81"/>
      <c r="D315" s="82"/>
      <c r="E315" s="82"/>
      <c r="F315" s="83"/>
      <c r="G315" s="84"/>
      <c r="H315" s="82"/>
      <c r="I315" s="228"/>
      <c r="J315" s="192">
        <v>40451</v>
      </c>
      <c r="K315" s="87">
        <v>2900000</v>
      </c>
      <c r="L315" s="88">
        <f t="shared" ref="L315:L316" si="40">L314+K315</f>
        <v>316300000</v>
      </c>
      <c r="M315" s="177" t="s">
        <v>462</v>
      </c>
    </row>
    <row r="316" spans="1:13" ht="28.5" customHeight="1">
      <c r="A316" s="291"/>
      <c r="B316" s="148">
        <v>10406</v>
      </c>
      <c r="C316" s="81"/>
      <c r="D316" s="82"/>
      <c r="E316" s="82"/>
      <c r="F316" s="83"/>
      <c r="G316" s="84"/>
      <c r="H316" s="82"/>
      <c r="I316" s="228"/>
      <c r="J316" s="192">
        <v>40451</v>
      </c>
      <c r="K316" s="87">
        <v>33801486</v>
      </c>
      <c r="L316" s="88">
        <f t="shared" si="40"/>
        <v>350101486</v>
      </c>
      <c r="M316" s="177" t="s">
        <v>52</v>
      </c>
    </row>
    <row r="317" spans="1:13" ht="28.5" customHeight="1">
      <c r="A317" s="80"/>
      <c r="B317" s="148">
        <v>10406</v>
      </c>
      <c r="C317" s="81"/>
      <c r="D317" s="82"/>
      <c r="E317" s="82"/>
      <c r="F317" s="83"/>
      <c r="G317" s="84"/>
      <c r="H317" s="82"/>
      <c r="I317" s="228"/>
      <c r="J317" s="192">
        <v>40498</v>
      </c>
      <c r="K317" s="89">
        <v>700000</v>
      </c>
      <c r="L317" s="88">
        <f>L316+K317</f>
        <v>350801486</v>
      </c>
      <c r="M317" s="177" t="s">
        <v>361</v>
      </c>
    </row>
    <row r="318" spans="1:13" ht="28.5" customHeight="1">
      <c r="A318" s="80"/>
      <c r="B318" s="148">
        <v>10406</v>
      </c>
      <c r="C318" s="81"/>
      <c r="D318" s="82"/>
      <c r="E318" s="82"/>
      <c r="F318" s="83"/>
      <c r="G318" s="84"/>
      <c r="H318" s="82"/>
      <c r="I318" s="228"/>
      <c r="J318" s="192">
        <v>40527</v>
      </c>
      <c r="K318" s="89">
        <v>1700000</v>
      </c>
      <c r="L318" s="88">
        <f t="shared" ref="L318" si="41">L317+K318</f>
        <v>352501486</v>
      </c>
      <c r="M318" s="177" t="s">
        <v>52</v>
      </c>
    </row>
    <row r="319" spans="1:13" ht="28.5" customHeight="1">
      <c r="A319" s="80"/>
      <c r="B319" s="148">
        <v>10406</v>
      </c>
      <c r="C319" s="81"/>
      <c r="D319" s="82"/>
      <c r="E319" s="82"/>
      <c r="F319" s="83"/>
      <c r="G319" s="84"/>
      <c r="H319" s="82"/>
      <c r="I319" s="228"/>
      <c r="J319" s="192">
        <v>40549</v>
      </c>
      <c r="K319" s="89">
        <v>-363</v>
      </c>
      <c r="L319" s="88">
        <f t="shared" ref="L319:L324" si="42">L318+K319</f>
        <v>352501123</v>
      </c>
      <c r="M319" s="177" t="s">
        <v>52</v>
      </c>
    </row>
    <row r="320" spans="1:13" ht="28.5" customHeight="1">
      <c r="A320" s="80"/>
      <c r="B320" s="148">
        <v>10406</v>
      </c>
      <c r="C320" s="81"/>
      <c r="D320" s="82"/>
      <c r="E320" s="82"/>
      <c r="F320" s="83"/>
      <c r="G320" s="84"/>
      <c r="H320" s="82"/>
      <c r="I320" s="228"/>
      <c r="J320" s="192">
        <v>40590</v>
      </c>
      <c r="K320" s="89">
        <v>900000</v>
      </c>
      <c r="L320" s="88">
        <f t="shared" si="42"/>
        <v>353401123</v>
      </c>
      <c r="M320" s="177" t="s">
        <v>361</v>
      </c>
    </row>
    <row r="321" spans="1:13" ht="28.5" customHeight="1">
      <c r="A321" s="80"/>
      <c r="B321" s="148">
        <v>10406</v>
      </c>
      <c r="C321" s="81"/>
      <c r="D321" s="82"/>
      <c r="E321" s="82"/>
      <c r="F321" s="83"/>
      <c r="G321" s="84"/>
      <c r="H321" s="82"/>
      <c r="I321" s="228"/>
      <c r="J321" s="192">
        <v>40618</v>
      </c>
      <c r="K321" s="89">
        <v>29800000</v>
      </c>
      <c r="L321" s="88">
        <f t="shared" si="42"/>
        <v>383201123</v>
      </c>
      <c r="M321" s="181" t="s">
        <v>361</v>
      </c>
    </row>
    <row r="322" spans="1:13" ht="28.5" customHeight="1">
      <c r="A322" s="80"/>
      <c r="B322" s="148">
        <v>10406</v>
      </c>
      <c r="C322" s="81"/>
      <c r="D322" s="82"/>
      <c r="E322" s="82"/>
      <c r="F322" s="83"/>
      <c r="G322" s="84"/>
      <c r="H322" s="82"/>
      <c r="I322" s="228"/>
      <c r="J322" s="192">
        <v>40632</v>
      </c>
      <c r="K322" s="89">
        <v>-428</v>
      </c>
      <c r="L322" s="88">
        <f t="shared" si="42"/>
        <v>383200695</v>
      </c>
      <c r="M322" s="177" t="s">
        <v>504</v>
      </c>
    </row>
    <row r="323" spans="1:13" ht="28.5" customHeight="1">
      <c r="A323" s="80"/>
      <c r="B323" s="148">
        <v>10406</v>
      </c>
      <c r="C323" s="81"/>
      <c r="D323" s="82"/>
      <c r="E323" s="82"/>
      <c r="F323" s="83"/>
      <c r="G323" s="84"/>
      <c r="H323" s="82"/>
      <c r="I323" s="228"/>
      <c r="J323" s="192">
        <v>40689</v>
      </c>
      <c r="K323" s="89">
        <v>20077503.050000001</v>
      </c>
      <c r="L323" s="88">
        <f t="shared" si="42"/>
        <v>403278198.05000001</v>
      </c>
      <c r="M323" s="181" t="s">
        <v>361</v>
      </c>
    </row>
    <row r="324" spans="1:13" ht="28.5" customHeight="1">
      <c r="A324" s="80"/>
      <c r="B324" s="148">
        <v>10406</v>
      </c>
      <c r="C324" s="81"/>
      <c r="D324" s="82"/>
      <c r="E324" s="82"/>
      <c r="F324" s="83"/>
      <c r="G324" s="84"/>
      <c r="H324" s="82"/>
      <c r="I324" s="234"/>
      <c r="J324" s="192">
        <v>40723</v>
      </c>
      <c r="K324" s="89">
        <v>-4248.05</v>
      </c>
      <c r="L324" s="88">
        <f t="shared" si="42"/>
        <v>403273950</v>
      </c>
      <c r="M324" s="177" t="s">
        <v>504</v>
      </c>
    </row>
    <row r="325" spans="1:13" ht="28.5" customHeight="1">
      <c r="A325" s="80"/>
      <c r="B325" s="148">
        <v>10406</v>
      </c>
      <c r="C325" s="81"/>
      <c r="D325" s="82"/>
      <c r="E325" s="82"/>
      <c r="F325" s="83"/>
      <c r="G325" s="84"/>
      <c r="H325" s="82"/>
      <c r="I325" s="228"/>
      <c r="J325" s="192">
        <v>40863</v>
      </c>
      <c r="K325" s="89">
        <v>100000</v>
      </c>
      <c r="L325" s="88">
        <f>L324+K325</f>
        <v>403373950</v>
      </c>
      <c r="M325" s="181" t="s">
        <v>361</v>
      </c>
    </row>
    <row r="326" spans="1:13" ht="28.5" customHeight="1">
      <c r="A326" s="80"/>
      <c r="B326" s="148">
        <v>10406</v>
      </c>
      <c r="C326" s="81"/>
      <c r="D326" s="82"/>
      <c r="E326" s="82"/>
      <c r="F326" s="83"/>
      <c r="G326" s="84"/>
      <c r="H326" s="84"/>
      <c r="I326" s="228"/>
      <c r="J326" s="192">
        <v>40983</v>
      </c>
      <c r="K326" s="89">
        <v>-100000</v>
      </c>
      <c r="L326" s="88">
        <f>L325+K326</f>
        <v>403273950</v>
      </c>
      <c r="M326" s="177" t="s">
        <v>361</v>
      </c>
    </row>
    <row r="327" spans="1:13" ht="28.5" customHeight="1">
      <c r="A327" s="80"/>
      <c r="B327" s="148">
        <v>10406</v>
      </c>
      <c r="C327" s="81"/>
      <c r="D327" s="82"/>
      <c r="E327" s="82"/>
      <c r="F327" s="83"/>
      <c r="G327" s="84"/>
      <c r="H327" s="84"/>
      <c r="I327" s="228"/>
      <c r="J327" s="192">
        <v>41045</v>
      </c>
      <c r="K327" s="89">
        <v>90000</v>
      </c>
      <c r="L327" s="88">
        <f>L326+K327</f>
        <v>403363950</v>
      </c>
      <c r="M327" s="177" t="s">
        <v>361</v>
      </c>
    </row>
    <row r="328" spans="1:13" ht="28.5" customHeight="1">
      <c r="A328" s="90">
        <v>39976</v>
      </c>
      <c r="B328" s="91" t="s">
        <v>47</v>
      </c>
      <c r="C328" s="91" t="s">
        <v>133</v>
      </c>
      <c r="D328" s="92" t="s">
        <v>119</v>
      </c>
      <c r="E328" s="92" t="s">
        <v>12</v>
      </c>
      <c r="F328" s="106" t="s">
        <v>149</v>
      </c>
      <c r="G328" s="101">
        <v>19400000</v>
      </c>
      <c r="H328" s="92" t="s">
        <v>72</v>
      </c>
      <c r="I328" s="220"/>
      <c r="J328" s="192">
        <v>40086</v>
      </c>
      <c r="K328" s="104">
        <v>-1860000</v>
      </c>
      <c r="L328" s="88">
        <f>G328+K328</f>
        <v>17540000</v>
      </c>
      <c r="M328" s="177" t="s">
        <v>220</v>
      </c>
    </row>
    <row r="329" spans="1:13" ht="28.5" customHeight="1">
      <c r="A329" s="80"/>
      <c r="B329" s="148">
        <v>10326</v>
      </c>
      <c r="C329" s="81"/>
      <c r="D329" s="82"/>
      <c r="E329" s="110"/>
      <c r="F329" s="107"/>
      <c r="G329" s="103"/>
      <c r="H329" s="82"/>
      <c r="I329" s="228"/>
      <c r="J329" s="192">
        <v>40177</v>
      </c>
      <c r="K329" s="87">
        <v>27920000</v>
      </c>
      <c r="L329" s="88">
        <f>L328+K329</f>
        <v>45460000</v>
      </c>
      <c r="M329" s="177" t="s">
        <v>300</v>
      </c>
    </row>
    <row r="330" spans="1:13" ht="28.5" customHeight="1">
      <c r="A330" s="80"/>
      <c r="B330" s="148">
        <v>10326</v>
      </c>
      <c r="C330" s="81"/>
      <c r="D330" s="82"/>
      <c r="E330" s="110"/>
      <c r="F330" s="107"/>
      <c r="G330" s="103"/>
      <c r="H330" s="82"/>
      <c r="I330" s="228"/>
      <c r="J330" s="192">
        <v>40263</v>
      </c>
      <c r="K330" s="87">
        <v>-1390000</v>
      </c>
      <c r="L330" s="88">
        <f>L329+K330</f>
        <v>44070000</v>
      </c>
      <c r="M330" s="177" t="s">
        <v>52</v>
      </c>
    </row>
    <row r="331" spans="1:13" ht="28.5" customHeight="1">
      <c r="A331" s="80"/>
      <c r="B331" s="148">
        <v>10326</v>
      </c>
      <c r="C331" s="81"/>
      <c r="D331" s="82"/>
      <c r="E331" s="110"/>
      <c r="F331" s="107"/>
      <c r="G331" s="103"/>
      <c r="H331" s="82"/>
      <c r="I331" s="228"/>
      <c r="J331" s="192">
        <v>40373</v>
      </c>
      <c r="K331" s="87">
        <v>-13870000</v>
      </c>
      <c r="L331" s="88">
        <f t="shared" ref="L331:L338" si="43">L330+K331</f>
        <v>30200000</v>
      </c>
      <c r="M331" s="177" t="s">
        <v>52</v>
      </c>
    </row>
    <row r="332" spans="1:13" ht="28.5" customHeight="1">
      <c r="A332" s="80"/>
      <c r="B332" s="150">
        <v>10326</v>
      </c>
      <c r="C332" s="81"/>
      <c r="D332" s="82"/>
      <c r="E332" s="82"/>
      <c r="F332" s="83"/>
      <c r="G332" s="84"/>
      <c r="H332" s="82"/>
      <c r="I332" s="228"/>
      <c r="J332" s="192">
        <v>40451</v>
      </c>
      <c r="K332" s="87">
        <v>400000</v>
      </c>
      <c r="L332" s="88">
        <f t="shared" si="43"/>
        <v>30600000</v>
      </c>
      <c r="M332" s="177" t="s">
        <v>461</v>
      </c>
    </row>
    <row r="333" spans="1:13" ht="28.5" customHeight="1">
      <c r="A333" s="80"/>
      <c r="B333" s="150">
        <v>10326</v>
      </c>
      <c r="C333" s="81"/>
      <c r="D333" s="82"/>
      <c r="E333" s="82"/>
      <c r="F333" s="83"/>
      <c r="G333" s="84"/>
      <c r="H333" s="82"/>
      <c r="I333" s="228"/>
      <c r="J333" s="192">
        <v>40451</v>
      </c>
      <c r="K333" s="87">
        <v>586954</v>
      </c>
      <c r="L333" s="88">
        <f t="shared" si="43"/>
        <v>31186954</v>
      </c>
      <c r="M333" s="177" t="s">
        <v>52</v>
      </c>
    </row>
    <row r="334" spans="1:13" ht="28.5" customHeight="1">
      <c r="A334" s="80"/>
      <c r="B334" s="150">
        <v>10326</v>
      </c>
      <c r="C334" s="81"/>
      <c r="D334" s="82"/>
      <c r="E334" s="82"/>
      <c r="F334" s="83"/>
      <c r="G334" s="84"/>
      <c r="H334" s="82"/>
      <c r="I334" s="228"/>
      <c r="J334" s="192">
        <v>40549</v>
      </c>
      <c r="K334" s="89">
        <v>-34</v>
      </c>
      <c r="L334" s="88">
        <f t="shared" si="43"/>
        <v>31186920</v>
      </c>
      <c r="M334" s="177" t="s">
        <v>52</v>
      </c>
    </row>
    <row r="335" spans="1:13" ht="28.5" customHeight="1">
      <c r="A335" s="80"/>
      <c r="B335" s="150">
        <v>10326</v>
      </c>
      <c r="C335" s="81"/>
      <c r="D335" s="82"/>
      <c r="E335" s="82"/>
      <c r="F335" s="83"/>
      <c r="G335" s="84"/>
      <c r="H335" s="82"/>
      <c r="I335" s="228"/>
      <c r="J335" s="192">
        <v>40632</v>
      </c>
      <c r="K335" s="89">
        <v>-37</v>
      </c>
      <c r="L335" s="88">
        <f t="shared" si="43"/>
        <v>31186883</v>
      </c>
      <c r="M335" s="177" t="s">
        <v>504</v>
      </c>
    </row>
    <row r="336" spans="1:13" ht="28.5" customHeight="1">
      <c r="A336" s="80"/>
      <c r="B336" s="150">
        <v>10326</v>
      </c>
      <c r="C336" s="81"/>
      <c r="D336" s="82"/>
      <c r="E336" s="82"/>
      <c r="F336" s="83"/>
      <c r="G336" s="84"/>
      <c r="H336" s="82"/>
      <c r="I336" s="228"/>
      <c r="J336" s="192">
        <v>40646</v>
      </c>
      <c r="K336" s="89">
        <v>100000</v>
      </c>
      <c r="L336" s="88">
        <f t="shared" si="43"/>
        <v>31286883</v>
      </c>
      <c r="M336" s="181" t="s">
        <v>361</v>
      </c>
    </row>
    <row r="337" spans="1:13" ht="28.5" customHeight="1">
      <c r="A337" s="80"/>
      <c r="B337" s="148">
        <v>10326</v>
      </c>
      <c r="C337" s="81"/>
      <c r="D337" s="82"/>
      <c r="E337" s="82"/>
      <c r="F337" s="83"/>
      <c r="G337" s="84"/>
      <c r="H337" s="82"/>
      <c r="I337" s="228"/>
      <c r="J337" s="192">
        <v>40723</v>
      </c>
      <c r="K337" s="89">
        <v>-329</v>
      </c>
      <c r="L337" s="88">
        <f t="shared" si="43"/>
        <v>31286554</v>
      </c>
      <c r="M337" s="177" t="s">
        <v>504</v>
      </c>
    </row>
    <row r="338" spans="1:13" ht="28.5" customHeight="1">
      <c r="A338" s="80"/>
      <c r="B338" s="148">
        <v>10326</v>
      </c>
      <c r="C338" s="81"/>
      <c r="D338" s="82"/>
      <c r="E338" s="82"/>
      <c r="F338" s="83"/>
      <c r="G338" s="84"/>
      <c r="H338" s="82"/>
      <c r="I338" s="228"/>
      <c r="J338" s="192">
        <v>40801</v>
      </c>
      <c r="K338" s="89">
        <v>-1900000</v>
      </c>
      <c r="L338" s="88">
        <f t="shared" si="43"/>
        <v>29386554</v>
      </c>
      <c r="M338" s="181" t="s">
        <v>361</v>
      </c>
    </row>
    <row r="339" spans="1:13" ht="28.5" customHeight="1">
      <c r="A339" s="80"/>
      <c r="B339" s="148">
        <v>10326</v>
      </c>
      <c r="C339" s="81"/>
      <c r="D339" s="82"/>
      <c r="E339" s="82"/>
      <c r="F339" s="83"/>
      <c r="G339" s="84"/>
      <c r="H339" s="82"/>
      <c r="I339" s="228"/>
      <c r="J339" s="192">
        <v>40863</v>
      </c>
      <c r="K339" s="89">
        <v>2800000</v>
      </c>
      <c r="L339" s="88">
        <f>L338+K339</f>
        <v>32186554</v>
      </c>
      <c r="M339" s="177" t="s">
        <v>361</v>
      </c>
    </row>
    <row r="340" spans="1:13" ht="28.5" customHeight="1">
      <c r="A340" s="80"/>
      <c r="B340" s="148">
        <v>10326</v>
      </c>
      <c r="C340" s="81"/>
      <c r="D340" s="82"/>
      <c r="E340" s="82"/>
      <c r="F340" s="83"/>
      <c r="G340" s="99"/>
      <c r="H340" s="100"/>
      <c r="I340" s="221"/>
      <c r="J340" s="192">
        <v>41045</v>
      </c>
      <c r="K340" s="89">
        <v>420000</v>
      </c>
      <c r="L340" s="88">
        <f>L339+K340</f>
        <v>32606554</v>
      </c>
      <c r="M340" s="177" t="s">
        <v>361</v>
      </c>
    </row>
    <row r="341" spans="1:13" ht="28.5" customHeight="1">
      <c r="A341" s="90">
        <v>39981</v>
      </c>
      <c r="B341" s="91" t="s">
        <v>56</v>
      </c>
      <c r="C341" s="91" t="s">
        <v>13</v>
      </c>
      <c r="D341" s="92" t="s">
        <v>136</v>
      </c>
      <c r="E341" s="108" t="s">
        <v>12</v>
      </c>
      <c r="F341" s="106" t="s">
        <v>149</v>
      </c>
      <c r="G341" s="101">
        <v>16520000</v>
      </c>
      <c r="H341" s="92" t="s">
        <v>72</v>
      </c>
      <c r="I341" s="228"/>
      <c r="J341" s="192">
        <v>40086</v>
      </c>
      <c r="K341" s="114">
        <v>13070000</v>
      </c>
      <c r="L341" s="88">
        <f>G341+K341</f>
        <v>29590000</v>
      </c>
      <c r="M341" s="181" t="s">
        <v>220</v>
      </c>
    </row>
    <row r="342" spans="1:13" ht="28.5" customHeight="1">
      <c r="A342" s="80"/>
      <c r="B342" s="148">
        <v>10052</v>
      </c>
      <c r="C342" s="81"/>
      <c r="D342" s="82"/>
      <c r="E342" s="110"/>
      <c r="F342" s="107"/>
      <c r="G342" s="103"/>
      <c r="H342" s="82"/>
      <c r="I342" s="228"/>
      <c r="J342" s="192">
        <v>40177</v>
      </c>
      <c r="K342" s="87">
        <v>145510000</v>
      </c>
      <c r="L342" s="88">
        <f>L341+K342</f>
        <v>175100000</v>
      </c>
      <c r="M342" s="177" t="s">
        <v>300</v>
      </c>
    </row>
    <row r="343" spans="1:13" ht="28.5" customHeight="1">
      <c r="A343" s="80"/>
      <c r="B343" s="148">
        <v>10052</v>
      </c>
      <c r="C343" s="81"/>
      <c r="D343" s="82"/>
      <c r="E343" s="110"/>
      <c r="F343" s="107"/>
      <c r="G343" s="103"/>
      <c r="H343" s="82"/>
      <c r="I343" s="228"/>
      <c r="J343" s="192">
        <v>40263</v>
      </c>
      <c r="K343" s="87">
        <v>-116950000</v>
      </c>
      <c r="L343" s="88">
        <f>L342+K343</f>
        <v>58150000</v>
      </c>
      <c r="M343" s="177" t="s">
        <v>52</v>
      </c>
    </row>
    <row r="344" spans="1:13" ht="28.5" customHeight="1">
      <c r="A344" s="80"/>
      <c r="B344" s="148">
        <v>10052</v>
      </c>
      <c r="C344" s="81"/>
      <c r="D344" s="82"/>
      <c r="E344" s="110"/>
      <c r="F344" s="107"/>
      <c r="G344" s="103"/>
      <c r="H344" s="82"/>
      <c r="I344" s="228"/>
      <c r="J344" s="192">
        <v>40373</v>
      </c>
      <c r="K344" s="87">
        <v>-23350000</v>
      </c>
      <c r="L344" s="88">
        <f t="shared" ref="L344:L348" si="44">L343+K344</f>
        <v>34800000</v>
      </c>
      <c r="M344" s="177" t="s">
        <v>52</v>
      </c>
    </row>
    <row r="345" spans="1:13" ht="28.5" customHeight="1">
      <c r="A345" s="80"/>
      <c r="B345" s="148">
        <v>10052</v>
      </c>
      <c r="C345" s="81"/>
      <c r="D345" s="82"/>
      <c r="E345" s="82"/>
      <c r="F345" s="83"/>
      <c r="G345" s="84"/>
      <c r="H345" s="82"/>
      <c r="I345" s="228"/>
      <c r="J345" s="192">
        <v>40451</v>
      </c>
      <c r="K345" s="87">
        <v>7846346</v>
      </c>
      <c r="L345" s="88">
        <f t="shared" si="44"/>
        <v>42646346</v>
      </c>
      <c r="M345" s="177" t="s">
        <v>52</v>
      </c>
    </row>
    <row r="346" spans="1:13" ht="28.5" customHeight="1">
      <c r="A346" s="80"/>
      <c r="B346" s="148">
        <v>10052</v>
      </c>
      <c r="C346" s="81"/>
      <c r="D346" s="82"/>
      <c r="E346" s="82"/>
      <c r="F346" s="83"/>
      <c r="G346" s="84"/>
      <c r="H346" s="82"/>
      <c r="I346" s="228"/>
      <c r="J346" s="192">
        <v>40549</v>
      </c>
      <c r="K346" s="89">
        <v>-46</v>
      </c>
      <c r="L346" s="88">
        <f t="shared" si="44"/>
        <v>42646300</v>
      </c>
      <c r="M346" s="177" t="s">
        <v>52</v>
      </c>
    </row>
    <row r="347" spans="1:13" ht="28.5" customHeight="1">
      <c r="A347" s="80"/>
      <c r="B347" s="148">
        <v>10052</v>
      </c>
      <c r="C347" s="81"/>
      <c r="D347" s="82"/>
      <c r="E347" s="82"/>
      <c r="F347" s="83"/>
      <c r="G347" s="84"/>
      <c r="H347" s="82"/>
      <c r="I347" s="228"/>
      <c r="J347" s="192">
        <v>40632</v>
      </c>
      <c r="K347" s="89">
        <v>-55</v>
      </c>
      <c r="L347" s="88">
        <f t="shared" si="44"/>
        <v>42646245</v>
      </c>
      <c r="M347" s="177" t="s">
        <v>504</v>
      </c>
    </row>
    <row r="348" spans="1:13" ht="28.5" customHeight="1">
      <c r="A348" s="80"/>
      <c r="B348" s="148">
        <v>10052</v>
      </c>
      <c r="C348" s="81"/>
      <c r="D348" s="82"/>
      <c r="E348" s="82"/>
      <c r="F348" s="83"/>
      <c r="G348" s="99"/>
      <c r="H348" s="100"/>
      <c r="I348" s="221"/>
      <c r="J348" s="192">
        <v>40723</v>
      </c>
      <c r="K348" s="89">
        <v>-452</v>
      </c>
      <c r="L348" s="88">
        <f t="shared" si="44"/>
        <v>42645793</v>
      </c>
      <c r="M348" s="177" t="s">
        <v>504</v>
      </c>
    </row>
    <row r="349" spans="1:13" ht="28.5" customHeight="1">
      <c r="A349" s="90">
        <v>39981</v>
      </c>
      <c r="B349" s="91" t="s">
        <v>57</v>
      </c>
      <c r="C349" s="91" t="s">
        <v>58</v>
      </c>
      <c r="D349" s="92" t="s">
        <v>59</v>
      </c>
      <c r="E349" s="108" t="s">
        <v>12</v>
      </c>
      <c r="F349" s="106" t="s">
        <v>149</v>
      </c>
      <c r="G349" s="101">
        <v>57000000</v>
      </c>
      <c r="H349" s="92" t="s">
        <v>72</v>
      </c>
      <c r="I349" s="228"/>
      <c r="J349" s="192">
        <v>40086</v>
      </c>
      <c r="K349" s="114">
        <v>-11300000</v>
      </c>
      <c r="L349" s="88">
        <f>K349+G349</f>
        <v>45700000</v>
      </c>
      <c r="M349" s="181" t="s">
        <v>220</v>
      </c>
    </row>
    <row r="350" spans="1:13" ht="28.5" customHeight="1">
      <c r="A350" s="80"/>
      <c r="B350" s="148">
        <v>10131</v>
      </c>
      <c r="C350" s="81"/>
      <c r="D350" s="82"/>
      <c r="E350" s="110"/>
      <c r="F350" s="107"/>
      <c r="G350" s="103"/>
      <c r="H350" s="82"/>
      <c r="I350" s="228"/>
      <c r="J350" s="192">
        <v>40177</v>
      </c>
      <c r="K350" s="87">
        <v>-42210000</v>
      </c>
      <c r="L350" s="88">
        <f>L349+K350</f>
        <v>3490000</v>
      </c>
      <c r="M350" s="177" t="s">
        <v>300</v>
      </c>
    </row>
    <row r="351" spans="1:13" ht="28.5" customHeight="1">
      <c r="A351" s="80"/>
      <c r="B351" s="148">
        <v>10131</v>
      </c>
      <c r="C351" s="81"/>
      <c r="D351" s="82"/>
      <c r="E351" s="110"/>
      <c r="F351" s="107"/>
      <c r="G351" s="103"/>
      <c r="H351" s="82"/>
      <c r="I351" s="228"/>
      <c r="J351" s="192">
        <v>40263</v>
      </c>
      <c r="K351" s="87">
        <v>65640000</v>
      </c>
      <c r="L351" s="88">
        <f>L350+K351</f>
        <v>69130000</v>
      </c>
      <c r="M351" s="177" t="s">
        <v>52</v>
      </c>
    </row>
    <row r="352" spans="1:13" ht="28.5" customHeight="1">
      <c r="A352" s="80"/>
      <c r="B352" s="148">
        <v>10131</v>
      </c>
      <c r="C352" s="81"/>
      <c r="D352" s="82"/>
      <c r="E352" s="110"/>
      <c r="F352" s="107"/>
      <c r="G352" s="103"/>
      <c r="H352" s="82"/>
      <c r="I352" s="228"/>
      <c r="J352" s="192">
        <v>40277</v>
      </c>
      <c r="K352" s="89">
        <v>-14470000</v>
      </c>
      <c r="L352" s="88">
        <f>L351+K352</f>
        <v>54660000</v>
      </c>
      <c r="M352" s="177" t="s">
        <v>52</v>
      </c>
    </row>
    <row r="353" spans="1:13" ht="28.5" customHeight="1">
      <c r="A353" s="80"/>
      <c r="B353" s="148">
        <v>10131</v>
      </c>
      <c r="C353" s="81"/>
      <c r="D353" s="82"/>
      <c r="E353" s="110"/>
      <c r="F353" s="107"/>
      <c r="G353" s="103"/>
      <c r="H353" s="82"/>
      <c r="I353" s="228"/>
      <c r="J353" s="192">
        <v>40373</v>
      </c>
      <c r="K353" s="87">
        <v>-8860000</v>
      </c>
      <c r="L353" s="88">
        <f t="shared" ref="L353:L358" si="45">L352+K353</f>
        <v>45800000</v>
      </c>
      <c r="M353" s="177" t="s">
        <v>52</v>
      </c>
    </row>
    <row r="354" spans="1:13" ht="28.5" customHeight="1">
      <c r="A354" s="80"/>
      <c r="B354" s="150">
        <v>10131</v>
      </c>
      <c r="C354" s="81"/>
      <c r="D354" s="82"/>
      <c r="E354" s="82"/>
      <c r="F354" s="83"/>
      <c r="G354" s="84"/>
      <c r="H354" s="82"/>
      <c r="I354" s="228"/>
      <c r="J354" s="192">
        <v>40451</v>
      </c>
      <c r="K354" s="87">
        <v>-4459154</v>
      </c>
      <c r="L354" s="88">
        <f t="shared" si="45"/>
        <v>41340846</v>
      </c>
      <c r="M354" s="177" t="s">
        <v>52</v>
      </c>
    </row>
    <row r="355" spans="1:13" ht="28.5" customHeight="1">
      <c r="A355" s="80"/>
      <c r="B355" s="148">
        <v>10131</v>
      </c>
      <c r="C355" s="81"/>
      <c r="D355" s="82"/>
      <c r="E355" s="82"/>
      <c r="F355" s="83"/>
      <c r="G355" s="84"/>
      <c r="H355" s="82"/>
      <c r="I355" s="228"/>
      <c r="J355" s="192">
        <v>40527</v>
      </c>
      <c r="K355" s="89">
        <v>-4300000</v>
      </c>
      <c r="L355" s="88">
        <f t="shared" si="45"/>
        <v>37040846</v>
      </c>
      <c r="M355" s="177" t="s">
        <v>52</v>
      </c>
    </row>
    <row r="356" spans="1:13" ht="28.5" customHeight="1">
      <c r="A356" s="80"/>
      <c r="B356" s="148">
        <v>10131</v>
      </c>
      <c r="C356" s="81"/>
      <c r="D356" s="82"/>
      <c r="E356" s="82"/>
      <c r="F356" s="83"/>
      <c r="G356" s="84"/>
      <c r="H356" s="82"/>
      <c r="I356" s="228"/>
      <c r="J356" s="192">
        <v>40549</v>
      </c>
      <c r="K356" s="89">
        <v>-51</v>
      </c>
      <c r="L356" s="88">
        <f t="shared" si="45"/>
        <v>37040795</v>
      </c>
      <c r="M356" s="177" t="s">
        <v>52</v>
      </c>
    </row>
    <row r="357" spans="1:13" ht="28.5" customHeight="1">
      <c r="A357" s="80"/>
      <c r="B357" s="148">
        <v>10131</v>
      </c>
      <c r="C357" s="81"/>
      <c r="D357" s="82"/>
      <c r="E357" s="82"/>
      <c r="F357" s="83"/>
      <c r="G357" s="84"/>
      <c r="H357" s="82"/>
      <c r="I357" s="228"/>
      <c r="J357" s="192">
        <v>40632</v>
      </c>
      <c r="K357" s="89">
        <v>-65</v>
      </c>
      <c r="L357" s="88">
        <f t="shared" si="45"/>
        <v>37040730</v>
      </c>
      <c r="M357" s="177" t="s">
        <v>504</v>
      </c>
    </row>
    <row r="358" spans="1:13" ht="28.5" customHeight="1">
      <c r="A358" s="80"/>
      <c r="B358" s="148">
        <v>10131</v>
      </c>
      <c r="C358" s="81"/>
      <c r="D358" s="82"/>
      <c r="E358" s="82"/>
      <c r="F358" s="83"/>
      <c r="G358" s="99"/>
      <c r="H358" s="100"/>
      <c r="I358" s="221"/>
      <c r="J358" s="192">
        <v>40723</v>
      </c>
      <c r="K358" s="89">
        <v>-616</v>
      </c>
      <c r="L358" s="88">
        <f t="shared" si="45"/>
        <v>37040114</v>
      </c>
      <c r="M358" s="177" t="s">
        <v>504</v>
      </c>
    </row>
    <row r="359" spans="1:13" ht="28.5" customHeight="1">
      <c r="A359" s="90">
        <v>39983</v>
      </c>
      <c r="B359" s="91" t="s">
        <v>62</v>
      </c>
      <c r="C359" s="91" t="s">
        <v>64</v>
      </c>
      <c r="D359" s="92" t="s">
        <v>104</v>
      </c>
      <c r="E359" s="108" t="s">
        <v>12</v>
      </c>
      <c r="F359" s="106" t="s">
        <v>149</v>
      </c>
      <c r="G359" s="101">
        <v>770000</v>
      </c>
      <c r="H359" s="92" t="s">
        <v>72</v>
      </c>
      <c r="I359" s="220"/>
      <c r="J359" s="115">
        <v>40177</v>
      </c>
      <c r="K359" s="114">
        <v>2020000</v>
      </c>
      <c r="L359" s="88">
        <v>2790000</v>
      </c>
      <c r="M359" s="177" t="s">
        <v>300</v>
      </c>
    </row>
    <row r="360" spans="1:13" ht="28.5" customHeight="1">
      <c r="A360" s="80"/>
      <c r="B360" s="148">
        <v>10224</v>
      </c>
      <c r="C360" s="81"/>
      <c r="D360" s="82"/>
      <c r="E360" s="110"/>
      <c r="F360" s="107"/>
      <c r="G360" s="103"/>
      <c r="H360" s="82"/>
      <c r="I360" s="228"/>
      <c r="J360" s="192">
        <v>40263</v>
      </c>
      <c r="K360" s="87">
        <v>11370000</v>
      </c>
      <c r="L360" s="88">
        <f>L359+K360</f>
        <v>14160000</v>
      </c>
      <c r="M360" s="177" t="s">
        <v>52</v>
      </c>
    </row>
    <row r="361" spans="1:13" ht="28.5" customHeight="1">
      <c r="A361" s="80"/>
      <c r="B361" s="148">
        <v>10224</v>
      </c>
      <c r="C361" s="81"/>
      <c r="D361" s="82"/>
      <c r="E361" s="110"/>
      <c r="F361" s="107"/>
      <c r="G361" s="103"/>
      <c r="H361" s="82"/>
      <c r="I361" s="221"/>
      <c r="J361" s="192">
        <v>40324</v>
      </c>
      <c r="K361" s="89">
        <v>-14160000</v>
      </c>
      <c r="L361" s="88">
        <f>L360+K361</f>
        <v>0</v>
      </c>
      <c r="M361" s="181" t="s">
        <v>182</v>
      </c>
    </row>
    <row r="362" spans="1:13" ht="28.5" customHeight="1">
      <c r="A362" s="90">
        <v>39983</v>
      </c>
      <c r="B362" s="91" t="s">
        <v>63</v>
      </c>
      <c r="C362" s="91" t="s">
        <v>65</v>
      </c>
      <c r="D362" s="92" t="s">
        <v>100</v>
      </c>
      <c r="E362" s="108" t="s">
        <v>12</v>
      </c>
      <c r="F362" s="106" t="s">
        <v>149</v>
      </c>
      <c r="G362" s="101">
        <v>540000</v>
      </c>
      <c r="H362" s="92" t="s">
        <v>72</v>
      </c>
      <c r="I362" s="228"/>
      <c r="J362" s="115">
        <v>40086</v>
      </c>
      <c r="K362" s="114">
        <v>330000</v>
      </c>
      <c r="L362" s="88">
        <f>G362+K362</f>
        <v>870000</v>
      </c>
      <c r="M362" s="181" t="s">
        <v>220</v>
      </c>
    </row>
    <row r="363" spans="1:13" ht="28.5" customHeight="1">
      <c r="A363" s="80"/>
      <c r="B363" s="148">
        <v>10126</v>
      </c>
      <c r="C363" s="81"/>
      <c r="D363" s="82"/>
      <c r="E363" s="110"/>
      <c r="F363" s="107"/>
      <c r="G363" s="103"/>
      <c r="H363" s="82"/>
      <c r="I363" s="228"/>
      <c r="J363" s="192">
        <v>40177</v>
      </c>
      <c r="K363" s="87">
        <v>16490000</v>
      </c>
      <c r="L363" s="88">
        <f>L362+K363</f>
        <v>17360000</v>
      </c>
      <c r="M363" s="177" t="s">
        <v>300</v>
      </c>
    </row>
    <row r="364" spans="1:13" ht="28.5" customHeight="1">
      <c r="A364" s="80"/>
      <c r="B364" s="148">
        <v>10126</v>
      </c>
      <c r="C364" s="81"/>
      <c r="D364" s="82"/>
      <c r="E364" s="110"/>
      <c r="F364" s="107"/>
      <c r="G364" s="103"/>
      <c r="H364" s="82"/>
      <c r="I364" s="228"/>
      <c r="J364" s="192">
        <v>40263</v>
      </c>
      <c r="K364" s="87">
        <v>-14260000</v>
      </c>
      <c r="L364" s="88">
        <f>L363+K364</f>
        <v>3100000</v>
      </c>
      <c r="M364" s="177" t="s">
        <v>52</v>
      </c>
    </row>
    <row r="365" spans="1:13" ht="28.5" customHeight="1">
      <c r="A365" s="80"/>
      <c r="B365" s="148">
        <v>10126</v>
      </c>
      <c r="C365" s="81"/>
      <c r="D365" s="82"/>
      <c r="E365" s="110"/>
      <c r="F365" s="107"/>
      <c r="G365" s="103"/>
      <c r="H365" s="82"/>
      <c r="I365" s="228"/>
      <c r="J365" s="192">
        <v>40373</v>
      </c>
      <c r="K365" s="87">
        <v>-1800000</v>
      </c>
      <c r="L365" s="88">
        <f t="shared" ref="L365:L371" si="46">L364+K365</f>
        <v>1300000</v>
      </c>
      <c r="M365" s="177" t="s">
        <v>52</v>
      </c>
    </row>
    <row r="366" spans="1:13" ht="28.5" customHeight="1">
      <c r="A366" s="80"/>
      <c r="B366" s="148">
        <v>10126</v>
      </c>
      <c r="C366" s="81"/>
      <c r="D366" s="82"/>
      <c r="E366" s="110"/>
      <c r="F366" s="107"/>
      <c r="G366" s="103"/>
      <c r="H366" s="82"/>
      <c r="I366" s="228"/>
      <c r="J366" s="192">
        <v>40389</v>
      </c>
      <c r="K366" s="89">
        <v>1500000</v>
      </c>
      <c r="L366" s="88">
        <f t="shared" si="46"/>
        <v>2800000</v>
      </c>
      <c r="M366" s="177" t="s">
        <v>52</v>
      </c>
    </row>
    <row r="367" spans="1:13" ht="28.5" customHeight="1">
      <c r="A367" s="80"/>
      <c r="B367" s="148">
        <v>10126</v>
      </c>
      <c r="C367" s="81"/>
      <c r="D367" s="82"/>
      <c r="E367" s="82"/>
      <c r="F367" s="83"/>
      <c r="G367" s="84"/>
      <c r="H367" s="82"/>
      <c r="I367" s="228"/>
      <c r="J367" s="192">
        <v>40451</v>
      </c>
      <c r="K367" s="87">
        <v>1551668</v>
      </c>
      <c r="L367" s="88">
        <f t="shared" si="46"/>
        <v>4351668</v>
      </c>
      <c r="M367" s="177" t="s">
        <v>52</v>
      </c>
    </row>
    <row r="368" spans="1:13" ht="28.5" customHeight="1">
      <c r="A368" s="80"/>
      <c r="B368" s="148">
        <v>10126</v>
      </c>
      <c r="C368" s="81"/>
      <c r="D368" s="82"/>
      <c r="E368" s="82"/>
      <c r="F368" s="83"/>
      <c r="G368" s="84"/>
      <c r="H368" s="82"/>
      <c r="I368" s="228"/>
      <c r="J368" s="192">
        <v>40549</v>
      </c>
      <c r="K368" s="89">
        <v>-2</v>
      </c>
      <c r="L368" s="88">
        <f t="shared" si="46"/>
        <v>4351666</v>
      </c>
      <c r="M368" s="177" t="s">
        <v>52</v>
      </c>
    </row>
    <row r="369" spans="1:13" ht="28.5" customHeight="1">
      <c r="A369" s="80"/>
      <c r="B369" s="148">
        <v>10126</v>
      </c>
      <c r="C369" s="81"/>
      <c r="D369" s="82"/>
      <c r="E369" s="82"/>
      <c r="F369" s="83"/>
      <c r="G369" s="84"/>
      <c r="H369" s="82"/>
      <c r="I369" s="228"/>
      <c r="J369" s="192">
        <v>40632</v>
      </c>
      <c r="K369" s="89">
        <v>-2</v>
      </c>
      <c r="L369" s="88">
        <f t="shared" si="46"/>
        <v>4351664</v>
      </c>
      <c r="M369" s="177" t="s">
        <v>504</v>
      </c>
    </row>
    <row r="370" spans="1:13" ht="28.5" customHeight="1">
      <c r="A370" s="80"/>
      <c r="B370" s="148">
        <v>10126</v>
      </c>
      <c r="C370" s="81"/>
      <c r="D370" s="82"/>
      <c r="E370" s="82"/>
      <c r="F370" s="83"/>
      <c r="G370" s="84"/>
      <c r="H370" s="82"/>
      <c r="I370" s="228"/>
      <c r="J370" s="192">
        <v>40676</v>
      </c>
      <c r="K370" s="89">
        <v>-1800000</v>
      </c>
      <c r="L370" s="88">
        <f t="shared" si="46"/>
        <v>2551664</v>
      </c>
      <c r="M370" s="181" t="s">
        <v>361</v>
      </c>
    </row>
    <row r="371" spans="1:13" ht="28.5" customHeight="1">
      <c r="A371" s="80"/>
      <c r="B371" s="148">
        <v>10126</v>
      </c>
      <c r="C371" s="81"/>
      <c r="D371" s="82"/>
      <c r="E371" s="82"/>
      <c r="F371" s="83"/>
      <c r="G371" s="84"/>
      <c r="H371" s="82"/>
      <c r="I371" s="235">
        <v>12</v>
      </c>
      <c r="J371" s="192">
        <v>40697</v>
      </c>
      <c r="K371" s="89">
        <v>-1872787.35</v>
      </c>
      <c r="L371" s="88">
        <f t="shared" si="46"/>
        <v>678876.64999999991</v>
      </c>
      <c r="M371" s="181" t="s">
        <v>182</v>
      </c>
    </row>
    <row r="372" spans="1:13" ht="28.5" customHeight="1">
      <c r="A372" s="90">
        <v>39990</v>
      </c>
      <c r="B372" s="185" t="s">
        <v>16</v>
      </c>
      <c r="C372" s="91" t="s">
        <v>19</v>
      </c>
      <c r="D372" s="92" t="s">
        <v>121</v>
      </c>
      <c r="E372" s="108" t="s">
        <v>12</v>
      </c>
      <c r="F372" s="106" t="s">
        <v>149</v>
      </c>
      <c r="G372" s="101">
        <v>30000</v>
      </c>
      <c r="H372" s="92" t="s">
        <v>72</v>
      </c>
      <c r="I372" s="228"/>
      <c r="J372" s="115">
        <v>40086</v>
      </c>
      <c r="K372" s="114">
        <v>-10000</v>
      </c>
      <c r="L372" s="88">
        <f>G372+K372</f>
        <v>20000</v>
      </c>
      <c r="M372" s="181" t="s">
        <v>220</v>
      </c>
    </row>
    <row r="373" spans="1:13" ht="28.5" customHeight="1">
      <c r="A373" s="80"/>
      <c r="B373" s="238">
        <v>10002</v>
      </c>
      <c r="C373" s="81"/>
      <c r="D373" s="82"/>
      <c r="E373" s="110"/>
      <c r="F373" s="107"/>
      <c r="G373" s="103"/>
      <c r="H373" s="82"/>
      <c r="I373" s="228"/>
      <c r="J373" s="192">
        <v>40177</v>
      </c>
      <c r="K373" s="87">
        <v>590000</v>
      </c>
      <c r="L373" s="88">
        <f>L372+K373</f>
        <v>610000</v>
      </c>
      <c r="M373" s="177" t="s">
        <v>300</v>
      </c>
    </row>
    <row r="374" spans="1:13" ht="28.5" customHeight="1">
      <c r="A374" s="80"/>
      <c r="B374" s="238">
        <v>10002</v>
      </c>
      <c r="C374" s="81"/>
      <c r="D374" s="82"/>
      <c r="E374" s="110"/>
      <c r="F374" s="107"/>
      <c r="G374" s="103"/>
      <c r="H374" s="82"/>
      <c r="I374" s="228"/>
      <c r="J374" s="192">
        <v>40263</v>
      </c>
      <c r="K374" s="87">
        <v>-580000</v>
      </c>
      <c r="L374" s="88">
        <f>L373+K374</f>
        <v>30000</v>
      </c>
      <c r="M374" s="177" t="s">
        <v>52</v>
      </c>
    </row>
    <row r="375" spans="1:13" ht="28.5" customHeight="1">
      <c r="A375" s="80"/>
      <c r="B375" s="238">
        <v>10002</v>
      </c>
      <c r="C375" s="81"/>
      <c r="D375" s="82"/>
      <c r="E375" s="110"/>
      <c r="F375" s="107"/>
      <c r="G375" s="103"/>
      <c r="H375" s="82"/>
      <c r="I375" s="228"/>
      <c r="J375" s="192">
        <v>40373</v>
      </c>
      <c r="K375" s="87">
        <v>70000</v>
      </c>
      <c r="L375" s="88">
        <f t="shared" ref="L375:L376" si="47">L374+K375</f>
        <v>100000</v>
      </c>
      <c r="M375" s="177" t="s">
        <v>52</v>
      </c>
    </row>
    <row r="376" spans="1:13" ht="28.5" customHeight="1">
      <c r="A376" s="80"/>
      <c r="B376" s="238">
        <v>10002</v>
      </c>
      <c r="C376" s="81"/>
      <c r="D376" s="82"/>
      <c r="E376" s="82"/>
      <c r="F376" s="83"/>
      <c r="G376" s="84"/>
      <c r="H376" s="82"/>
      <c r="I376" s="228"/>
      <c r="J376" s="192">
        <v>40451</v>
      </c>
      <c r="K376" s="87">
        <v>45056</v>
      </c>
      <c r="L376" s="88">
        <f t="shared" si="47"/>
        <v>145056</v>
      </c>
      <c r="M376" s="177" t="s">
        <v>52</v>
      </c>
    </row>
    <row r="377" spans="1:13" ht="28.5" customHeight="1">
      <c r="A377" s="111"/>
      <c r="B377" s="238">
        <v>10002</v>
      </c>
      <c r="C377" s="112"/>
      <c r="D377" s="100"/>
      <c r="E377" s="100"/>
      <c r="F377" s="113"/>
      <c r="G377" s="99"/>
      <c r="H377" s="100"/>
      <c r="I377" s="221"/>
      <c r="J377" s="192">
        <v>40591</v>
      </c>
      <c r="K377" s="87">
        <v>-145056</v>
      </c>
      <c r="L377" s="88">
        <f t="shared" ref="L377" si="48">L376+K377</f>
        <v>0</v>
      </c>
      <c r="M377" s="177" t="s">
        <v>182</v>
      </c>
    </row>
    <row r="378" spans="1:13" ht="28.5" customHeight="1">
      <c r="A378" s="90">
        <v>39990</v>
      </c>
      <c r="B378" s="185" t="s">
        <v>17</v>
      </c>
      <c r="C378" s="91" t="s">
        <v>20</v>
      </c>
      <c r="D378" s="92" t="s">
        <v>100</v>
      </c>
      <c r="E378" s="108" t="s">
        <v>12</v>
      </c>
      <c r="F378" s="106" t="s">
        <v>149</v>
      </c>
      <c r="G378" s="101">
        <v>70000</v>
      </c>
      <c r="H378" s="92" t="s">
        <v>72</v>
      </c>
      <c r="I378" s="228"/>
      <c r="J378" s="115">
        <v>40177</v>
      </c>
      <c r="K378" s="114">
        <v>2180000</v>
      </c>
      <c r="L378" s="88">
        <v>2250000</v>
      </c>
      <c r="M378" s="177" t="s">
        <v>300</v>
      </c>
    </row>
    <row r="379" spans="1:13" ht="28.5" customHeight="1">
      <c r="A379" s="80"/>
      <c r="B379" s="238">
        <v>10014</v>
      </c>
      <c r="C379" s="81"/>
      <c r="D379" s="82"/>
      <c r="E379" s="110"/>
      <c r="F379" s="107"/>
      <c r="G379" s="103"/>
      <c r="H379" s="82"/>
      <c r="I379" s="228"/>
      <c r="J379" s="192">
        <v>40263</v>
      </c>
      <c r="K379" s="87">
        <v>-720000</v>
      </c>
      <c r="L379" s="88">
        <f>L378+K379</f>
        <v>1530000</v>
      </c>
      <c r="M379" s="177" t="s">
        <v>52</v>
      </c>
    </row>
    <row r="380" spans="1:13" ht="28.5" customHeight="1">
      <c r="A380" s="80"/>
      <c r="B380" s="238">
        <v>10014</v>
      </c>
      <c r="C380" s="81"/>
      <c r="D380" s="82"/>
      <c r="E380" s="110"/>
      <c r="F380" s="107"/>
      <c r="G380" s="103"/>
      <c r="H380" s="82"/>
      <c r="I380" s="228"/>
      <c r="J380" s="192">
        <v>40373</v>
      </c>
      <c r="K380" s="87">
        <v>-430000</v>
      </c>
      <c r="L380" s="88">
        <f t="shared" ref="L380:L384" si="49">L379+K380</f>
        <v>1100000</v>
      </c>
      <c r="M380" s="177" t="s">
        <v>52</v>
      </c>
    </row>
    <row r="381" spans="1:13" ht="28.5" customHeight="1">
      <c r="A381" s="80"/>
      <c r="B381" s="150">
        <v>10014</v>
      </c>
      <c r="C381" s="81"/>
      <c r="D381" s="82"/>
      <c r="E381" s="82"/>
      <c r="F381" s="83"/>
      <c r="G381" s="84"/>
      <c r="H381" s="82"/>
      <c r="I381" s="228"/>
      <c r="J381" s="192">
        <v>40451</v>
      </c>
      <c r="K381" s="87">
        <v>60445</v>
      </c>
      <c r="L381" s="88">
        <f t="shared" si="49"/>
        <v>1160445</v>
      </c>
      <c r="M381" s="177" t="s">
        <v>52</v>
      </c>
    </row>
    <row r="382" spans="1:13" ht="28.5" customHeight="1">
      <c r="A382" s="80"/>
      <c r="B382" s="150">
        <v>10014</v>
      </c>
      <c r="C382" s="81"/>
      <c r="D382" s="82"/>
      <c r="E382" s="82"/>
      <c r="F382" s="83"/>
      <c r="G382" s="84"/>
      <c r="H382" s="82"/>
      <c r="I382" s="228"/>
      <c r="J382" s="192">
        <v>40549</v>
      </c>
      <c r="K382" s="89">
        <v>-1</v>
      </c>
      <c r="L382" s="88">
        <f t="shared" si="49"/>
        <v>1160444</v>
      </c>
      <c r="M382" s="177" t="s">
        <v>52</v>
      </c>
    </row>
    <row r="383" spans="1:13" ht="28.5" customHeight="1">
      <c r="A383" s="80"/>
      <c r="B383" s="150">
        <v>10014</v>
      </c>
      <c r="C383" s="81"/>
      <c r="D383" s="82"/>
      <c r="E383" s="82"/>
      <c r="F383" s="83"/>
      <c r="G383" s="84"/>
      <c r="H383" s="82"/>
      <c r="I383" s="228"/>
      <c r="J383" s="192">
        <v>40632</v>
      </c>
      <c r="K383" s="89">
        <v>-1</v>
      </c>
      <c r="L383" s="88">
        <f t="shared" si="49"/>
        <v>1160443</v>
      </c>
      <c r="M383" s="177" t="s">
        <v>504</v>
      </c>
    </row>
    <row r="384" spans="1:13" ht="28.5" customHeight="1">
      <c r="A384" s="80"/>
      <c r="B384" s="148">
        <v>10014</v>
      </c>
      <c r="C384" s="81"/>
      <c r="D384" s="82"/>
      <c r="E384" s="82"/>
      <c r="F384" s="83"/>
      <c r="G384" s="99"/>
      <c r="H384" s="100"/>
      <c r="I384" s="221"/>
      <c r="J384" s="192">
        <v>40723</v>
      </c>
      <c r="K384" s="89">
        <v>-12</v>
      </c>
      <c r="L384" s="88">
        <f t="shared" si="49"/>
        <v>1160431</v>
      </c>
      <c r="M384" s="177" t="s">
        <v>504</v>
      </c>
    </row>
    <row r="385" spans="1:13" ht="28.5" customHeight="1">
      <c r="A385" s="90">
        <v>39990</v>
      </c>
      <c r="B385" s="185" t="s">
        <v>18</v>
      </c>
      <c r="C385" s="91" t="s">
        <v>21</v>
      </c>
      <c r="D385" s="92" t="s">
        <v>135</v>
      </c>
      <c r="E385" s="108" t="s">
        <v>12</v>
      </c>
      <c r="F385" s="106" t="s">
        <v>149</v>
      </c>
      <c r="G385" s="101">
        <v>294980000</v>
      </c>
      <c r="H385" s="92" t="s">
        <v>72</v>
      </c>
      <c r="I385" s="228"/>
      <c r="J385" s="115">
        <v>40086</v>
      </c>
      <c r="K385" s="114">
        <v>315170000</v>
      </c>
      <c r="L385" s="88">
        <f>G385+K385</f>
        <v>610150000</v>
      </c>
      <c r="M385" s="181" t="s">
        <v>220</v>
      </c>
    </row>
    <row r="386" spans="1:13" ht="28.5" customHeight="1">
      <c r="A386" s="80"/>
      <c r="B386" s="238">
        <v>10349</v>
      </c>
      <c r="C386" s="81"/>
      <c r="D386" s="82"/>
      <c r="E386" s="110"/>
      <c r="F386" s="107"/>
      <c r="G386" s="103"/>
      <c r="H386" s="82"/>
      <c r="I386" s="228"/>
      <c r="J386" s="192">
        <v>40177</v>
      </c>
      <c r="K386" s="87">
        <v>90280000</v>
      </c>
      <c r="L386" s="88">
        <f>L385+K386</f>
        <v>700430000</v>
      </c>
      <c r="M386" s="177" t="s">
        <v>300</v>
      </c>
    </row>
    <row r="387" spans="1:13" ht="28.5" customHeight="1">
      <c r="A387" s="80"/>
      <c r="B387" s="238">
        <v>10349</v>
      </c>
      <c r="C387" s="81"/>
      <c r="D387" s="82"/>
      <c r="E387" s="110"/>
      <c r="F387" s="107"/>
      <c r="G387" s="103"/>
      <c r="H387" s="82"/>
      <c r="I387" s="228"/>
      <c r="J387" s="192">
        <v>40263</v>
      </c>
      <c r="K387" s="87">
        <v>-18690000</v>
      </c>
      <c r="L387" s="88">
        <f>L386+K387</f>
        <v>681740000</v>
      </c>
      <c r="M387" s="177" t="s">
        <v>52</v>
      </c>
    </row>
    <row r="388" spans="1:13" ht="28.5" customHeight="1">
      <c r="A388" s="80"/>
      <c r="B388" s="238">
        <v>10349</v>
      </c>
      <c r="C388" s="81"/>
      <c r="D388" s="82"/>
      <c r="E388" s="110"/>
      <c r="F388" s="107"/>
      <c r="G388" s="103"/>
      <c r="H388" s="82"/>
      <c r="I388" s="228"/>
      <c r="J388" s="192">
        <v>40373</v>
      </c>
      <c r="K388" s="87">
        <v>-272640000</v>
      </c>
      <c r="L388" s="88">
        <f t="shared" ref="L388:L390" si="50">L387+K388</f>
        <v>409100000</v>
      </c>
      <c r="M388" s="177" t="s">
        <v>52</v>
      </c>
    </row>
    <row r="389" spans="1:13" ht="28.5" customHeight="1">
      <c r="A389" s="80"/>
      <c r="B389" s="150">
        <v>10349</v>
      </c>
      <c r="C389" s="81"/>
      <c r="D389" s="82"/>
      <c r="E389" s="82"/>
      <c r="F389" s="83"/>
      <c r="G389" s="84"/>
      <c r="H389" s="82"/>
      <c r="I389" s="228"/>
      <c r="J389" s="192">
        <v>40451</v>
      </c>
      <c r="K389" s="87">
        <v>80600000</v>
      </c>
      <c r="L389" s="88">
        <f t="shared" si="50"/>
        <v>489700000</v>
      </c>
      <c r="M389" s="177" t="s">
        <v>404</v>
      </c>
    </row>
    <row r="390" spans="1:13" ht="28.5" customHeight="1">
      <c r="A390" s="80"/>
      <c r="B390" s="150">
        <v>10349</v>
      </c>
      <c r="C390" s="81"/>
      <c r="D390" s="82"/>
      <c r="E390" s="82"/>
      <c r="F390" s="83"/>
      <c r="G390" s="84"/>
      <c r="H390" s="82"/>
      <c r="I390" s="228"/>
      <c r="J390" s="192">
        <v>40451</v>
      </c>
      <c r="K390" s="87">
        <v>71230004</v>
      </c>
      <c r="L390" s="88">
        <f t="shared" si="50"/>
        <v>560930004</v>
      </c>
      <c r="M390" s="177" t="s">
        <v>52</v>
      </c>
    </row>
    <row r="391" spans="1:13" ht="28.5" customHeight="1">
      <c r="A391" s="80"/>
      <c r="B391" s="148">
        <v>10349</v>
      </c>
      <c r="C391" s="81"/>
      <c r="D391" s="82"/>
      <c r="E391" s="82"/>
      <c r="F391" s="83"/>
      <c r="G391" s="84"/>
      <c r="H391" s="82"/>
      <c r="I391" s="228"/>
      <c r="J391" s="192">
        <v>40549</v>
      </c>
      <c r="K391" s="89">
        <v>-828</v>
      </c>
      <c r="L391" s="88">
        <f t="shared" ref="L391:L399" si="51">L390+K391</f>
        <v>560929176</v>
      </c>
      <c r="M391" s="177" t="s">
        <v>52</v>
      </c>
    </row>
    <row r="392" spans="1:13" ht="28.5" customHeight="1">
      <c r="A392" s="80"/>
      <c r="B392" s="148">
        <v>10349</v>
      </c>
      <c r="C392" s="81"/>
      <c r="D392" s="82"/>
      <c r="E392" s="82"/>
      <c r="F392" s="83"/>
      <c r="G392" s="84"/>
      <c r="H392" s="82"/>
      <c r="I392" s="228"/>
      <c r="J392" s="192">
        <v>40590</v>
      </c>
      <c r="K392" s="89">
        <v>200000</v>
      </c>
      <c r="L392" s="88">
        <f t="shared" si="51"/>
        <v>561129176</v>
      </c>
      <c r="M392" s="177" t="s">
        <v>361</v>
      </c>
    </row>
    <row r="393" spans="1:13" ht="28.5" customHeight="1">
      <c r="A393" s="80"/>
      <c r="B393" s="148">
        <v>10349</v>
      </c>
      <c r="C393" s="81"/>
      <c r="D393" s="82"/>
      <c r="E393" s="82"/>
      <c r="F393" s="83"/>
      <c r="G393" s="84"/>
      <c r="H393" s="82"/>
      <c r="I393" s="228"/>
      <c r="J393" s="192">
        <v>40618</v>
      </c>
      <c r="K393" s="89">
        <v>-100000</v>
      </c>
      <c r="L393" s="88">
        <f t="shared" si="51"/>
        <v>561029176</v>
      </c>
      <c r="M393" s="181" t="s">
        <v>361</v>
      </c>
    </row>
    <row r="394" spans="1:13" ht="28.5" customHeight="1">
      <c r="A394" s="80"/>
      <c r="B394" s="148">
        <v>10349</v>
      </c>
      <c r="C394" s="81"/>
      <c r="D394" s="82"/>
      <c r="E394" s="82"/>
      <c r="F394" s="83"/>
      <c r="G394" s="84"/>
      <c r="H394" s="82"/>
      <c r="I394" s="228"/>
      <c r="J394" s="192">
        <v>40632</v>
      </c>
      <c r="K394" s="89">
        <v>-981</v>
      </c>
      <c r="L394" s="88">
        <f t="shared" si="51"/>
        <v>561028195</v>
      </c>
      <c r="M394" s="177" t="s">
        <v>504</v>
      </c>
    </row>
    <row r="395" spans="1:13" ht="28.5" customHeight="1">
      <c r="A395" s="80"/>
      <c r="B395" s="148">
        <v>10349</v>
      </c>
      <c r="C395" s="81"/>
      <c r="D395" s="82"/>
      <c r="E395" s="82"/>
      <c r="F395" s="83"/>
      <c r="G395" s="84"/>
      <c r="H395" s="82"/>
      <c r="I395" s="228"/>
      <c r="J395" s="192">
        <v>40646</v>
      </c>
      <c r="K395" s="89">
        <v>-2300000</v>
      </c>
      <c r="L395" s="88">
        <f t="shared" si="51"/>
        <v>558728195</v>
      </c>
      <c r="M395" s="181" t="s">
        <v>361</v>
      </c>
    </row>
    <row r="396" spans="1:13" ht="28.5" customHeight="1">
      <c r="A396" s="80"/>
      <c r="B396" s="148">
        <v>10349</v>
      </c>
      <c r="C396" s="81"/>
      <c r="D396" s="82"/>
      <c r="E396" s="82"/>
      <c r="F396" s="83"/>
      <c r="G396" s="84"/>
      <c r="H396" s="82"/>
      <c r="I396" s="228"/>
      <c r="J396" s="192">
        <v>40676</v>
      </c>
      <c r="K396" s="89">
        <v>-200000</v>
      </c>
      <c r="L396" s="88">
        <f t="shared" si="51"/>
        <v>558528195</v>
      </c>
      <c r="M396" s="181" t="s">
        <v>361</v>
      </c>
    </row>
    <row r="397" spans="1:13" ht="28.5" customHeight="1">
      <c r="A397" s="80"/>
      <c r="B397" s="148">
        <v>10349</v>
      </c>
      <c r="C397" s="81"/>
      <c r="D397" s="82"/>
      <c r="E397" s="82"/>
      <c r="F397" s="83"/>
      <c r="G397" s="84"/>
      <c r="H397" s="82"/>
      <c r="I397" s="228"/>
      <c r="J397" s="192">
        <v>40710</v>
      </c>
      <c r="K397" s="89">
        <v>-200000</v>
      </c>
      <c r="L397" s="88">
        <f t="shared" si="51"/>
        <v>558328195</v>
      </c>
      <c r="M397" s="181" t="s">
        <v>361</v>
      </c>
    </row>
    <row r="398" spans="1:13" ht="28.5" customHeight="1">
      <c r="A398" s="80"/>
      <c r="B398" s="148">
        <v>10349</v>
      </c>
      <c r="C398" s="81"/>
      <c r="D398" s="82"/>
      <c r="E398" s="82"/>
      <c r="F398" s="83"/>
      <c r="G398" s="84"/>
      <c r="H398" s="82"/>
      <c r="I398" s="228"/>
      <c r="J398" s="192">
        <v>40723</v>
      </c>
      <c r="K398" s="89">
        <v>-9197</v>
      </c>
      <c r="L398" s="88">
        <f t="shared" si="51"/>
        <v>558318998</v>
      </c>
      <c r="M398" s="177" t="s">
        <v>504</v>
      </c>
    </row>
    <row r="399" spans="1:13" ht="28.5" customHeight="1">
      <c r="A399" s="80"/>
      <c r="B399" s="148">
        <v>10349</v>
      </c>
      <c r="C399" s="81"/>
      <c r="D399" s="82"/>
      <c r="E399" s="82"/>
      <c r="F399" s="83"/>
      <c r="G399" s="84"/>
      <c r="H399" s="82"/>
      <c r="I399" s="228"/>
      <c r="J399" s="192">
        <v>40771</v>
      </c>
      <c r="K399" s="89">
        <v>0</v>
      </c>
      <c r="L399" s="88">
        <f t="shared" si="51"/>
        <v>558318998</v>
      </c>
      <c r="M399" s="181" t="s">
        <v>361</v>
      </c>
    </row>
    <row r="400" spans="1:13" ht="28.5" customHeight="1">
      <c r="A400" s="80"/>
      <c r="B400" s="148">
        <v>10349</v>
      </c>
      <c r="C400" s="81"/>
      <c r="D400" s="82"/>
      <c r="E400" s="82"/>
      <c r="F400" s="83"/>
      <c r="G400" s="84"/>
      <c r="H400" s="82"/>
      <c r="I400" s="228"/>
      <c r="J400" s="192">
        <v>40830</v>
      </c>
      <c r="K400" s="89">
        <v>300000</v>
      </c>
      <c r="L400" s="88">
        <f t="shared" ref="L400" si="52">L399+K400</f>
        <v>558618998</v>
      </c>
      <c r="M400" s="181" t="s">
        <v>361</v>
      </c>
    </row>
    <row r="401" spans="1:13" ht="28.2" customHeight="1">
      <c r="A401" s="80"/>
      <c r="B401" s="148">
        <v>10349</v>
      </c>
      <c r="C401" s="81"/>
      <c r="D401" s="82"/>
      <c r="E401" s="82"/>
      <c r="F401" s="83"/>
      <c r="G401" s="84"/>
      <c r="H401" s="82"/>
      <c r="I401" s="228"/>
      <c r="J401" s="192">
        <v>40863</v>
      </c>
      <c r="K401" s="89">
        <v>-300000</v>
      </c>
      <c r="L401" s="88">
        <f>L400+K401</f>
        <v>558318998</v>
      </c>
      <c r="M401" s="181" t="s">
        <v>361</v>
      </c>
    </row>
    <row r="402" spans="1:13" ht="28.5" customHeight="1">
      <c r="A402" s="80"/>
      <c r="B402" s="148">
        <v>10349</v>
      </c>
      <c r="C402" s="81"/>
      <c r="D402" s="82"/>
      <c r="E402" s="82"/>
      <c r="F402" s="83"/>
      <c r="G402" s="84"/>
      <c r="H402" s="82"/>
      <c r="I402" s="228"/>
      <c r="J402" s="192">
        <v>40921</v>
      </c>
      <c r="K402" s="89">
        <v>200000</v>
      </c>
      <c r="L402" s="88">
        <f>L401+K402</f>
        <v>558518998</v>
      </c>
      <c r="M402" s="181" t="s">
        <v>361</v>
      </c>
    </row>
    <row r="403" spans="1:13" ht="28.5" customHeight="1">
      <c r="A403" s="80"/>
      <c r="B403" s="148">
        <v>10349</v>
      </c>
      <c r="C403" s="81"/>
      <c r="D403" s="82"/>
      <c r="E403" s="82"/>
      <c r="F403" s="83"/>
      <c r="G403" s="84"/>
      <c r="H403" s="82"/>
      <c r="I403" s="228"/>
      <c r="J403" s="192">
        <v>40955</v>
      </c>
      <c r="K403" s="89">
        <v>-100000</v>
      </c>
      <c r="L403" s="88">
        <f>L402+K403</f>
        <v>558418998</v>
      </c>
      <c r="M403" s="181" t="s">
        <v>361</v>
      </c>
    </row>
    <row r="404" spans="1:13" ht="28.5" customHeight="1">
      <c r="A404" s="80"/>
      <c r="B404" s="148">
        <v>10349</v>
      </c>
      <c r="C404" s="81"/>
      <c r="D404" s="82"/>
      <c r="E404" s="82"/>
      <c r="F404" s="83"/>
      <c r="G404" s="84"/>
      <c r="H404" s="82"/>
      <c r="I404" s="228"/>
      <c r="J404" s="192">
        <v>40983</v>
      </c>
      <c r="K404" s="89">
        <v>200000</v>
      </c>
      <c r="L404" s="88">
        <f>L403+K404</f>
        <v>558618998</v>
      </c>
      <c r="M404" s="181" t="s">
        <v>361</v>
      </c>
    </row>
    <row r="405" spans="1:13" ht="28.5" customHeight="1">
      <c r="A405" s="90">
        <v>39995</v>
      </c>
      <c r="B405" s="185" t="s">
        <v>22</v>
      </c>
      <c r="C405" s="182" t="s">
        <v>153</v>
      </c>
      <c r="D405" s="194" t="s">
        <v>125</v>
      </c>
      <c r="E405" s="108" t="s">
        <v>12</v>
      </c>
      <c r="F405" s="106" t="s">
        <v>149</v>
      </c>
      <c r="G405" s="101">
        <v>634010000</v>
      </c>
      <c r="H405" s="92" t="s">
        <v>72</v>
      </c>
      <c r="I405" s="236"/>
      <c r="J405" s="115">
        <v>40086</v>
      </c>
      <c r="K405" s="114">
        <v>723880000</v>
      </c>
      <c r="L405" s="88">
        <f>G405+K405</f>
        <v>1357890000</v>
      </c>
      <c r="M405" s="181" t="s">
        <v>220</v>
      </c>
    </row>
    <row r="406" spans="1:13" ht="28.5" customHeight="1">
      <c r="A406" s="80"/>
      <c r="B406" s="238">
        <v>1000642</v>
      </c>
      <c r="C406" s="183"/>
      <c r="D406" s="195"/>
      <c r="E406" s="110"/>
      <c r="F406" s="107"/>
      <c r="G406" s="103"/>
      <c r="H406" s="82"/>
      <c r="I406" s="228"/>
      <c r="J406" s="192">
        <v>40177</v>
      </c>
      <c r="K406" s="87">
        <v>692640000</v>
      </c>
      <c r="L406" s="88">
        <f>L405+K406</f>
        <v>2050530000</v>
      </c>
      <c r="M406" s="177" t="s">
        <v>300</v>
      </c>
    </row>
    <row r="407" spans="1:13" ht="28.5" customHeight="1">
      <c r="A407" s="80"/>
      <c r="B407" s="238">
        <v>1000642</v>
      </c>
      <c r="C407" s="183"/>
      <c r="D407" s="195"/>
      <c r="E407" s="110"/>
      <c r="F407" s="107"/>
      <c r="G407" s="103"/>
      <c r="H407" s="82"/>
      <c r="I407" s="228"/>
      <c r="J407" s="192">
        <v>40226</v>
      </c>
      <c r="K407" s="89">
        <v>-2050236343.9000001</v>
      </c>
      <c r="L407" s="88">
        <f>L406+K407</f>
        <v>293656.09999990463</v>
      </c>
      <c r="M407" s="177" t="s">
        <v>310</v>
      </c>
    </row>
    <row r="408" spans="1:13" ht="28.5" customHeight="1">
      <c r="A408" s="111"/>
      <c r="B408" s="238">
        <v>1000642</v>
      </c>
      <c r="C408" s="184"/>
      <c r="D408" s="196"/>
      <c r="E408" s="116"/>
      <c r="F408" s="117"/>
      <c r="G408" s="118"/>
      <c r="H408" s="100"/>
      <c r="I408" s="221">
        <v>3</v>
      </c>
      <c r="J408" s="192">
        <v>40249</v>
      </c>
      <c r="K408" s="89">
        <v>-54766.51999999999</v>
      </c>
      <c r="L408" s="88">
        <f>L407+K408</f>
        <v>238889.57999990464</v>
      </c>
      <c r="M408" s="177" t="s">
        <v>310</v>
      </c>
    </row>
    <row r="409" spans="1:13" ht="28.5" customHeight="1">
      <c r="A409" s="218">
        <v>39995</v>
      </c>
      <c r="B409" s="188" t="s">
        <v>23</v>
      </c>
      <c r="C409" s="187" t="s">
        <v>24</v>
      </c>
      <c r="D409" s="194" t="s">
        <v>121</v>
      </c>
      <c r="E409" s="108" t="s">
        <v>12</v>
      </c>
      <c r="F409" s="106" t="s">
        <v>149</v>
      </c>
      <c r="G409" s="101">
        <v>44260000</v>
      </c>
      <c r="H409" s="92" t="s">
        <v>72</v>
      </c>
      <c r="I409" s="228"/>
      <c r="J409" s="115">
        <v>40086</v>
      </c>
      <c r="K409" s="114">
        <v>23850000</v>
      </c>
      <c r="L409" s="88">
        <f>G409+K409</f>
        <v>68110000</v>
      </c>
      <c r="M409" s="181" t="s">
        <v>220</v>
      </c>
    </row>
    <row r="410" spans="1:13" ht="28.5" customHeight="1">
      <c r="A410" s="213"/>
      <c r="B410" s="155">
        <v>1000667</v>
      </c>
      <c r="C410" s="193"/>
      <c r="D410" s="195"/>
      <c r="E410" s="110"/>
      <c r="F410" s="107"/>
      <c r="G410" s="103"/>
      <c r="H410" s="82"/>
      <c r="I410" s="228"/>
      <c r="J410" s="192">
        <v>40177</v>
      </c>
      <c r="K410" s="87">
        <v>43590000</v>
      </c>
      <c r="L410" s="88">
        <f>L409+K410</f>
        <v>111700000</v>
      </c>
      <c r="M410" s="177" t="s">
        <v>300</v>
      </c>
    </row>
    <row r="411" spans="1:13" ht="28.5" customHeight="1">
      <c r="A411" s="213"/>
      <c r="B411" s="155">
        <v>1000667</v>
      </c>
      <c r="C411" s="193"/>
      <c r="D411" s="195"/>
      <c r="E411" s="110"/>
      <c r="F411" s="107"/>
      <c r="G411" s="103"/>
      <c r="H411" s="82"/>
      <c r="I411" s="228"/>
      <c r="J411" s="192">
        <v>40263</v>
      </c>
      <c r="K411" s="87">
        <v>34540000</v>
      </c>
      <c r="L411" s="88">
        <f>L410+K411</f>
        <v>146240000</v>
      </c>
      <c r="M411" s="177" t="s">
        <v>52</v>
      </c>
    </row>
    <row r="412" spans="1:13" ht="28.5" customHeight="1">
      <c r="A412" s="213"/>
      <c r="B412" s="155">
        <v>1000667</v>
      </c>
      <c r="C412" s="193"/>
      <c r="D412" s="195"/>
      <c r="E412" s="110"/>
      <c r="F412" s="107"/>
      <c r="G412" s="103"/>
      <c r="H412" s="82"/>
      <c r="I412" s="228"/>
      <c r="J412" s="192">
        <v>40305</v>
      </c>
      <c r="K412" s="89">
        <v>1010000</v>
      </c>
      <c r="L412" s="88">
        <f>L411+K412</f>
        <v>147250000</v>
      </c>
      <c r="M412" s="181" t="s">
        <v>302</v>
      </c>
    </row>
    <row r="413" spans="1:13" ht="28.5" customHeight="1">
      <c r="A413" s="213"/>
      <c r="B413" s="155">
        <v>1000667</v>
      </c>
      <c r="C413" s="193"/>
      <c r="D413" s="195"/>
      <c r="E413" s="110"/>
      <c r="F413" s="107"/>
      <c r="G413" s="103"/>
      <c r="H413" s="82"/>
      <c r="I413" s="228"/>
      <c r="J413" s="192">
        <v>40373</v>
      </c>
      <c r="K413" s="87">
        <v>-34250000</v>
      </c>
      <c r="L413" s="88">
        <f t="shared" ref="L413:L421" si="53">L412+K413</f>
        <v>113000000</v>
      </c>
      <c r="M413" s="177" t="s">
        <v>52</v>
      </c>
    </row>
    <row r="414" spans="1:13" ht="28.5" customHeight="1">
      <c r="A414" s="80"/>
      <c r="B414" s="150">
        <v>1000667</v>
      </c>
      <c r="C414" s="81"/>
      <c r="D414" s="82"/>
      <c r="E414" s="82"/>
      <c r="F414" s="83"/>
      <c r="G414" s="84"/>
      <c r="H414" s="82"/>
      <c r="I414" s="228"/>
      <c r="J414" s="192">
        <v>40451</v>
      </c>
      <c r="K414" s="87">
        <v>600000</v>
      </c>
      <c r="L414" s="88">
        <f t="shared" si="53"/>
        <v>113600000</v>
      </c>
      <c r="M414" s="177" t="s">
        <v>402</v>
      </c>
    </row>
    <row r="415" spans="1:13" ht="28.5" customHeight="1">
      <c r="A415" s="80"/>
      <c r="B415" s="150">
        <v>1000667</v>
      </c>
      <c r="C415" s="81"/>
      <c r="D415" s="82"/>
      <c r="E415" s="82"/>
      <c r="F415" s="83"/>
      <c r="G415" s="84"/>
      <c r="H415" s="82"/>
      <c r="I415" s="228"/>
      <c r="J415" s="192">
        <v>40451</v>
      </c>
      <c r="K415" s="87">
        <v>-15252303</v>
      </c>
      <c r="L415" s="88">
        <f t="shared" si="53"/>
        <v>98347697</v>
      </c>
      <c r="M415" s="177" t="s">
        <v>52</v>
      </c>
    </row>
    <row r="416" spans="1:13" ht="28.5" customHeight="1">
      <c r="A416" s="80"/>
      <c r="B416" s="150">
        <v>1000667</v>
      </c>
      <c r="C416" s="81"/>
      <c r="D416" s="82"/>
      <c r="E416" s="82"/>
      <c r="F416" s="83"/>
      <c r="G416" s="84"/>
      <c r="H416" s="82"/>
      <c r="I416" s="228"/>
      <c r="J416" s="192">
        <v>40549</v>
      </c>
      <c r="K416" s="89">
        <v>-70</v>
      </c>
      <c r="L416" s="88">
        <f t="shared" si="53"/>
        <v>98347627</v>
      </c>
      <c r="M416" s="177" t="s">
        <v>52</v>
      </c>
    </row>
    <row r="417" spans="1:13" ht="28.5" customHeight="1">
      <c r="A417" s="80"/>
      <c r="B417" s="150">
        <v>1000667</v>
      </c>
      <c r="C417" s="81"/>
      <c r="D417" s="82"/>
      <c r="E417" s="82"/>
      <c r="F417" s="83"/>
      <c r="G417" s="84"/>
      <c r="H417" s="82"/>
      <c r="I417" s="228"/>
      <c r="J417" s="192">
        <v>40632</v>
      </c>
      <c r="K417" s="89">
        <v>-86</v>
      </c>
      <c r="L417" s="88">
        <f t="shared" si="53"/>
        <v>98347541</v>
      </c>
      <c r="M417" s="177" t="s">
        <v>504</v>
      </c>
    </row>
    <row r="418" spans="1:13" ht="28.5" customHeight="1">
      <c r="A418" s="80"/>
      <c r="B418" s="150">
        <v>1000667</v>
      </c>
      <c r="C418" s="81"/>
      <c r="D418" s="82"/>
      <c r="E418" s="82"/>
      <c r="F418" s="83"/>
      <c r="G418" s="84"/>
      <c r="H418" s="82"/>
      <c r="I418" s="228"/>
      <c r="J418" s="192">
        <v>40646</v>
      </c>
      <c r="K418" s="89">
        <v>400000</v>
      </c>
      <c r="L418" s="88">
        <f t="shared" si="53"/>
        <v>98747541</v>
      </c>
      <c r="M418" s="181" t="s">
        <v>361</v>
      </c>
    </row>
    <row r="419" spans="1:13" ht="28.5" customHeight="1">
      <c r="A419" s="80"/>
      <c r="B419" s="150">
        <v>1000667</v>
      </c>
      <c r="C419" s="81"/>
      <c r="D419" s="82"/>
      <c r="E419" s="82"/>
      <c r="F419" s="83"/>
      <c r="G419" s="84"/>
      <c r="H419" s="82"/>
      <c r="I419" s="228"/>
      <c r="J419" s="192">
        <v>40676</v>
      </c>
      <c r="K419" s="89">
        <v>100000</v>
      </c>
      <c r="L419" s="88">
        <f t="shared" si="53"/>
        <v>98847541</v>
      </c>
      <c r="M419" s="181" t="s">
        <v>361</v>
      </c>
    </row>
    <row r="420" spans="1:13" ht="28.5" customHeight="1">
      <c r="A420" s="80"/>
      <c r="B420" s="148">
        <v>1000667</v>
      </c>
      <c r="C420" s="81"/>
      <c r="D420" s="82"/>
      <c r="E420" s="82"/>
      <c r="F420" s="83"/>
      <c r="G420" s="84"/>
      <c r="H420" s="82"/>
      <c r="I420" s="228"/>
      <c r="J420" s="192">
        <v>40723</v>
      </c>
      <c r="K420" s="89">
        <v>-771</v>
      </c>
      <c r="L420" s="88">
        <f t="shared" si="53"/>
        <v>98846770</v>
      </c>
      <c r="M420" s="177" t="s">
        <v>504</v>
      </c>
    </row>
    <row r="421" spans="1:13" ht="28.5" customHeight="1">
      <c r="A421" s="80"/>
      <c r="B421" s="148">
        <v>1000667</v>
      </c>
      <c r="C421" s="81"/>
      <c r="D421" s="82"/>
      <c r="E421" s="82"/>
      <c r="F421" s="83"/>
      <c r="G421" s="84"/>
      <c r="H421" s="82"/>
      <c r="I421" s="228"/>
      <c r="J421" s="192">
        <v>40801</v>
      </c>
      <c r="K421" s="89">
        <v>600000</v>
      </c>
      <c r="L421" s="88">
        <f t="shared" si="53"/>
        <v>99446770</v>
      </c>
      <c r="M421" s="181" t="s">
        <v>361</v>
      </c>
    </row>
    <row r="422" spans="1:13" ht="28.5" customHeight="1">
      <c r="A422" s="80"/>
      <c r="B422" s="148">
        <v>1000667</v>
      </c>
      <c r="C422" s="81"/>
      <c r="D422" s="82"/>
      <c r="E422" s="82"/>
      <c r="F422" s="83"/>
      <c r="G422" s="84"/>
      <c r="H422" s="82"/>
      <c r="I422" s="228"/>
      <c r="J422" s="192">
        <v>40830</v>
      </c>
      <c r="K422" s="89">
        <v>-18900000</v>
      </c>
      <c r="L422" s="88">
        <f t="shared" ref="L422:L427" si="54">L421+K422</f>
        <v>80546770</v>
      </c>
      <c r="M422" s="181" t="s">
        <v>361</v>
      </c>
    </row>
    <row r="423" spans="1:13" ht="28.5" customHeight="1">
      <c r="A423" s="80"/>
      <c r="B423" s="148">
        <v>1000667</v>
      </c>
      <c r="C423" s="81"/>
      <c r="D423" s="82"/>
      <c r="E423" s="82"/>
      <c r="F423" s="83"/>
      <c r="G423" s="84"/>
      <c r="H423" s="82"/>
      <c r="I423" s="228"/>
      <c r="J423" s="192">
        <v>40921</v>
      </c>
      <c r="K423" s="89">
        <v>900000</v>
      </c>
      <c r="L423" s="88">
        <f t="shared" si="54"/>
        <v>81446770</v>
      </c>
      <c r="M423" s="181" t="s">
        <v>361</v>
      </c>
    </row>
    <row r="424" spans="1:13" ht="28.5" customHeight="1">
      <c r="A424" s="80"/>
      <c r="B424" s="148">
        <v>1000667</v>
      </c>
      <c r="C424" s="81"/>
      <c r="D424" s="82"/>
      <c r="E424" s="82"/>
      <c r="F424" s="83"/>
      <c r="G424" s="84"/>
      <c r="H424" s="82"/>
      <c r="I424" s="228"/>
      <c r="J424" s="192">
        <v>40955</v>
      </c>
      <c r="K424" s="89">
        <v>2400000</v>
      </c>
      <c r="L424" s="88">
        <f t="shared" si="54"/>
        <v>83846770</v>
      </c>
      <c r="M424" s="181" t="s">
        <v>361</v>
      </c>
    </row>
    <row r="425" spans="1:13" ht="28.5" customHeight="1">
      <c r="A425" s="80"/>
      <c r="B425" s="148">
        <v>1000667</v>
      </c>
      <c r="C425" s="81"/>
      <c r="D425" s="82"/>
      <c r="E425" s="82"/>
      <c r="F425" s="83"/>
      <c r="G425" s="84"/>
      <c r="H425" s="82"/>
      <c r="I425" s="228"/>
      <c r="J425" s="192">
        <v>40983</v>
      </c>
      <c r="K425" s="89">
        <v>-100000</v>
      </c>
      <c r="L425" s="88">
        <f t="shared" si="54"/>
        <v>83746770</v>
      </c>
      <c r="M425" s="181" t="s">
        <v>361</v>
      </c>
    </row>
    <row r="426" spans="1:13" ht="28.5" customHeight="1">
      <c r="A426" s="80"/>
      <c r="B426" s="148">
        <v>1000667</v>
      </c>
      <c r="C426" s="81"/>
      <c r="D426" s="82"/>
      <c r="E426" s="82"/>
      <c r="F426" s="83"/>
      <c r="G426" s="84"/>
      <c r="H426" s="82"/>
      <c r="I426" s="228"/>
      <c r="J426" s="192">
        <v>41015</v>
      </c>
      <c r="K426" s="89">
        <v>200000</v>
      </c>
      <c r="L426" s="88">
        <f t="shared" si="54"/>
        <v>83946770</v>
      </c>
      <c r="M426" s="181" t="s">
        <v>361</v>
      </c>
    </row>
    <row r="427" spans="1:13" ht="28.5" customHeight="1">
      <c r="A427" s="80"/>
      <c r="B427" s="148">
        <v>1000667</v>
      </c>
      <c r="C427" s="81"/>
      <c r="D427" s="82"/>
      <c r="E427" s="82"/>
      <c r="F427" s="83"/>
      <c r="G427" s="84"/>
      <c r="H427" s="82"/>
      <c r="I427" s="228"/>
      <c r="J427" s="192">
        <v>41045</v>
      </c>
      <c r="K427" s="89">
        <v>30000</v>
      </c>
      <c r="L427" s="88">
        <f t="shared" si="54"/>
        <v>83976770</v>
      </c>
      <c r="M427" s="181" t="s">
        <v>361</v>
      </c>
    </row>
    <row r="428" spans="1:13" ht="28.5" customHeight="1">
      <c r="A428" s="90">
        <v>40004</v>
      </c>
      <c r="B428" s="185" t="s">
        <v>25</v>
      </c>
      <c r="C428" s="182" t="s">
        <v>26</v>
      </c>
      <c r="D428" s="194" t="s">
        <v>135</v>
      </c>
      <c r="E428" s="108" t="s">
        <v>12</v>
      </c>
      <c r="F428" s="106" t="s">
        <v>149</v>
      </c>
      <c r="G428" s="101">
        <v>100000</v>
      </c>
      <c r="H428" s="92" t="s">
        <v>72</v>
      </c>
      <c r="I428" s="220"/>
      <c r="J428" s="115">
        <v>40086</v>
      </c>
      <c r="K428" s="114">
        <v>150000</v>
      </c>
      <c r="L428" s="88">
        <f>G428+K428</f>
        <v>250000</v>
      </c>
      <c r="M428" s="181" t="s">
        <v>220</v>
      </c>
    </row>
    <row r="429" spans="1:13" ht="28.5" customHeight="1">
      <c r="A429" s="80"/>
      <c r="B429" s="238">
        <v>10355</v>
      </c>
      <c r="C429" s="183"/>
      <c r="D429" s="195"/>
      <c r="E429" s="110"/>
      <c r="F429" s="107"/>
      <c r="G429" s="103"/>
      <c r="H429" s="82"/>
      <c r="I429" s="228"/>
      <c r="J429" s="192">
        <v>40177</v>
      </c>
      <c r="K429" s="87">
        <v>130000</v>
      </c>
      <c r="L429" s="88">
        <f>L428+K429</f>
        <v>380000</v>
      </c>
      <c r="M429" s="177" t="s">
        <v>300</v>
      </c>
    </row>
    <row r="430" spans="1:13" ht="28.5" customHeight="1">
      <c r="A430" s="80"/>
      <c r="B430" s="238">
        <v>10355</v>
      </c>
      <c r="C430" s="183"/>
      <c r="D430" s="195"/>
      <c r="E430" s="110"/>
      <c r="F430" s="107"/>
      <c r="G430" s="103"/>
      <c r="H430" s="82"/>
      <c r="I430" s="228"/>
      <c r="J430" s="192">
        <v>40263</v>
      </c>
      <c r="K430" s="87">
        <v>50000</v>
      </c>
      <c r="L430" s="88">
        <f>L429+K430</f>
        <v>430000</v>
      </c>
      <c r="M430" s="177" t="s">
        <v>52</v>
      </c>
    </row>
    <row r="431" spans="1:13" ht="28.5" customHeight="1">
      <c r="A431" s="80"/>
      <c r="B431" s="238">
        <v>10355</v>
      </c>
      <c r="C431" s="183"/>
      <c r="D431" s="195"/>
      <c r="E431" s="110"/>
      <c r="F431" s="107"/>
      <c r="G431" s="103"/>
      <c r="H431" s="82"/>
      <c r="I431" s="228"/>
      <c r="J431" s="192">
        <v>40373</v>
      </c>
      <c r="K431" s="87">
        <v>-30000</v>
      </c>
      <c r="L431" s="88">
        <f t="shared" ref="L431:L435" si="55">L430+K431</f>
        <v>400000</v>
      </c>
      <c r="M431" s="177" t="s">
        <v>52</v>
      </c>
    </row>
    <row r="432" spans="1:13" ht="28.5" customHeight="1">
      <c r="A432" s="80"/>
      <c r="B432" s="150">
        <v>10355</v>
      </c>
      <c r="C432" s="81"/>
      <c r="D432" s="82"/>
      <c r="E432" s="82"/>
      <c r="F432" s="83"/>
      <c r="G432" s="84"/>
      <c r="H432" s="82"/>
      <c r="I432" s="228"/>
      <c r="J432" s="192">
        <v>40451</v>
      </c>
      <c r="K432" s="87">
        <v>35167</v>
      </c>
      <c r="L432" s="88">
        <f t="shared" si="55"/>
        <v>435167</v>
      </c>
      <c r="M432" s="177" t="s">
        <v>52</v>
      </c>
    </row>
    <row r="433" spans="1:13" ht="28.5" customHeight="1">
      <c r="A433" s="80"/>
      <c r="B433" s="150">
        <v>10355</v>
      </c>
      <c r="C433" s="81"/>
      <c r="D433" s="82"/>
      <c r="E433" s="82"/>
      <c r="F433" s="83"/>
      <c r="G433" s="84"/>
      <c r="H433" s="82"/>
      <c r="I433" s="228"/>
      <c r="J433" s="192">
        <v>40549</v>
      </c>
      <c r="K433" s="89">
        <v>-1</v>
      </c>
      <c r="L433" s="88">
        <f t="shared" si="55"/>
        <v>435166</v>
      </c>
      <c r="M433" s="177" t="s">
        <v>52</v>
      </c>
    </row>
    <row r="434" spans="1:13" ht="28.5" customHeight="1">
      <c r="A434" s="80"/>
      <c r="B434" s="150">
        <v>10355</v>
      </c>
      <c r="C434" s="81"/>
      <c r="D434" s="82"/>
      <c r="E434" s="82"/>
      <c r="F434" s="83"/>
      <c r="G434" s="84"/>
      <c r="H434" s="82"/>
      <c r="I434" s="228"/>
      <c r="J434" s="192">
        <v>40632</v>
      </c>
      <c r="K434" s="89">
        <v>-1</v>
      </c>
      <c r="L434" s="88">
        <f t="shared" si="55"/>
        <v>435165</v>
      </c>
      <c r="M434" s="177" t="s">
        <v>504</v>
      </c>
    </row>
    <row r="435" spans="1:13" ht="28.5" customHeight="1">
      <c r="A435" s="80"/>
      <c r="B435" s="148">
        <v>10355</v>
      </c>
      <c r="C435" s="81"/>
      <c r="D435" s="82"/>
      <c r="E435" s="82"/>
      <c r="F435" s="83"/>
      <c r="G435" s="99"/>
      <c r="H435" s="100"/>
      <c r="I435" s="221"/>
      <c r="J435" s="192">
        <v>40723</v>
      </c>
      <c r="K435" s="89">
        <v>-6</v>
      </c>
      <c r="L435" s="88">
        <f t="shared" si="55"/>
        <v>435159</v>
      </c>
      <c r="M435" s="177" t="s">
        <v>504</v>
      </c>
    </row>
    <row r="436" spans="1:13" ht="28.5" customHeight="1">
      <c r="A436" s="90">
        <v>40004</v>
      </c>
      <c r="B436" s="185" t="s">
        <v>27</v>
      </c>
      <c r="C436" s="182" t="s">
        <v>28</v>
      </c>
      <c r="D436" s="194" t="s">
        <v>121</v>
      </c>
      <c r="E436" s="108" t="s">
        <v>12</v>
      </c>
      <c r="F436" s="106" t="s">
        <v>149</v>
      </c>
      <c r="G436" s="101">
        <v>870000</v>
      </c>
      <c r="H436" s="92" t="s">
        <v>72</v>
      </c>
      <c r="I436" s="228"/>
      <c r="J436" s="115">
        <v>40086</v>
      </c>
      <c r="K436" s="114">
        <v>-10000</v>
      </c>
      <c r="L436" s="88">
        <f>G436+K436</f>
        <v>860000</v>
      </c>
      <c r="M436" s="181" t="s">
        <v>220</v>
      </c>
    </row>
    <row r="437" spans="1:13" ht="28.5" customHeight="1">
      <c r="A437" s="80"/>
      <c r="B437" s="238">
        <v>10029</v>
      </c>
      <c r="C437" s="183"/>
      <c r="D437" s="195"/>
      <c r="E437" s="110"/>
      <c r="F437" s="107"/>
      <c r="G437" s="103"/>
      <c r="H437" s="82"/>
      <c r="I437" s="228"/>
      <c r="J437" s="192">
        <v>40177</v>
      </c>
      <c r="K437" s="87">
        <v>250000</v>
      </c>
      <c r="L437" s="88">
        <f>L436+K437</f>
        <v>1110000</v>
      </c>
      <c r="M437" s="177" t="s">
        <v>300</v>
      </c>
    </row>
    <row r="438" spans="1:13" ht="28.5" customHeight="1">
      <c r="A438" s="80"/>
      <c r="B438" s="238">
        <v>10029</v>
      </c>
      <c r="C438" s="183"/>
      <c r="D438" s="195"/>
      <c r="E438" s="110"/>
      <c r="F438" s="107"/>
      <c r="G438" s="103"/>
      <c r="H438" s="82"/>
      <c r="I438" s="228"/>
      <c r="J438" s="192">
        <v>40263</v>
      </c>
      <c r="K438" s="87">
        <v>-10000</v>
      </c>
      <c r="L438" s="88">
        <f>L437+K438</f>
        <v>1100000</v>
      </c>
      <c r="M438" s="177" t="s">
        <v>52</v>
      </c>
    </row>
    <row r="439" spans="1:13" ht="28.5" customHeight="1">
      <c r="A439" s="80"/>
      <c r="B439" s="238">
        <v>10029</v>
      </c>
      <c r="C439" s="183"/>
      <c r="D439" s="195"/>
      <c r="E439" s="110"/>
      <c r="F439" s="107"/>
      <c r="G439" s="103"/>
      <c r="H439" s="82"/>
      <c r="I439" s="228"/>
      <c r="J439" s="192">
        <v>40373</v>
      </c>
      <c r="K439" s="87">
        <v>-400000</v>
      </c>
      <c r="L439" s="88">
        <f t="shared" ref="L439:L443" si="56">L438+K439</f>
        <v>700000</v>
      </c>
      <c r="M439" s="177" t="s">
        <v>52</v>
      </c>
    </row>
    <row r="440" spans="1:13" ht="28.5" customHeight="1">
      <c r="A440" s="80"/>
      <c r="B440" s="150">
        <v>10029</v>
      </c>
      <c r="C440" s="81"/>
      <c r="D440" s="82"/>
      <c r="E440" s="82"/>
      <c r="F440" s="83"/>
      <c r="G440" s="84"/>
      <c r="H440" s="82"/>
      <c r="I440" s="228"/>
      <c r="J440" s="192">
        <v>40451</v>
      </c>
      <c r="K440" s="87">
        <v>170334</v>
      </c>
      <c r="L440" s="88">
        <f t="shared" si="56"/>
        <v>870334</v>
      </c>
      <c r="M440" s="177" t="s">
        <v>52</v>
      </c>
    </row>
    <row r="441" spans="1:13" ht="28.5" customHeight="1">
      <c r="A441" s="80"/>
      <c r="B441" s="150">
        <v>10029</v>
      </c>
      <c r="C441" s="81"/>
      <c r="D441" s="82"/>
      <c r="E441" s="82"/>
      <c r="F441" s="83"/>
      <c r="G441" s="84"/>
      <c r="H441" s="82"/>
      <c r="I441" s="228"/>
      <c r="J441" s="192">
        <v>40549</v>
      </c>
      <c r="K441" s="89">
        <v>-1</v>
      </c>
      <c r="L441" s="88">
        <f t="shared" si="56"/>
        <v>870333</v>
      </c>
      <c r="M441" s="177" t="s">
        <v>52</v>
      </c>
    </row>
    <row r="442" spans="1:13" ht="28.5" customHeight="1">
      <c r="A442" s="80"/>
      <c r="B442" s="150">
        <v>10029</v>
      </c>
      <c r="C442" s="81"/>
      <c r="D442" s="82"/>
      <c r="E442" s="82"/>
      <c r="F442" s="83"/>
      <c r="G442" s="84"/>
      <c r="H442" s="82"/>
      <c r="I442" s="228"/>
      <c r="J442" s="192">
        <v>40632</v>
      </c>
      <c r="K442" s="89">
        <v>-1</v>
      </c>
      <c r="L442" s="88">
        <f t="shared" si="56"/>
        <v>870332</v>
      </c>
      <c r="M442" s="177" t="s">
        <v>504</v>
      </c>
    </row>
    <row r="443" spans="1:13" ht="28.5" customHeight="1">
      <c r="A443" s="80"/>
      <c r="B443" s="148">
        <v>10029</v>
      </c>
      <c r="C443" s="81"/>
      <c r="D443" s="82"/>
      <c r="E443" s="82"/>
      <c r="F443" s="83"/>
      <c r="G443" s="99"/>
      <c r="H443" s="100"/>
      <c r="I443" s="221"/>
      <c r="J443" s="192">
        <v>40723</v>
      </c>
      <c r="K443" s="89">
        <v>-12</v>
      </c>
      <c r="L443" s="88">
        <f t="shared" si="56"/>
        <v>870320</v>
      </c>
      <c r="M443" s="177" t="s">
        <v>504</v>
      </c>
    </row>
    <row r="444" spans="1:13" ht="28.5" customHeight="1">
      <c r="A444" s="90">
        <v>40011</v>
      </c>
      <c r="B444" s="185" t="s">
        <v>30</v>
      </c>
      <c r="C444" s="182" t="s">
        <v>123</v>
      </c>
      <c r="D444" s="194" t="s">
        <v>114</v>
      </c>
      <c r="E444" s="108" t="s">
        <v>12</v>
      </c>
      <c r="F444" s="106" t="s">
        <v>149</v>
      </c>
      <c r="G444" s="101">
        <v>23480000</v>
      </c>
      <c r="H444" s="92" t="s">
        <v>72</v>
      </c>
      <c r="I444" s="228"/>
      <c r="J444" s="115">
        <v>40086</v>
      </c>
      <c r="K444" s="114">
        <v>18530000</v>
      </c>
      <c r="L444" s="88">
        <f>G444+K444</f>
        <v>42010000</v>
      </c>
      <c r="M444" s="181" t="s">
        <v>220</v>
      </c>
    </row>
    <row r="445" spans="1:13" ht="28.5" customHeight="1">
      <c r="A445" s="80"/>
      <c r="B445" s="238">
        <v>1000957</v>
      </c>
      <c r="C445" s="183"/>
      <c r="D445" s="195"/>
      <c r="E445" s="110"/>
      <c r="F445" s="107"/>
      <c r="G445" s="103"/>
      <c r="H445" s="82"/>
      <c r="I445" s="228"/>
      <c r="J445" s="192">
        <v>40177</v>
      </c>
      <c r="K445" s="87">
        <v>24510000</v>
      </c>
      <c r="L445" s="88">
        <f>L444+K445</f>
        <v>66520000</v>
      </c>
      <c r="M445" s="177" t="s">
        <v>300</v>
      </c>
    </row>
    <row r="446" spans="1:13" ht="28.5" customHeight="1">
      <c r="A446" s="80"/>
      <c r="B446" s="238">
        <v>1000957</v>
      </c>
      <c r="C446" s="183"/>
      <c r="D446" s="195"/>
      <c r="E446" s="110"/>
      <c r="F446" s="107"/>
      <c r="G446" s="103"/>
      <c r="H446" s="82"/>
      <c r="I446" s="228"/>
      <c r="J446" s="192">
        <v>40263</v>
      </c>
      <c r="K446" s="87">
        <v>18360000</v>
      </c>
      <c r="L446" s="88">
        <f>L445+K446</f>
        <v>84880000</v>
      </c>
      <c r="M446" s="177" t="s">
        <v>52</v>
      </c>
    </row>
    <row r="447" spans="1:13" ht="28.5" customHeight="1">
      <c r="A447" s="80"/>
      <c r="B447" s="238">
        <v>1000957</v>
      </c>
      <c r="C447" s="183"/>
      <c r="D447" s="195"/>
      <c r="E447" s="110"/>
      <c r="F447" s="107"/>
      <c r="G447" s="103"/>
      <c r="H447" s="82"/>
      <c r="I447" s="228"/>
      <c r="J447" s="192">
        <v>40373</v>
      </c>
      <c r="K447" s="87">
        <v>-22580000</v>
      </c>
      <c r="L447" s="88">
        <f t="shared" ref="L447:L448" si="57">L446+K447</f>
        <v>62300000</v>
      </c>
      <c r="M447" s="177" t="s">
        <v>52</v>
      </c>
    </row>
    <row r="448" spans="1:13" ht="28.5" customHeight="1">
      <c r="A448" s="80"/>
      <c r="B448" s="238">
        <v>1000957</v>
      </c>
      <c r="C448" s="81"/>
      <c r="D448" s="82"/>
      <c r="E448" s="82"/>
      <c r="F448" s="83"/>
      <c r="G448" s="84"/>
      <c r="H448" s="82"/>
      <c r="I448" s="228"/>
      <c r="J448" s="192">
        <v>40451</v>
      </c>
      <c r="K448" s="87">
        <v>-8194261</v>
      </c>
      <c r="L448" s="88">
        <f t="shared" si="57"/>
        <v>54105739</v>
      </c>
      <c r="M448" s="177" t="s">
        <v>52</v>
      </c>
    </row>
    <row r="449" spans="1:13" ht="28.5" customHeight="1">
      <c r="A449" s="80"/>
      <c r="B449" s="238">
        <v>1000957</v>
      </c>
      <c r="C449" s="81"/>
      <c r="D449" s="82"/>
      <c r="E449" s="82"/>
      <c r="F449" s="83"/>
      <c r="G449" s="84"/>
      <c r="H449" s="82"/>
      <c r="I449" s="228"/>
      <c r="J449" s="192">
        <v>40549</v>
      </c>
      <c r="K449" s="89">
        <v>-37</v>
      </c>
      <c r="L449" s="88">
        <f>L448+K449</f>
        <v>54105702</v>
      </c>
      <c r="M449" s="177" t="s">
        <v>52</v>
      </c>
    </row>
    <row r="450" spans="1:13" ht="28.5" customHeight="1">
      <c r="A450" s="80"/>
      <c r="B450" s="238">
        <v>1000957</v>
      </c>
      <c r="C450" s="81"/>
      <c r="D450" s="82"/>
      <c r="E450" s="82"/>
      <c r="F450" s="83"/>
      <c r="G450" s="84"/>
      <c r="H450" s="82"/>
      <c r="I450" s="228"/>
      <c r="J450" s="192">
        <v>40618</v>
      </c>
      <c r="K450" s="89">
        <v>-29400000</v>
      </c>
      <c r="L450" s="88">
        <f>L449+K450</f>
        <v>24705702</v>
      </c>
      <c r="M450" s="181" t="s">
        <v>361</v>
      </c>
    </row>
    <row r="451" spans="1:13" ht="28.5" customHeight="1">
      <c r="A451" s="80"/>
      <c r="B451" s="238">
        <v>1000957</v>
      </c>
      <c r="C451" s="81"/>
      <c r="D451" s="82"/>
      <c r="E451" s="82"/>
      <c r="F451" s="83"/>
      <c r="G451" s="84"/>
      <c r="H451" s="82"/>
      <c r="I451" s="228"/>
      <c r="J451" s="192">
        <v>40632</v>
      </c>
      <c r="K451" s="89">
        <v>-34</v>
      </c>
      <c r="L451" s="88">
        <f>L450+K451</f>
        <v>24705668</v>
      </c>
      <c r="M451" s="177" t="s">
        <v>504</v>
      </c>
    </row>
    <row r="452" spans="1:13" ht="28.5" customHeight="1">
      <c r="A452" s="80"/>
      <c r="B452" s="238">
        <v>1000957</v>
      </c>
      <c r="C452" s="81"/>
      <c r="D452" s="82"/>
      <c r="E452" s="82"/>
      <c r="F452" s="83"/>
      <c r="G452" s="84"/>
      <c r="H452" s="82"/>
      <c r="I452" s="235">
        <v>11</v>
      </c>
      <c r="J452" s="192">
        <v>40689</v>
      </c>
      <c r="K452" s="89">
        <v>-20077503.050000001</v>
      </c>
      <c r="L452" s="88">
        <f>L451+K452</f>
        <v>4628164.9499999993</v>
      </c>
      <c r="M452" s="177" t="s">
        <v>515</v>
      </c>
    </row>
    <row r="453" spans="1:13" ht="28.5" customHeight="1">
      <c r="A453" s="90">
        <v>40011</v>
      </c>
      <c r="B453" s="185" t="s">
        <v>31</v>
      </c>
      <c r="C453" s="182" t="s">
        <v>127</v>
      </c>
      <c r="D453" s="194" t="s">
        <v>112</v>
      </c>
      <c r="E453" s="108" t="s">
        <v>12</v>
      </c>
      <c r="F453" s="106" t="s">
        <v>149</v>
      </c>
      <c r="G453" s="101">
        <v>54470000</v>
      </c>
      <c r="H453" s="92" t="s">
        <v>72</v>
      </c>
      <c r="I453" s="228"/>
      <c r="J453" s="115">
        <v>40086</v>
      </c>
      <c r="K453" s="114">
        <v>-36240000</v>
      </c>
      <c r="L453" s="88">
        <f>G453+K453</f>
        <v>18230000</v>
      </c>
      <c r="M453" s="181" t="s">
        <v>220</v>
      </c>
    </row>
    <row r="454" spans="1:13" ht="28.5" customHeight="1">
      <c r="A454" s="80"/>
      <c r="B454" s="238">
        <v>1000834</v>
      </c>
      <c r="C454" s="183"/>
      <c r="D454" s="195"/>
      <c r="E454" s="110"/>
      <c r="F454" s="107"/>
      <c r="G454" s="103"/>
      <c r="H454" s="82"/>
      <c r="I454" s="228"/>
      <c r="J454" s="192">
        <v>40177</v>
      </c>
      <c r="K454" s="87">
        <v>19280000</v>
      </c>
      <c r="L454" s="88">
        <f>L453+K454</f>
        <v>37510000</v>
      </c>
      <c r="M454" s="177" t="s">
        <v>300</v>
      </c>
    </row>
    <row r="455" spans="1:13" ht="28.5" customHeight="1">
      <c r="A455" s="80"/>
      <c r="B455" s="238">
        <v>1000834</v>
      </c>
      <c r="C455" s="183"/>
      <c r="D455" s="195"/>
      <c r="E455" s="110"/>
      <c r="F455" s="107"/>
      <c r="G455" s="103"/>
      <c r="H455" s="82"/>
      <c r="I455" s="228"/>
      <c r="J455" s="192">
        <v>40263</v>
      </c>
      <c r="K455" s="87">
        <v>2470000</v>
      </c>
      <c r="L455" s="88">
        <f>L454+K455</f>
        <v>39980000</v>
      </c>
      <c r="M455" s="177" t="s">
        <v>52</v>
      </c>
    </row>
    <row r="456" spans="1:13" ht="28.5" customHeight="1">
      <c r="A456" s="80"/>
      <c r="B456" s="238">
        <v>1000834</v>
      </c>
      <c r="C456" s="183"/>
      <c r="D456" s="195"/>
      <c r="E456" s="110"/>
      <c r="F456" s="107"/>
      <c r="G456" s="103"/>
      <c r="H456" s="82"/>
      <c r="I456" s="228"/>
      <c r="J456" s="192">
        <v>40373</v>
      </c>
      <c r="K456" s="87">
        <v>-17180000</v>
      </c>
      <c r="L456" s="88">
        <f t="shared" ref="L456:L463" si="58">L455+K456</f>
        <v>22800000</v>
      </c>
      <c r="M456" s="177" t="s">
        <v>52</v>
      </c>
    </row>
    <row r="457" spans="1:13" ht="28.5" customHeight="1">
      <c r="A457" s="80"/>
      <c r="B457" s="150">
        <v>1000834</v>
      </c>
      <c r="C457" s="81"/>
      <c r="D457" s="82"/>
      <c r="E457" s="82"/>
      <c r="F457" s="83"/>
      <c r="G457" s="84"/>
      <c r="H457" s="82"/>
      <c r="I457" s="228"/>
      <c r="J457" s="192">
        <v>40451</v>
      </c>
      <c r="K457" s="87">
        <v>35500000</v>
      </c>
      <c r="L457" s="88">
        <f t="shared" si="58"/>
        <v>58300000</v>
      </c>
      <c r="M457" s="177" t="s">
        <v>405</v>
      </c>
    </row>
    <row r="458" spans="1:13" ht="28.5" customHeight="1">
      <c r="A458" s="80"/>
      <c r="B458" s="150">
        <v>1000834</v>
      </c>
      <c r="C458" s="81"/>
      <c r="D458" s="82"/>
      <c r="E458" s="82"/>
      <c r="F458" s="83"/>
      <c r="G458" s="84"/>
      <c r="H458" s="82"/>
      <c r="I458" s="228"/>
      <c r="J458" s="192">
        <v>40451</v>
      </c>
      <c r="K458" s="87">
        <v>23076191</v>
      </c>
      <c r="L458" s="88">
        <f t="shared" si="58"/>
        <v>81376191</v>
      </c>
      <c r="M458" s="177" t="s">
        <v>52</v>
      </c>
    </row>
    <row r="459" spans="1:13" ht="28.5" customHeight="1">
      <c r="A459" s="80"/>
      <c r="B459" s="150">
        <v>1000834</v>
      </c>
      <c r="C459" s="81"/>
      <c r="D459" s="82"/>
      <c r="E459" s="82"/>
      <c r="F459" s="83"/>
      <c r="G459" s="84"/>
      <c r="H459" s="82"/>
      <c r="I459" s="228"/>
      <c r="J459" s="192">
        <v>40549</v>
      </c>
      <c r="K459" s="89">
        <v>-123</v>
      </c>
      <c r="L459" s="88">
        <f t="shared" si="58"/>
        <v>81376068</v>
      </c>
      <c r="M459" s="177" t="s">
        <v>52</v>
      </c>
    </row>
    <row r="460" spans="1:13" ht="28.5" customHeight="1">
      <c r="A460" s="80"/>
      <c r="B460" s="150">
        <v>1000834</v>
      </c>
      <c r="C460" s="81"/>
      <c r="D460" s="82"/>
      <c r="E460" s="82"/>
      <c r="F460" s="83"/>
      <c r="G460" s="84"/>
      <c r="H460" s="82"/>
      <c r="I460" s="228"/>
      <c r="J460" s="192">
        <v>40632</v>
      </c>
      <c r="K460" s="89">
        <v>-147</v>
      </c>
      <c r="L460" s="88">
        <f t="shared" si="58"/>
        <v>81375921</v>
      </c>
      <c r="M460" s="177" t="s">
        <v>504</v>
      </c>
    </row>
    <row r="461" spans="1:13" ht="28.5" customHeight="1">
      <c r="A461" s="80"/>
      <c r="B461" s="150">
        <v>1000834</v>
      </c>
      <c r="C461" s="81"/>
      <c r="D461" s="82"/>
      <c r="E461" s="82"/>
      <c r="F461" s="83"/>
      <c r="G461" s="84"/>
      <c r="H461" s="82"/>
      <c r="I461" s="228"/>
      <c r="J461" s="192">
        <v>40676</v>
      </c>
      <c r="K461" s="89">
        <v>-100000</v>
      </c>
      <c r="L461" s="88">
        <f t="shared" si="58"/>
        <v>81275921</v>
      </c>
      <c r="M461" s="177" t="s">
        <v>361</v>
      </c>
    </row>
    <row r="462" spans="1:13" ht="28.5" customHeight="1">
      <c r="A462" s="80"/>
      <c r="B462" s="148">
        <v>1000834</v>
      </c>
      <c r="C462" s="81"/>
      <c r="D462" s="82"/>
      <c r="E462" s="82"/>
      <c r="F462" s="83"/>
      <c r="G462" s="84"/>
      <c r="H462" s="82"/>
      <c r="I462" s="228"/>
      <c r="J462" s="192">
        <v>40723</v>
      </c>
      <c r="K462" s="89">
        <v>-1382</v>
      </c>
      <c r="L462" s="88">
        <f t="shared" si="58"/>
        <v>81274539</v>
      </c>
      <c r="M462" s="177" t="s">
        <v>504</v>
      </c>
    </row>
    <row r="463" spans="1:13" ht="28.5" customHeight="1">
      <c r="A463" s="80"/>
      <c r="B463" s="148">
        <v>1000834</v>
      </c>
      <c r="C463" s="81"/>
      <c r="D463" s="82"/>
      <c r="E463" s="82"/>
      <c r="F463" s="83"/>
      <c r="G463" s="84"/>
      <c r="H463" s="82"/>
      <c r="I463" s="228"/>
      <c r="J463" s="192">
        <v>40830</v>
      </c>
      <c r="K463" s="89">
        <v>-300000</v>
      </c>
      <c r="L463" s="88">
        <f t="shared" si="58"/>
        <v>80974539</v>
      </c>
      <c r="M463" s="177" t="s">
        <v>361</v>
      </c>
    </row>
    <row r="464" spans="1:13" ht="28.5" customHeight="1">
      <c r="A464" s="90">
        <v>40011</v>
      </c>
      <c r="B464" s="185" t="s">
        <v>32</v>
      </c>
      <c r="C464" s="182" t="s">
        <v>34</v>
      </c>
      <c r="D464" s="194" t="s">
        <v>135</v>
      </c>
      <c r="E464" s="108" t="s">
        <v>12</v>
      </c>
      <c r="F464" s="106" t="s">
        <v>149</v>
      </c>
      <c r="G464" s="101">
        <v>170000</v>
      </c>
      <c r="H464" s="92" t="s">
        <v>72</v>
      </c>
      <c r="I464" s="220"/>
      <c r="J464" s="115">
        <v>40086</v>
      </c>
      <c r="K464" s="114">
        <v>-90000</v>
      </c>
      <c r="L464" s="88">
        <f>G464+K464</f>
        <v>80000</v>
      </c>
      <c r="M464" s="181" t="s">
        <v>220</v>
      </c>
    </row>
    <row r="465" spans="1:13" ht="28.5" customHeight="1">
      <c r="A465" s="80"/>
      <c r="B465" s="238">
        <v>10612</v>
      </c>
      <c r="C465" s="183"/>
      <c r="D465" s="195"/>
      <c r="E465" s="110"/>
      <c r="F465" s="107"/>
      <c r="G465" s="103"/>
      <c r="H465" s="82"/>
      <c r="I465" s="228"/>
      <c r="J465" s="192">
        <v>40177</v>
      </c>
      <c r="K465" s="87">
        <v>50000</v>
      </c>
      <c r="L465" s="88">
        <f>L464+K465</f>
        <v>130000</v>
      </c>
      <c r="M465" s="177" t="s">
        <v>300</v>
      </c>
    </row>
    <row r="466" spans="1:13" ht="28.5" customHeight="1">
      <c r="A466" s="80"/>
      <c r="B466" s="238">
        <v>10612</v>
      </c>
      <c r="C466" s="183"/>
      <c r="D466" s="195"/>
      <c r="E466" s="110"/>
      <c r="F466" s="107"/>
      <c r="G466" s="103"/>
      <c r="H466" s="82"/>
      <c r="I466" s="228"/>
      <c r="J466" s="192">
        <v>40263</v>
      </c>
      <c r="K466" s="87">
        <v>100000</v>
      </c>
      <c r="L466" s="88">
        <f>L465+K466</f>
        <v>230000</v>
      </c>
      <c r="M466" s="177" t="s">
        <v>52</v>
      </c>
    </row>
    <row r="467" spans="1:13" ht="28.5" customHeight="1">
      <c r="A467" s="80"/>
      <c r="B467" s="238">
        <v>10612</v>
      </c>
      <c r="C467" s="183"/>
      <c r="D467" s="195"/>
      <c r="E467" s="110"/>
      <c r="F467" s="107"/>
      <c r="G467" s="103"/>
      <c r="H467" s="82"/>
      <c r="I467" s="228"/>
      <c r="J467" s="192">
        <v>40373</v>
      </c>
      <c r="K467" s="87">
        <v>-130000</v>
      </c>
      <c r="L467" s="88">
        <f t="shared" ref="L467:L469" si="59">L466+K467</f>
        <v>100000</v>
      </c>
      <c r="M467" s="177" t="s">
        <v>52</v>
      </c>
    </row>
    <row r="468" spans="1:13" ht="28.5" customHeight="1">
      <c r="A468" s="80"/>
      <c r="B468" s="238">
        <v>10612</v>
      </c>
      <c r="C468" s="183"/>
      <c r="D468" s="195"/>
      <c r="E468" s="110"/>
      <c r="F468" s="107"/>
      <c r="G468" s="103"/>
      <c r="H468" s="82"/>
      <c r="I468" s="228"/>
      <c r="J468" s="192">
        <v>40451</v>
      </c>
      <c r="K468" s="87">
        <v>45056</v>
      </c>
      <c r="L468" s="88">
        <f t="shared" si="59"/>
        <v>145056</v>
      </c>
      <c r="M468" s="177" t="s">
        <v>52</v>
      </c>
    </row>
    <row r="469" spans="1:13" ht="28.5" customHeight="1">
      <c r="A469" s="111"/>
      <c r="B469" s="238">
        <v>10612</v>
      </c>
      <c r="C469" s="112"/>
      <c r="D469" s="100"/>
      <c r="E469" s="100"/>
      <c r="F469" s="113"/>
      <c r="G469" s="99"/>
      <c r="H469" s="100"/>
      <c r="I469" s="221"/>
      <c r="J469" s="192">
        <v>40683</v>
      </c>
      <c r="K469" s="87">
        <v>-145056</v>
      </c>
      <c r="L469" s="88">
        <f t="shared" si="59"/>
        <v>0</v>
      </c>
      <c r="M469" s="177" t="s">
        <v>182</v>
      </c>
    </row>
    <row r="470" spans="1:13" ht="28.5" customHeight="1">
      <c r="A470" s="90">
        <v>40011</v>
      </c>
      <c r="B470" s="185" t="s">
        <v>33</v>
      </c>
      <c r="C470" s="182" t="s">
        <v>95</v>
      </c>
      <c r="D470" s="194" t="s">
        <v>99</v>
      </c>
      <c r="E470" s="108" t="s">
        <v>12</v>
      </c>
      <c r="F470" s="106" t="s">
        <v>149</v>
      </c>
      <c r="G470" s="101">
        <v>1410000</v>
      </c>
      <c r="H470" s="92" t="s">
        <v>72</v>
      </c>
      <c r="I470" s="228"/>
      <c r="J470" s="115">
        <v>40086</v>
      </c>
      <c r="K470" s="114">
        <v>890000</v>
      </c>
      <c r="L470" s="88">
        <f>G470+K470</f>
        <v>2300000</v>
      </c>
      <c r="M470" s="181" t="s">
        <v>220</v>
      </c>
    </row>
    <row r="471" spans="1:13" ht="28.5" customHeight="1">
      <c r="A471" s="80"/>
      <c r="B471" s="238">
        <v>10257</v>
      </c>
      <c r="C471" s="183"/>
      <c r="D471" s="195"/>
      <c r="E471" s="110"/>
      <c r="F471" s="107"/>
      <c r="G471" s="103"/>
      <c r="H471" s="82"/>
      <c r="I471" s="228"/>
      <c r="J471" s="192">
        <v>40177</v>
      </c>
      <c r="K471" s="87">
        <v>1260000</v>
      </c>
      <c r="L471" s="88">
        <f>L470+K471</f>
        <v>3560000</v>
      </c>
      <c r="M471" s="177" t="s">
        <v>300</v>
      </c>
    </row>
    <row r="472" spans="1:13" ht="28.5" customHeight="1">
      <c r="A472" s="80"/>
      <c r="B472" s="238">
        <v>10257</v>
      </c>
      <c r="C472" s="183"/>
      <c r="D472" s="195"/>
      <c r="E472" s="110"/>
      <c r="F472" s="107"/>
      <c r="G472" s="103"/>
      <c r="H472" s="82"/>
      <c r="I472" s="228"/>
      <c r="J472" s="192">
        <v>40263</v>
      </c>
      <c r="K472" s="87">
        <v>-20000</v>
      </c>
      <c r="L472" s="88">
        <f>L471+K472</f>
        <v>3540000</v>
      </c>
      <c r="M472" s="177" t="s">
        <v>52</v>
      </c>
    </row>
    <row r="473" spans="1:13" ht="28.5" customHeight="1">
      <c r="A473" s="80"/>
      <c r="B473" s="238">
        <v>10257</v>
      </c>
      <c r="C473" s="183"/>
      <c r="D473" s="195"/>
      <c r="E473" s="110"/>
      <c r="F473" s="107"/>
      <c r="G473" s="103"/>
      <c r="H473" s="82"/>
      <c r="I473" s="228"/>
      <c r="J473" s="192">
        <v>40373</v>
      </c>
      <c r="K473" s="87">
        <v>-240000</v>
      </c>
      <c r="L473" s="88">
        <f t="shared" ref="L473:L478" si="60">L472+K473</f>
        <v>3300000</v>
      </c>
      <c r="M473" s="177" t="s">
        <v>52</v>
      </c>
    </row>
    <row r="474" spans="1:13" ht="28.5" customHeight="1">
      <c r="A474" s="80"/>
      <c r="B474" s="150">
        <v>10257</v>
      </c>
      <c r="C474" s="81"/>
      <c r="D474" s="82"/>
      <c r="E474" s="82"/>
      <c r="F474" s="83"/>
      <c r="G474" s="84"/>
      <c r="H474" s="82"/>
      <c r="I474" s="228"/>
      <c r="J474" s="192">
        <v>40451</v>
      </c>
      <c r="K474" s="87">
        <v>471446</v>
      </c>
      <c r="L474" s="88">
        <f t="shared" si="60"/>
        <v>3771446</v>
      </c>
      <c r="M474" s="177" t="s">
        <v>52</v>
      </c>
    </row>
    <row r="475" spans="1:13" ht="28.5" customHeight="1">
      <c r="A475" s="80"/>
      <c r="B475" s="150">
        <v>10257</v>
      </c>
      <c r="C475" s="81"/>
      <c r="D475" s="82"/>
      <c r="E475" s="82"/>
      <c r="F475" s="83"/>
      <c r="G475" s="84"/>
      <c r="H475" s="82"/>
      <c r="I475" s="228"/>
      <c r="J475" s="192">
        <v>40549</v>
      </c>
      <c r="K475" s="89">
        <v>-3</v>
      </c>
      <c r="L475" s="88">
        <f t="shared" si="60"/>
        <v>3771443</v>
      </c>
      <c r="M475" s="177" t="s">
        <v>52</v>
      </c>
    </row>
    <row r="476" spans="1:13" ht="28.5" customHeight="1">
      <c r="A476" s="80"/>
      <c r="B476" s="150">
        <v>10257</v>
      </c>
      <c r="C476" s="81"/>
      <c r="D476" s="82"/>
      <c r="E476" s="82"/>
      <c r="F476" s="83"/>
      <c r="G476" s="84"/>
      <c r="H476" s="82"/>
      <c r="I476" s="228"/>
      <c r="J476" s="192">
        <v>40632</v>
      </c>
      <c r="K476" s="89">
        <v>-4</v>
      </c>
      <c r="L476" s="88">
        <f t="shared" si="60"/>
        <v>3771439</v>
      </c>
      <c r="M476" s="177" t="s">
        <v>504</v>
      </c>
    </row>
    <row r="477" spans="1:13" ht="28.5" customHeight="1">
      <c r="A477" s="80"/>
      <c r="B477" s="150">
        <v>10257</v>
      </c>
      <c r="C477" s="81"/>
      <c r="D477" s="82"/>
      <c r="E477" s="82"/>
      <c r="F477" s="83"/>
      <c r="G477" s="84"/>
      <c r="H477" s="82"/>
      <c r="I477" s="228"/>
      <c r="J477" s="192">
        <v>40646</v>
      </c>
      <c r="K477" s="89">
        <v>-1100000</v>
      </c>
      <c r="L477" s="88">
        <f t="shared" si="60"/>
        <v>2671439</v>
      </c>
      <c r="M477" s="177" t="s">
        <v>361</v>
      </c>
    </row>
    <row r="478" spans="1:13" ht="28.5" customHeight="1">
      <c r="A478" s="80"/>
      <c r="B478" s="148">
        <v>10257</v>
      </c>
      <c r="C478" s="81"/>
      <c r="D478" s="82"/>
      <c r="E478" s="82"/>
      <c r="F478" s="83"/>
      <c r="G478" s="99"/>
      <c r="H478" s="100"/>
      <c r="I478" s="221"/>
      <c r="J478" s="192">
        <v>40723</v>
      </c>
      <c r="K478" s="89">
        <v>-38</v>
      </c>
      <c r="L478" s="88">
        <f t="shared" si="60"/>
        <v>2671401</v>
      </c>
      <c r="M478" s="177" t="s">
        <v>504</v>
      </c>
    </row>
    <row r="479" spans="1:13" ht="28.5" customHeight="1">
      <c r="A479" s="90">
        <v>40016</v>
      </c>
      <c r="B479" s="185" t="s">
        <v>35</v>
      </c>
      <c r="C479" s="182" t="s">
        <v>38</v>
      </c>
      <c r="D479" s="194" t="s">
        <v>119</v>
      </c>
      <c r="E479" s="108" t="s">
        <v>12</v>
      </c>
      <c r="F479" s="106" t="s">
        <v>149</v>
      </c>
      <c r="G479" s="101">
        <v>1272490000</v>
      </c>
      <c r="H479" s="92" t="s">
        <v>72</v>
      </c>
      <c r="I479" s="228"/>
      <c r="J479" s="115">
        <v>40086</v>
      </c>
      <c r="K479" s="114">
        <v>-53670000</v>
      </c>
      <c r="L479" s="88">
        <f>G479+K479</f>
        <v>1218820000</v>
      </c>
      <c r="M479" s="181" t="s">
        <v>220</v>
      </c>
    </row>
    <row r="480" spans="1:13" ht="28.5" customHeight="1">
      <c r="A480" s="80"/>
      <c r="B480" s="238">
        <v>10727</v>
      </c>
      <c r="C480" s="183"/>
      <c r="D480" s="195"/>
      <c r="E480" s="110"/>
      <c r="F480" s="107"/>
      <c r="G480" s="103"/>
      <c r="H480" s="82"/>
      <c r="I480" s="228"/>
      <c r="J480" s="192">
        <v>40177</v>
      </c>
      <c r="K480" s="87">
        <v>250450000</v>
      </c>
      <c r="L480" s="88">
        <f>L479+K480</f>
        <v>1469270000</v>
      </c>
      <c r="M480" s="177" t="s">
        <v>300</v>
      </c>
    </row>
    <row r="481" spans="1:13" ht="28.5" customHeight="1">
      <c r="A481" s="80"/>
      <c r="B481" s="238">
        <v>10727</v>
      </c>
      <c r="C481" s="183"/>
      <c r="D481" s="195"/>
      <c r="E481" s="110"/>
      <c r="F481" s="107"/>
      <c r="G481" s="103"/>
      <c r="H481" s="82"/>
      <c r="I481" s="228"/>
      <c r="J481" s="192">
        <v>40263</v>
      </c>
      <c r="K481" s="87">
        <v>124820000</v>
      </c>
      <c r="L481" s="88">
        <f>L480+K481</f>
        <v>1594090000</v>
      </c>
      <c r="M481" s="177" t="s">
        <v>52</v>
      </c>
    </row>
    <row r="482" spans="1:13" ht="28.5" customHeight="1">
      <c r="A482" s="80"/>
      <c r="B482" s="238">
        <v>10727</v>
      </c>
      <c r="C482" s="183"/>
      <c r="D482" s="195"/>
      <c r="E482" s="110"/>
      <c r="F482" s="107"/>
      <c r="G482" s="103"/>
      <c r="H482" s="82"/>
      <c r="I482" s="228"/>
      <c r="J482" s="192">
        <v>40373</v>
      </c>
      <c r="K482" s="87">
        <v>-289990000</v>
      </c>
      <c r="L482" s="88">
        <f t="shared" ref="L482:L484" si="61">L481+K482</f>
        <v>1304100000</v>
      </c>
      <c r="M482" s="177" t="s">
        <v>52</v>
      </c>
    </row>
    <row r="483" spans="1:13" ht="28.5" customHeight="1">
      <c r="A483" s="80"/>
      <c r="B483" s="150">
        <v>10727</v>
      </c>
      <c r="C483" s="81"/>
      <c r="D483" s="82"/>
      <c r="E483" s="82"/>
      <c r="F483" s="83"/>
      <c r="G483" s="84"/>
      <c r="H483" s="82"/>
      <c r="I483" s="228"/>
      <c r="J483" s="192">
        <v>40451</v>
      </c>
      <c r="K483" s="87">
        <v>1690508</v>
      </c>
      <c r="L483" s="88">
        <f t="shared" si="61"/>
        <v>1305790508</v>
      </c>
      <c r="M483" s="177" t="s">
        <v>52</v>
      </c>
    </row>
    <row r="484" spans="1:13" ht="28.5" customHeight="1">
      <c r="A484" s="80"/>
      <c r="B484" s="148">
        <v>10727</v>
      </c>
      <c r="C484" s="81"/>
      <c r="D484" s="82"/>
      <c r="E484" s="82"/>
      <c r="F484" s="83"/>
      <c r="G484" s="84"/>
      <c r="H484" s="82"/>
      <c r="I484" s="228"/>
      <c r="J484" s="192">
        <v>40466</v>
      </c>
      <c r="K484" s="87">
        <v>300000</v>
      </c>
      <c r="L484" s="88">
        <f t="shared" si="61"/>
        <v>1306090508</v>
      </c>
      <c r="M484" s="177" t="s">
        <v>361</v>
      </c>
    </row>
    <row r="485" spans="1:13" ht="28.5" customHeight="1">
      <c r="A485" s="80"/>
      <c r="B485" s="148">
        <v>10727</v>
      </c>
      <c r="C485" s="81"/>
      <c r="D485" s="82"/>
      <c r="E485" s="82"/>
      <c r="F485" s="83"/>
      <c r="G485" s="84"/>
      <c r="H485" s="82"/>
      <c r="I485" s="228"/>
      <c r="J485" s="192">
        <v>40498</v>
      </c>
      <c r="K485" s="89">
        <v>-100000</v>
      </c>
      <c r="L485" s="88">
        <f t="shared" ref="L485:L492" si="62">L484+K485</f>
        <v>1305990508</v>
      </c>
      <c r="M485" s="177" t="s">
        <v>361</v>
      </c>
    </row>
    <row r="486" spans="1:13" ht="28.5" customHeight="1">
      <c r="A486" s="80"/>
      <c r="B486" s="148">
        <v>10727</v>
      </c>
      <c r="C486" s="81"/>
      <c r="D486" s="82"/>
      <c r="E486" s="82"/>
      <c r="F486" s="83"/>
      <c r="G486" s="84"/>
      <c r="H486" s="82"/>
      <c r="I486" s="228"/>
      <c r="J486" s="192">
        <v>40549</v>
      </c>
      <c r="K486" s="89">
        <v>-1173</v>
      </c>
      <c r="L486" s="88">
        <f t="shared" si="62"/>
        <v>1305989335</v>
      </c>
      <c r="M486" s="177" t="s">
        <v>52</v>
      </c>
    </row>
    <row r="487" spans="1:13" ht="28.5" customHeight="1">
      <c r="A487" s="80"/>
      <c r="B487" s="148">
        <v>10727</v>
      </c>
      <c r="C487" s="81"/>
      <c r="D487" s="82"/>
      <c r="E487" s="82"/>
      <c r="F487" s="83"/>
      <c r="G487" s="84"/>
      <c r="H487" s="82"/>
      <c r="I487" s="228"/>
      <c r="J487" s="192">
        <v>40590</v>
      </c>
      <c r="K487" s="89">
        <v>-500000</v>
      </c>
      <c r="L487" s="88">
        <f t="shared" si="62"/>
        <v>1305489335</v>
      </c>
      <c r="M487" s="177" t="s">
        <v>361</v>
      </c>
    </row>
    <row r="488" spans="1:13" ht="28.5" customHeight="1">
      <c r="A488" s="80"/>
      <c r="B488" s="148">
        <v>10727</v>
      </c>
      <c r="C488" s="81"/>
      <c r="D488" s="82"/>
      <c r="E488" s="82"/>
      <c r="F488" s="83"/>
      <c r="G488" s="84"/>
      <c r="H488" s="82"/>
      <c r="I488" s="228"/>
      <c r="J488" s="192">
        <v>40632</v>
      </c>
      <c r="K488" s="89">
        <v>-1400</v>
      </c>
      <c r="L488" s="88">
        <f t="shared" si="62"/>
        <v>1305487935</v>
      </c>
      <c r="M488" s="177" t="s">
        <v>504</v>
      </c>
    </row>
    <row r="489" spans="1:13" ht="28.5" customHeight="1">
      <c r="A489" s="80"/>
      <c r="B489" s="148">
        <v>10727</v>
      </c>
      <c r="C489" s="81"/>
      <c r="D489" s="82"/>
      <c r="E489" s="82"/>
      <c r="F489" s="83"/>
      <c r="G489" s="84"/>
      <c r="H489" s="82"/>
      <c r="I489" s="228"/>
      <c r="J489" s="192">
        <v>40646</v>
      </c>
      <c r="K489" s="89">
        <v>3100000</v>
      </c>
      <c r="L489" s="88">
        <f t="shared" si="62"/>
        <v>1308587935</v>
      </c>
      <c r="M489" s="177" t="s">
        <v>361</v>
      </c>
    </row>
    <row r="490" spans="1:13" ht="28.5" customHeight="1">
      <c r="A490" s="80"/>
      <c r="B490" s="148">
        <v>10727</v>
      </c>
      <c r="C490" s="81"/>
      <c r="D490" s="82"/>
      <c r="E490" s="82"/>
      <c r="F490" s="83"/>
      <c r="G490" s="84"/>
      <c r="H490" s="82"/>
      <c r="I490" s="228"/>
      <c r="J490" s="192">
        <v>40723</v>
      </c>
      <c r="K490" s="89">
        <v>-12883</v>
      </c>
      <c r="L490" s="88">
        <f t="shared" si="62"/>
        <v>1308575052</v>
      </c>
      <c r="M490" s="177" t="s">
        <v>504</v>
      </c>
    </row>
    <row r="491" spans="1:13" ht="28.5" customHeight="1">
      <c r="A491" s="80"/>
      <c r="B491" s="148">
        <v>10727</v>
      </c>
      <c r="C491" s="81"/>
      <c r="D491" s="82"/>
      <c r="E491" s="82"/>
      <c r="F491" s="83"/>
      <c r="G491" s="84"/>
      <c r="H491" s="82"/>
      <c r="I491" s="228"/>
      <c r="J491" s="192">
        <v>40801</v>
      </c>
      <c r="K491" s="89">
        <v>-1000000</v>
      </c>
      <c r="L491" s="88">
        <f t="shared" si="62"/>
        <v>1307575052</v>
      </c>
      <c r="M491" s="177" t="s">
        <v>361</v>
      </c>
    </row>
    <row r="492" spans="1:13" s="204" customFormat="1" ht="28.5" customHeight="1">
      <c r="A492" s="80"/>
      <c r="B492" s="148">
        <v>10727</v>
      </c>
      <c r="C492" s="81"/>
      <c r="D492" s="82"/>
      <c r="E492" s="82"/>
      <c r="F492" s="83"/>
      <c r="G492" s="84"/>
      <c r="H492" s="82"/>
      <c r="I492" s="228"/>
      <c r="J492" s="163">
        <v>40830</v>
      </c>
      <c r="K492" s="89">
        <v>-100000</v>
      </c>
      <c r="L492" s="164">
        <f t="shared" si="62"/>
        <v>1307475052</v>
      </c>
      <c r="M492" s="201" t="s">
        <v>361</v>
      </c>
    </row>
    <row r="493" spans="1:13" ht="28.5" customHeight="1">
      <c r="A493" s="80"/>
      <c r="B493" s="150">
        <v>10727</v>
      </c>
      <c r="C493" s="81"/>
      <c r="D493" s="82"/>
      <c r="E493" s="82"/>
      <c r="F493" s="83"/>
      <c r="G493" s="84"/>
      <c r="H493" s="82"/>
      <c r="I493" s="228"/>
      <c r="J493" s="192">
        <v>40863</v>
      </c>
      <c r="K493" s="89">
        <v>-1100000</v>
      </c>
      <c r="L493" s="88">
        <f>L492+K493</f>
        <v>1306375052</v>
      </c>
      <c r="M493" s="177" t="s">
        <v>361</v>
      </c>
    </row>
    <row r="494" spans="1:13" ht="28.5" customHeight="1">
      <c r="A494" s="80"/>
      <c r="B494" s="150">
        <v>10727</v>
      </c>
      <c r="C494" s="81"/>
      <c r="D494" s="82"/>
      <c r="E494" s="82"/>
      <c r="F494" s="83"/>
      <c r="G494" s="99"/>
      <c r="H494" s="100"/>
      <c r="I494" s="221"/>
      <c r="J494" s="192">
        <v>41045</v>
      </c>
      <c r="K494" s="89">
        <v>-10000</v>
      </c>
      <c r="L494" s="88">
        <f>L493+K494</f>
        <v>1306365052</v>
      </c>
      <c r="M494" s="177" t="s">
        <v>361</v>
      </c>
    </row>
    <row r="495" spans="1:13" ht="28.5" customHeight="1">
      <c r="A495" s="90">
        <v>40016</v>
      </c>
      <c r="B495" s="185" t="s">
        <v>36</v>
      </c>
      <c r="C495" s="182" t="s">
        <v>39</v>
      </c>
      <c r="D495" s="194" t="s">
        <v>66</v>
      </c>
      <c r="E495" s="108" t="s">
        <v>12</v>
      </c>
      <c r="F495" s="106" t="s">
        <v>149</v>
      </c>
      <c r="G495" s="101">
        <v>4210000</v>
      </c>
      <c r="H495" s="92" t="s">
        <v>72</v>
      </c>
      <c r="I495" s="228"/>
      <c r="J495" s="115">
        <v>40086</v>
      </c>
      <c r="K495" s="114">
        <v>1780000</v>
      </c>
      <c r="L495" s="88">
        <f>G495+K495</f>
        <v>5990000</v>
      </c>
      <c r="M495" s="181" t="s">
        <v>220</v>
      </c>
    </row>
    <row r="496" spans="1:13" ht="28.5" customHeight="1">
      <c r="A496" s="80"/>
      <c r="B496" s="238">
        <v>10439</v>
      </c>
      <c r="C496" s="183"/>
      <c r="D496" s="195"/>
      <c r="E496" s="110"/>
      <c r="F496" s="107"/>
      <c r="G496" s="103"/>
      <c r="H496" s="82"/>
      <c r="I496" s="228"/>
      <c r="J496" s="191">
        <v>40177</v>
      </c>
      <c r="K496" s="87">
        <v>2840000</v>
      </c>
      <c r="L496" s="86">
        <f>L495+K496</f>
        <v>8830000</v>
      </c>
      <c r="M496" s="181" t="s">
        <v>300</v>
      </c>
    </row>
    <row r="497" spans="1:13" ht="28.5" customHeight="1">
      <c r="A497" s="80"/>
      <c r="B497" s="238">
        <v>10439</v>
      </c>
      <c r="C497" s="183"/>
      <c r="D497" s="195"/>
      <c r="E497" s="110"/>
      <c r="F497" s="107"/>
      <c r="G497" s="103"/>
      <c r="H497" s="82"/>
      <c r="I497" s="228"/>
      <c r="J497" s="192">
        <v>40263</v>
      </c>
      <c r="K497" s="87">
        <v>2800000</v>
      </c>
      <c r="L497" s="88">
        <f>L496+K497</f>
        <v>11630000</v>
      </c>
      <c r="M497" s="177" t="s">
        <v>52</v>
      </c>
    </row>
    <row r="498" spans="1:13" ht="28.5" customHeight="1">
      <c r="A498" s="80"/>
      <c r="B498" s="238">
        <v>10439</v>
      </c>
      <c r="C498" s="183"/>
      <c r="D498" s="195"/>
      <c r="E498" s="110"/>
      <c r="F498" s="107"/>
      <c r="G498" s="103"/>
      <c r="H498" s="82"/>
      <c r="I498" s="228"/>
      <c r="J498" s="192">
        <v>40373</v>
      </c>
      <c r="K498" s="87">
        <v>-5730000</v>
      </c>
      <c r="L498" s="88">
        <f t="shared" ref="L498:L502" si="63">L497+K498</f>
        <v>5900000</v>
      </c>
      <c r="M498" s="177" t="s">
        <v>52</v>
      </c>
    </row>
    <row r="499" spans="1:13" ht="28.5" customHeight="1">
      <c r="A499" s="80"/>
      <c r="B499" s="150">
        <v>10439</v>
      </c>
      <c r="C499" s="81"/>
      <c r="D499" s="82"/>
      <c r="E499" s="82"/>
      <c r="F499" s="83"/>
      <c r="G499" s="84"/>
      <c r="H499" s="82"/>
      <c r="I499" s="228"/>
      <c r="J499" s="192">
        <v>40451</v>
      </c>
      <c r="K499" s="87">
        <v>2658280</v>
      </c>
      <c r="L499" s="88">
        <f t="shared" si="63"/>
        <v>8558280</v>
      </c>
      <c r="M499" s="177" t="s">
        <v>52</v>
      </c>
    </row>
    <row r="500" spans="1:13" ht="28.5" customHeight="1">
      <c r="A500" s="80"/>
      <c r="B500" s="150">
        <v>10439</v>
      </c>
      <c r="C500" s="81"/>
      <c r="D500" s="82"/>
      <c r="E500" s="82"/>
      <c r="F500" s="83"/>
      <c r="G500" s="84"/>
      <c r="H500" s="82"/>
      <c r="I500" s="228"/>
      <c r="J500" s="192">
        <v>40549</v>
      </c>
      <c r="K500" s="89">
        <v>-12</v>
      </c>
      <c r="L500" s="88">
        <f t="shared" si="63"/>
        <v>8558268</v>
      </c>
      <c r="M500" s="177" t="s">
        <v>52</v>
      </c>
    </row>
    <row r="501" spans="1:13" ht="28.5" customHeight="1">
      <c r="A501" s="80"/>
      <c r="B501" s="150">
        <v>10439</v>
      </c>
      <c r="C501" s="81"/>
      <c r="D501" s="82"/>
      <c r="E501" s="82"/>
      <c r="F501" s="83"/>
      <c r="G501" s="84"/>
      <c r="H501" s="82"/>
      <c r="I501" s="228"/>
      <c r="J501" s="192">
        <v>40632</v>
      </c>
      <c r="K501" s="89">
        <v>-14</v>
      </c>
      <c r="L501" s="88">
        <f t="shared" si="63"/>
        <v>8558254</v>
      </c>
      <c r="M501" s="177" t="s">
        <v>504</v>
      </c>
    </row>
    <row r="502" spans="1:13" ht="28.5" customHeight="1">
      <c r="A502" s="80"/>
      <c r="B502" s="148">
        <v>10439</v>
      </c>
      <c r="C502" s="81"/>
      <c r="D502" s="82"/>
      <c r="E502" s="82"/>
      <c r="F502" s="83"/>
      <c r="G502" s="99"/>
      <c r="H502" s="100"/>
      <c r="I502" s="221"/>
      <c r="J502" s="192">
        <v>40723</v>
      </c>
      <c r="K502" s="89">
        <v>-129</v>
      </c>
      <c r="L502" s="88">
        <f t="shared" si="63"/>
        <v>8558125</v>
      </c>
      <c r="M502" s="177" t="s">
        <v>504</v>
      </c>
    </row>
    <row r="503" spans="1:13" ht="28.5" customHeight="1">
      <c r="A503" s="90">
        <v>40016</v>
      </c>
      <c r="B503" s="185" t="s">
        <v>37</v>
      </c>
      <c r="C503" s="182" t="s">
        <v>40</v>
      </c>
      <c r="D503" s="194" t="s">
        <v>100</v>
      </c>
      <c r="E503" s="108" t="s">
        <v>12</v>
      </c>
      <c r="F503" s="106" t="s">
        <v>149</v>
      </c>
      <c r="G503" s="101">
        <v>860000</v>
      </c>
      <c r="H503" s="92" t="s">
        <v>72</v>
      </c>
      <c r="I503" s="228"/>
      <c r="J503" s="115">
        <v>40086</v>
      </c>
      <c r="K503" s="114">
        <v>-490000</v>
      </c>
      <c r="L503" s="88">
        <f>G503+K503</f>
        <v>370000</v>
      </c>
      <c r="M503" s="181" t="s">
        <v>220</v>
      </c>
    </row>
    <row r="504" spans="1:13" ht="28.5" customHeight="1">
      <c r="A504" s="80"/>
      <c r="B504" s="238">
        <v>1000455</v>
      </c>
      <c r="C504" s="183"/>
      <c r="D504" s="195"/>
      <c r="E504" s="110"/>
      <c r="F504" s="107"/>
      <c r="G504" s="103"/>
      <c r="H504" s="82"/>
      <c r="I504" s="228"/>
      <c r="J504" s="192">
        <v>40177</v>
      </c>
      <c r="K504" s="87">
        <v>6750000</v>
      </c>
      <c r="L504" s="88">
        <f>L503+K504</f>
        <v>7120000</v>
      </c>
      <c r="M504" s="177" t="s">
        <v>300</v>
      </c>
    </row>
    <row r="505" spans="1:13" ht="28.5" customHeight="1">
      <c r="A505" s="80"/>
      <c r="B505" s="238">
        <v>1000455</v>
      </c>
      <c r="C505" s="183"/>
      <c r="D505" s="195"/>
      <c r="E505" s="110"/>
      <c r="F505" s="107"/>
      <c r="G505" s="103"/>
      <c r="H505" s="82"/>
      <c r="I505" s="228"/>
      <c r="J505" s="192">
        <v>40263</v>
      </c>
      <c r="K505" s="87">
        <v>-6340000</v>
      </c>
      <c r="L505" s="88">
        <f>L504+K505</f>
        <v>780000</v>
      </c>
      <c r="M505" s="177" t="s">
        <v>52</v>
      </c>
    </row>
    <row r="506" spans="1:13" ht="28.5" customHeight="1">
      <c r="A506" s="80"/>
      <c r="B506" s="238">
        <v>1000455</v>
      </c>
      <c r="C506" s="183"/>
      <c r="D506" s="195"/>
      <c r="E506" s="110"/>
      <c r="F506" s="107"/>
      <c r="G506" s="103"/>
      <c r="H506" s="82"/>
      <c r="I506" s="228"/>
      <c r="J506" s="192">
        <v>40373</v>
      </c>
      <c r="K506" s="87">
        <v>-180000</v>
      </c>
      <c r="L506" s="88">
        <f t="shared" ref="L506:L509" si="64">L505+K506</f>
        <v>600000</v>
      </c>
      <c r="M506" s="177" t="s">
        <v>52</v>
      </c>
    </row>
    <row r="507" spans="1:13" ht="28.5" customHeight="1">
      <c r="A507" s="80"/>
      <c r="B507" s="156">
        <v>1000455</v>
      </c>
      <c r="C507" s="183"/>
      <c r="D507" s="195"/>
      <c r="E507" s="110"/>
      <c r="F507" s="107"/>
      <c r="G507" s="103"/>
      <c r="H507" s="82"/>
      <c r="I507" s="228"/>
      <c r="J507" s="192">
        <v>40451</v>
      </c>
      <c r="K507" s="87">
        <v>125278</v>
      </c>
      <c r="L507" s="88">
        <f t="shared" si="64"/>
        <v>725278</v>
      </c>
      <c r="M507" s="177" t="s">
        <v>52</v>
      </c>
    </row>
    <row r="508" spans="1:13" ht="28.5" customHeight="1">
      <c r="A508" s="80"/>
      <c r="B508" s="156">
        <v>1000455</v>
      </c>
      <c r="C508" s="183"/>
      <c r="D508" s="195"/>
      <c r="E508" s="110"/>
      <c r="F508" s="107"/>
      <c r="G508" s="103"/>
      <c r="H508" s="82"/>
      <c r="I508" s="228"/>
      <c r="J508" s="192">
        <v>40632</v>
      </c>
      <c r="K508" s="87">
        <v>-1</v>
      </c>
      <c r="L508" s="88">
        <f t="shared" si="64"/>
        <v>725277</v>
      </c>
      <c r="M508" s="177" t="s">
        <v>504</v>
      </c>
    </row>
    <row r="509" spans="1:13" ht="28.5" customHeight="1">
      <c r="A509" s="111"/>
      <c r="B509" s="152">
        <v>1000455</v>
      </c>
      <c r="C509" s="112"/>
      <c r="D509" s="100"/>
      <c r="E509" s="100"/>
      <c r="F509" s="113"/>
      <c r="G509" s="99"/>
      <c r="H509" s="100"/>
      <c r="I509" s="221"/>
      <c r="J509" s="192">
        <v>40723</v>
      </c>
      <c r="K509" s="87">
        <v>-4</v>
      </c>
      <c r="L509" s="88">
        <f t="shared" si="64"/>
        <v>725273</v>
      </c>
      <c r="M509" s="177" t="s">
        <v>504</v>
      </c>
    </row>
    <row r="510" spans="1:13" ht="28.5" customHeight="1">
      <c r="A510" s="90">
        <v>40023</v>
      </c>
      <c r="B510" s="185" t="s">
        <v>42</v>
      </c>
      <c r="C510" s="182" t="s">
        <v>137</v>
      </c>
      <c r="D510" s="194" t="s">
        <v>107</v>
      </c>
      <c r="E510" s="108" t="s">
        <v>12</v>
      </c>
      <c r="F510" s="106" t="s">
        <v>149</v>
      </c>
      <c r="G510" s="101">
        <v>6460000</v>
      </c>
      <c r="H510" s="92" t="s">
        <v>72</v>
      </c>
      <c r="I510" s="228"/>
      <c r="J510" s="115">
        <v>40086</v>
      </c>
      <c r="K510" s="114">
        <v>-1530000</v>
      </c>
      <c r="L510" s="88">
        <f>G510+K510</f>
        <v>4930000</v>
      </c>
      <c r="M510" s="181" t="s">
        <v>220</v>
      </c>
    </row>
    <row r="511" spans="1:13" ht="28.5" customHeight="1">
      <c r="A511" s="80"/>
      <c r="B511" s="238">
        <v>10455</v>
      </c>
      <c r="C511" s="183"/>
      <c r="D511" s="195"/>
      <c r="E511" s="110"/>
      <c r="F511" s="107"/>
      <c r="G511" s="103"/>
      <c r="H511" s="82"/>
      <c r="I511" s="228"/>
      <c r="J511" s="192">
        <v>40177</v>
      </c>
      <c r="K511" s="87">
        <v>680000</v>
      </c>
      <c r="L511" s="88">
        <f>L510+K511</f>
        <v>5610000</v>
      </c>
      <c r="M511" s="177" t="s">
        <v>300</v>
      </c>
    </row>
    <row r="512" spans="1:13" ht="28.5" customHeight="1">
      <c r="A512" s="80"/>
      <c r="B512" s="238">
        <v>10455</v>
      </c>
      <c r="C512" s="183"/>
      <c r="D512" s="195"/>
      <c r="E512" s="110"/>
      <c r="F512" s="107"/>
      <c r="G512" s="103"/>
      <c r="H512" s="82"/>
      <c r="I512" s="228"/>
      <c r="J512" s="192">
        <v>40263</v>
      </c>
      <c r="K512" s="87">
        <v>2460000</v>
      </c>
      <c r="L512" s="88">
        <f>L511+K512</f>
        <v>8070000</v>
      </c>
      <c r="M512" s="177" t="s">
        <v>52</v>
      </c>
    </row>
    <row r="513" spans="1:13" ht="28.5" customHeight="1">
      <c r="A513" s="80"/>
      <c r="B513" s="238">
        <v>10455</v>
      </c>
      <c r="C513" s="183"/>
      <c r="D513" s="195"/>
      <c r="E513" s="110"/>
      <c r="F513" s="107"/>
      <c r="G513" s="103"/>
      <c r="H513" s="82"/>
      <c r="I513" s="228"/>
      <c r="J513" s="192">
        <v>40373</v>
      </c>
      <c r="K513" s="87">
        <v>-2470000</v>
      </c>
      <c r="L513" s="88">
        <f t="shared" ref="L513:L517" si="65">L512+K513</f>
        <v>5600000</v>
      </c>
      <c r="M513" s="177" t="s">
        <v>52</v>
      </c>
    </row>
    <row r="514" spans="1:13" ht="28.5" customHeight="1">
      <c r="A514" s="80"/>
      <c r="B514" s="150">
        <v>10455</v>
      </c>
      <c r="C514" s="81"/>
      <c r="D514" s="82"/>
      <c r="E514" s="82"/>
      <c r="F514" s="83"/>
      <c r="G514" s="84"/>
      <c r="H514" s="82"/>
      <c r="I514" s="228"/>
      <c r="J514" s="192">
        <v>40451</v>
      </c>
      <c r="K514" s="87">
        <v>2523114</v>
      </c>
      <c r="L514" s="88">
        <f t="shared" si="65"/>
        <v>8123114</v>
      </c>
      <c r="M514" s="177" t="s">
        <v>52</v>
      </c>
    </row>
    <row r="515" spans="1:13" ht="28.5" customHeight="1">
      <c r="A515" s="80"/>
      <c r="B515" s="150">
        <v>10455</v>
      </c>
      <c r="C515" s="81"/>
      <c r="D515" s="82"/>
      <c r="E515" s="82"/>
      <c r="F515" s="83"/>
      <c r="G515" s="84"/>
      <c r="H515" s="82"/>
      <c r="I515" s="228"/>
      <c r="J515" s="192">
        <v>40549</v>
      </c>
      <c r="K515" s="89">
        <v>-2</v>
      </c>
      <c r="L515" s="88">
        <f t="shared" si="65"/>
        <v>8123112</v>
      </c>
      <c r="M515" s="177" t="s">
        <v>52</v>
      </c>
    </row>
    <row r="516" spans="1:13" ht="28.5" customHeight="1">
      <c r="A516" s="80"/>
      <c r="B516" s="150">
        <v>10455</v>
      </c>
      <c r="C516" s="81"/>
      <c r="D516" s="82"/>
      <c r="E516" s="82"/>
      <c r="F516" s="83"/>
      <c r="G516" s="84"/>
      <c r="H516" s="82"/>
      <c r="I516" s="228"/>
      <c r="J516" s="192">
        <v>40632</v>
      </c>
      <c r="K516" s="89">
        <v>-2</v>
      </c>
      <c r="L516" s="88">
        <f t="shared" si="65"/>
        <v>8123110</v>
      </c>
      <c r="M516" s="177" t="s">
        <v>504</v>
      </c>
    </row>
    <row r="517" spans="1:13" ht="28.5" customHeight="1">
      <c r="A517" s="80"/>
      <c r="B517" s="148">
        <v>10455</v>
      </c>
      <c r="C517" s="81"/>
      <c r="D517" s="82"/>
      <c r="E517" s="82"/>
      <c r="F517" s="83"/>
      <c r="G517" s="99"/>
      <c r="H517" s="100"/>
      <c r="I517" s="221"/>
      <c r="J517" s="192">
        <v>40723</v>
      </c>
      <c r="K517" s="89">
        <v>-15</v>
      </c>
      <c r="L517" s="88">
        <f t="shared" si="65"/>
        <v>8123095</v>
      </c>
      <c r="M517" s="177" t="s">
        <v>504</v>
      </c>
    </row>
    <row r="518" spans="1:13" ht="28.5" customHeight="1">
      <c r="A518" s="90">
        <v>40023</v>
      </c>
      <c r="B518" s="185" t="s">
        <v>43</v>
      </c>
      <c r="C518" s="182" t="s">
        <v>45</v>
      </c>
      <c r="D518" s="194" t="s">
        <v>114</v>
      </c>
      <c r="E518" s="108" t="s">
        <v>12</v>
      </c>
      <c r="F518" s="106" t="s">
        <v>149</v>
      </c>
      <c r="G518" s="101">
        <v>1090000</v>
      </c>
      <c r="H518" s="92" t="s">
        <v>72</v>
      </c>
      <c r="I518" s="228"/>
      <c r="J518" s="115">
        <v>40086</v>
      </c>
      <c r="K518" s="114">
        <v>-60000</v>
      </c>
      <c r="L518" s="88">
        <f>G518+K518</f>
        <v>1030000</v>
      </c>
      <c r="M518" s="181" t="s">
        <v>220</v>
      </c>
    </row>
    <row r="519" spans="1:13" ht="28.5" customHeight="1">
      <c r="A519" s="80"/>
      <c r="B519" s="238">
        <v>1000505</v>
      </c>
      <c r="C519" s="183"/>
      <c r="D519" s="195"/>
      <c r="E519" s="110"/>
      <c r="F519" s="107"/>
      <c r="G519" s="103"/>
      <c r="H519" s="82"/>
      <c r="I519" s="228"/>
      <c r="J519" s="192">
        <v>40177</v>
      </c>
      <c r="K519" s="87">
        <v>1260000</v>
      </c>
      <c r="L519" s="88">
        <f>L518+K519</f>
        <v>2290000</v>
      </c>
      <c r="M519" s="177" t="s">
        <v>300</v>
      </c>
    </row>
    <row r="520" spans="1:13" ht="28.5" customHeight="1">
      <c r="A520" s="80"/>
      <c r="B520" s="238">
        <v>1000505</v>
      </c>
      <c r="C520" s="183"/>
      <c r="D520" s="195"/>
      <c r="E520" s="110"/>
      <c r="F520" s="107"/>
      <c r="G520" s="103"/>
      <c r="H520" s="82"/>
      <c r="I520" s="228"/>
      <c r="J520" s="192">
        <v>40263</v>
      </c>
      <c r="K520" s="87">
        <v>2070000</v>
      </c>
      <c r="L520" s="88">
        <f>L519+K520</f>
        <v>4360000</v>
      </c>
      <c r="M520" s="177" t="s">
        <v>52</v>
      </c>
    </row>
    <row r="521" spans="1:13" ht="28.5" customHeight="1">
      <c r="A521" s="80"/>
      <c r="B521" s="238">
        <v>1000505</v>
      </c>
      <c r="C521" s="183"/>
      <c r="D521" s="195"/>
      <c r="E521" s="110"/>
      <c r="F521" s="107"/>
      <c r="G521" s="103"/>
      <c r="H521" s="82"/>
      <c r="I521" s="228"/>
      <c r="J521" s="192">
        <v>40373</v>
      </c>
      <c r="K521" s="87">
        <v>-3960000</v>
      </c>
      <c r="L521" s="88">
        <f t="shared" ref="L521:L525" si="66">L520+K521</f>
        <v>400000</v>
      </c>
      <c r="M521" s="177" t="s">
        <v>52</v>
      </c>
    </row>
    <row r="522" spans="1:13" ht="28.5" customHeight="1">
      <c r="A522" s="80"/>
      <c r="B522" s="150">
        <v>1000505</v>
      </c>
      <c r="C522" s="81"/>
      <c r="D522" s="82"/>
      <c r="E522" s="82"/>
      <c r="F522" s="83"/>
      <c r="G522" s="84"/>
      <c r="H522" s="82"/>
      <c r="I522" s="228"/>
      <c r="J522" s="192">
        <v>40451</v>
      </c>
      <c r="K522" s="87">
        <v>180222</v>
      </c>
      <c r="L522" s="88">
        <f t="shared" si="66"/>
        <v>580222</v>
      </c>
      <c r="M522" s="177" t="s">
        <v>52</v>
      </c>
    </row>
    <row r="523" spans="1:13" ht="28.5" customHeight="1">
      <c r="A523" s="80"/>
      <c r="B523" s="150">
        <v>1000505</v>
      </c>
      <c r="C523" s="81"/>
      <c r="D523" s="82"/>
      <c r="E523" s="82"/>
      <c r="F523" s="83"/>
      <c r="G523" s="84"/>
      <c r="H523" s="82"/>
      <c r="I523" s="228"/>
      <c r="J523" s="192">
        <v>40549</v>
      </c>
      <c r="K523" s="89">
        <v>-1</v>
      </c>
      <c r="L523" s="88">
        <f t="shared" si="66"/>
        <v>580221</v>
      </c>
      <c r="M523" s="177" t="s">
        <v>52</v>
      </c>
    </row>
    <row r="524" spans="1:13" ht="28.5" customHeight="1">
      <c r="A524" s="80"/>
      <c r="B524" s="150">
        <v>1000505</v>
      </c>
      <c r="C524" s="81"/>
      <c r="D524" s="82"/>
      <c r="E524" s="82"/>
      <c r="F524" s="83"/>
      <c r="G524" s="84"/>
      <c r="H524" s="82"/>
      <c r="I524" s="228"/>
      <c r="J524" s="192">
        <v>40632</v>
      </c>
      <c r="K524" s="89">
        <v>-1</v>
      </c>
      <c r="L524" s="88">
        <f t="shared" si="66"/>
        <v>580220</v>
      </c>
      <c r="M524" s="177" t="s">
        <v>504</v>
      </c>
    </row>
    <row r="525" spans="1:13" ht="28.5" customHeight="1">
      <c r="A525" s="80"/>
      <c r="B525" s="148">
        <v>1000505</v>
      </c>
      <c r="C525" s="81"/>
      <c r="D525" s="82"/>
      <c r="E525" s="82"/>
      <c r="F525" s="83"/>
      <c r="G525" s="99"/>
      <c r="H525" s="100"/>
      <c r="I525" s="221"/>
      <c r="J525" s="192">
        <v>40723</v>
      </c>
      <c r="K525" s="89">
        <v>-8</v>
      </c>
      <c r="L525" s="88">
        <f t="shared" si="66"/>
        <v>580212</v>
      </c>
      <c r="M525" s="177" t="s">
        <v>504</v>
      </c>
    </row>
    <row r="526" spans="1:13" ht="28.5" customHeight="1">
      <c r="A526" s="90">
        <v>40023</v>
      </c>
      <c r="B526" s="185" t="s">
        <v>44</v>
      </c>
      <c r="C526" s="182" t="s">
        <v>8</v>
      </c>
      <c r="D526" s="194" t="s">
        <v>77</v>
      </c>
      <c r="E526" s="108" t="s">
        <v>12</v>
      </c>
      <c r="F526" s="106" t="s">
        <v>149</v>
      </c>
      <c r="G526" s="101">
        <v>85020000</v>
      </c>
      <c r="H526" s="92" t="s">
        <v>72</v>
      </c>
      <c r="I526" s="228"/>
      <c r="J526" s="115">
        <v>40086</v>
      </c>
      <c r="K526" s="114">
        <v>-37700000</v>
      </c>
      <c r="L526" s="88">
        <f>G526+K526</f>
        <v>47320000</v>
      </c>
      <c r="M526" s="181" t="s">
        <v>220</v>
      </c>
    </row>
    <row r="527" spans="1:13" ht="28.5" customHeight="1">
      <c r="A527" s="80"/>
      <c r="B527" s="238">
        <v>1000902</v>
      </c>
      <c r="C527" s="183"/>
      <c r="D527" s="195"/>
      <c r="E527" s="110"/>
      <c r="F527" s="107"/>
      <c r="G527" s="103"/>
      <c r="H527" s="82"/>
      <c r="I527" s="228"/>
      <c r="J527" s="192">
        <v>40177</v>
      </c>
      <c r="K527" s="87">
        <v>26160000</v>
      </c>
      <c r="L527" s="88">
        <f>L526+K527</f>
        <v>73480000</v>
      </c>
      <c r="M527" s="177" t="s">
        <v>300</v>
      </c>
    </row>
    <row r="528" spans="1:13" ht="28.5" customHeight="1">
      <c r="A528" s="80"/>
      <c r="B528" s="238">
        <v>1000902</v>
      </c>
      <c r="C528" s="183"/>
      <c r="D528" s="195"/>
      <c r="E528" s="110"/>
      <c r="F528" s="107"/>
      <c r="G528" s="103"/>
      <c r="H528" s="82"/>
      <c r="I528" s="228"/>
      <c r="J528" s="192">
        <v>40263</v>
      </c>
      <c r="K528" s="87">
        <v>9820000</v>
      </c>
      <c r="L528" s="88">
        <f>L527+K528</f>
        <v>83300000</v>
      </c>
      <c r="M528" s="177" t="s">
        <v>52</v>
      </c>
    </row>
    <row r="529" spans="1:13" ht="28.5" customHeight="1">
      <c r="A529" s="80"/>
      <c r="B529" s="238">
        <v>1000902</v>
      </c>
      <c r="C529" s="183"/>
      <c r="D529" s="195"/>
      <c r="E529" s="110"/>
      <c r="F529" s="107"/>
      <c r="G529" s="103"/>
      <c r="H529" s="82"/>
      <c r="I529" s="228"/>
      <c r="J529" s="192">
        <v>40373</v>
      </c>
      <c r="K529" s="87">
        <v>-46200000</v>
      </c>
      <c r="L529" s="88">
        <f t="shared" ref="L529:L531" si="67">L528+K529</f>
        <v>37100000</v>
      </c>
      <c r="M529" s="177" t="s">
        <v>52</v>
      </c>
    </row>
    <row r="530" spans="1:13" ht="28.5" customHeight="1">
      <c r="A530" s="80"/>
      <c r="B530" s="238">
        <v>1000902</v>
      </c>
      <c r="C530" s="81"/>
      <c r="D530" s="82"/>
      <c r="E530" s="82"/>
      <c r="F530" s="83"/>
      <c r="G530" s="84"/>
      <c r="H530" s="82"/>
      <c r="I530" s="228"/>
      <c r="J530" s="192">
        <v>40451</v>
      </c>
      <c r="K530" s="87">
        <v>-28686775</v>
      </c>
      <c r="L530" s="88">
        <f t="shared" si="67"/>
        <v>8413225</v>
      </c>
      <c r="M530" s="177" t="s">
        <v>52</v>
      </c>
    </row>
    <row r="531" spans="1:13" ht="28.5" customHeight="1">
      <c r="A531" s="80"/>
      <c r="B531" s="238">
        <v>1000902</v>
      </c>
      <c r="C531" s="81"/>
      <c r="D531" s="82"/>
      <c r="E531" s="82"/>
      <c r="F531" s="83"/>
      <c r="G531" s="99"/>
      <c r="H531" s="100"/>
      <c r="I531" s="221"/>
      <c r="J531" s="192">
        <v>40515</v>
      </c>
      <c r="K531" s="87">
        <v>-8413225</v>
      </c>
      <c r="L531" s="88">
        <f t="shared" si="67"/>
        <v>0</v>
      </c>
      <c r="M531" s="177" t="s">
        <v>182</v>
      </c>
    </row>
    <row r="532" spans="1:13" ht="28.5" customHeight="1">
      <c r="A532" s="90">
        <v>40025</v>
      </c>
      <c r="B532" s="185" t="s">
        <v>520</v>
      </c>
      <c r="C532" s="182" t="s">
        <v>180</v>
      </c>
      <c r="D532" s="194" t="s">
        <v>119</v>
      </c>
      <c r="E532" s="108" t="s">
        <v>12</v>
      </c>
      <c r="F532" s="106" t="s">
        <v>149</v>
      </c>
      <c r="G532" s="101">
        <v>2699720000</v>
      </c>
      <c r="H532" s="92" t="s">
        <v>72</v>
      </c>
      <c r="I532" s="228"/>
      <c r="J532" s="115">
        <v>40086</v>
      </c>
      <c r="K532" s="114">
        <v>-14850000</v>
      </c>
      <c r="L532" s="88">
        <f>G532+K532</f>
        <v>2684870000</v>
      </c>
      <c r="M532" s="181" t="s">
        <v>220</v>
      </c>
    </row>
    <row r="533" spans="1:13" ht="28.5" customHeight="1">
      <c r="A533" s="80"/>
      <c r="B533" s="238">
        <v>10706</v>
      </c>
      <c r="C533" s="183"/>
      <c r="D533" s="195"/>
      <c r="E533" s="110"/>
      <c r="F533" s="107"/>
      <c r="G533" s="103"/>
      <c r="H533" s="82"/>
      <c r="I533" s="228"/>
      <c r="J533" s="192">
        <v>40177</v>
      </c>
      <c r="K533" s="87">
        <v>1178180000</v>
      </c>
      <c r="L533" s="88">
        <f>L532+K533</f>
        <v>3863050000</v>
      </c>
      <c r="M533" s="177" t="s">
        <v>300</v>
      </c>
    </row>
    <row r="534" spans="1:13" ht="28.5" customHeight="1">
      <c r="A534" s="80"/>
      <c r="B534" s="238">
        <v>10706</v>
      </c>
      <c r="C534" s="183"/>
      <c r="D534" s="195"/>
      <c r="E534" s="110"/>
      <c r="F534" s="107"/>
      <c r="G534" s="103"/>
      <c r="H534" s="82"/>
      <c r="I534" s="228"/>
      <c r="J534" s="192">
        <v>40263</v>
      </c>
      <c r="K534" s="87">
        <v>1006580000</v>
      </c>
      <c r="L534" s="88">
        <f>L533+K534</f>
        <v>4869630000</v>
      </c>
      <c r="M534" s="177" t="s">
        <v>318</v>
      </c>
    </row>
    <row r="535" spans="1:13" ht="28.5" customHeight="1">
      <c r="A535" s="80"/>
      <c r="B535" s="238">
        <v>10706</v>
      </c>
      <c r="C535" s="183"/>
      <c r="D535" s="195"/>
      <c r="E535" s="110"/>
      <c r="F535" s="107"/>
      <c r="G535" s="103"/>
      <c r="H535" s="82"/>
      <c r="I535" s="228"/>
      <c r="J535" s="192">
        <v>40373</v>
      </c>
      <c r="K535" s="87">
        <v>-1934230000</v>
      </c>
      <c r="L535" s="88">
        <f t="shared" ref="L535:L537" si="68">L534+K535</f>
        <v>2935400000</v>
      </c>
      <c r="M535" s="177" t="s">
        <v>52</v>
      </c>
    </row>
    <row r="536" spans="1:13" ht="28.5" customHeight="1">
      <c r="A536" s="291"/>
      <c r="B536" s="148">
        <v>10706</v>
      </c>
      <c r="C536" s="81"/>
      <c r="D536" s="82"/>
      <c r="E536" s="82"/>
      <c r="F536" s="83"/>
      <c r="G536" s="84"/>
      <c r="H536" s="82"/>
      <c r="I536" s="228"/>
      <c r="J536" s="192">
        <v>40451</v>
      </c>
      <c r="K536" s="87">
        <v>72400000</v>
      </c>
      <c r="L536" s="88">
        <f t="shared" si="68"/>
        <v>3007800000</v>
      </c>
      <c r="M536" s="177" t="s">
        <v>401</v>
      </c>
    </row>
    <row r="537" spans="1:13" ht="28.5" customHeight="1">
      <c r="A537" s="80"/>
      <c r="B537" s="150">
        <v>10706</v>
      </c>
      <c r="C537" s="81"/>
      <c r="D537" s="82"/>
      <c r="E537" s="82"/>
      <c r="F537" s="83"/>
      <c r="G537" s="84"/>
      <c r="H537" s="82"/>
      <c r="I537" s="228"/>
      <c r="J537" s="192">
        <v>40451</v>
      </c>
      <c r="K537" s="87">
        <v>215625536</v>
      </c>
      <c r="L537" s="88">
        <f t="shared" si="68"/>
        <v>3223425536</v>
      </c>
      <c r="M537" s="177" t="s">
        <v>52</v>
      </c>
    </row>
    <row r="538" spans="1:13" ht="28.5" customHeight="1">
      <c r="A538" s="80"/>
      <c r="B538" s="148">
        <v>10706</v>
      </c>
      <c r="C538" s="81"/>
      <c r="D538" s="82"/>
      <c r="E538" s="82"/>
      <c r="F538" s="83"/>
      <c r="G538" s="84"/>
      <c r="H538" s="82"/>
      <c r="I538" s="228"/>
      <c r="J538" s="192">
        <v>40549</v>
      </c>
      <c r="K538" s="89">
        <v>-3636</v>
      </c>
      <c r="L538" s="88">
        <f t="shared" ref="L538:L546" si="69">L537+K538</f>
        <v>3223421900</v>
      </c>
      <c r="M538" s="177" t="s">
        <v>52</v>
      </c>
    </row>
    <row r="539" spans="1:13" ht="28.5" customHeight="1">
      <c r="A539" s="80"/>
      <c r="B539" s="148">
        <v>10706</v>
      </c>
      <c r="C539" s="81"/>
      <c r="D539" s="82"/>
      <c r="E539" s="82"/>
      <c r="F539" s="83"/>
      <c r="G539" s="84"/>
      <c r="H539" s="82"/>
      <c r="I539" s="228"/>
      <c r="J539" s="192">
        <v>40618</v>
      </c>
      <c r="K539" s="89">
        <v>-100000</v>
      </c>
      <c r="L539" s="88">
        <f t="shared" si="69"/>
        <v>3223321900</v>
      </c>
      <c r="M539" s="181" t="s">
        <v>361</v>
      </c>
    </row>
    <row r="540" spans="1:13" ht="28.5" customHeight="1">
      <c r="A540" s="80"/>
      <c r="B540" s="148">
        <v>10706</v>
      </c>
      <c r="C540" s="81"/>
      <c r="D540" s="82"/>
      <c r="E540" s="82"/>
      <c r="F540" s="83"/>
      <c r="G540" s="84"/>
      <c r="H540" s="82"/>
      <c r="I540" s="228"/>
      <c r="J540" s="192">
        <v>40632</v>
      </c>
      <c r="K540" s="89">
        <v>-3999</v>
      </c>
      <c r="L540" s="88">
        <f t="shared" si="69"/>
        <v>3223317901</v>
      </c>
      <c r="M540" s="177" t="s">
        <v>504</v>
      </c>
    </row>
    <row r="541" spans="1:13" ht="28.5" customHeight="1">
      <c r="A541" s="80"/>
      <c r="B541" s="148">
        <v>10706</v>
      </c>
      <c r="C541" s="81"/>
      <c r="D541" s="82"/>
      <c r="E541" s="82"/>
      <c r="F541" s="83"/>
      <c r="G541" s="84"/>
      <c r="H541" s="82"/>
      <c r="I541" s="228"/>
      <c r="J541" s="192">
        <v>40646</v>
      </c>
      <c r="K541" s="89">
        <v>-200000</v>
      </c>
      <c r="L541" s="88">
        <f t="shared" si="69"/>
        <v>3223117901</v>
      </c>
      <c r="M541" s="181" t="s">
        <v>361</v>
      </c>
    </row>
    <row r="542" spans="1:13" ht="28.5" customHeight="1">
      <c r="A542" s="80"/>
      <c r="B542" s="148">
        <v>10706</v>
      </c>
      <c r="C542" s="81"/>
      <c r="D542" s="82"/>
      <c r="E542" s="82"/>
      <c r="F542" s="83"/>
      <c r="G542" s="84"/>
      <c r="H542" s="82"/>
      <c r="I542" s="228"/>
      <c r="J542" s="192">
        <v>40676</v>
      </c>
      <c r="K542" s="89">
        <v>122700000</v>
      </c>
      <c r="L542" s="88">
        <f t="shared" si="69"/>
        <v>3345817901</v>
      </c>
      <c r="M542" s="181" t="s">
        <v>361</v>
      </c>
    </row>
    <row r="543" spans="1:13" ht="28.5" customHeight="1">
      <c r="A543" s="80"/>
      <c r="B543" s="148">
        <v>10706</v>
      </c>
      <c r="C543" s="81"/>
      <c r="D543" s="82"/>
      <c r="E543" s="82"/>
      <c r="F543" s="83"/>
      <c r="G543" s="84"/>
      <c r="H543" s="82"/>
      <c r="I543" s="228"/>
      <c r="J543" s="192">
        <v>40723</v>
      </c>
      <c r="K543" s="89">
        <v>-34606</v>
      </c>
      <c r="L543" s="88">
        <f t="shared" si="69"/>
        <v>3345783295</v>
      </c>
      <c r="M543" s="177" t="s">
        <v>504</v>
      </c>
    </row>
    <row r="544" spans="1:13" ht="28.5" customHeight="1">
      <c r="A544" s="80"/>
      <c r="B544" s="148">
        <v>10706</v>
      </c>
      <c r="C544" s="81"/>
      <c r="D544" s="82"/>
      <c r="E544" s="82"/>
      <c r="F544" s="83"/>
      <c r="G544" s="84"/>
      <c r="H544" s="82"/>
      <c r="I544" s="228"/>
      <c r="J544" s="192">
        <v>40738</v>
      </c>
      <c r="K544" s="89">
        <v>600000</v>
      </c>
      <c r="L544" s="88">
        <f t="shared" si="69"/>
        <v>3346383295</v>
      </c>
      <c r="M544" s="181" t="s">
        <v>361</v>
      </c>
    </row>
    <row r="545" spans="1:13" ht="28.5" customHeight="1">
      <c r="A545" s="80"/>
      <c r="B545" s="148">
        <v>10706</v>
      </c>
      <c r="C545" s="81"/>
      <c r="D545" s="82"/>
      <c r="E545" s="82"/>
      <c r="F545" s="83"/>
      <c r="G545" s="84"/>
      <c r="H545" s="82"/>
      <c r="I545" s="228"/>
      <c r="J545" s="192">
        <v>40771</v>
      </c>
      <c r="K545" s="89">
        <v>-400000</v>
      </c>
      <c r="L545" s="88">
        <f t="shared" si="69"/>
        <v>3345983295</v>
      </c>
      <c r="M545" s="181" t="s">
        <v>361</v>
      </c>
    </row>
    <row r="546" spans="1:13" ht="28.5" customHeight="1">
      <c r="A546" s="80"/>
      <c r="B546" s="148">
        <v>10706</v>
      </c>
      <c r="C546" s="81"/>
      <c r="D546" s="82"/>
      <c r="E546" s="82"/>
      <c r="F546" s="83"/>
      <c r="G546" s="84"/>
      <c r="H546" s="82"/>
      <c r="I546" s="234"/>
      <c r="J546" s="192">
        <v>40801</v>
      </c>
      <c r="K546" s="89">
        <v>-100000</v>
      </c>
      <c r="L546" s="88">
        <f t="shared" si="69"/>
        <v>3345883295</v>
      </c>
      <c r="M546" s="181" t="s">
        <v>361</v>
      </c>
    </row>
    <row r="547" spans="1:13" ht="28.5" customHeight="1">
      <c r="A547" s="80"/>
      <c r="B547" s="148">
        <v>10706</v>
      </c>
      <c r="C547" s="81"/>
      <c r="D547" s="82"/>
      <c r="E547" s="82"/>
      <c r="F547" s="83"/>
      <c r="G547" s="84"/>
      <c r="H547" s="82"/>
      <c r="I547" s="234"/>
      <c r="J547" s="192">
        <v>40830</v>
      </c>
      <c r="K547" s="89">
        <v>200000</v>
      </c>
      <c r="L547" s="88">
        <f t="shared" ref="L547:L548" si="70">L546+K547</f>
        <v>3346083295</v>
      </c>
      <c r="M547" s="181" t="s">
        <v>361</v>
      </c>
    </row>
    <row r="548" spans="1:13" ht="28.5" customHeight="1">
      <c r="A548" s="80"/>
      <c r="B548" s="148">
        <v>10706</v>
      </c>
      <c r="C548" s="81"/>
      <c r="D548" s="82"/>
      <c r="E548" s="82"/>
      <c r="F548" s="83"/>
      <c r="G548" s="84"/>
      <c r="H548" s="82"/>
      <c r="I548" s="234"/>
      <c r="J548" s="192">
        <v>40835</v>
      </c>
      <c r="K548" s="89">
        <v>519211308.69999999</v>
      </c>
      <c r="L548" s="88">
        <f t="shared" si="70"/>
        <v>3865294603.6999998</v>
      </c>
      <c r="M548" s="178" t="s">
        <v>361</v>
      </c>
    </row>
    <row r="549" spans="1:13" ht="28.5" customHeight="1">
      <c r="A549" s="80"/>
      <c r="B549" s="148">
        <v>10706</v>
      </c>
      <c r="C549" s="81"/>
      <c r="D549" s="82"/>
      <c r="E549" s="82"/>
      <c r="F549" s="83"/>
      <c r="G549" s="84"/>
      <c r="H549" s="82"/>
      <c r="I549" s="234"/>
      <c r="J549" s="192">
        <v>40863</v>
      </c>
      <c r="K549" s="89">
        <v>-2800000</v>
      </c>
      <c r="L549" s="88">
        <f>L548+K549</f>
        <v>3862494603.6999998</v>
      </c>
      <c r="M549" s="178" t="s">
        <v>361</v>
      </c>
    </row>
    <row r="550" spans="1:13" ht="28.5" customHeight="1">
      <c r="A550" s="80"/>
      <c r="B550" s="148">
        <v>10706</v>
      </c>
      <c r="C550" s="81"/>
      <c r="D550" s="82"/>
      <c r="E550" s="82"/>
      <c r="F550" s="83"/>
      <c r="G550" s="84"/>
      <c r="H550" s="82"/>
      <c r="I550" s="234"/>
      <c r="J550" s="192">
        <v>40921</v>
      </c>
      <c r="K550" s="89">
        <v>-100000</v>
      </c>
      <c r="L550" s="88">
        <f>L549+K550</f>
        <v>3862394603.6999998</v>
      </c>
      <c r="M550" s="178" t="s">
        <v>361</v>
      </c>
    </row>
    <row r="551" spans="1:13" ht="28.5" customHeight="1">
      <c r="A551" s="80"/>
      <c r="B551" s="148">
        <v>10706</v>
      </c>
      <c r="C551" s="81"/>
      <c r="D551" s="82"/>
      <c r="E551" s="82"/>
      <c r="F551" s="83"/>
      <c r="G551" s="84"/>
      <c r="H551" s="82"/>
      <c r="I551" s="234"/>
      <c r="J551" s="192">
        <v>40955</v>
      </c>
      <c r="K551" s="89">
        <v>-100000</v>
      </c>
      <c r="L551" s="88">
        <f>L550+K551</f>
        <v>3862294603.6999998</v>
      </c>
      <c r="M551" s="178" t="s">
        <v>361</v>
      </c>
    </row>
    <row r="552" spans="1:13" ht="28.5" customHeight="1">
      <c r="A552" s="80"/>
      <c r="B552" s="148">
        <v>10706</v>
      </c>
      <c r="C552" s="81"/>
      <c r="D552" s="82"/>
      <c r="E552" s="82"/>
      <c r="F552" s="83"/>
      <c r="G552" s="84"/>
      <c r="H552" s="82"/>
      <c r="I552" s="234"/>
      <c r="J552" s="192">
        <v>41045</v>
      </c>
      <c r="K552" s="89">
        <v>-126080000</v>
      </c>
      <c r="L552" s="88">
        <f>L551+K552</f>
        <v>3736214603.6999998</v>
      </c>
      <c r="M552" s="178" t="s">
        <v>361</v>
      </c>
    </row>
    <row r="553" spans="1:13" ht="28.5" customHeight="1">
      <c r="A553" s="90">
        <v>40025</v>
      </c>
      <c r="B553" s="185" t="s">
        <v>181</v>
      </c>
      <c r="C553" s="182" t="s">
        <v>180</v>
      </c>
      <c r="D553" s="194" t="s">
        <v>119</v>
      </c>
      <c r="E553" s="108" t="s">
        <v>12</v>
      </c>
      <c r="F553" s="106" t="s">
        <v>149</v>
      </c>
      <c r="G553" s="101">
        <v>707380000</v>
      </c>
      <c r="H553" s="92" t="s">
        <v>72</v>
      </c>
      <c r="I553" s="236"/>
      <c r="J553" s="115">
        <v>40086</v>
      </c>
      <c r="K553" s="114">
        <v>-10000</v>
      </c>
      <c r="L553" s="88">
        <f>G553+K553</f>
        <v>707370000</v>
      </c>
      <c r="M553" s="181" t="s">
        <v>220</v>
      </c>
    </row>
    <row r="554" spans="1:13" ht="28.5" customHeight="1">
      <c r="A554" s="80"/>
      <c r="B554" s="238">
        <v>1001020</v>
      </c>
      <c r="C554" s="183"/>
      <c r="D554" s="195"/>
      <c r="E554" s="110"/>
      <c r="F554" s="107"/>
      <c r="G554" s="103"/>
      <c r="H554" s="82"/>
      <c r="I554" s="228"/>
      <c r="J554" s="192">
        <v>40177</v>
      </c>
      <c r="K554" s="87">
        <v>502430000</v>
      </c>
      <c r="L554" s="88">
        <f>L553+K554</f>
        <v>1209800000</v>
      </c>
      <c r="M554" s="177" t="s">
        <v>300</v>
      </c>
    </row>
    <row r="555" spans="1:13" ht="28.5" customHeight="1">
      <c r="A555" s="80"/>
      <c r="B555" s="238">
        <v>1001020</v>
      </c>
      <c r="C555" s="183"/>
      <c r="D555" s="195"/>
      <c r="E555" s="110"/>
      <c r="F555" s="107"/>
      <c r="G555" s="103"/>
      <c r="H555" s="82"/>
      <c r="I555" s="228"/>
      <c r="J555" s="192">
        <v>40263</v>
      </c>
      <c r="K555" s="87">
        <v>-134560000</v>
      </c>
      <c r="L555" s="88">
        <f>L554+K555</f>
        <v>1075240000</v>
      </c>
      <c r="M555" s="177" t="s">
        <v>318</v>
      </c>
    </row>
    <row r="556" spans="1:13" ht="28.5" customHeight="1">
      <c r="A556" s="80"/>
      <c r="B556" s="238">
        <v>1001020</v>
      </c>
      <c r="C556" s="183"/>
      <c r="D556" s="195"/>
      <c r="E556" s="110"/>
      <c r="F556" s="107"/>
      <c r="G556" s="103"/>
      <c r="H556" s="82"/>
      <c r="I556" s="228"/>
      <c r="J556" s="192">
        <v>40373</v>
      </c>
      <c r="K556" s="87">
        <v>-392140000</v>
      </c>
      <c r="L556" s="88">
        <f t="shared" ref="L556:L559" si="71">L555+K556</f>
        <v>683100000</v>
      </c>
      <c r="M556" s="177" t="s">
        <v>52</v>
      </c>
    </row>
    <row r="557" spans="1:13" ht="28.5" customHeight="1">
      <c r="A557" s="80"/>
      <c r="B557" s="238">
        <v>1001020</v>
      </c>
      <c r="C557" s="183"/>
      <c r="D557" s="195"/>
      <c r="E557" s="110"/>
      <c r="F557" s="107"/>
      <c r="G557" s="103"/>
      <c r="H557" s="82"/>
      <c r="I557" s="228"/>
      <c r="J557" s="192">
        <v>40375</v>
      </c>
      <c r="K557" s="89">
        <v>-630000</v>
      </c>
      <c r="L557" s="88">
        <f t="shared" si="71"/>
        <v>682470000</v>
      </c>
      <c r="M557" s="181" t="s">
        <v>348</v>
      </c>
    </row>
    <row r="558" spans="1:13" ht="28.5" customHeight="1">
      <c r="A558" s="291"/>
      <c r="B558" s="148">
        <v>1001020</v>
      </c>
      <c r="C558" s="81"/>
      <c r="D558" s="82"/>
      <c r="E558" s="82"/>
      <c r="F558" s="83"/>
      <c r="G558" s="84"/>
      <c r="H558" s="82"/>
      <c r="I558" s="228"/>
      <c r="J558" s="192">
        <v>40451</v>
      </c>
      <c r="K558" s="87">
        <v>13100000</v>
      </c>
      <c r="L558" s="88">
        <f t="shared" si="71"/>
        <v>695570000</v>
      </c>
      <c r="M558" s="177" t="s">
        <v>459</v>
      </c>
    </row>
    <row r="559" spans="1:13" ht="28.5" customHeight="1">
      <c r="A559" s="80"/>
      <c r="B559" s="150">
        <v>1001020</v>
      </c>
      <c r="C559" s="81"/>
      <c r="D559" s="82"/>
      <c r="E559" s="82"/>
      <c r="F559" s="83"/>
      <c r="G559" s="84"/>
      <c r="H559" s="82"/>
      <c r="I559" s="228"/>
      <c r="J559" s="192">
        <v>40451</v>
      </c>
      <c r="K559" s="87">
        <v>-8006457</v>
      </c>
      <c r="L559" s="88">
        <f t="shared" si="71"/>
        <v>687563543</v>
      </c>
      <c r="M559" s="177" t="s">
        <v>52</v>
      </c>
    </row>
    <row r="560" spans="1:13" ht="28.5" customHeight="1">
      <c r="A560" s="80"/>
      <c r="B560" s="148">
        <v>1001020</v>
      </c>
      <c r="C560" s="81"/>
      <c r="D560" s="82"/>
      <c r="E560" s="82"/>
      <c r="F560" s="83"/>
      <c r="G560" s="84"/>
      <c r="H560" s="82"/>
      <c r="I560" s="228"/>
      <c r="J560" s="192">
        <v>40466</v>
      </c>
      <c r="K560" s="87">
        <v>-100000</v>
      </c>
      <c r="L560" s="88">
        <f>L559+K560</f>
        <v>687463543</v>
      </c>
      <c r="M560" s="177" t="s">
        <v>361</v>
      </c>
    </row>
    <row r="561" spans="1:13" ht="28.5" customHeight="1">
      <c r="A561" s="80"/>
      <c r="B561" s="148">
        <v>1001020</v>
      </c>
      <c r="C561" s="81"/>
      <c r="D561" s="82"/>
      <c r="E561" s="82"/>
      <c r="F561" s="83"/>
      <c r="G561" s="84"/>
      <c r="H561" s="82"/>
      <c r="I561" s="228"/>
      <c r="J561" s="192">
        <v>40527</v>
      </c>
      <c r="K561" s="89">
        <v>-4400000</v>
      </c>
      <c r="L561" s="88">
        <f t="shared" ref="L561" si="72">L560+K561</f>
        <v>683063543</v>
      </c>
      <c r="M561" s="177" t="s">
        <v>52</v>
      </c>
    </row>
    <row r="562" spans="1:13" ht="28.5" customHeight="1">
      <c r="A562" s="80"/>
      <c r="B562" s="148">
        <v>1001020</v>
      </c>
      <c r="C562" s="81"/>
      <c r="D562" s="82"/>
      <c r="E562" s="82"/>
      <c r="F562" s="83"/>
      <c r="G562" s="84"/>
      <c r="H562" s="82"/>
      <c r="I562" s="228"/>
      <c r="J562" s="192">
        <v>40549</v>
      </c>
      <c r="K562" s="89">
        <v>-802</v>
      </c>
      <c r="L562" s="88">
        <f t="shared" ref="L562:L569" si="73">L561+K562</f>
        <v>683062741</v>
      </c>
      <c r="M562" s="177" t="s">
        <v>52</v>
      </c>
    </row>
    <row r="563" spans="1:13" ht="28.5" customHeight="1">
      <c r="A563" s="80"/>
      <c r="B563" s="148">
        <v>1001020</v>
      </c>
      <c r="C563" s="81"/>
      <c r="D563" s="82"/>
      <c r="E563" s="82"/>
      <c r="F563" s="83"/>
      <c r="G563" s="84"/>
      <c r="H563" s="82"/>
      <c r="I563" s="228"/>
      <c r="J563" s="192">
        <v>40590</v>
      </c>
      <c r="K563" s="89">
        <v>-900000</v>
      </c>
      <c r="L563" s="88">
        <f t="shared" si="73"/>
        <v>682162741</v>
      </c>
      <c r="M563" s="177" t="s">
        <v>361</v>
      </c>
    </row>
    <row r="564" spans="1:13" ht="28.5" customHeight="1">
      <c r="A564" s="80"/>
      <c r="B564" s="148">
        <v>1001020</v>
      </c>
      <c r="C564" s="81"/>
      <c r="D564" s="82"/>
      <c r="E564" s="82"/>
      <c r="F564" s="83"/>
      <c r="G564" s="84"/>
      <c r="H564" s="82"/>
      <c r="I564" s="228"/>
      <c r="J564" s="192">
        <v>40618</v>
      </c>
      <c r="K564" s="89">
        <v>-4000000</v>
      </c>
      <c r="L564" s="88">
        <f t="shared" si="73"/>
        <v>678162741</v>
      </c>
      <c r="M564" s="181" t="s">
        <v>361</v>
      </c>
    </row>
    <row r="565" spans="1:13" ht="28.5" customHeight="1">
      <c r="A565" s="80"/>
      <c r="B565" s="148">
        <v>1001020</v>
      </c>
      <c r="C565" s="81"/>
      <c r="D565" s="82"/>
      <c r="E565" s="82"/>
      <c r="F565" s="83"/>
      <c r="G565" s="84"/>
      <c r="H565" s="82"/>
      <c r="I565" s="228"/>
      <c r="J565" s="192">
        <v>40632</v>
      </c>
      <c r="K565" s="89">
        <v>-925</v>
      </c>
      <c r="L565" s="88">
        <f t="shared" si="73"/>
        <v>678161816</v>
      </c>
      <c r="M565" s="177" t="s">
        <v>504</v>
      </c>
    </row>
    <row r="566" spans="1:13" ht="28.5" customHeight="1">
      <c r="A566" s="80"/>
      <c r="B566" s="148">
        <v>1001020</v>
      </c>
      <c r="C566" s="81"/>
      <c r="D566" s="82"/>
      <c r="E566" s="82"/>
      <c r="F566" s="83"/>
      <c r="G566" s="84"/>
      <c r="H566" s="82"/>
      <c r="I566" s="228"/>
      <c r="J566" s="192">
        <v>40676</v>
      </c>
      <c r="K566" s="89">
        <v>-122900000</v>
      </c>
      <c r="L566" s="88">
        <f t="shared" si="73"/>
        <v>555261816</v>
      </c>
      <c r="M566" s="181" t="s">
        <v>361</v>
      </c>
    </row>
    <row r="567" spans="1:13" ht="28.5" customHeight="1">
      <c r="A567" s="80"/>
      <c r="B567" s="148">
        <v>1001020</v>
      </c>
      <c r="C567" s="81"/>
      <c r="D567" s="82"/>
      <c r="E567" s="82"/>
      <c r="F567" s="83"/>
      <c r="G567" s="84"/>
      <c r="H567" s="82"/>
      <c r="I567" s="228"/>
      <c r="J567" s="192">
        <v>40723</v>
      </c>
      <c r="K567" s="89">
        <v>-8728</v>
      </c>
      <c r="L567" s="88">
        <f t="shared" si="73"/>
        <v>555253088</v>
      </c>
      <c r="M567" s="177" t="s">
        <v>504</v>
      </c>
    </row>
    <row r="568" spans="1:13" ht="28.5" customHeight="1">
      <c r="A568" s="80"/>
      <c r="B568" s="148">
        <v>1001020</v>
      </c>
      <c r="C568" s="81"/>
      <c r="D568" s="82"/>
      <c r="E568" s="82"/>
      <c r="F568" s="83"/>
      <c r="G568" s="84"/>
      <c r="H568" s="82"/>
      <c r="I568" s="234"/>
      <c r="J568" s="192">
        <v>40738</v>
      </c>
      <c r="K568" s="89">
        <v>-600000</v>
      </c>
      <c r="L568" s="88">
        <f t="shared" si="73"/>
        <v>554653088</v>
      </c>
      <c r="M568" s="181" t="s">
        <v>361</v>
      </c>
    </row>
    <row r="569" spans="1:13" ht="28.5" customHeight="1">
      <c r="A569" s="80"/>
      <c r="B569" s="148">
        <v>1001020</v>
      </c>
      <c r="C569" s="81"/>
      <c r="D569" s="82"/>
      <c r="E569" s="82"/>
      <c r="F569" s="83"/>
      <c r="G569" s="84"/>
      <c r="H569" s="82"/>
      <c r="I569" s="228">
        <v>14</v>
      </c>
      <c r="J569" s="192">
        <v>40835</v>
      </c>
      <c r="K569" s="89">
        <v>-519211308.69999999</v>
      </c>
      <c r="L569" s="88">
        <f t="shared" si="73"/>
        <v>35441779.300000012</v>
      </c>
      <c r="M569" s="178" t="s">
        <v>182</v>
      </c>
    </row>
    <row r="570" spans="1:13" ht="28.5" customHeight="1">
      <c r="A570" s="90">
        <v>40030</v>
      </c>
      <c r="B570" s="185" t="s">
        <v>184</v>
      </c>
      <c r="C570" s="182" t="s">
        <v>122</v>
      </c>
      <c r="D570" s="194" t="s">
        <v>114</v>
      </c>
      <c r="E570" s="108" t="s">
        <v>12</v>
      </c>
      <c r="F570" s="106" t="s">
        <v>149</v>
      </c>
      <c r="G570" s="101">
        <v>420000</v>
      </c>
      <c r="H570" s="92" t="s">
        <v>72</v>
      </c>
      <c r="I570" s="236"/>
      <c r="J570" s="115">
        <v>40086</v>
      </c>
      <c r="K570" s="114">
        <v>180000</v>
      </c>
      <c r="L570" s="88">
        <f>G570+K570</f>
        <v>600000</v>
      </c>
      <c r="M570" s="181" t="s">
        <v>220</v>
      </c>
    </row>
    <row r="571" spans="1:13" ht="28.5" customHeight="1">
      <c r="A571" s="80"/>
      <c r="B571" s="238">
        <v>1000840</v>
      </c>
      <c r="C571" s="183"/>
      <c r="D571" s="195"/>
      <c r="E571" s="110"/>
      <c r="F571" s="107"/>
      <c r="G571" s="103"/>
      <c r="H571" s="82"/>
      <c r="I571" s="228"/>
      <c r="J571" s="192">
        <v>40177</v>
      </c>
      <c r="K571" s="87">
        <v>-350000</v>
      </c>
      <c r="L571" s="88">
        <f>L570+K571</f>
        <v>250000</v>
      </c>
      <c r="M571" s="177" t="s">
        <v>300</v>
      </c>
    </row>
    <row r="572" spans="1:13" ht="28.5" customHeight="1">
      <c r="A572" s="80"/>
      <c r="B572" s="238">
        <v>1000840</v>
      </c>
      <c r="C572" s="183"/>
      <c r="D572" s="195"/>
      <c r="E572" s="110"/>
      <c r="F572" s="107"/>
      <c r="G572" s="103"/>
      <c r="H572" s="82"/>
      <c r="I572" s="228"/>
      <c r="J572" s="192">
        <v>40263</v>
      </c>
      <c r="K572" s="87">
        <v>20000</v>
      </c>
      <c r="L572" s="88">
        <f>L571+K572</f>
        <v>270000</v>
      </c>
      <c r="M572" s="177" t="s">
        <v>52</v>
      </c>
    </row>
    <row r="573" spans="1:13" ht="28.5" customHeight="1">
      <c r="A573" s="80"/>
      <c r="B573" s="238">
        <v>1000840</v>
      </c>
      <c r="C573" s="183"/>
      <c r="D573" s="195"/>
      <c r="E573" s="110"/>
      <c r="F573" s="107"/>
      <c r="G573" s="103"/>
      <c r="H573" s="82"/>
      <c r="I573" s="228"/>
      <c r="J573" s="192">
        <v>40373</v>
      </c>
      <c r="K573" s="87">
        <v>-70000</v>
      </c>
      <c r="L573" s="88">
        <f t="shared" ref="L573:L575" si="74">L572+K573</f>
        <v>200000</v>
      </c>
      <c r="M573" s="177" t="s">
        <v>52</v>
      </c>
    </row>
    <row r="574" spans="1:13" ht="28.5" customHeight="1">
      <c r="A574" s="80"/>
      <c r="B574" s="156">
        <v>1000840</v>
      </c>
      <c r="C574" s="183"/>
      <c r="D574" s="195"/>
      <c r="E574" s="110"/>
      <c r="F574" s="107"/>
      <c r="G574" s="103"/>
      <c r="H574" s="82"/>
      <c r="I574" s="228"/>
      <c r="J574" s="192">
        <v>40451</v>
      </c>
      <c r="K574" s="87">
        <v>90111</v>
      </c>
      <c r="L574" s="88">
        <f t="shared" si="74"/>
        <v>290111</v>
      </c>
      <c r="M574" s="177" t="s">
        <v>52</v>
      </c>
    </row>
    <row r="575" spans="1:13" ht="28.5" customHeight="1">
      <c r="A575" s="111"/>
      <c r="B575" s="152">
        <v>1000840</v>
      </c>
      <c r="C575" s="112"/>
      <c r="D575" s="100"/>
      <c r="E575" s="100"/>
      <c r="F575" s="113"/>
      <c r="G575" s="99"/>
      <c r="H575" s="100"/>
      <c r="I575" s="221"/>
      <c r="J575" s="192">
        <v>40723</v>
      </c>
      <c r="K575" s="87">
        <v>-3</v>
      </c>
      <c r="L575" s="88">
        <f t="shared" si="74"/>
        <v>290108</v>
      </c>
      <c r="M575" s="177" t="s">
        <v>504</v>
      </c>
    </row>
    <row r="576" spans="1:13" ht="28.5" customHeight="1">
      <c r="A576" s="90">
        <v>40030</v>
      </c>
      <c r="B576" s="185" t="s">
        <v>187</v>
      </c>
      <c r="C576" s="182" t="s">
        <v>80</v>
      </c>
      <c r="D576" s="194" t="s">
        <v>100</v>
      </c>
      <c r="E576" s="108" t="s">
        <v>12</v>
      </c>
      <c r="F576" s="106" t="s">
        <v>149</v>
      </c>
      <c r="G576" s="101">
        <v>140000</v>
      </c>
      <c r="H576" s="92" t="s">
        <v>72</v>
      </c>
      <c r="I576" s="228"/>
      <c r="J576" s="115">
        <v>40086</v>
      </c>
      <c r="K576" s="119">
        <v>290000</v>
      </c>
      <c r="L576" s="88">
        <f>G576+K576</f>
        <v>430000</v>
      </c>
      <c r="M576" s="177" t="s">
        <v>220</v>
      </c>
    </row>
    <row r="577" spans="1:13" ht="28.5" customHeight="1">
      <c r="A577" s="80"/>
      <c r="B577" s="238">
        <v>1000609</v>
      </c>
      <c r="C577" s="183"/>
      <c r="D577" s="195"/>
      <c r="E577" s="110"/>
      <c r="F577" s="107"/>
      <c r="G577" s="103"/>
      <c r="H577" s="82"/>
      <c r="I577" s="228"/>
      <c r="J577" s="192">
        <v>40177</v>
      </c>
      <c r="K577" s="87">
        <v>210000</v>
      </c>
      <c r="L577" s="88">
        <f>L576+K577</f>
        <v>640000</v>
      </c>
      <c r="M577" s="177" t="s">
        <v>300</v>
      </c>
    </row>
    <row r="578" spans="1:13" ht="28.5" customHeight="1">
      <c r="A578" s="80"/>
      <c r="B578" s="238">
        <v>1000609</v>
      </c>
      <c r="C578" s="183"/>
      <c r="D578" s="195"/>
      <c r="E578" s="110"/>
      <c r="F578" s="107"/>
      <c r="G578" s="103"/>
      <c r="H578" s="82"/>
      <c r="I578" s="228"/>
      <c r="J578" s="192">
        <v>40263</v>
      </c>
      <c r="K578" s="87">
        <v>170000</v>
      </c>
      <c r="L578" s="88">
        <f>L577+K578</f>
        <v>810000</v>
      </c>
      <c r="M578" s="177" t="s">
        <v>52</v>
      </c>
    </row>
    <row r="579" spans="1:13" ht="28.5" customHeight="1">
      <c r="A579" s="80"/>
      <c r="B579" s="238">
        <v>1000609</v>
      </c>
      <c r="C579" s="183"/>
      <c r="D579" s="195"/>
      <c r="E579" s="110"/>
      <c r="F579" s="107"/>
      <c r="G579" s="103"/>
      <c r="H579" s="82"/>
      <c r="I579" s="228"/>
      <c r="J579" s="192">
        <v>40373</v>
      </c>
      <c r="K579" s="87">
        <v>-10000</v>
      </c>
      <c r="L579" s="88">
        <f t="shared" ref="L579:L585" si="75">L578+K579</f>
        <v>800000</v>
      </c>
      <c r="M579" s="177" t="s">
        <v>52</v>
      </c>
    </row>
    <row r="580" spans="1:13" ht="28.5" customHeight="1">
      <c r="A580" s="80"/>
      <c r="B580" s="238">
        <v>1000609</v>
      </c>
      <c r="C580" s="81"/>
      <c r="D580" s="82"/>
      <c r="E580" s="82"/>
      <c r="F580" s="83"/>
      <c r="G580" s="84"/>
      <c r="H580" s="82"/>
      <c r="I580" s="228"/>
      <c r="J580" s="192">
        <v>40451</v>
      </c>
      <c r="K580" s="87">
        <v>-74722</v>
      </c>
      <c r="L580" s="88">
        <f t="shared" si="75"/>
        <v>725278</v>
      </c>
      <c r="M580" s="177" t="s">
        <v>52</v>
      </c>
    </row>
    <row r="581" spans="1:13" ht="28.5" customHeight="1">
      <c r="A581" s="80"/>
      <c r="B581" s="238">
        <v>1000609</v>
      </c>
      <c r="C581" s="81"/>
      <c r="D581" s="82"/>
      <c r="E581" s="82"/>
      <c r="F581" s="83"/>
      <c r="G581" s="84"/>
      <c r="H581" s="82"/>
      <c r="I581" s="228"/>
      <c r="J581" s="192">
        <v>40549</v>
      </c>
      <c r="K581" s="89">
        <v>-1</v>
      </c>
      <c r="L581" s="88">
        <f t="shared" si="75"/>
        <v>725277</v>
      </c>
      <c r="M581" s="177" t="s">
        <v>52</v>
      </c>
    </row>
    <row r="582" spans="1:13" ht="28.5" customHeight="1">
      <c r="A582" s="80"/>
      <c r="B582" s="238">
        <v>1000609</v>
      </c>
      <c r="C582" s="81"/>
      <c r="D582" s="82"/>
      <c r="E582" s="82"/>
      <c r="F582" s="83"/>
      <c r="G582" s="84"/>
      <c r="H582" s="82"/>
      <c r="I582" s="228"/>
      <c r="J582" s="192">
        <v>40632</v>
      </c>
      <c r="K582" s="89">
        <v>-1</v>
      </c>
      <c r="L582" s="88">
        <f t="shared" si="75"/>
        <v>725276</v>
      </c>
      <c r="M582" s="177" t="s">
        <v>504</v>
      </c>
    </row>
    <row r="583" spans="1:13" ht="28.5" customHeight="1">
      <c r="A583" s="80"/>
      <c r="B583" s="238">
        <v>1000609</v>
      </c>
      <c r="C583" s="81"/>
      <c r="D583" s="82"/>
      <c r="E583" s="82"/>
      <c r="F583" s="83"/>
      <c r="G583" s="84"/>
      <c r="H583" s="82"/>
      <c r="I583" s="228"/>
      <c r="J583" s="192">
        <v>40646</v>
      </c>
      <c r="K583" s="89">
        <v>-200000</v>
      </c>
      <c r="L583" s="88">
        <f t="shared" si="75"/>
        <v>525276</v>
      </c>
      <c r="M583" s="181" t="s">
        <v>361</v>
      </c>
    </row>
    <row r="584" spans="1:13" ht="28.5" customHeight="1">
      <c r="A584" s="80"/>
      <c r="B584" s="238">
        <v>1000609</v>
      </c>
      <c r="C584" s="81"/>
      <c r="D584" s="82"/>
      <c r="E584" s="82"/>
      <c r="F584" s="83"/>
      <c r="G584" s="84"/>
      <c r="H584" s="82"/>
      <c r="I584" s="228"/>
      <c r="J584" s="192">
        <v>40723</v>
      </c>
      <c r="K584" s="89">
        <v>-7</v>
      </c>
      <c r="L584" s="88">
        <f t="shared" si="75"/>
        <v>525269</v>
      </c>
      <c r="M584" s="177" t="s">
        <v>504</v>
      </c>
    </row>
    <row r="585" spans="1:13" ht="28.5" customHeight="1">
      <c r="A585" s="80"/>
      <c r="B585" s="238">
        <v>1000609</v>
      </c>
      <c r="C585" s="81"/>
      <c r="D585" s="82"/>
      <c r="E585" s="82"/>
      <c r="F585" s="83"/>
      <c r="G585" s="99"/>
      <c r="H585" s="100"/>
      <c r="I585" s="221">
        <v>12</v>
      </c>
      <c r="J585" s="192">
        <v>40746</v>
      </c>
      <c r="K585" s="89">
        <v>-515200.89</v>
      </c>
      <c r="L585" s="88">
        <f t="shared" si="75"/>
        <v>10068.109999999986</v>
      </c>
      <c r="M585" s="177" t="s">
        <v>182</v>
      </c>
    </row>
    <row r="586" spans="1:13" ht="28.5" customHeight="1">
      <c r="A586" s="90">
        <v>40030</v>
      </c>
      <c r="B586" s="185" t="s">
        <v>185</v>
      </c>
      <c r="C586" s="182" t="s">
        <v>186</v>
      </c>
      <c r="D586" s="194" t="s">
        <v>100</v>
      </c>
      <c r="E586" s="108" t="s">
        <v>12</v>
      </c>
      <c r="F586" s="106" t="s">
        <v>149</v>
      </c>
      <c r="G586" s="101">
        <v>674000000</v>
      </c>
      <c r="H586" s="92" t="s">
        <v>72</v>
      </c>
      <c r="I586" s="228"/>
      <c r="J586" s="115">
        <v>40086</v>
      </c>
      <c r="K586" s="120">
        <v>-121190000</v>
      </c>
      <c r="L586" s="88">
        <f>G586+K586</f>
        <v>552810000</v>
      </c>
      <c r="M586" s="181" t="s">
        <v>220</v>
      </c>
    </row>
    <row r="587" spans="1:13" ht="28.5" customHeight="1">
      <c r="A587" s="80"/>
      <c r="B587" s="238">
        <v>10717</v>
      </c>
      <c r="C587" s="183"/>
      <c r="D587" s="195"/>
      <c r="E587" s="110"/>
      <c r="F587" s="107"/>
      <c r="G587" s="103"/>
      <c r="H587" s="82"/>
      <c r="I587" s="228"/>
      <c r="J587" s="192">
        <v>40177</v>
      </c>
      <c r="K587" s="87">
        <v>-36290000</v>
      </c>
      <c r="L587" s="88">
        <f>L586+K587</f>
        <v>516520000</v>
      </c>
      <c r="M587" s="177" t="s">
        <v>300</v>
      </c>
    </row>
    <row r="588" spans="1:13" ht="28.5" customHeight="1">
      <c r="A588" s="80"/>
      <c r="B588" s="238">
        <v>10717</v>
      </c>
      <c r="C588" s="183"/>
      <c r="D588" s="195"/>
      <c r="E588" s="110"/>
      <c r="F588" s="107"/>
      <c r="G588" s="103"/>
      <c r="H588" s="82"/>
      <c r="I588" s="228"/>
      <c r="J588" s="192">
        <v>40263</v>
      </c>
      <c r="K588" s="87">
        <v>199320000</v>
      </c>
      <c r="L588" s="88">
        <f>L587+K588</f>
        <v>715840000</v>
      </c>
      <c r="M588" s="177" t="s">
        <v>52</v>
      </c>
    </row>
    <row r="589" spans="1:13" ht="28.5" customHeight="1">
      <c r="A589" s="80"/>
      <c r="B589" s="238">
        <v>10717</v>
      </c>
      <c r="C589" s="183"/>
      <c r="D589" s="195"/>
      <c r="E589" s="110"/>
      <c r="F589" s="107"/>
      <c r="G589" s="103"/>
      <c r="H589" s="82"/>
      <c r="I589" s="228"/>
      <c r="J589" s="192">
        <v>40373</v>
      </c>
      <c r="K589" s="87">
        <v>-189040000</v>
      </c>
      <c r="L589" s="88">
        <f t="shared" ref="L589:L590" si="76">L588+K589</f>
        <v>526800000</v>
      </c>
      <c r="M589" s="177" t="s">
        <v>52</v>
      </c>
    </row>
    <row r="590" spans="1:13" ht="28.5" customHeight="1">
      <c r="A590" s="80"/>
      <c r="B590" s="150">
        <v>10717</v>
      </c>
      <c r="C590" s="81"/>
      <c r="D590" s="82"/>
      <c r="E590" s="82"/>
      <c r="F590" s="83"/>
      <c r="G590" s="84"/>
      <c r="H590" s="82"/>
      <c r="I590" s="228"/>
      <c r="J590" s="192">
        <v>40451</v>
      </c>
      <c r="K590" s="87">
        <v>38626728</v>
      </c>
      <c r="L590" s="88">
        <f t="shared" si="76"/>
        <v>565426728</v>
      </c>
      <c r="M590" s="177" t="s">
        <v>52</v>
      </c>
    </row>
    <row r="591" spans="1:13" ht="28.5" customHeight="1">
      <c r="A591" s="80"/>
      <c r="B591" s="148">
        <v>10717</v>
      </c>
      <c r="C591" s="81"/>
      <c r="D591" s="82"/>
      <c r="E591" s="82"/>
      <c r="F591" s="83"/>
      <c r="G591" s="84"/>
      <c r="H591" s="82"/>
      <c r="I591" s="228"/>
      <c r="J591" s="192">
        <v>40466</v>
      </c>
      <c r="K591" s="87">
        <v>-170800000</v>
      </c>
      <c r="L591" s="88">
        <f>L590+K591</f>
        <v>394626728</v>
      </c>
      <c r="M591" s="177" t="s">
        <v>361</v>
      </c>
    </row>
    <row r="592" spans="1:13" ht="28.5" customHeight="1">
      <c r="A592" s="80"/>
      <c r="B592" s="148">
        <v>10717</v>
      </c>
      <c r="C592" s="81"/>
      <c r="D592" s="82"/>
      <c r="E592" s="82"/>
      <c r="F592" s="83"/>
      <c r="G592" s="84"/>
      <c r="H592" s="82"/>
      <c r="I592" s="228"/>
      <c r="J592" s="192">
        <v>40527</v>
      </c>
      <c r="K592" s="89">
        <v>-22200000</v>
      </c>
      <c r="L592" s="88">
        <f t="shared" ref="L592" si="77">L591+K592</f>
        <v>372426728</v>
      </c>
      <c r="M592" s="177" t="s">
        <v>52</v>
      </c>
    </row>
    <row r="593" spans="1:13" ht="28.5" customHeight="1">
      <c r="A593" s="80"/>
      <c r="B593" s="148">
        <v>10717</v>
      </c>
      <c r="C593" s="81"/>
      <c r="D593" s="82"/>
      <c r="E593" s="82"/>
      <c r="F593" s="83"/>
      <c r="G593" s="84"/>
      <c r="H593" s="82"/>
      <c r="I593" s="228"/>
      <c r="J593" s="192">
        <v>40549</v>
      </c>
      <c r="K593" s="89">
        <v>-549</v>
      </c>
      <c r="L593" s="88">
        <f>L592+K593</f>
        <v>372426179</v>
      </c>
      <c r="M593" s="177" t="s">
        <v>52</v>
      </c>
    </row>
    <row r="594" spans="1:13" ht="28.5" customHeight="1">
      <c r="A594" s="80"/>
      <c r="B594" s="148">
        <v>10717</v>
      </c>
      <c r="C594" s="81"/>
      <c r="D594" s="82"/>
      <c r="E594" s="82"/>
      <c r="F594" s="83"/>
      <c r="G594" s="84"/>
      <c r="H594" s="82"/>
      <c r="I594" s="228"/>
      <c r="J594" s="192">
        <v>40590</v>
      </c>
      <c r="K594" s="89">
        <v>-900000</v>
      </c>
      <c r="L594" s="88">
        <f>L593+K594</f>
        <v>371526179</v>
      </c>
      <c r="M594" s="177" t="s">
        <v>361</v>
      </c>
    </row>
    <row r="595" spans="1:13" ht="28.5" customHeight="1">
      <c r="A595" s="80"/>
      <c r="B595" s="148">
        <v>10717</v>
      </c>
      <c r="C595" s="81"/>
      <c r="D595" s="82"/>
      <c r="E595" s="82"/>
      <c r="F595" s="83"/>
      <c r="G595" s="84"/>
      <c r="H595" s="82"/>
      <c r="I595" s="228"/>
      <c r="J595" s="192">
        <v>40632</v>
      </c>
      <c r="K595" s="89">
        <v>-653</v>
      </c>
      <c r="L595" s="88">
        <f>L594+K595</f>
        <v>371525526</v>
      </c>
      <c r="M595" s="177" t="s">
        <v>504</v>
      </c>
    </row>
    <row r="596" spans="1:13" ht="28.5" customHeight="1">
      <c r="A596" s="80"/>
      <c r="B596" s="148">
        <v>10717</v>
      </c>
      <c r="C596" s="81"/>
      <c r="D596" s="82"/>
      <c r="E596" s="82"/>
      <c r="F596" s="83"/>
      <c r="G596" s="99"/>
      <c r="H596" s="100"/>
      <c r="I596" s="221"/>
      <c r="J596" s="192">
        <v>40723</v>
      </c>
      <c r="K596" s="89">
        <v>-6168</v>
      </c>
      <c r="L596" s="88">
        <f>L595+K596</f>
        <v>371519358</v>
      </c>
      <c r="M596" s="177" t="s">
        <v>504</v>
      </c>
    </row>
    <row r="597" spans="1:13" ht="28.5" customHeight="1">
      <c r="A597" s="90">
        <v>40037</v>
      </c>
      <c r="B597" s="185" t="s">
        <v>192</v>
      </c>
      <c r="C597" s="182" t="s">
        <v>79</v>
      </c>
      <c r="D597" s="194" t="s">
        <v>119</v>
      </c>
      <c r="E597" s="108" t="s">
        <v>12</v>
      </c>
      <c r="F597" s="106" t="s">
        <v>149</v>
      </c>
      <c r="G597" s="101">
        <v>774900000</v>
      </c>
      <c r="H597" s="92" t="s">
        <v>72</v>
      </c>
      <c r="I597" s="228"/>
      <c r="J597" s="115">
        <v>40086</v>
      </c>
      <c r="K597" s="119">
        <v>313050000</v>
      </c>
      <c r="L597" s="88">
        <f>G597+K597</f>
        <v>1087950000</v>
      </c>
      <c r="M597" s="181" t="s">
        <v>220</v>
      </c>
    </row>
    <row r="598" spans="1:13" ht="28.5" customHeight="1">
      <c r="A598" s="80"/>
      <c r="B598" s="238">
        <v>10438</v>
      </c>
      <c r="C598" s="183"/>
      <c r="D598" s="195"/>
      <c r="E598" s="110"/>
      <c r="F598" s="107"/>
      <c r="G598" s="103"/>
      <c r="H598" s="82"/>
      <c r="I598" s="228"/>
      <c r="J598" s="192">
        <v>40177</v>
      </c>
      <c r="K598" s="87">
        <v>275370000</v>
      </c>
      <c r="L598" s="88">
        <f>L597+K598</f>
        <v>1363320000</v>
      </c>
      <c r="M598" s="177" t="s">
        <v>300</v>
      </c>
    </row>
    <row r="599" spans="1:13" ht="28.5" customHeight="1">
      <c r="A599" s="80"/>
      <c r="B599" s="238">
        <v>10438</v>
      </c>
      <c r="C599" s="183"/>
      <c r="D599" s="195"/>
      <c r="E599" s="110"/>
      <c r="F599" s="107"/>
      <c r="G599" s="103"/>
      <c r="H599" s="82"/>
      <c r="I599" s="228"/>
      <c r="J599" s="192">
        <v>40263</v>
      </c>
      <c r="K599" s="87">
        <v>278910000</v>
      </c>
      <c r="L599" s="88">
        <f>L598+K599</f>
        <v>1642230000</v>
      </c>
      <c r="M599" s="177" t="s">
        <v>52</v>
      </c>
    </row>
    <row r="600" spans="1:13" ht="28.5" customHeight="1">
      <c r="A600" s="80"/>
      <c r="B600" s="238">
        <v>10438</v>
      </c>
      <c r="C600" s="183"/>
      <c r="D600" s="195"/>
      <c r="E600" s="110"/>
      <c r="F600" s="107"/>
      <c r="G600" s="103"/>
      <c r="H600" s="82"/>
      <c r="I600" s="228"/>
      <c r="J600" s="192">
        <v>40373</v>
      </c>
      <c r="K600" s="87">
        <v>-474730000</v>
      </c>
      <c r="L600" s="88">
        <f t="shared" ref="L600" si="78">L599+K600</f>
        <v>1167500000</v>
      </c>
      <c r="M600" s="177" t="s">
        <v>52</v>
      </c>
    </row>
    <row r="601" spans="1:13" ht="28.5" customHeight="1">
      <c r="A601" s="80"/>
      <c r="B601" s="238">
        <v>10438</v>
      </c>
      <c r="C601" s="183"/>
      <c r="D601" s="195"/>
      <c r="E601" s="110"/>
      <c r="F601" s="107"/>
      <c r="G601" s="103"/>
      <c r="H601" s="82"/>
      <c r="I601" s="228"/>
      <c r="J601" s="192">
        <v>40403</v>
      </c>
      <c r="K601" s="89">
        <v>-700000</v>
      </c>
      <c r="L601" s="88">
        <f>L600+K601</f>
        <v>1166800000</v>
      </c>
      <c r="M601" s="181" t="s">
        <v>360</v>
      </c>
    </row>
    <row r="602" spans="1:13" ht="28.5" customHeight="1">
      <c r="A602" s="80"/>
      <c r="B602" s="238">
        <v>10438</v>
      </c>
      <c r="C602" s="183"/>
      <c r="D602" s="195"/>
      <c r="E602" s="110"/>
      <c r="F602" s="107"/>
      <c r="G602" s="103"/>
      <c r="H602" s="82"/>
      <c r="I602" s="228"/>
      <c r="J602" s="192">
        <v>40436</v>
      </c>
      <c r="K602" s="89">
        <v>-1000000</v>
      </c>
      <c r="L602" s="88">
        <f>L601+K602</f>
        <v>1165800000</v>
      </c>
      <c r="M602" s="181" t="s">
        <v>360</v>
      </c>
    </row>
    <row r="603" spans="1:13" ht="28.5" customHeight="1">
      <c r="A603" s="80"/>
      <c r="B603" s="150">
        <v>10438</v>
      </c>
      <c r="C603" s="81"/>
      <c r="D603" s="82"/>
      <c r="E603" s="82"/>
      <c r="F603" s="83"/>
      <c r="G603" s="84"/>
      <c r="H603" s="82"/>
      <c r="I603" s="228"/>
      <c r="J603" s="192">
        <v>40451</v>
      </c>
      <c r="K603" s="87">
        <v>-115017236</v>
      </c>
      <c r="L603" s="88">
        <f t="shared" ref="L603" si="79">L602+K603</f>
        <v>1050782764</v>
      </c>
      <c r="M603" s="177" t="s">
        <v>52</v>
      </c>
    </row>
    <row r="604" spans="1:13" ht="28.5" customHeight="1">
      <c r="A604" s="80"/>
      <c r="B604" s="148">
        <v>10438</v>
      </c>
      <c r="C604" s="81"/>
      <c r="D604" s="82"/>
      <c r="E604" s="82"/>
      <c r="F604" s="83"/>
      <c r="G604" s="84"/>
      <c r="H604" s="82"/>
      <c r="I604" s="228"/>
      <c r="J604" s="192">
        <v>40466</v>
      </c>
      <c r="K604" s="87">
        <v>-800000</v>
      </c>
      <c r="L604" s="88">
        <f>L603+K604</f>
        <v>1049982764</v>
      </c>
      <c r="M604" s="177" t="s">
        <v>361</v>
      </c>
    </row>
    <row r="605" spans="1:13" ht="28.5" customHeight="1">
      <c r="A605" s="80"/>
      <c r="B605" s="148">
        <v>10438</v>
      </c>
      <c r="C605" s="81"/>
      <c r="D605" s="82"/>
      <c r="E605" s="82"/>
      <c r="F605" s="83"/>
      <c r="G605" s="84"/>
      <c r="H605" s="82"/>
      <c r="I605" s="228"/>
      <c r="J605" s="192">
        <v>40527</v>
      </c>
      <c r="K605" s="89">
        <v>800000</v>
      </c>
      <c r="L605" s="88">
        <f t="shared" ref="L605" si="80">L604+K605</f>
        <v>1050782764</v>
      </c>
      <c r="M605" s="177" t="s">
        <v>52</v>
      </c>
    </row>
    <row r="606" spans="1:13" ht="28.5" customHeight="1">
      <c r="A606" s="80"/>
      <c r="B606" s="148">
        <v>10438</v>
      </c>
      <c r="C606" s="81"/>
      <c r="D606" s="82"/>
      <c r="E606" s="82"/>
      <c r="F606" s="83"/>
      <c r="G606" s="84"/>
      <c r="H606" s="82"/>
      <c r="I606" s="228"/>
      <c r="J606" s="192">
        <v>40549</v>
      </c>
      <c r="K606" s="89">
        <v>-1286</v>
      </c>
      <c r="L606" s="88">
        <f t="shared" ref="L606:L614" si="81">L605+K606</f>
        <v>1050781478</v>
      </c>
      <c r="M606" s="177" t="s">
        <v>52</v>
      </c>
    </row>
    <row r="607" spans="1:13" ht="28.5" customHeight="1">
      <c r="A607" s="80"/>
      <c r="B607" s="148">
        <v>10438</v>
      </c>
      <c r="C607" s="81"/>
      <c r="D607" s="82"/>
      <c r="E607" s="82"/>
      <c r="F607" s="83"/>
      <c r="G607" s="84"/>
      <c r="H607" s="82"/>
      <c r="I607" s="228"/>
      <c r="J607" s="192">
        <v>40618</v>
      </c>
      <c r="K607" s="89">
        <v>8800000</v>
      </c>
      <c r="L607" s="88">
        <f t="shared" si="81"/>
        <v>1059581478</v>
      </c>
      <c r="M607" s="181" t="s">
        <v>361</v>
      </c>
    </row>
    <row r="608" spans="1:13" ht="28.5" customHeight="1">
      <c r="A608" s="80"/>
      <c r="B608" s="148">
        <v>10438</v>
      </c>
      <c r="C608" s="81"/>
      <c r="D608" s="82"/>
      <c r="E608" s="82"/>
      <c r="F608" s="83"/>
      <c r="G608" s="84"/>
      <c r="H608" s="82"/>
      <c r="I608" s="228"/>
      <c r="J608" s="192">
        <v>40632</v>
      </c>
      <c r="K608" s="89">
        <v>-1470</v>
      </c>
      <c r="L608" s="88">
        <f t="shared" si="81"/>
        <v>1059580008</v>
      </c>
      <c r="M608" s="177" t="s">
        <v>504</v>
      </c>
    </row>
    <row r="609" spans="1:13" ht="28.5" customHeight="1">
      <c r="A609" s="80"/>
      <c r="B609" s="148">
        <v>10438</v>
      </c>
      <c r="C609" s="81"/>
      <c r="D609" s="82"/>
      <c r="E609" s="82"/>
      <c r="F609" s="83"/>
      <c r="G609" s="84"/>
      <c r="H609" s="82"/>
      <c r="I609" s="228"/>
      <c r="J609" s="192">
        <v>40646</v>
      </c>
      <c r="K609" s="89">
        <v>-3300000</v>
      </c>
      <c r="L609" s="88">
        <f t="shared" si="81"/>
        <v>1056280008</v>
      </c>
      <c r="M609" s="181" t="s">
        <v>361</v>
      </c>
    </row>
    <row r="610" spans="1:13" ht="28.5" customHeight="1">
      <c r="A610" s="80"/>
      <c r="B610" s="148">
        <v>10438</v>
      </c>
      <c r="C610" s="81"/>
      <c r="D610" s="82"/>
      <c r="E610" s="82"/>
      <c r="F610" s="83"/>
      <c r="G610" s="84"/>
      <c r="H610" s="82"/>
      <c r="I610" s="228"/>
      <c r="J610" s="192">
        <v>40676</v>
      </c>
      <c r="K610" s="89">
        <v>-300000</v>
      </c>
      <c r="L610" s="88">
        <f t="shared" si="81"/>
        <v>1055980008</v>
      </c>
      <c r="M610" s="181" t="s">
        <v>361</v>
      </c>
    </row>
    <row r="611" spans="1:13" ht="28.5" customHeight="1">
      <c r="A611" s="80"/>
      <c r="B611" s="148">
        <v>10438</v>
      </c>
      <c r="C611" s="81"/>
      <c r="D611" s="82"/>
      <c r="E611" s="82"/>
      <c r="F611" s="83"/>
      <c r="G611" s="84"/>
      <c r="H611" s="82"/>
      <c r="I611" s="228"/>
      <c r="J611" s="192">
        <v>40710</v>
      </c>
      <c r="K611" s="89">
        <v>-700000</v>
      </c>
      <c r="L611" s="88">
        <f t="shared" si="81"/>
        <v>1055280008</v>
      </c>
      <c r="M611" s="181" t="s">
        <v>361</v>
      </c>
    </row>
    <row r="612" spans="1:13" ht="28.5" customHeight="1">
      <c r="A612" s="80"/>
      <c r="B612" s="148">
        <v>10438</v>
      </c>
      <c r="C612" s="81"/>
      <c r="D612" s="82"/>
      <c r="E612" s="82"/>
      <c r="F612" s="83"/>
      <c r="G612" s="84"/>
      <c r="H612" s="82"/>
      <c r="I612" s="228"/>
      <c r="J612" s="192">
        <v>40723</v>
      </c>
      <c r="K612" s="89">
        <v>-13097</v>
      </c>
      <c r="L612" s="88">
        <f t="shared" si="81"/>
        <v>1055266911</v>
      </c>
      <c r="M612" s="177" t="s">
        <v>504</v>
      </c>
    </row>
    <row r="613" spans="1:13" ht="28.5" customHeight="1">
      <c r="A613" s="80"/>
      <c r="B613" s="148">
        <v>10438</v>
      </c>
      <c r="C613" s="81"/>
      <c r="D613" s="82"/>
      <c r="E613" s="82"/>
      <c r="F613" s="83"/>
      <c r="G613" s="84"/>
      <c r="H613" s="82"/>
      <c r="I613" s="228"/>
      <c r="J613" s="192">
        <v>40738</v>
      </c>
      <c r="K613" s="89">
        <v>-200000</v>
      </c>
      <c r="L613" s="88">
        <f t="shared" si="81"/>
        <v>1055066911</v>
      </c>
      <c r="M613" s="181" t="s">
        <v>361</v>
      </c>
    </row>
    <row r="614" spans="1:13" ht="28.5" customHeight="1">
      <c r="A614" s="80"/>
      <c r="B614" s="148">
        <v>10438</v>
      </c>
      <c r="C614" s="81"/>
      <c r="D614" s="82"/>
      <c r="E614" s="82"/>
      <c r="F614" s="83"/>
      <c r="G614" s="84"/>
      <c r="H614" s="82"/>
      <c r="I614" s="234"/>
      <c r="J614" s="192">
        <v>40801</v>
      </c>
      <c r="K614" s="89">
        <v>-2900000</v>
      </c>
      <c r="L614" s="88">
        <f t="shared" si="81"/>
        <v>1052166911</v>
      </c>
      <c r="M614" s="181" t="s">
        <v>361</v>
      </c>
    </row>
    <row r="615" spans="1:13" ht="28.5" customHeight="1">
      <c r="A615" s="80"/>
      <c r="B615" s="148">
        <v>10438</v>
      </c>
      <c r="C615" s="81"/>
      <c r="D615" s="82"/>
      <c r="E615" s="82"/>
      <c r="F615" s="83"/>
      <c r="G615" s="84"/>
      <c r="H615" s="82"/>
      <c r="I615" s="234"/>
      <c r="J615" s="192">
        <v>40830</v>
      </c>
      <c r="K615" s="89">
        <v>-300000</v>
      </c>
      <c r="L615" s="88">
        <f t="shared" ref="L615" si="82">L614+K615</f>
        <v>1051866911</v>
      </c>
      <c r="M615" s="181" t="s">
        <v>361</v>
      </c>
    </row>
    <row r="616" spans="1:13" ht="28.5" customHeight="1">
      <c r="A616" s="80"/>
      <c r="B616" s="148">
        <v>10438</v>
      </c>
      <c r="C616" s="81"/>
      <c r="D616" s="82"/>
      <c r="E616" s="82"/>
      <c r="F616" s="83"/>
      <c r="G616" s="84"/>
      <c r="H616" s="82"/>
      <c r="I616" s="234"/>
      <c r="J616" s="192">
        <v>40863</v>
      </c>
      <c r="K616" s="89">
        <v>-500000</v>
      </c>
      <c r="L616" s="88">
        <f>L615+K616</f>
        <v>1051366911</v>
      </c>
      <c r="M616" s="181" t="s">
        <v>361</v>
      </c>
    </row>
    <row r="617" spans="1:13" ht="28.5" customHeight="1">
      <c r="A617" s="80"/>
      <c r="B617" s="148">
        <v>10438</v>
      </c>
      <c r="C617" s="81"/>
      <c r="D617" s="82"/>
      <c r="E617" s="82"/>
      <c r="F617" s="83"/>
      <c r="G617" s="84"/>
      <c r="H617" s="82"/>
      <c r="I617" s="234"/>
      <c r="J617" s="192">
        <v>40892</v>
      </c>
      <c r="K617" s="89">
        <v>-2600000</v>
      </c>
      <c r="L617" s="88">
        <f>L616+K617</f>
        <v>1048766911</v>
      </c>
      <c r="M617" s="181" t="s">
        <v>361</v>
      </c>
    </row>
    <row r="618" spans="1:13" ht="28.5" customHeight="1">
      <c r="A618" s="80"/>
      <c r="B618" s="148">
        <v>10438</v>
      </c>
      <c r="C618" s="81"/>
      <c r="D618" s="82"/>
      <c r="E618" s="82"/>
      <c r="F618" s="83"/>
      <c r="G618" s="84"/>
      <c r="H618" s="82"/>
      <c r="I618" s="234"/>
      <c r="J618" s="192">
        <v>40921</v>
      </c>
      <c r="K618" s="89">
        <v>-194800000</v>
      </c>
      <c r="L618" s="88">
        <f>L617+K618</f>
        <v>853966911</v>
      </c>
      <c r="M618" s="181" t="s">
        <v>361</v>
      </c>
    </row>
    <row r="619" spans="1:13" ht="28.5" customHeight="1">
      <c r="A619" s="80"/>
      <c r="B619" s="148">
        <v>10438</v>
      </c>
      <c r="C619" s="81"/>
      <c r="D619" s="82"/>
      <c r="E619" s="82"/>
      <c r="F619" s="83"/>
      <c r="G619" s="84"/>
      <c r="H619" s="82"/>
      <c r="I619" s="234"/>
      <c r="J619" s="192">
        <v>40955</v>
      </c>
      <c r="K619" s="89">
        <v>-400000</v>
      </c>
      <c r="L619" s="88">
        <f>L618+K619</f>
        <v>853566911</v>
      </c>
      <c r="M619" s="181" t="s">
        <v>361</v>
      </c>
    </row>
    <row r="620" spans="1:13" ht="28.5" customHeight="1">
      <c r="A620" s="90">
        <v>40037</v>
      </c>
      <c r="B620" s="185" t="s">
        <v>188</v>
      </c>
      <c r="C620" s="182" t="s">
        <v>189</v>
      </c>
      <c r="D620" s="194" t="s">
        <v>100</v>
      </c>
      <c r="E620" s="194" t="s">
        <v>12</v>
      </c>
      <c r="F620" s="106" t="s">
        <v>149</v>
      </c>
      <c r="G620" s="101">
        <v>6210000</v>
      </c>
      <c r="H620" s="92" t="s">
        <v>72</v>
      </c>
      <c r="I620" s="236"/>
      <c r="J620" s="115">
        <v>40086</v>
      </c>
      <c r="K620" s="114">
        <v>-1200000</v>
      </c>
      <c r="L620" s="88">
        <f>G620+K620</f>
        <v>5010000</v>
      </c>
      <c r="M620" s="181" t="s">
        <v>220</v>
      </c>
    </row>
    <row r="621" spans="1:13" ht="28.5" customHeight="1">
      <c r="A621" s="80"/>
      <c r="B621" s="238">
        <v>1000744</v>
      </c>
      <c r="C621" s="183"/>
      <c r="D621" s="195"/>
      <c r="E621" s="195"/>
      <c r="F621" s="107"/>
      <c r="G621" s="103"/>
      <c r="H621" s="82"/>
      <c r="I621" s="228"/>
      <c r="J621" s="192">
        <v>40177</v>
      </c>
      <c r="K621" s="87">
        <v>30800000</v>
      </c>
      <c r="L621" s="88">
        <f>L620+K621</f>
        <v>35810000</v>
      </c>
      <c r="M621" s="177" t="s">
        <v>300</v>
      </c>
    </row>
    <row r="622" spans="1:13" ht="28.5" customHeight="1">
      <c r="A622" s="80"/>
      <c r="B622" s="238">
        <v>1000744</v>
      </c>
      <c r="C622" s="183"/>
      <c r="D622" s="195"/>
      <c r="E622" s="195"/>
      <c r="F622" s="107"/>
      <c r="G622" s="103"/>
      <c r="H622" s="82"/>
      <c r="I622" s="228"/>
      <c r="J622" s="192">
        <v>40263</v>
      </c>
      <c r="K622" s="87">
        <v>23200000</v>
      </c>
      <c r="L622" s="88">
        <f>L621+K622</f>
        <v>59010000</v>
      </c>
      <c r="M622" s="177" t="s">
        <v>52</v>
      </c>
    </row>
    <row r="623" spans="1:13" ht="28.5" customHeight="1">
      <c r="A623" s="80"/>
      <c r="B623" s="238">
        <v>1000744</v>
      </c>
      <c r="C623" s="183"/>
      <c r="D623" s="195"/>
      <c r="E623" s="195"/>
      <c r="F623" s="107"/>
      <c r="G623" s="103"/>
      <c r="H623" s="82"/>
      <c r="I623" s="228"/>
      <c r="J623" s="192">
        <v>40345</v>
      </c>
      <c r="K623" s="87">
        <v>2710000</v>
      </c>
      <c r="L623" s="88">
        <f>L622+K623</f>
        <v>61720000</v>
      </c>
      <c r="M623" s="181" t="s">
        <v>325</v>
      </c>
    </row>
    <row r="624" spans="1:13" ht="28.5" customHeight="1">
      <c r="A624" s="80"/>
      <c r="B624" s="238">
        <v>1000744</v>
      </c>
      <c r="C624" s="183"/>
      <c r="D624" s="195"/>
      <c r="E624" s="110"/>
      <c r="F624" s="107"/>
      <c r="G624" s="103"/>
      <c r="H624" s="82"/>
      <c r="I624" s="228"/>
      <c r="J624" s="192">
        <v>40373</v>
      </c>
      <c r="K624" s="87">
        <v>-18020000</v>
      </c>
      <c r="L624" s="88">
        <f t="shared" ref="L624" si="83">L623+K624</f>
        <v>43700000</v>
      </c>
      <c r="M624" s="177" t="s">
        <v>52</v>
      </c>
    </row>
    <row r="625" spans="1:13" ht="28.5" customHeight="1">
      <c r="A625" s="80"/>
      <c r="B625" s="238">
        <v>1000744</v>
      </c>
      <c r="C625" s="183"/>
      <c r="D625" s="195"/>
      <c r="E625" s="110"/>
      <c r="F625" s="107"/>
      <c r="G625" s="103"/>
      <c r="H625" s="82"/>
      <c r="I625" s="228"/>
      <c r="J625" s="192">
        <v>40375</v>
      </c>
      <c r="K625" s="87">
        <v>6680000</v>
      </c>
      <c r="L625" s="88">
        <f>L624+K625</f>
        <v>50380000</v>
      </c>
      <c r="M625" s="181" t="s">
        <v>325</v>
      </c>
    </row>
    <row r="626" spans="1:13" ht="28.5" customHeight="1">
      <c r="A626" s="80"/>
      <c r="B626" s="238">
        <v>1000744</v>
      </c>
      <c r="C626" s="183"/>
      <c r="D626" s="195"/>
      <c r="E626" s="110"/>
      <c r="F626" s="107"/>
      <c r="G626" s="103"/>
      <c r="H626" s="82"/>
      <c r="I626" s="228"/>
      <c r="J626" s="192">
        <v>40403</v>
      </c>
      <c r="K626" s="89">
        <v>2600000</v>
      </c>
      <c r="L626" s="88">
        <f>L625+K626</f>
        <v>52980000</v>
      </c>
      <c r="M626" s="181" t="s">
        <v>360</v>
      </c>
    </row>
    <row r="627" spans="1:13" ht="28.5" customHeight="1">
      <c r="A627" s="80"/>
      <c r="B627" s="238">
        <v>1000744</v>
      </c>
      <c r="C627" s="183"/>
      <c r="D627" s="195"/>
      <c r="E627" s="110"/>
      <c r="F627" s="107"/>
      <c r="G627" s="103"/>
      <c r="H627" s="82"/>
      <c r="I627" s="228"/>
      <c r="J627" s="192">
        <v>40436</v>
      </c>
      <c r="K627" s="89">
        <v>-100000</v>
      </c>
      <c r="L627" s="88">
        <f>L626+K627</f>
        <v>52880000</v>
      </c>
      <c r="M627" s="181" t="s">
        <v>360</v>
      </c>
    </row>
    <row r="628" spans="1:13" ht="28.5" customHeight="1">
      <c r="A628" s="291"/>
      <c r="B628" s="148">
        <v>1000744</v>
      </c>
      <c r="C628" s="81"/>
      <c r="D628" s="82"/>
      <c r="E628" s="82"/>
      <c r="F628" s="83"/>
      <c r="G628" s="84"/>
      <c r="H628" s="82"/>
      <c r="I628" s="228"/>
      <c r="J628" s="192">
        <v>40451</v>
      </c>
      <c r="K628" s="87">
        <v>200000</v>
      </c>
      <c r="L628" s="88">
        <f t="shared" ref="L628:L629" si="84">L627+K628</f>
        <v>53080000</v>
      </c>
      <c r="M628" s="177" t="s">
        <v>406</v>
      </c>
    </row>
    <row r="629" spans="1:13" ht="28.5" customHeight="1">
      <c r="A629" s="80"/>
      <c r="B629" s="150">
        <v>1000744</v>
      </c>
      <c r="C629" s="81"/>
      <c r="D629" s="82"/>
      <c r="E629" s="82"/>
      <c r="F629" s="83"/>
      <c r="G629" s="84"/>
      <c r="H629" s="82"/>
      <c r="I629" s="228"/>
      <c r="J629" s="192">
        <v>40451</v>
      </c>
      <c r="K629" s="87">
        <v>-1423197</v>
      </c>
      <c r="L629" s="88">
        <f t="shared" si="84"/>
        <v>51656803</v>
      </c>
      <c r="M629" s="177" t="s">
        <v>52</v>
      </c>
    </row>
    <row r="630" spans="1:13" ht="28.5" customHeight="1">
      <c r="A630" s="80"/>
      <c r="B630" s="148">
        <v>1000744</v>
      </c>
      <c r="C630" s="81"/>
      <c r="D630" s="82"/>
      <c r="E630" s="82"/>
      <c r="F630" s="83"/>
      <c r="G630" s="84"/>
      <c r="H630" s="82"/>
      <c r="I630" s="228"/>
      <c r="J630" s="192">
        <v>40498</v>
      </c>
      <c r="K630" s="89">
        <v>1400000</v>
      </c>
      <c r="L630" s="88">
        <f>L629+K630</f>
        <v>53056803</v>
      </c>
      <c r="M630" s="177" t="s">
        <v>361</v>
      </c>
    </row>
    <row r="631" spans="1:13" ht="28.5" customHeight="1">
      <c r="A631" s="80"/>
      <c r="B631" s="148">
        <v>1000744</v>
      </c>
      <c r="C631" s="81"/>
      <c r="D631" s="82"/>
      <c r="E631" s="82"/>
      <c r="F631" s="83"/>
      <c r="G631" s="84"/>
      <c r="H631" s="82"/>
      <c r="I631" s="228"/>
      <c r="J631" s="192">
        <v>40527</v>
      </c>
      <c r="K631" s="89">
        <v>-100000</v>
      </c>
      <c r="L631" s="88">
        <f t="shared" ref="L631" si="85">L630+K631</f>
        <v>52956803</v>
      </c>
      <c r="M631" s="177" t="s">
        <v>52</v>
      </c>
    </row>
    <row r="632" spans="1:13" ht="28.5" customHeight="1">
      <c r="A632" s="80"/>
      <c r="B632" s="148">
        <v>1000744</v>
      </c>
      <c r="C632" s="81"/>
      <c r="D632" s="82"/>
      <c r="E632" s="82"/>
      <c r="F632" s="83"/>
      <c r="G632" s="84"/>
      <c r="H632" s="82"/>
      <c r="I632" s="228"/>
      <c r="J632" s="192">
        <v>40549</v>
      </c>
      <c r="K632" s="89">
        <v>-72</v>
      </c>
      <c r="L632" s="88">
        <f t="shared" ref="L632:L642" si="86">L631+K632</f>
        <v>52956731</v>
      </c>
      <c r="M632" s="177" t="s">
        <v>52</v>
      </c>
    </row>
    <row r="633" spans="1:13" ht="28.5" customHeight="1">
      <c r="A633" s="80"/>
      <c r="B633" s="148">
        <v>1000744</v>
      </c>
      <c r="C633" s="81"/>
      <c r="D633" s="82"/>
      <c r="E633" s="82"/>
      <c r="F633" s="83"/>
      <c r="G633" s="84"/>
      <c r="H633" s="82"/>
      <c r="I633" s="228"/>
      <c r="J633" s="192">
        <v>40556</v>
      </c>
      <c r="K633" s="89">
        <v>4100000</v>
      </c>
      <c r="L633" s="88">
        <f t="shared" si="86"/>
        <v>57056731</v>
      </c>
      <c r="M633" s="177" t="s">
        <v>361</v>
      </c>
    </row>
    <row r="634" spans="1:13" ht="28.5" customHeight="1">
      <c r="A634" s="80"/>
      <c r="B634" s="148">
        <v>1000744</v>
      </c>
      <c r="C634" s="81"/>
      <c r="D634" s="82"/>
      <c r="E634" s="82"/>
      <c r="F634" s="83"/>
      <c r="G634" s="84"/>
      <c r="H634" s="82"/>
      <c r="I634" s="228"/>
      <c r="J634" s="192">
        <v>40590</v>
      </c>
      <c r="K634" s="89">
        <v>-100000</v>
      </c>
      <c r="L634" s="88">
        <f t="shared" si="86"/>
        <v>56956731</v>
      </c>
      <c r="M634" s="177" t="s">
        <v>361</v>
      </c>
    </row>
    <row r="635" spans="1:13" ht="28.5" customHeight="1">
      <c r="A635" s="80"/>
      <c r="B635" s="148">
        <v>1000744</v>
      </c>
      <c r="C635" s="81"/>
      <c r="D635" s="82"/>
      <c r="E635" s="82"/>
      <c r="F635" s="83"/>
      <c r="G635" s="84"/>
      <c r="H635" s="82"/>
      <c r="I635" s="228"/>
      <c r="J635" s="192">
        <v>40618</v>
      </c>
      <c r="K635" s="89">
        <v>4000000</v>
      </c>
      <c r="L635" s="88">
        <f t="shared" si="86"/>
        <v>60956731</v>
      </c>
      <c r="M635" s="181" t="s">
        <v>361</v>
      </c>
    </row>
    <row r="636" spans="1:13" ht="28.5" customHeight="1">
      <c r="A636" s="80"/>
      <c r="B636" s="148">
        <v>1000744</v>
      </c>
      <c r="C636" s="81"/>
      <c r="D636" s="82"/>
      <c r="E636" s="82"/>
      <c r="F636" s="83"/>
      <c r="G636" s="84"/>
      <c r="H636" s="82"/>
      <c r="I636" s="228"/>
      <c r="J636" s="192">
        <v>40632</v>
      </c>
      <c r="K636" s="89">
        <v>-94</v>
      </c>
      <c r="L636" s="88">
        <f t="shared" si="86"/>
        <v>60956637</v>
      </c>
      <c r="M636" s="177" t="s">
        <v>504</v>
      </c>
    </row>
    <row r="637" spans="1:13" ht="28.5" customHeight="1">
      <c r="A637" s="80"/>
      <c r="B637" s="148">
        <v>1000744</v>
      </c>
      <c r="C637" s="81"/>
      <c r="D637" s="82"/>
      <c r="E637" s="82"/>
      <c r="F637" s="83"/>
      <c r="G637" s="84"/>
      <c r="H637" s="82"/>
      <c r="I637" s="228"/>
      <c r="J637" s="192">
        <v>40646</v>
      </c>
      <c r="K637" s="89">
        <v>-100000</v>
      </c>
      <c r="L637" s="88">
        <f t="shared" si="86"/>
        <v>60856637</v>
      </c>
      <c r="M637" s="181" t="s">
        <v>361</v>
      </c>
    </row>
    <row r="638" spans="1:13" ht="28.5" customHeight="1">
      <c r="A638" s="80"/>
      <c r="B638" s="148">
        <v>1000744</v>
      </c>
      <c r="C638" s="81"/>
      <c r="D638" s="82"/>
      <c r="E638" s="82"/>
      <c r="F638" s="83"/>
      <c r="G638" s="84"/>
      <c r="H638" s="82"/>
      <c r="I638" s="228"/>
      <c r="J638" s="192">
        <v>40676</v>
      </c>
      <c r="K638" s="89">
        <v>5800000</v>
      </c>
      <c r="L638" s="88">
        <f t="shared" si="86"/>
        <v>66656637</v>
      </c>
      <c r="M638" s="181" t="s">
        <v>361</v>
      </c>
    </row>
    <row r="639" spans="1:13" ht="28.5" customHeight="1">
      <c r="A639" s="80"/>
      <c r="B639" s="148">
        <v>1000744</v>
      </c>
      <c r="C639" s="81"/>
      <c r="D639" s="82"/>
      <c r="E639" s="82"/>
      <c r="F639" s="83"/>
      <c r="G639" s="84"/>
      <c r="H639" s="82"/>
      <c r="I639" s="228"/>
      <c r="J639" s="192">
        <v>40710</v>
      </c>
      <c r="K639" s="89">
        <v>600000</v>
      </c>
      <c r="L639" s="88">
        <f t="shared" si="86"/>
        <v>67256637</v>
      </c>
      <c r="M639" s="181" t="s">
        <v>361</v>
      </c>
    </row>
    <row r="640" spans="1:13" ht="28.5" customHeight="1">
      <c r="A640" s="80"/>
      <c r="B640" s="148">
        <v>1000744</v>
      </c>
      <c r="C640" s="81"/>
      <c r="D640" s="82"/>
      <c r="E640" s="82"/>
      <c r="F640" s="83"/>
      <c r="G640" s="84"/>
      <c r="H640" s="82"/>
      <c r="I640" s="228"/>
      <c r="J640" s="192">
        <v>40723</v>
      </c>
      <c r="K640" s="89">
        <v>-812</v>
      </c>
      <c r="L640" s="88">
        <f t="shared" si="86"/>
        <v>67255825</v>
      </c>
      <c r="M640" s="177" t="s">
        <v>504</v>
      </c>
    </row>
    <row r="641" spans="1:13" ht="28.5" customHeight="1">
      <c r="A641" s="80"/>
      <c r="B641" s="148">
        <v>1000744</v>
      </c>
      <c r="C641" s="81"/>
      <c r="D641" s="82"/>
      <c r="E641" s="82"/>
      <c r="F641" s="83"/>
      <c r="G641" s="84"/>
      <c r="H641" s="82"/>
      <c r="I641" s="228"/>
      <c r="J641" s="192">
        <v>40738</v>
      </c>
      <c r="K641" s="89">
        <v>2500000</v>
      </c>
      <c r="L641" s="88">
        <f t="shared" si="86"/>
        <v>69755825</v>
      </c>
      <c r="M641" s="181" t="s">
        <v>361</v>
      </c>
    </row>
    <row r="642" spans="1:13" ht="28.5" customHeight="1">
      <c r="A642" s="80"/>
      <c r="B642" s="148">
        <v>1000744</v>
      </c>
      <c r="C642" s="81"/>
      <c r="D642" s="82"/>
      <c r="E642" s="82"/>
      <c r="F642" s="83"/>
      <c r="G642" s="84"/>
      <c r="H642" s="82"/>
      <c r="I642" s="234"/>
      <c r="J642" s="192">
        <v>40801</v>
      </c>
      <c r="K642" s="89">
        <v>2800000</v>
      </c>
      <c r="L642" s="88">
        <f t="shared" si="86"/>
        <v>72555825</v>
      </c>
      <c r="M642" s="181" t="s">
        <v>361</v>
      </c>
    </row>
    <row r="643" spans="1:13" ht="28.5" customHeight="1">
      <c r="A643" s="80"/>
      <c r="B643" s="148">
        <v>1000744</v>
      </c>
      <c r="C643" s="81"/>
      <c r="D643" s="82"/>
      <c r="E643" s="82"/>
      <c r="F643" s="83"/>
      <c r="G643" s="84"/>
      <c r="H643" s="82"/>
      <c r="I643" s="234"/>
      <c r="J643" s="192">
        <v>40830</v>
      </c>
      <c r="K643" s="89">
        <v>300000</v>
      </c>
      <c r="L643" s="88">
        <f t="shared" ref="L643" si="87">L642+K643</f>
        <v>72855825</v>
      </c>
      <c r="M643" s="181" t="s">
        <v>361</v>
      </c>
    </row>
    <row r="644" spans="1:13" ht="28.5" customHeight="1">
      <c r="A644" s="80"/>
      <c r="B644" s="148">
        <v>1000744</v>
      </c>
      <c r="C644" s="81"/>
      <c r="D644" s="82"/>
      <c r="E644" s="82"/>
      <c r="F644" s="83"/>
      <c r="G644" s="84"/>
      <c r="H644" s="82"/>
      <c r="I644" s="234"/>
      <c r="J644" s="192">
        <v>40863</v>
      </c>
      <c r="K644" s="89">
        <v>900000</v>
      </c>
      <c r="L644" s="88">
        <f>L643+K644</f>
        <v>73755825</v>
      </c>
      <c r="M644" s="181" t="s">
        <v>361</v>
      </c>
    </row>
    <row r="645" spans="1:13" ht="28.5" customHeight="1">
      <c r="A645" s="80"/>
      <c r="B645" s="148">
        <v>1000744</v>
      </c>
      <c r="C645" s="81"/>
      <c r="D645" s="82"/>
      <c r="E645" s="82"/>
      <c r="F645" s="83"/>
      <c r="G645" s="84"/>
      <c r="H645" s="82"/>
      <c r="I645" s="234"/>
      <c r="J645" s="192">
        <v>40892</v>
      </c>
      <c r="K645" s="89">
        <v>800000</v>
      </c>
      <c r="L645" s="88">
        <f>L644+K645</f>
        <v>74555825</v>
      </c>
      <c r="M645" s="181" t="s">
        <v>361</v>
      </c>
    </row>
    <row r="646" spans="1:13" ht="28.5" customHeight="1">
      <c r="A646" s="80"/>
      <c r="B646" s="148">
        <v>1000744</v>
      </c>
      <c r="C646" s="81"/>
      <c r="D646" s="82"/>
      <c r="E646" s="82"/>
      <c r="F646" s="83"/>
      <c r="G646" s="84"/>
      <c r="H646" s="82"/>
      <c r="I646" s="234"/>
      <c r="J646" s="192">
        <v>40921</v>
      </c>
      <c r="K646" s="89">
        <v>200000</v>
      </c>
      <c r="L646" s="88">
        <f>L645+K646</f>
        <v>74755825</v>
      </c>
      <c r="M646" s="181" t="s">
        <v>361</v>
      </c>
    </row>
    <row r="647" spans="1:13" ht="28.5" customHeight="1">
      <c r="A647" s="80"/>
      <c r="B647" s="148">
        <v>1000744</v>
      </c>
      <c r="C647" s="81"/>
      <c r="D647" s="82"/>
      <c r="E647" s="82"/>
      <c r="F647" s="83"/>
      <c r="G647" s="84"/>
      <c r="H647" s="82"/>
      <c r="I647" s="234"/>
      <c r="J647" s="192">
        <v>40983</v>
      </c>
      <c r="K647" s="89">
        <v>1900000</v>
      </c>
      <c r="L647" s="88">
        <f>L646+K647</f>
        <v>76655825</v>
      </c>
      <c r="M647" s="181" t="s">
        <v>361</v>
      </c>
    </row>
    <row r="648" spans="1:13" ht="28.5" customHeight="1">
      <c r="A648" s="80"/>
      <c r="B648" s="148">
        <v>1000744</v>
      </c>
      <c r="C648" s="81"/>
      <c r="D648" s="82"/>
      <c r="E648" s="82"/>
      <c r="F648" s="83"/>
      <c r="G648" s="84"/>
      <c r="H648" s="82"/>
      <c r="I648" s="234"/>
      <c r="J648" s="192">
        <v>41015</v>
      </c>
      <c r="K648" s="89">
        <v>200000</v>
      </c>
      <c r="L648" s="88">
        <f>L647+K648</f>
        <v>76855825</v>
      </c>
      <c r="M648" s="181" t="s">
        <v>361</v>
      </c>
    </row>
    <row r="649" spans="1:13" ht="28.5" customHeight="1">
      <c r="A649" s="90">
        <v>40037</v>
      </c>
      <c r="B649" s="185" t="s">
        <v>191</v>
      </c>
      <c r="C649" s="182" t="s">
        <v>190</v>
      </c>
      <c r="D649" s="194" t="s">
        <v>112</v>
      </c>
      <c r="E649" s="194" t="s">
        <v>12</v>
      </c>
      <c r="F649" s="106" t="s">
        <v>149</v>
      </c>
      <c r="G649" s="101">
        <v>29730000</v>
      </c>
      <c r="H649" s="92" t="s">
        <v>72</v>
      </c>
      <c r="I649" s="236"/>
      <c r="J649" s="115">
        <v>40086</v>
      </c>
      <c r="K649" s="120">
        <v>-25510000</v>
      </c>
      <c r="L649" s="88">
        <f>G649+K649</f>
        <v>4220000</v>
      </c>
      <c r="M649" s="181" t="s">
        <v>220</v>
      </c>
    </row>
    <row r="650" spans="1:13" ht="28.5" customHeight="1">
      <c r="A650" s="80"/>
      <c r="B650" s="238">
        <v>10454</v>
      </c>
      <c r="C650" s="183"/>
      <c r="D650" s="195"/>
      <c r="E650" s="195"/>
      <c r="F650" s="107"/>
      <c r="G650" s="103"/>
      <c r="H650" s="82"/>
      <c r="I650" s="228"/>
      <c r="J650" s="192">
        <v>40177</v>
      </c>
      <c r="K650" s="87">
        <v>520000</v>
      </c>
      <c r="L650" s="88">
        <f>L649+K650</f>
        <v>4740000</v>
      </c>
      <c r="M650" s="177" t="s">
        <v>300</v>
      </c>
    </row>
    <row r="651" spans="1:13" ht="28.5" customHeight="1">
      <c r="A651" s="80"/>
      <c r="B651" s="238">
        <v>10454</v>
      </c>
      <c r="C651" s="183"/>
      <c r="D651" s="195"/>
      <c r="E651" s="195"/>
      <c r="F651" s="107"/>
      <c r="G651" s="103"/>
      <c r="H651" s="82"/>
      <c r="I651" s="228"/>
      <c r="J651" s="192">
        <v>40263</v>
      </c>
      <c r="K651" s="87">
        <v>4330000</v>
      </c>
      <c r="L651" s="88">
        <f>L650+K651</f>
        <v>9070000</v>
      </c>
      <c r="M651" s="177" t="s">
        <v>52</v>
      </c>
    </row>
    <row r="652" spans="1:13" ht="28.5" customHeight="1">
      <c r="A652" s="80"/>
      <c r="B652" s="238">
        <v>10454</v>
      </c>
      <c r="C652" s="183"/>
      <c r="D652" s="195"/>
      <c r="E652" s="195"/>
      <c r="F652" s="107"/>
      <c r="G652" s="103"/>
      <c r="H652" s="82"/>
      <c r="I652" s="228"/>
      <c r="J652" s="192">
        <v>40287</v>
      </c>
      <c r="K652" s="89">
        <v>230000</v>
      </c>
      <c r="L652" s="88">
        <f>L651+K652</f>
        <v>9300000</v>
      </c>
      <c r="M652" s="181" t="s">
        <v>325</v>
      </c>
    </row>
    <row r="653" spans="1:13" ht="28.5" customHeight="1">
      <c r="A653" s="80"/>
      <c r="B653" s="238">
        <v>10454</v>
      </c>
      <c r="C653" s="183"/>
      <c r="D653" s="195"/>
      <c r="E653" s="195"/>
      <c r="F653" s="107"/>
      <c r="G653" s="103"/>
      <c r="H653" s="82"/>
      <c r="I653" s="228"/>
      <c r="J653" s="192">
        <v>40317</v>
      </c>
      <c r="K653" s="89">
        <v>850000</v>
      </c>
      <c r="L653" s="88">
        <f>L652+K653</f>
        <v>10150000</v>
      </c>
      <c r="M653" s="181" t="s">
        <v>302</v>
      </c>
    </row>
    <row r="654" spans="1:13" ht="28.5" customHeight="1">
      <c r="A654" s="80"/>
      <c r="B654" s="238">
        <v>10454</v>
      </c>
      <c r="C654" s="183"/>
      <c r="D654" s="195"/>
      <c r="E654" s="110"/>
      <c r="F654" s="107"/>
      <c r="G654" s="103"/>
      <c r="H654" s="82"/>
      <c r="I654" s="228"/>
      <c r="J654" s="192">
        <v>40373</v>
      </c>
      <c r="K654" s="87">
        <v>-850000</v>
      </c>
      <c r="L654" s="88">
        <f t="shared" ref="L654:L657" si="88">L653+K654</f>
        <v>9300000</v>
      </c>
      <c r="M654" s="177" t="s">
        <v>52</v>
      </c>
    </row>
    <row r="655" spans="1:13" ht="28.5" customHeight="1">
      <c r="A655" s="80"/>
      <c r="B655" s="238">
        <v>10454</v>
      </c>
      <c r="C655" s="183"/>
      <c r="D655" s="195"/>
      <c r="E655" s="110"/>
      <c r="F655" s="107"/>
      <c r="G655" s="103"/>
      <c r="H655" s="82"/>
      <c r="I655" s="228"/>
      <c r="J655" s="192">
        <v>40436</v>
      </c>
      <c r="K655" s="87">
        <v>100000</v>
      </c>
      <c r="L655" s="88">
        <f t="shared" si="88"/>
        <v>9400000</v>
      </c>
      <c r="M655" s="181" t="s">
        <v>360</v>
      </c>
    </row>
    <row r="656" spans="1:13" ht="28.5" customHeight="1">
      <c r="A656" s="291"/>
      <c r="B656" s="148">
        <v>10454</v>
      </c>
      <c r="C656" s="81"/>
      <c r="D656" s="82"/>
      <c r="E656" s="82"/>
      <c r="F656" s="83"/>
      <c r="G656" s="84"/>
      <c r="H656" s="82"/>
      <c r="I656" s="228"/>
      <c r="J656" s="192">
        <v>40451</v>
      </c>
      <c r="K656" s="87">
        <v>100000</v>
      </c>
      <c r="L656" s="88">
        <f t="shared" si="88"/>
        <v>9500000</v>
      </c>
      <c r="M656" s="177" t="s">
        <v>370</v>
      </c>
    </row>
    <row r="657" spans="1:13" ht="28.5" customHeight="1">
      <c r="A657" s="80"/>
      <c r="B657" s="150">
        <v>10454</v>
      </c>
      <c r="C657" s="81"/>
      <c r="D657" s="82"/>
      <c r="E657" s="82"/>
      <c r="F657" s="83"/>
      <c r="G657" s="84"/>
      <c r="H657" s="82"/>
      <c r="I657" s="228"/>
      <c r="J657" s="192">
        <v>40451</v>
      </c>
      <c r="K657" s="87">
        <v>16755064</v>
      </c>
      <c r="L657" s="88">
        <f t="shared" si="88"/>
        <v>26255064</v>
      </c>
      <c r="M657" s="177" t="s">
        <v>52</v>
      </c>
    </row>
    <row r="658" spans="1:13" ht="28.5" customHeight="1">
      <c r="A658" s="80"/>
      <c r="B658" s="148">
        <v>10454</v>
      </c>
      <c r="C658" s="81"/>
      <c r="D658" s="82"/>
      <c r="E658" s="82"/>
      <c r="F658" s="83"/>
      <c r="G658" s="84"/>
      <c r="H658" s="82"/>
      <c r="I658" s="228"/>
      <c r="J658" s="192">
        <v>40466</v>
      </c>
      <c r="K658" s="87">
        <v>100000</v>
      </c>
      <c r="L658" s="88">
        <f>L657+K658</f>
        <v>26355064</v>
      </c>
      <c r="M658" s="177" t="s">
        <v>361</v>
      </c>
    </row>
    <row r="659" spans="1:13" ht="28.5" customHeight="1">
      <c r="A659" s="80"/>
      <c r="B659" s="148">
        <v>10454</v>
      </c>
      <c r="C659" s="81"/>
      <c r="D659" s="82"/>
      <c r="E659" s="82"/>
      <c r="F659" s="83"/>
      <c r="G659" s="84"/>
      <c r="H659" s="82"/>
      <c r="I659" s="228"/>
      <c r="J659" s="192">
        <v>40527</v>
      </c>
      <c r="K659" s="89">
        <v>100000</v>
      </c>
      <c r="L659" s="88">
        <f t="shared" ref="L659" si="89">L658+K659</f>
        <v>26455064</v>
      </c>
      <c r="M659" s="177" t="s">
        <v>52</v>
      </c>
    </row>
    <row r="660" spans="1:13" ht="28.5" customHeight="1">
      <c r="A660" s="80"/>
      <c r="B660" s="148">
        <v>10454</v>
      </c>
      <c r="C660" s="81"/>
      <c r="D660" s="82"/>
      <c r="E660" s="82"/>
      <c r="F660" s="83"/>
      <c r="G660" s="84"/>
      <c r="H660" s="82"/>
      <c r="I660" s="228"/>
      <c r="J660" s="192">
        <v>40549</v>
      </c>
      <c r="K660" s="89">
        <v>-40</v>
      </c>
      <c r="L660" s="88">
        <f t="shared" ref="L660:L670" si="90">L659+K660</f>
        <v>26455024</v>
      </c>
      <c r="M660" s="177" t="s">
        <v>52</v>
      </c>
    </row>
    <row r="661" spans="1:13" ht="28.5" customHeight="1">
      <c r="A661" s="80"/>
      <c r="B661" s="148">
        <v>10454</v>
      </c>
      <c r="C661" s="81"/>
      <c r="D661" s="82"/>
      <c r="E661" s="82"/>
      <c r="F661" s="83"/>
      <c r="G661" s="84"/>
      <c r="H661" s="82"/>
      <c r="I661" s="228"/>
      <c r="J661" s="192">
        <v>40556</v>
      </c>
      <c r="K661" s="89">
        <v>300000</v>
      </c>
      <c r="L661" s="88">
        <f t="shared" si="90"/>
        <v>26755024</v>
      </c>
      <c r="M661" s="177" t="s">
        <v>361</v>
      </c>
    </row>
    <row r="662" spans="1:13" ht="28.5" customHeight="1">
      <c r="A662" s="80"/>
      <c r="B662" s="148">
        <v>10454</v>
      </c>
      <c r="C662" s="81"/>
      <c r="D662" s="82"/>
      <c r="E662" s="82"/>
      <c r="F662" s="83"/>
      <c r="G662" s="84"/>
      <c r="H662" s="82"/>
      <c r="I662" s="228"/>
      <c r="J662" s="192">
        <v>40590</v>
      </c>
      <c r="K662" s="89">
        <v>100000</v>
      </c>
      <c r="L662" s="88">
        <f t="shared" si="90"/>
        <v>26855024</v>
      </c>
      <c r="M662" s="177" t="s">
        <v>361</v>
      </c>
    </row>
    <row r="663" spans="1:13" ht="28.5" customHeight="1">
      <c r="A663" s="80"/>
      <c r="B663" s="148">
        <v>10454</v>
      </c>
      <c r="C663" s="81"/>
      <c r="D663" s="82"/>
      <c r="E663" s="82"/>
      <c r="F663" s="83"/>
      <c r="G663" s="84"/>
      <c r="H663" s="82"/>
      <c r="I663" s="228"/>
      <c r="J663" s="192">
        <v>40618</v>
      </c>
      <c r="K663" s="89">
        <v>2200000</v>
      </c>
      <c r="L663" s="88">
        <f t="shared" si="90"/>
        <v>29055024</v>
      </c>
      <c r="M663" s="181" t="s">
        <v>361</v>
      </c>
    </row>
    <row r="664" spans="1:13" ht="28.5" customHeight="1">
      <c r="A664" s="80"/>
      <c r="B664" s="148">
        <v>10454</v>
      </c>
      <c r="C664" s="81"/>
      <c r="D664" s="82"/>
      <c r="E664" s="82"/>
      <c r="F664" s="83"/>
      <c r="G664" s="84"/>
      <c r="H664" s="82"/>
      <c r="I664" s="228"/>
      <c r="J664" s="192">
        <v>40632</v>
      </c>
      <c r="K664" s="89">
        <v>-52</v>
      </c>
      <c r="L664" s="88">
        <f t="shared" si="90"/>
        <v>29054972</v>
      </c>
      <c r="M664" s="177" t="s">
        <v>504</v>
      </c>
    </row>
    <row r="665" spans="1:13" ht="28.5" customHeight="1">
      <c r="A665" s="80"/>
      <c r="B665" s="148">
        <v>10454</v>
      </c>
      <c r="C665" s="81"/>
      <c r="D665" s="82"/>
      <c r="E665" s="82"/>
      <c r="F665" s="83"/>
      <c r="G665" s="84"/>
      <c r="H665" s="82"/>
      <c r="I665" s="228"/>
      <c r="J665" s="192">
        <v>40646</v>
      </c>
      <c r="K665" s="89">
        <v>1500000</v>
      </c>
      <c r="L665" s="88">
        <f t="shared" si="90"/>
        <v>30554972</v>
      </c>
      <c r="M665" s="181" t="s">
        <v>361</v>
      </c>
    </row>
    <row r="666" spans="1:13" ht="28.5" customHeight="1">
      <c r="A666" s="80"/>
      <c r="B666" s="148">
        <v>10454</v>
      </c>
      <c r="C666" s="81"/>
      <c r="D666" s="82"/>
      <c r="E666" s="82"/>
      <c r="F666" s="83"/>
      <c r="G666" s="84"/>
      <c r="H666" s="82"/>
      <c r="I666" s="228"/>
      <c r="J666" s="192">
        <v>40676</v>
      </c>
      <c r="K666" s="89">
        <v>1000000</v>
      </c>
      <c r="L666" s="88">
        <f t="shared" si="90"/>
        <v>31554972</v>
      </c>
      <c r="M666" s="181" t="s">
        <v>361</v>
      </c>
    </row>
    <row r="667" spans="1:13" ht="28.5" customHeight="1">
      <c r="A667" s="80"/>
      <c r="B667" s="148">
        <v>10454</v>
      </c>
      <c r="C667" s="81"/>
      <c r="D667" s="82"/>
      <c r="E667" s="82"/>
      <c r="F667" s="83"/>
      <c r="G667" s="84"/>
      <c r="H667" s="82"/>
      <c r="I667" s="228"/>
      <c r="J667" s="192">
        <v>40710</v>
      </c>
      <c r="K667" s="89">
        <v>100000</v>
      </c>
      <c r="L667" s="88">
        <f t="shared" si="90"/>
        <v>31654972</v>
      </c>
      <c r="M667" s="181" t="s">
        <v>361</v>
      </c>
    </row>
    <row r="668" spans="1:13" ht="28.5" customHeight="1">
      <c r="A668" s="80"/>
      <c r="B668" s="148">
        <v>10454</v>
      </c>
      <c r="C668" s="81"/>
      <c r="D668" s="82"/>
      <c r="E668" s="82"/>
      <c r="F668" s="83"/>
      <c r="G668" s="84"/>
      <c r="H668" s="82"/>
      <c r="I668" s="228"/>
      <c r="J668" s="192">
        <v>40723</v>
      </c>
      <c r="K668" s="89">
        <v>-534</v>
      </c>
      <c r="L668" s="88">
        <f t="shared" si="90"/>
        <v>31654438</v>
      </c>
      <c r="M668" s="177" t="s">
        <v>504</v>
      </c>
    </row>
    <row r="669" spans="1:13" ht="28.5" customHeight="1">
      <c r="A669" s="80"/>
      <c r="B669" s="148">
        <v>10454</v>
      </c>
      <c r="C669" s="81"/>
      <c r="D669" s="82"/>
      <c r="E669" s="82"/>
      <c r="F669" s="83"/>
      <c r="G669" s="84"/>
      <c r="H669" s="82"/>
      <c r="I669" s="228"/>
      <c r="J669" s="192">
        <v>40771</v>
      </c>
      <c r="K669" s="89">
        <v>700000</v>
      </c>
      <c r="L669" s="88">
        <f t="shared" si="90"/>
        <v>32354438</v>
      </c>
      <c r="M669" s="181" t="s">
        <v>361</v>
      </c>
    </row>
    <row r="670" spans="1:13" ht="28.5" customHeight="1">
      <c r="A670" s="80"/>
      <c r="B670" s="148">
        <v>10454</v>
      </c>
      <c r="C670" s="81"/>
      <c r="D670" s="82"/>
      <c r="E670" s="82"/>
      <c r="F670" s="83"/>
      <c r="G670" s="84"/>
      <c r="H670" s="82"/>
      <c r="I670" s="228"/>
      <c r="J670" s="192">
        <v>40801</v>
      </c>
      <c r="K670" s="89">
        <v>-600000</v>
      </c>
      <c r="L670" s="88">
        <f t="shared" si="90"/>
        <v>31754438</v>
      </c>
      <c r="M670" s="181" t="s">
        <v>361</v>
      </c>
    </row>
    <row r="671" spans="1:13" ht="28.5" customHeight="1">
      <c r="A671" s="80"/>
      <c r="B671" s="148">
        <v>10454</v>
      </c>
      <c r="C671" s="81"/>
      <c r="D671" s="82"/>
      <c r="E671" s="82"/>
      <c r="F671" s="83"/>
      <c r="G671" s="84"/>
      <c r="H671" s="82"/>
      <c r="I671" s="228"/>
      <c r="J671" s="192">
        <v>40830</v>
      </c>
      <c r="K671" s="89">
        <v>4000000</v>
      </c>
      <c r="L671" s="88">
        <f t="shared" ref="L671" si="91">L670+K671</f>
        <v>35754438</v>
      </c>
      <c r="M671" s="181" t="s">
        <v>361</v>
      </c>
    </row>
    <row r="672" spans="1:13" ht="28.5" customHeight="1">
      <c r="A672" s="80"/>
      <c r="B672" s="148">
        <v>10454</v>
      </c>
      <c r="C672" s="81"/>
      <c r="D672" s="82"/>
      <c r="E672" s="82"/>
      <c r="F672" s="83"/>
      <c r="G672" s="84"/>
      <c r="H672" s="82"/>
      <c r="I672" s="228"/>
      <c r="J672" s="192">
        <v>40863</v>
      </c>
      <c r="K672" s="89">
        <v>600000</v>
      </c>
      <c r="L672" s="88">
        <f t="shared" ref="L672:L678" si="92">L671+K672</f>
        <v>36354438</v>
      </c>
      <c r="M672" s="181" t="s">
        <v>361</v>
      </c>
    </row>
    <row r="673" spans="1:13" ht="28.5" customHeight="1">
      <c r="A673" s="80"/>
      <c r="B673" s="148">
        <v>10454</v>
      </c>
      <c r="C673" s="81"/>
      <c r="D673" s="82"/>
      <c r="E673" s="82"/>
      <c r="F673" s="83"/>
      <c r="G673" s="84"/>
      <c r="H673" s="82"/>
      <c r="I673" s="228"/>
      <c r="J673" s="192">
        <v>40892</v>
      </c>
      <c r="K673" s="89">
        <v>200000</v>
      </c>
      <c r="L673" s="88">
        <f t="shared" si="92"/>
        <v>36554438</v>
      </c>
      <c r="M673" s="181" t="s">
        <v>361</v>
      </c>
    </row>
    <row r="674" spans="1:13" ht="28.5" customHeight="1">
      <c r="A674" s="80"/>
      <c r="B674" s="148">
        <v>10454</v>
      </c>
      <c r="C674" s="81"/>
      <c r="D674" s="82"/>
      <c r="E674" s="82"/>
      <c r="F674" s="83"/>
      <c r="G674" s="84"/>
      <c r="H674" s="82"/>
      <c r="I674" s="228"/>
      <c r="J674" s="192">
        <v>40921</v>
      </c>
      <c r="K674" s="89">
        <v>100000</v>
      </c>
      <c r="L674" s="88">
        <f t="shared" si="92"/>
        <v>36654438</v>
      </c>
      <c r="M674" s="181" t="s">
        <v>361</v>
      </c>
    </row>
    <row r="675" spans="1:13" ht="28.5" customHeight="1">
      <c r="A675" s="80"/>
      <c r="B675" s="148">
        <v>10454</v>
      </c>
      <c r="C675" s="81"/>
      <c r="D675" s="82"/>
      <c r="E675" s="82"/>
      <c r="F675" s="83"/>
      <c r="G675" s="84"/>
      <c r="H675" s="82"/>
      <c r="I675" s="228"/>
      <c r="J675" s="192">
        <v>40955</v>
      </c>
      <c r="K675" s="89">
        <v>1300000</v>
      </c>
      <c r="L675" s="88">
        <f t="shared" si="92"/>
        <v>37954438</v>
      </c>
      <c r="M675" s="181" t="s">
        <v>361</v>
      </c>
    </row>
    <row r="676" spans="1:13" ht="28.5" customHeight="1">
      <c r="A676" s="80"/>
      <c r="B676" s="148">
        <v>10454</v>
      </c>
      <c r="C676" s="81"/>
      <c r="D676" s="82"/>
      <c r="E676" s="82"/>
      <c r="F676" s="83"/>
      <c r="G676" s="84"/>
      <c r="H676" s="82"/>
      <c r="I676" s="228"/>
      <c r="J676" s="192">
        <v>40983</v>
      </c>
      <c r="K676" s="89">
        <v>1100000</v>
      </c>
      <c r="L676" s="88">
        <f t="shared" si="92"/>
        <v>39054438</v>
      </c>
      <c r="M676" s="181" t="s">
        <v>361</v>
      </c>
    </row>
    <row r="677" spans="1:13" ht="28.5" customHeight="1">
      <c r="A677" s="80"/>
      <c r="B677" s="148">
        <v>10454</v>
      </c>
      <c r="C677" s="81"/>
      <c r="D677" s="82"/>
      <c r="E677" s="82"/>
      <c r="F677" s="83"/>
      <c r="G677" s="84"/>
      <c r="H677" s="82"/>
      <c r="I677" s="228"/>
      <c r="J677" s="192">
        <v>41015</v>
      </c>
      <c r="K677" s="89">
        <v>800000</v>
      </c>
      <c r="L677" s="88">
        <f t="shared" si="92"/>
        <v>39854438</v>
      </c>
      <c r="M677" s="181" t="s">
        <v>361</v>
      </c>
    </row>
    <row r="678" spans="1:13" ht="28.5" customHeight="1">
      <c r="A678" s="80"/>
      <c r="B678" s="148">
        <v>10454</v>
      </c>
      <c r="C678" s="81"/>
      <c r="D678" s="82"/>
      <c r="E678" s="82"/>
      <c r="F678" s="83"/>
      <c r="G678" s="84"/>
      <c r="H678" s="82"/>
      <c r="I678" s="228"/>
      <c r="J678" s="192">
        <v>41045</v>
      </c>
      <c r="K678" s="89">
        <v>-1080000</v>
      </c>
      <c r="L678" s="88">
        <f t="shared" si="92"/>
        <v>38774438</v>
      </c>
      <c r="M678" s="181" t="s">
        <v>361</v>
      </c>
    </row>
    <row r="679" spans="1:13" ht="28.5" customHeight="1">
      <c r="A679" s="90">
        <v>40053</v>
      </c>
      <c r="B679" s="185" t="s">
        <v>193</v>
      </c>
      <c r="C679" s="182" t="s">
        <v>194</v>
      </c>
      <c r="D679" s="194" t="s">
        <v>100</v>
      </c>
      <c r="E679" s="194" t="s">
        <v>12</v>
      </c>
      <c r="F679" s="106" t="s">
        <v>149</v>
      </c>
      <c r="G679" s="101">
        <v>668440000</v>
      </c>
      <c r="H679" s="92" t="s">
        <v>72</v>
      </c>
      <c r="I679" s="220"/>
      <c r="J679" s="115">
        <v>40088</v>
      </c>
      <c r="K679" s="114">
        <v>145800000</v>
      </c>
      <c r="L679" s="88">
        <f>G679+K679</f>
        <v>814240000</v>
      </c>
      <c r="M679" s="181" t="s">
        <v>221</v>
      </c>
    </row>
    <row r="680" spans="1:13" ht="28.5" customHeight="1">
      <c r="A680" s="80"/>
      <c r="B680" s="238">
        <v>10008</v>
      </c>
      <c r="C680" s="183"/>
      <c r="D680" s="195"/>
      <c r="E680" s="195"/>
      <c r="F680" s="107"/>
      <c r="G680" s="103"/>
      <c r="H680" s="82"/>
      <c r="I680" s="228"/>
      <c r="J680" s="192">
        <v>40177</v>
      </c>
      <c r="K680" s="87">
        <v>1355930000</v>
      </c>
      <c r="L680" s="88">
        <f>L679+K680</f>
        <v>2170170000</v>
      </c>
      <c r="M680" s="177" t="s">
        <v>300</v>
      </c>
    </row>
    <row r="681" spans="1:13" ht="28.5" customHeight="1">
      <c r="A681" s="80"/>
      <c r="B681" s="238">
        <v>10008</v>
      </c>
      <c r="C681" s="183"/>
      <c r="D681" s="195"/>
      <c r="E681" s="195"/>
      <c r="F681" s="107"/>
      <c r="G681" s="103"/>
      <c r="H681" s="82"/>
      <c r="I681" s="228"/>
      <c r="J681" s="192">
        <v>40263</v>
      </c>
      <c r="K681" s="87">
        <v>121180000</v>
      </c>
      <c r="L681" s="88">
        <f>L680+K681</f>
        <v>2291350000</v>
      </c>
      <c r="M681" s="177" t="s">
        <v>52</v>
      </c>
    </row>
    <row r="682" spans="1:13" ht="28.5" customHeight="1">
      <c r="A682" s="80"/>
      <c r="B682" s="238">
        <v>10008</v>
      </c>
      <c r="C682" s="183"/>
      <c r="D682" s="195"/>
      <c r="E682" s="110"/>
      <c r="F682" s="107"/>
      <c r="G682" s="103"/>
      <c r="H682" s="82"/>
      <c r="I682" s="228"/>
      <c r="J682" s="192">
        <v>40373</v>
      </c>
      <c r="K682" s="87">
        <v>-408850000</v>
      </c>
      <c r="L682" s="88">
        <f t="shared" ref="L682:L687" si="93">L681+K682</f>
        <v>1882500000</v>
      </c>
      <c r="M682" s="177" t="s">
        <v>52</v>
      </c>
    </row>
    <row r="683" spans="1:13" ht="28.5" customHeight="1">
      <c r="A683" s="291"/>
      <c r="B683" s="148">
        <v>10008</v>
      </c>
      <c r="C683" s="81"/>
      <c r="D683" s="82"/>
      <c r="E683" s="82"/>
      <c r="F683" s="83"/>
      <c r="G683" s="84"/>
      <c r="H683" s="82"/>
      <c r="I683" s="228"/>
      <c r="J683" s="192">
        <v>40451</v>
      </c>
      <c r="K683" s="87">
        <v>5500000</v>
      </c>
      <c r="L683" s="88">
        <f t="shared" si="93"/>
        <v>1888000000</v>
      </c>
      <c r="M683" s="177" t="s">
        <v>407</v>
      </c>
    </row>
    <row r="684" spans="1:13" ht="28.5" customHeight="1">
      <c r="A684" s="80"/>
      <c r="B684" s="150">
        <v>10008</v>
      </c>
      <c r="C684" s="81"/>
      <c r="D684" s="82"/>
      <c r="E684" s="82"/>
      <c r="F684" s="83"/>
      <c r="G684" s="84"/>
      <c r="H684" s="82"/>
      <c r="I684" s="228"/>
      <c r="J684" s="192">
        <v>40451</v>
      </c>
      <c r="K684" s="87">
        <v>-51741163</v>
      </c>
      <c r="L684" s="88">
        <f t="shared" si="93"/>
        <v>1836258837</v>
      </c>
      <c r="M684" s="177" t="s">
        <v>52</v>
      </c>
    </row>
    <row r="685" spans="1:13" ht="28.5" customHeight="1">
      <c r="A685" s="80"/>
      <c r="B685" s="150">
        <v>10008</v>
      </c>
      <c r="C685" s="81"/>
      <c r="D685" s="82"/>
      <c r="E685" s="82"/>
      <c r="F685" s="83"/>
      <c r="G685" s="84"/>
      <c r="H685" s="82"/>
      <c r="I685" s="228"/>
      <c r="J685" s="192">
        <v>40549</v>
      </c>
      <c r="K685" s="89">
        <v>-2282</v>
      </c>
      <c r="L685" s="88">
        <f t="shared" si="93"/>
        <v>1836256555</v>
      </c>
      <c r="M685" s="177" t="s">
        <v>52</v>
      </c>
    </row>
    <row r="686" spans="1:13" ht="28.5" customHeight="1">
      <c r="A686" s="80"/>
      <c r="B686" s="150">
        <v>10008</v>
      </c>
      <c r="C686" s="81"/>
      <c r="D686" s="82"/>
      <c r="E686" s="82"/>
      <c r="F686" s="83"/>
      <c r="G686" s="84"/>
      <c r="H686" s="82"/>
      <c r="I686" s="228"/>
      <c r="J686" s="192">
        <v>40632</v>
      </c>
      <c r="K686" s="89">
        <v>-2674</v>
      </c>
      <c r="L686" s="88">
        <f t="shared" si="93"/>
        <v>1836253881</v>
      </c>
      <c r="M686" s="177" t="s">
        <v>504</v>
      </c>
    </row>
    <row r="687" spans="1:13" ht="28.5" customHeight="1">
      <c r="A687" s="80"/>
      <c r="B687" s="148">
        <v>10008</v>
      </c>
      <c r="C687" s="81"/>
      <c r="D687" s="82"/>
      <c r="E687" s="82"/>
      <c r="F687" s="83"/>
      <c r="G687" s="99"/>
      <c r="H687" s="100"/>
      <c r="I687" s="221"/>
      <c r="J687" s="192">
        <v>40723</v>
      </c>
      <c r="K687" s="89">
        <v>-24616</v>
      </c>
      <c r="L687" s="88">
        <f t="shared" si="93"/>
        <v>1836229265</v>
      </c>
      <c r="M687" s="177" t="s">
        <v>504</v>
      </c>
    </row>
    <row r="688" spans="1:13" ht="28.5" customHeight="1">
      <c r="A688" s="90">
        <v>40053</v>
      </c>
      <c r="B688" s="185" t="s">
        <v>195</v>
      </c>
      <c r="C688" s="182" t="s">
        <v>86</v>
      </c>
      <c r="D688" s="194" t="s">
        <v>100</v>
      </c>
      <c r="E688" s="194" t="s">
        <v>12</v>
      </c>
      <c r="F688" s="106" t="s">
        <v>149</v>
      </c>
      <c r="G688" s="101">
        <v>300000</v>
      </c>
      <c r="H688" s="92" t="s">
        <v>72</v>
      </c>
      <c r="I688" s="228"/>
      <c r="J688" s="115">
        <v>40088</v>
      </c>
      <c r="K688" s="114">
        <v>70000</v>
      </c>
      <c r="L688" s="88">
        <f>G688+K688</f>
        <v>370000</v>
      </c>
      <c r="M688" s="181" t="s">
        <v>221</v>
      </c>
    </row>
    <row r="689" spans="1:13" ht="28.5" customHeight="1">
      <c r="A689" s="80"/>
      <c r="B689" s="238">
        <v>1000576</v>
      </c>
      <c r="C689" s="183"/>
      <c r="D689" s="195"/>
      <c r="E689" s="195"/>
      <c r="F689" s="107"/>
      <c r="G689" s="103"/>
      <c r="H689" s="82"/>
      <c r="I689" s="228"/>
      <c r="J689" s="192">
        <v>40177</v>
      </c>
      <c r="K689" s="87">
        <v>2680000</v>
      </c>
      <c r="L689" s="88">
        <f>L688+K689</f>
        <v>3050000</v>
      </c>
      <c r="M689" s="177" t="s">
        <v>300</v>
      </c>
    </row>
    <row r="690" spans="1:13" ht="28.5" customHeight="1">
      <c r="A690" s="80"/>
      <c r="B690" s="238">
        <v>1000576</v>
      </c>
      <c r="C690" s="183"/>
      <c r="D690" s="195"/>
      <c r="E690" s="195"/>
      <c r="F690" s="107"/>
      <c r="G690" s="103"/>
      <c r="H690" s="82"/>
      <c r="I690" s="228"/>
      <c r="J690" s="192">
        <v>40263</v>
      </c>
      <c r="K690" s="87">
        <v>350000</v>
      </c>
      <c r="L690" s="88">
        <f>L689+K690</f>
        <v>3400000</v>
      </c>
      <c r="M690" s="177" t="s">
        <v>52</v>
      </c>
    </row>
    <row r="691" spans="1:13" ht="28.5" customHeight="1">
      <c r="A691" s="80"/>
      <c r="B691" s="238">
        <v>1000576</v>
      </c>
      <c r="C691" s="183"/>
      <c r="D691" s="195"/>
      <c r="E691" s="110"/>
      <c r="F691" s="107"/>
      <c r="G691" s="103"/>
      <c r="H691" s="82"/>
      <c r="I691" s="228"/>
      <c r="J691" s="192">
        <v>40373</v>
      </c>
      <c r="K691" s="87">
        <v>-1900000</v>
      </c>
      <c r="L691" s="88">
        <f t="shared" ref="L691:L693" si="94">L690+K691</f>
        <v>1500000</v>
      </c>
      <c r="M691" s="177" t="s">
        <v>52</v>
      </c>
    </row>
    <row r="692" spans="1:13" ht="28.5" customHeight="1">
      <c r="A692" s="80"/>
      <c r="B692" s="238">
        <v>1000576</v>
      </c>
      <c r="C692" s="81"/>
      <c r="D692" s="82"/>
      <c r="E692" s="82"/>
      <c r="F692" s="83"/>
      <c r="G692" s="84"/>
      <c r="H692" s="82"/>
      <c r="I692" s="228"/>
      <c r="J692" s="192">
        <v>40451</v>
      </c>
      <c r="K692" s="87">
        <v>-1209889</v>
      </c>
      <c r="L692" s="88">
        <f t="shared" si="94"/>
        <v>290111</v>
      </c>
      <c r="M692" s="177" t="s">
        <v>52</v>
      </c>
    </row>
    <row r="693" spans="1:13" ht="28.5" customHeight="1">
      <c r="A693" s="111"/>
      <c r="B693" s="238">
        <v>1000576</v>
      </c>
      <c r="C693" s="112"/>
      <c r="D693" s="100"/>
      <c r="E693" s="100"/>
      <c r="F693" s="113"/>
      <c r="G693" s="99"/>
      <c r="H693" s="100"/>
      <c r="I693" s="235"/>
      <c r="J693" s="192">
        <v>40260</v>
      </c>
      <c r="K693" s="89">
        <v>-290111</v>
      </c>
      <c r="L693" s="88">
        <f t="shared" si="94"/>
        <v>0</v>
      </c>
      <c r="M693" s="181" t="s">
        <v>182</v>
      </c>
    </row>
    <row r="694" spans="1:13" ht="28.5" customHeight="1">
      <c r="A694" s="90">
        <v>40053</v>
      </c>
      <c r="B694" s="185" t="s">
        <v>196</v>
      </c>
      <c r="C694" s="182" t="s">
        <v>8</v>
      </c>
      <c r="D694" s="194" t="s">
        <v>77</v>
      </c>
      <c r="E694" s="194" t="s">
        <v>12</v>
      </c>
      <c r="F694" s="106" t="s">
        <v>149</v>
      </c>
      <c r="G694" s="101">
        <v>570000</v>
      </c>
      <c r="H694" s="92" t="s">
        <v>72</v>
      </c>
      <c r="I694" s="228"/>
      <c r="J694" s="115">
        <v>40088</v>
      </c>
      <c r="K694" s="114">
        <v>130000</v>
      </c>
      <c r="L694" s="88">
        <f>G694+K694</f>
        <v>700000</v>
      </c>
      <c r="M694" s="181" t="s">
        <v>221</v>
      </c>
    </row>
    <row r="695" spans="1:13" ht="28.5" customHeight="1">
      <c r="A695" s="80"/>
      <c r="B695" s="238">
        <v>1001011</v>
      </c>
      <c r="C695" s="183"/>
      <c r="D695" s="195"/>
      <c r="E695" s="195"/>
      <c r="F695" s="107"/>
      <c r="G695" s="103"/>
      <c r="H695" s="82"/>
      <c r="I695" s="228"/>
      <c r="J695" s="192">
        <v>40177</v>
      </c>
      <c r="K695" s="87">
        <v>-310000</v>
      </c>
      <c r="L695" s="88">
        <f>L694+K695</f>
        <v>390000</v>
      </c>
      <c r="M695" s="177" t="s">
        <v>300</v>
      </c>
    </row>
    <row r="696" spans="1:13" ht="28.5" customHeight="1">
      <c r="A696" s="80"/>
      <c r="B696" s="238">
        <v>1001011</v>
      </c>
      <c r="C696" s="183"/>
      <c r="D696" s="195"/>
      <c r="E696" s="195"/>
      <c r="F696" s="107"/>
      <c r="G696" s="103"/>
      <c r="H696" s="82"/>
      <c r="I696" s="228"/>
      <c r="J696" s="192">
        <v>40263</v>
      </c>
      <c r="K696" s="87">
        <v>2110000</v>
      </c>
      <c r="L696" s="88">
        <f>L695+K696</f>
        <v>2500000</v>
      </c>
      <c r="M696" s="177" t="s">
        <v>52</v>
      </c>
    </row>
    <row r="697" spans="1:13" ht="28.5" customHeight="1">
      <c r="A697" s="80"/>
      <c r="B697" s="238">
        <v>1001011</v>
      </c>
      <c r="C697" s="183"/>
      <c r="D697" s="195"/>
      <c r="E697" s="110"/>
      <c r="F697" s="107"/>
      <c r="G697" s="103"/>
      <c r="H697" s="82"/>
      <c r="I697" s="228"/>
      <c r="J697" s="192">
        <v>40373</v>
      </c>
      <c r="K697" s="87">
        <v>8300000</v>
      </c>
      <c r="L697" s="88">
        <f t="shared" ref="L697:L698" si="95">L696+K697</f>
        <v>10800000</v>
      </c>
      <c r="M697" s="177" t="s">
        <v>52</v>
      </c>
    </row>
    <row r="698" spans="1:13" ht="28.5" customHeight="1">
      <c r="A698" s="80"/>
      <c r="B698" s="150">
        <v>1001011</v>
      </c>
      <c r="C698" s="81"/>
      <c r="D698" s="82"/>
      <c r="E698" s="82"/>
      <c r="F698" s="83"/>
      <c r="G698" s="84"/>
      <c r="H698" s="82"/>
      <c r="I698" s="228"/>
      <c r="J698" s="192">
        <v>40451</v>
      </c>
      <c r="K698" s="87">
        <v>5301172</v>
      </c>
      <c r="L698" s="88">
        <f t="shared" si="95"/>
        <v>16101172</v>
      </c>
      <c r="M698" s="177" t="s">
        <v>52</v>
      </c>
    </row>
    <row r="699" spans="1:13" ht="28.5" customHeight="1">
      <c r="A699" s="80"/>
      <c r="B699" s="148">
        <v>1001011</v>
      </c>
      <c r="C699" s="81"/>
      <c r="D699" s="82"/>
      <c r="E699" s="82"/>
      <c r="F699" s="83"/>
      <c r="G699" s="84"/>
      <c r="H699" s="82"/>
      <c r="I699" s="228"/>
      <c r="J699" s="192">
        <v>40549</v>
      </c>
      <c r="K699" s="89">
        <v>-22</v>
      </c>
      <c r="L699" s="88">
        <f>L698+K699</f>
        <v>16101150</v>
      </c>
      <c r="M699" s="177" t="s">
        <v>52</v>
      </c>
    </row>
    <row r="700" spans="1:13" ht="28.5" customHeight="1">
      <c r="A700" s="80"/>
      <c r="B700" s="148">
        <v>1001011</v>
      </c>
      <c r="C700" s="81"/>
      <c r="D700" s="82"/>
      <c r="E700" s="82"/>
      <c r="F700" s="83"/>
      <c r="G700" s="84"/>
      <c r="H700" s="82"/>
      <c r="I700" s="228"/>
      <c r="J700" s="192">
        <v>40618</v>
      </c>
      <c r="K700" s="89">
        <v>-400000</v>
      </c>
      <c r="L700" s="88">
        <f>L699+K700</f>
        <v>15701150</v>
      </c>
      <c r="M700" s="181" t="s">
        <v>361</v>
      </c>
    </row>
    <row r="701" spans="1:13" ht="28.5" customHeight="1">
      <c r="A701" s="80"/>
      <c r="B701" s="148">
        <v>1001011</v>
      </c>
      <c r="C701" s="81"/>
      <c r="D701" s="82"/>
      <c r="E701" s="82"/>
      <c r="F701" s="83"/>
      <c r="G701" s="84"/>
      <c r="H701" s="82"/>
      <c r="I701" s="228"/>
      <c r="J701" s="192">
        <v>40632</v>
      </c>
      <c r="K701" s="89">
        <v>-25</v>
      </c>
      <c r="L701" s="88">
        <f>L700+K701</f>
        <v>15701125</v>
      </c>
      <c r="M701" s="177" t="s">
        <v>504</v>
      </c>
    </row>
    <row r="702" spans="1:13" ht="28.5" customHeight="1">
      <c r="A702" s="80"/>
      <c r="B702" s="148">
        <v>1001011</v>
      </c>
      <c r="C702" s="81"/>
      <c r="D702" s="82"/>
      <c r="E702" s="82"/>
      <c r="F702" s="83"/>
      <c r="G702" s="84"/>
      <c r="H702" s="82"/>
      <c r="I702" s="228"/>
      <c r="J702" s="192">
        <v>40646</v>
      </c>
      <c r="K702" s="89">
        <v>0</v>
      </c>
      <c r="L702" s="88">
        <f>L701+K702</f>
        <v>15701125</v>
      </c>
      <c r="M702" s="181" t="s">
        <v>361</v>
      </c>
    </row>
    <row r="703" spans="1:13" ht="28.5" customHeight="1">
      <c r="A703" s="80"/>
      <c r="B703" s="148">
        <v>1001011</v>
      </c>
      <c r="C703" s="81"/>
      <c r="D703" s="82"/>
      <c r="E703" s="82"/>
      <c r="F703" s="83"/>
      <c r="G703" s="84"/>
      <c r="H703" s="82"/>
      <c r="I703" s="228"/>
      <c r="J703" s="192">
        <v>40723</v>
      </c>
      <c r="K703" s="89">
        <v>-232</v>
      </c>
      <c r="L703" s="88">
        <f>L702+K703</f>
        <v>15700893</v>
      </c>
      <c r="M703" s="177" t="s">
        <v>504</v>
      </c>
    </row>
    <row r="704" spans="1:13" ht="28.5" customHeight="1">
      <c r="A704" s="90">
        <v>40058</v>
      </c>
      <c r="B704" s="185" t="s">
        <v>197</v>
      </c>
      <c r="C704" s="182" t="s">
        <v>177</v>
      </c>
      <c r="D704" s="194" t="s">
        <v>105</v>
      </c>
      <c r="E704" s="194" t="s">
        <v>12</v>
      </c>
      <c r="F704" s="106" t="s">
        <v>149</v>
      </c>
      <c r="G704" s="101">
        <v>560000</v>
      </c>
      <c r="H704" s="92" t="s">
        <v>72</v>
      </c>
      <c r="I704" s="236"/>
      <c r="J704" s="115">
        <v>40088</v>
      </c>
      <c r="K704" s="114">
        <v>130000</v>
      </c>
      <c r="L704" s="88">
        <f>G704+K704</f>
        <v>690000</v>
      </c>
      <c r="M704" s="181" t="s">
        <v>221</v>
      </c>
    </row>
    <row r="705" spans="1:13" ht="28.5" customHeight="1">
      <c r="A705" s="80"/>
      <c r="B705" s="238">
        <v>1001018</v>
      </c>
      <c r="C705" s="183"/>
      <c r="D705" s="195"/>
      <c r="E705" s="195"/>
      <c r="F705" s="107"/>
      <c r="G705" s="103"/>
      <c r="H705" s="82"/>
      <c r="I705" s="228"/>
      <c r="J705" s="192">
        <v>40177</v>
      </c>
      <c r="K705" s="87">
        <v>1040000</v>
      </c>
      <c r="L705" s="88">
        <f>L704+K705</f>
        <v>1730000</v>
      </c>
      <c r="M705" s="177" t="s">
        <v>300</v>
      </c>
    </row>
    <row r="706" spans="1:13" ht="28.5" customHeight="1">
      <c r="A706" s="80"/>
      <c r="B706" s="238">
        <v>1001018</v>
      </c>
      <c r="C706" s="183"/>
      <c r="D706" s="195"/>
      <c r="E706" s="195"/>
      <c r="F706" s="107"/>
      <c r="G706" s="103"/>
      <c r="H706" s="82"/>
      <c r="I706" s="228"/>
      <c r="J706" s="192">
        <v>40263</v>
      </c>
      <c r="K706" s="87">
        <v>-1680000</v>
      </c>
      <c r="L706" s="88">
        <f>L705+K706</f>
        <v>50000</v>
      </c>
      <c r="M706" s="177" t="s">
        <v>52</v>
      </c>
    </row>
    <row r="707" spans="1:13" ht="28.5" customHeight="1">
      <c r="A707" s="80"/>
      <c r="B707" s="238">
        <v>1001018</v>
      </c>
      <c r="C707" s="183"/>
      <c r="D707" s="195"/>
      <c r="E707" s="195"/>
      <c r="F707" s="107"/>
      <c r="G707" s="103"/>
      <c r="H707" s="82"/>
      <c r="I707" s="228"/>
      <c r="J707" s="192">
        <v>40310</v>
      </c>
      <c r="K707" s="89">
        <v>1260000</v>
      </c>
      <c r="L707" s="88">
        <f>L706+K707</f>
        <v>1310000</v>
      </c>
      <c r="M707" s="177" t="s">
        <v>52</v>
      </c>
    </row>
    <row r="708" spans="1:13" ht="28.5" customHeight="1">
      <c r="A708" s="80"/>
      <c r="B708" s="238">
        <v>1001018</v>
      </c>
      <c r="C708" s="183"/>
      <c r="D708" s="195"/>
      <c r="E708" s="110"/>
      <c r="F708" s="107"/>
      <c r="G708" s="103"/>
      <c r="H708" s="82"/>
      <c r="I708" s="228"/>
      <c r="J708" s="192">
        <v>40373</v>
      </c>
      <c r="K708" s="87">
        <v>-1110000</v>
      </c>
      <c r="L708" s="88">
        <f t="shared" ref="L708:L711" si="96">L707+K708</f>
        <v>200000</v>
      </c>
      <c r="M708" s="177" t="s">
        <v>52</v>
      </c>
    </row>
    <row r="709" spans="1:13" ht="28.5" customHeight="1">
      <c r="A709" s="291"/>
      <c r="B709" s="148">
        <v>1001018</v>
      </c>
      <c r="C709" s="81"/>
      <c r="D709" s="82"/>
      <c r="E709" s="82"/>
      <c r="F709" s="83"/>
      <c r="G709" s="84"/>
      <c r="H709" s="82"/>
      <c r="I709" s="228"/>
      <c r="J709" s="192">
        <v>40451</v>
      </c>
      <c r="K709" s="87">
        <v>100000</v>
      </c>
      <c r="L709" s="88">
        <f t="shared" si="96"/>
        <v>300000</v>
      </c>
      <c r="M709" s="177" t="s">
        <v>408</v>
      </c>
    </row>
    <row r="710" spans="1:13" ht="28.5" customHeight="1">
      <c r="A710" s="291"/>
      <c r="B710" s="150">
        <v>1001018</v>
      </c>
      <c r="C710" s="81"/>
      <c r="D710" s="82"/>
      <c r="E710" s="82"/>
      <c r="F710" s="83"/>
      <c r="G710" s="84"/>
      <c r="H710" s="82"/>
      <c r="I710" s="228"/>
      <c r="J710" s="192">
        <v>40451</v>
      </c>
      <c r="K710" s="87">
        <v>-9889</v>
      </c>
      <c r="L710" s="88">
        <f t="shared" si="96"/>
        <v>290111</v>
      </c>
      <c r="M710" s="177" t="s">
        <v>52</v>
      </c>
    </row>
    <row r="711" spans="1:13" ht="28.5" customHeight="1">
      <c r="A711" s="111"/>
      <c r="B711" s="152">
        <v>1001018</v>
      </c>
      <c r="C711" s="112"/>
      <c r="D711" s="100"/>
      <c r="E711" s="100"/>
      <c r="F711" s="113"/>
      <c r="G711" s="99"/>
      <c r="H711" s="100"/>
      <c r="I711" s="221"/>
      <c r="J711" s="192">
        <v>40723</v>
      </c>
      <c r="K711" s="87">
        <v>-3</v>
      </c>
      <c r="L711" s="88">
        <f t="shared" si="96"/>
        <v>290108</v>
      </c>
      <c r="M711" s="177" t="s">
        <v>504</v>
      </c>
    </row>
    <row r="712" spans="1:13" ht="28.5" customHeight="1">
      <c r="A712" s="297" t="s">
        <v>368</v>
      </c>
      <c r="B712" s="185" t="s">
        <v>367</v>
      </c>
      <c r="C712" s="182" t="s">
        <v>15</v>
      </c>
      <c r="D712" s="194" t="s">
        <v>119</v>
      </c>
      <c r="E712" s="194" t="s">
        <v>12</v>
      </c>
      <c r="F712" s="106" t="s">
        <v>149</v>
      </c>
      <c r="G712" s="101">
        <v>6000000</v>
      </c>
      <c r="H712" s="92" t="s">
        <v>72</v>
      </c>
      <c r="I712" s="228">
        <v>10</v>
      </c>
      <c r="J712" s="115">
        <v>40088</v>
      </c>
      <c r="K712" s="114">
        <v>1310000</v>
      </c>
      <c r="L712" s="88">
        <f>G712+K712</f>
        <v>7310000</v>
      </c>
      <c r="M712" s="181" t="s">
        <v>221</v>
      </c>
    </row>
    <row r="713" spans="1:13" ht="28.5" customHeight="1">
      <c r="A713" s="298"/>
      <c r="B713" s="238">
        <v>10354</v>
      </c>
      <c r="C713" s="183"/>
      <c r="D713" s="195"/>
      <c r="E713" s="195"/>
      <c r="F713" s="107"/>
      <c r="G713" s="103"/>
      <c r="H713" s="82"/>
      <c r="I713" s="228"/>
      <c r="J713" s="192">
        <v>40177</v>
      </c>
      <c r="K713" s="87">
        <v>-3390000</v>
      </c>
      <c r="L713" s="88">
        <f>L712+K713</f>
        <v>3920000</v>
      </c>
      <c r="M713" s="177" t="s">
        <v>300</v>
      </c>
    </row>
    <row r="714" spans="1:13" ht="28.5" customHeight="1">
      <c r="A714" s="80"/>
      <c r="B714" s="238">
        <v>10354</v>
      </c>
      <c r="C714" s="183"/>
      <c r="D714" s="195"/>
      <c r="E714" s="195"/>
      <c r="F714" s="107"/>
      <c r="G714" s="103"/>
      <c r="H714" s="82"/>
      <c r="I714" s="228"/>
      <c r="J714" s="192">
        <v>40263</v>
      </c>
      <c r="K714" s="87">
        <v>410000</v>
      </c>
      <c r="L714" s="88">
        <f>L713+K714</f>
        <v>4330000</v>
      </c>
      <c r="M714" s="177" t="s">
        <v>52</v>
      </c>
    </row>
    <row r="715" spans="1:13" ht="28.5" customHeight="1">
      <c r="A715" s="80"/>
      <c r="B715" s="238">
        <v>10354</v>
      </c>
      <c r="C715" s="183"/>
      <c r="D715" s="195"/>
      <c r="E715" s="110"/>
      <c r="F715" s="107"/>
      <c r="G715" s="103"/>
      <c r="H715" s="82"/>
      <c r="I715" s="228"/>
      <c r="J715" s="192">
        <v>40373</v>
      </c>
      <c r="K715" s="87">
        <v>-730000</v>
      </c>
      <c r="L715" s="88">
        <f t="shared" ref="L715:L717" si="97">L714+K715</f>
        <v>3600000</v>
      </c>
      <c r="M715" s="177" t="s">
        <v>52</v>
      </c>
    </row>
    <row r="716" spans="1:13" ht="28.5" customHeight="1">
      <c r="A716" s="80"/>
      <c r="B716" s="238">
        <v>10354</v>
      </c>
      <c r="C716" s="183"/>
      <c r="D716" s="195"/>
      <c r="E716" s="110"/>
      <c r="F716" s="107"/>
      <c r="G716" s="103"/>
      <c r="H716" s="82"/>
      <c r="I716" s="228"/>
      <c r="J716" s="192">
        <v>40436</v>
      </c>
      <c r="K716" s="87">
        <v>4700000</v>
      </c>
      <c r="L716" s="88">
        <f t="shared" si="97"/>
        <v>8300000</v>
      </c>
      <c r="M716" s="177" t="s">
        <v>361</v>
      </c>
    </row>
    <row r="717" spans="1:13" ht="28.5" customHeight="1">
      <c r="A717" s="80"/>
      <c r="B717" s="150">
        <v>10354</v>
      </c>
      <c r="C717" s="81"/>
      <c r="D717" s="82"/>
      <c r="E717" s="82"/>
      <c r="F717" s="83"/>
      <c r="G717" s="84"/>
      <c r="H717" s="82"/>
      <c r="I717" s="228"/>
      <c r="J717" s="192">
        <v>40451</v>
      </c>
      <c r="K717" s="87">
        <v>117764</v>
      </c>
      <c r="L717" s="88">
        <f t="shared" si="97"/>
        <v>8417764</v>
      </c>
      <c r="M717" s="177" t="s">
        <v>52</v>
      </c>
    </row>
    <row r="718" spans="1:13" ht="28.5" customHeight="1">
      <c r="A718" s="80"/>
      <c r="B718" s="148">
        <v>10354</v>
      </c>
      <c r="C718" s="81"/>
      <c r="D718" s="82"/>
      <c r="E718" s="82"/>
      <c r="F718" s="83"/>
      <c r="G718" s="84"/>
      <c r="H718" s="82"/>
      <c r="I718" s="228"/>
      <c r="J718" s="192">
        <v>40498</v>
      </c>
      <c r="K718" s="89">
        <v>800000</v>
      </c>
      <c r="L718" s="88">
        <f>L717+K718</f>
        <v>9217764</v>
      </c>
      <c r="M718" s="177" t="s">
        <v>361</v>
      </c>
    </row>
    <row r="719" spans="1:13" ht="28.5" customHeight="1">
      <c r="A719" s="80"/>
      <c r="B719" s="148">
        <v>10354</v>
      </c>
      <c r="C719" s="81"/>
      <c r="D719" s="82"/>
      <c r="E719" s="82"/>
      <c r="F719" s="83"/>
      <c r="G719" s="84"/>
      <c r="H719" s="82"/>
      <c r="I719" s="228"/>
      <c r="J719" s="192">
        <v>40527</v>
      </c>
      <c r="K719" s="89">
        <v>2700000</v>
      </c>
      <c r="L719" s="88">
        <f t="shared" ref="L719" si="98">L718+K719</f>
        <v>11917764</v>
      </c>
      <c r="M719" s="177" t="s">
        <v>52</v>
      </c>
    </row>
    <row r="720" spans="1:13" ht="28.5" customHeight="1">
      <c r="A720" s="80"/>
      <c r="B720" s="148">
        <v>10354</v>
      </c>
      <c r="C720" s="81"/>
      <c r="D720" s="82"/>
      <c r="E720" s="82"/>
      <c r="F720" s="83"/>
      <c r="G720" s="84"/>
      <c r="H720" s="82"/>
      <c r="I720" s="228"/>
      <c r="J720" s="192">
        <v>40549</v>
      </c>
      <c r="K720" s="89">
        <v>-17</v>
      </c>
      <c r="L720" s="88">
        <f t="shared" ref="L720:L727" si="99">L719+K720</f>
        <v>11917747</v>
      </c>
      <c r="M720" s="177" t="s">
        <v>52</v>
      </c>
    </row>
    <row r="721" spans="1:13" ht="28.5" customHeight="1">
      <c r="A721" s="80"/>
      <c r="B721" s="148">
        <v>10354</v>
      </c>
      <c r="C721" s="81"/>
      <c r="D721" s="82"/>
      <c r="E721" s="82"/>
      <c r="F721" s="83"/>
      <c r="G721" s="84"/>
      <c r="H721" s="82"/>
      <c r="I721" s="228"/>
      <c r="J721" s="192">
        <v>40556</v>
      </c>
      <c r="K721" s="89">
        <v>700000</v>
      </c>
      <c r="L721" s="88">
        <f t="shared" si="99"/>
        <v>12617747</v>
      </c>
      <c r="M721" s="177" t="s">
        <v>361</v>
      </c>
    </row>
    <row r="722" spans="1:13" ht="28.5" customHeight="1">
      <c r="A722" s="80"/>
      <c r="B722" s="148">
        <v>10354</v>
      </c>
      <c r="C722" s="81"/>
      <c r="D722" s="82"/>
      <c r="E722" s="82"/>
      <c r="F722" s="83"/>
      <c r="G722" s="84"/>
      <c r="H722" s="82"/>
      <c r="I722" s="228"/>
      <c r="J722" s="192">
        <v>40590</v>
      </c>
      <c r="K722" s="89">
        <v>1800000</v>
      </c>
      <c r="L722" s="88">
        <f t="shared" si="99"/>
        <v>14417747</v>
      </c>
      <c r="M722" s="177" t="s">
        <v>361</v>
      </c>
    </row>
    <row r="723" spans="1:13" ht="28.5" customHeight="1">
      <c r="A723" s="80"/>
      <c r="B723" s="148">
        <v>10354</v>
      </c>
      <c r="C723" s="81"/>
      <c r="D723" s="82"/>
      <c r="E723" s="82"/>
      <c r="F723" s="83"/>
      <c r="G723" s="84"/>
      <c r="H723" s="82"/>
      <c r="I723" s="228"/>
      <c r="J723" s="192">
        <v>40632</v>
      </c>
      <c r="K723" s="89">
        <v>-19</v>
      </c>
      <c r="L723" s="88">
        <f t="shared" si="99"/>
        <v>14417728</v>
      </c>
      <c r="M723" s="177" t="s">
        <v>504</v>
      </c>
    </row>
    <row r="724" spans="1:13" ht="28.5" customHeight="1">
      <c r="A724" s="80"/>
      <c r="B724" s="148">
        <v>10354</v>
      </c>
      <c r="C724" s="81"/>
      <c r="D724" s="82"/>
      <c r="E724" s="82"/>
      <c r="F724" s="83"/>
      <c r="G724" s="84"/>
      <c r="H724" s="82"/>
      <c r="I724" s="228"/>
      <c r="J724" s="192">
        <v>40646</v>
      </c>
      <c r="K724" s="89">
        <v>300000</v>
      </c>
      <c r="L724" s="88">
        <f t="shared" si="99"/>
        <v>14717728</v>
      </c>
      <c r="M724" s="177" t="s">
        <v>361</v>
      </c>
    </row>
    <row r="725" spans="1:13" ht="28.5" customHeight="1">
      <c r="A725" s="80"/>
      <c r="B725" s="148">
        <v>10354</v>
      </c>
      <c r="C725" s="81"/>
      <c r="D725" s="82"/>
      <c r="E725" s="82"/>
      <c r="F725" s="83"/>
      <c r="G725" s="84"/>
      <c r="H725" s="82"/>
      <c r="I725" s="228"/>
      <c r="J725" s="192">
        <v>40723</v>
      </c>
      <c r="K725" s="89">
        <v>-189</v>
      </c>
      <c r="L725" s="88">
        <f t="shared" si="99"/>
        <v>14717539</v>
      </c>
      <c r="M725" s="177" t="s">
        <v>504</v>
      </c>
    </row>
    <row r="726" spans="1:13" ht="28.5" customHeight="1">
      <c r="A726" s="80"/>
      <c r="B726" s="148">
        <v>10354</v>
      </c>
      <c r="C726" s="81"/>
      <c r="D726" s="82"/>
      <c r="E726" s="82"/>
      <c r="F726" s="83"/>
      <c r="G726" s="84"/>
      <c r="H726" s="82"/>
      <c r="I726" s="228"/>
      <c r="J726" s="192">
        <v>40771</v>
      </c>
      <c r="K726" s="89">
        <v>300000</v>
      </c>
      <c r="L726" s="88">
        <f t="shared" si="99"/>
        <v>15017539</v>
      </c>
      <c r="M726" s="177" t="s">
        <v>361</v>
      </c>
    </row>
    <row r="727" spans="1:13" ht="28.5" customHeight="1">
      <c r="A727" s="80"/>
      <c r="B727" s="148">
        <v>10354</v>
      </c>
      <c r="C727" s="81"/>
      <c r="D727" s="82"/>
      <c r="E727" s="82"/>
      <c r="F727" s="83"/>
      <c r="G727" s="84"/>
      <c r="H727" s="82"/>
      <c r="I727" s="228"/>
      <c r="J727" s="192">
        <v>40801</v>
      </c>
      <c r="K727" s="89">
        <v>100000</v>
      </c>
      <c r="L727" s="88">
        <f t="shared" si="99"/>
        <v>15117539</v>
      </c>
      <c r="M727" s="177" t="s">
        <v>361</v>
      </c>
    </row>
    <row r="728" spans="1:13" ht="28.5" customHeight="1">
      <c r="A728" s="80"/>
      <c r="B728" s="148">
        <v>10354</v>
      </c>
      <c r="C728" s="81"/>
      <c r="D728" s="82"/>
      <c r="E728" s="82"/>
      <c r="F728" s="83"/>
      <c r="G728" s="84"/>
      <c r="H728" s="82"/>
      <c r="I728" s="228"/>
      <c r="J728" s="192">
        <v>40830</v>
      </c>
      <c r="K728" s="89">
        <v>100000</v>
      </c>
      <c r="L728" s="88">
        <f t="shared" ref="L728" si="100">L727+K728</f>
        <v>15217539</v>
      </c>
      <c r="M728" s="177" t="s">
        <v>361</v>
      </c>
    </row>
    <row r="729" spans="1:13" ht="28.5" customHeight="1">
      <c r="A729" s="90">
        <v>40065</v>
      </c>
      <c r="B729" s="185" t="s">
        <v>198</v>
      </c>
      <c r="C729" s="182" t="s">
        <v>201</v>
      </c>
      <c r="D729" s="194" t="s">
        <v>121</v>
      </c>
      <c r="E729" s="194" t="s">
        <v>12</v>
      </c>
      <c r="F729" s="106" t="s">
        <v>149</v>
      </c>
      <c r="G729" s="101">
        <v>1250000</v>
      </c>
      <c r="H729" s="92" t="s">
        <v>72</v>
      </c>
      <c r="I729" s="220"/>
      <c r="J729" s="115">
        <v>40088</v>
      </c>
      <c r="K729" s="114">
        <v>280000</v>
      </c>
      <c r="L729" s="88">
        <f>G729+K729</f>
        <v>1530000</v>
      </c>
      <c r="M729" s="181" t="s">
        <v>221</v>
      </c>
    </row>
    <row r="730" spans="1:13" ht="28.5" customHeight="1">
      <c r="A730" s="80"/>
      <c r="B730" s="238">
        <v>1000890</v>
      </c>
      <c r="C730" s="183"/>
      <c r="D730" s="195"/>
      <c r="E730" s="195"/>
      <c r="F730" s="107"/>
      <c r="G730" s="103"/>
      <c r="H730" s="82"/>
      <c r="I730" s="228"/>
      <c r="J730" s="192">
        <v>40177</v>
      </c>
      <c r="K730" s="87">
        <v>-750000</v>
      </c>
      <c r="L730" s="88">
        <f>L729+K730</f>
        <v>780000</v>
      </c>
      <c r="M730" s="177" t="s">
        <v>300</v>
      </c>
    </row>
    <row r="731" spans="1:13" ht="28.5" customHeight="1">
      <c r="A731" s="80"/>
      <c r="B731" s="238">
        <v>1000890</v>
      </c>
      <c r="C731" s="183"/>
      <c r="D731" s="195"/>
      <c r="E731" s="195"/>
      <c r="F731" s="107"/>
      <c r="G731" s="103"/>
      <c r="H731" s="82"/>
      <c r="I731" s="228"/>
      <c r="J731" s="192">
        <v>40263</v>
      </c>
      <c r="K731" s="87">
        <v>120000</v>
      </c>
      <c r="L731" s="88">
        <f>L730+K731</f>
        <v>900000</v>
      </c>
      <c r="M731" s="177" t="s">
        <v>52</v>
      </c>
    </row>
    <row r="732" spans="1:13" ht="28.5" customHeight="1">
      <c r="A732" s="80"/>
      <c r="B732" s="238">
        <v>1000890</v>
      </c>
      <c r="C732" s="183"/>
      <c r="D732" s="195"/>
      <c r="E732" s="110"/>
      <c r="F732" s="107"/>
      <c r="G732" s="103"/>
      <c r="H732" s="82"/>
      <c r="I732" s="228"/>
      <c r="J732" s="192">
        <v>40373</v>
      </c>
      <c r="K732" s="87">
        <v>-300000</v>
      </c>
      <c r="L732" s="88">
        <f t="shared" ref="L732:L736" si="101">L731+K732</f>
        <v>600000</v>
      </c>
      <c r="M732" s="177" t="s">
        <v>52</v>
      </c>
    </row>
    <row r="733" spans="1:13" ht="28.5" customHeight="1">
      <c r="A733" s="80"/>
      <c r="B733" s="150">
        <v>1000890</v>
      </c>
      <c r="C733" s="81"/>
      <c r="D733" s="82"/>
      <c r="E733" s="82"/>
      <c r="F733" s="83"/>
      <c r="G733" s="84"/>
      <c r="H733" s="82"/>
      <c r="I733" s="228"/>
      <c r="J733" s="192">
        <v>40451</v>
      </c>
      <c r="K733" s="87">
        <v>270334</v>
      </c>
      <c r="L733" s="88">
        <f t="shared" si="101"/>
        <v>870334</v>
      </c>
      <c r="M733" s="177" t="s">
        <v>52</v>
      </c>
    </row>
    <row r="734" spans="1:13" ht="28.5" customHeight="1">
      <c r="A734" s="80"/>
      <c r="B734" s="150">
        <v>1000890</v>
      </c>
      <c r="C734" s="81"/>
      <c r="D734" s="82"/>
      <c r="E734" s="82"/>
      <c r="F734" s="83"/>
      <c r="G734" s="84"/>
      <c r="H734" s="82"/>
      <c r="I734" s="228"/>
      <c r="J734" s="192">
        <v>40549</v>
      </c>
      <c r="K734" s="89">
        <v>-1</v>
      </c>
      <c r="L734" s="88">
        <f t="shared" si="101"/>
        <v>870333</v>
      </c>
      <c r="M734" s="177" t="s">
        <v>52</v>
      </c>
    </row>
    <row r="735" spans="1:13" ht="28.5" customHeight="1">
      <c r="A735" s="80"/>
      <c r="B735" s="150">
        <v>1000890</v>
      </c>
      <c r="C735" s="81"/>
      <c r="D735" s="82"/>
      <c r="E735" s="82"/>
      <c r="F735" s="83"/>
      <c r="G735" s="84"/>
      <c r="H735" s="82"/>
      <c r="I735" s="228"/>
      <c r="J735" s="192">
        <v>40632</v>
      </c>
      <c r="K735" s="89">
        <v>-1</v>
      </c>
      <c r="L735" s="88">
        <f t="shared" si="101"/>
        <v>870332</v>
      </c>
      <c r="M735" s="177" t="s">
        <v>504</v>
      </c>
    </row>
    <row r="736" spans="1:13" ht="28.5" customHeight="1">
      <c r="A736" s="80"/>
      <c r="B736" s="148">
        <v>1000890</v>
      </c>
      <c r="C736" s="81"/>
      <c r="D736" s="82"/>
      <c r="E736" s="82"/>
      <c r="F736" s="83"/>
      <c r="G736" s="99"/>
      <c r="H736" s="100"/>
      <c r="I736" s="221"/>
      <c r="J736" s="192">
        <v>40723</v>
      </c>
      <c r="K736" s="89">
        <v>-5</v>
      </c>
      <c r="L736" s="88">
        <f t="shared" si="101"/>
        <v>870327</v>
      </c>
      <c r="M736" s="177" t="s">
        <v>504</v>
      </c>
    </row>
    <row r="737" spans="1:13" ht="28.5" customHeight="1">
      <c r="A737" s="90">
        <v>40065</v>
      </c>
      <c r="B737" s="185" t="s">
        <v>199</v>
      </c>
      <c r="C737" s="182" t="s">
        <v>202</v>
      </c>
      <c r="D737" s="194" t="s">
        <v>101</v>
      </c>
      <c r="E737" s="194" t="s">
        <v>12</v>
      </c>
      <c r="F737" s="106" t="s">
        <v>149</v>
      </c>
      <c r="G737" s="101">
        <v>114220000</v>
      </c>
      <c r="H737" s="92" t="s">
        <v>72</v>
      </c>
      <c r="I737" s="228"/>
      <c r="J737" s="115">
        <v>40088</v>
      </c>
      <c r="K737" s="114">
        <v>24920000</v>
      </c>
      <c r="L737" s="88">
        <f>G737+K737</f>
        <v>139140000</v>
      </c>
      <c r="M737" s="181" t="s">
        <v>221</v>
      </c>
    </row>
    <row r="738" spans="1:13" ht="28.5" customHeight="1">
      <c r="A738" s="80"/>
      <c r="B738" s="238">
        <v>10305</v>
      </c>
      <c r="C738" s="183"/>
      <c r="D738" s="195"/>
      <c r="E738" s="195"/>
      <c r="F738" s="107"/>
      <c r="G738" s="103"/>
      <c r="H738" s="82"/>
      <c r="I738" s="228"/>
      <c r="J738" s="192">
        <v>40177</v>
      </c>
      <c r="K738" s="87">
        <v>49410000</v>
      </c>
      <c r="L738" s="88">
        <f>L737+K738</f>
        <v>188550000</v>
      </c>
      <c r="M738" s="177" t="s">
        <v>300</v>
      </c>
    </row>
    <row r="739" spans="1:13" ht="28.5" customHeight="1">
      <c r="A739" s="80"/>
      <c r="B739" s="238">
        <v>10305</v>
      </c>
      <c r="C739" s="183"/>
      <c r="D739" s="195"/>
      <c r="E739" s="195"/>
      <c r="F739" s="107"/>
      <c r="G739" s="103"/>
      <c r="H739" s="82"/>
      <c r="I739" s="228"/>
      <c r="J739" s="192">
        <v>40263</v>
      </c>
      <c r="K739" s="87">
        <v>41830000</v>
      </c>
      <c r="L739" s="88">
        <f>L738+K739</f>
        <v>230380000</v>
      </c>
      <c r="M739" s="177" t="s">
        <v>52</v>
      </c>
    </row>
    <row r="740" spans="1:13" ht="28.5" customHeight="1">
      <c r="A740" s="80"/>
      <c r="B740" s="238">
        <v>10305</v>
      </c>
      <c r="C740" s="183"/>
      <c r="D740" s="195"/>
      <c r="E740" s="110"/>
      <c r="F740" s="107"/>
      <c r="G740" s="103"/>
      <c r="H740" s="82"/>
      <c r="I740" s="228"/>
      <c r="J740" s="192">
        <v>40373</v>
      </c>
      <c r="K740" s="87">
        <v>-85780000</v>
      </c>
      <c r="L740" s="88">
        <f t="shared" ref="L740:L744" si="102">L739+K740</f>
        <v>144600000</v>
      </c>
      <c r="M740" s="177" t="s">
        <v>52</v>
      </c>
    </row>
    <row r="741" spans="1:13" ht="28.5" customHeight="1">
      <c r="A741" s="80"/>
      <c r="B741" s="150">
        <v>10305</v>
      </c>
      <c r="C741" s="81"/>
      <c r="D741" s="82"/>
      <c r="E741" s="82"/>
      <c r="F741" s="83"/>
      <c r="G741" s="84"/>
      <c r="H741" s="82"/>
      <c r="I741" s="228"/>
      <c r="J741" s="192">
        <v>40451</v>
      </c>
      <c r="K741" s="87">
        <v>36574444</v>
      </c>
      <c r="L741" s="88">
        <f t="shared" si="102"/>
        <v>181174444</v>
      </c>
      <c r="M741" s="177" t="s">
        <v>52</v>
      </c>
    </row>
    <row r="742" spans="1:13" ht="28.5" customHeight="1">
      <c r="A742" s="80"/>
      <c r="B742" s="150">
        <v>10305</v>
      </c>
      <c r="C742" s="81"/>
      <c r="D742" s="82"/>
      <c r="E742" s="82"/>
      <c r="F742" s="83"/>
      <c r="G742" s="84"/>
      <c r="H742" s="82"/>
      <c r="I742" s="228"/>
      <c r="J742" s="192">
        <v>40549</v>
      </c>
      <c r="K742" s="89">
        <v>-160</v>
      </c>
      <c r="L742" s="88">
        <f t="shared" si="102"/>
        <v>181174284</v>
      </c>
      <c r="M742" s="177" t="s">
        <v>52</v>
      </c>
    </row>
    <row r="743" spans="1:13" ht="28.5" customHeight="1">
      <c r="A743" s="80"/>
      <c r="B743" s="150">
        <v>10305</v>
      </c>
      <c r="C743" s="81"/>
      <c r="D743" s="82"/>
      <c r="E743" s="82"/>
      <c r="F743" s="83"/>
      <c r="G743" s="84"/>
      <c r="H743" s="82"/>
      <c r="I743" s="228"/>
      <c r="J743" s="192">
        <v>40632</v>
      </c>
      <c r="K743" s="89">
        <v>-172</v>
      </c>
      <c r="L743" s="88">
        <f t="shared" si="102"/>
        <v>181174112</v>
      </c>
      <c r="M743" s="177" t="s">
        <v>504</v>
      </c>
    </row>
    <row r="744" spans="1:13" ht="28.5" customHeight="1">
      <c r="A744" s="80"/>
      <c r="B744" s="148">
        <v>10305</v>
      </c>
      <c r="C744" s="81"/>
      <c r="D744" s="82"/>
      <c r="E744" s="82"/>
      <c r="F744" s="83"/>
      <c r="G744" s="99"/>
      <c r="H744" s="100"/>
      <c r="I744" s="221"/>
      <c r="J744" s="192">
        <v>40723</v>
      </c>
      <c r="K744" s="89">
        <v>-1431</v>
      </c>
      <c r="L744" s="88">
        <f t="shared" si="102"/>
        <v>181172681</v>
      </c>
      <c r="M744" s="177" t="s">
        <v>504</v>
      </c>
    </row>
    <row r="745" spans="1:13" ht="28.5" customHeight="1">
      <c r="A745" s="90">
        <v>40065</v>
      </c>
      <c r="B745" s="185" t="s">
        <v>200</v>
      </c>
      <c r="C745" s="182" t="s">
        <v>203</v>
      </c>
      <c r="D745" s="194" t="s">
        <v>11</v>
      </c>
      <c r="E745" s="194" t="s">
        <v>12</v>
      </c>
      <c r="F745" s="106" t="s">
        <v>149</v>
      </c>
      <c r="G745" s="101">
        <v>4350000</v>
      </c>
      <c r="H745" s="92" t="s">
        <v>72</v>
      </c>
      <c r="I745" s="228"/>
      <c r="J745" s="115">
        <v>40088</v>
      </c>
      <c r="K745" s="114">
        <v>950000</v>
      </c>
      <c r="L745" s="88">
        <f>G745+K745</f>
        <v>5300000</v>
      </c>
      <c r="M745" s="181" t="s">
        <v>221</v>
      </c>
    </row>
    <row r="746" spans="1:13" ht="28.5" customHeight="1">
      <c r="A746" s="80"/>
      <c r="B746" s="238">
        <v>1000483</v>
      </c>
      <c r="C746" s="183"/>
      <c r="D746" s="195"/>
      <c r="E746" s="195"/>
      <c r="F746" s="107"/>
      <c r="G746" s="103"/>
      <c r="H746" s="82"/>
      <c r="I746" s="228"/>
      <c r="J746" s="192">
        <v>40177</v>
      </c>
      <c r="K746" s="87">
        <v>5700000</v>
      </c>
      <c r="L746" s="88">
        <f>L745+K746</f>
        <v>11000000</v>
      </c>
      <c r="M746" s="177" t="s">
        <v>300</v>
      </c>
    </row>
    <row r="747" spans="1:13" ht="28.5" customHeight="1">
      <c r="A747" s="80"/>
      <c r="B747" s="238">
        <v>1000483</v>
      </c>
      <c r="C747" s="183"/>
      <c r="D747" s="195"/>
      <c r="E747" s="195"/>
      <c r="F747" s="107"/>
      <c r="G747" s="103"/>
      <c r="H747" s="82"/>
      <c r="I747" s="228"/>
      <c r="J747" s="192">
        <v>40263</v>
      </c>
      <c r="K747" s="87">
        <v>740000</v>
      </c>
      <c r="L747" s="88">
        <f>L746+K747</f>
        <v>11740000</v>
      </c>
      <c r="M747" s="177" t="s">
        <v>52</v>
      </c>
    </row>
    <row r="748" spans="1:13" ht="28.5" customHeight="1">
      <c r="A748" s="80"/>
      <c r="B748" s="238">
        <v>1000483</v>
      </c>
      <c r="C748" s="183"/>
      <c r="D748" s="195"/>
      <c r="E748" s="110"/>
      <c r="F748" s="107"/>
      <c r="G748" s="103"/>
      <c r="H748" s="82"/>
      <c r="I748" s="228"/>
      <c r="J748" s="192">
        <v>40373</v>
      </c>
      <c r="K748" s="87">
        <v>-1440000</v>
      </c>
      <c r="L748" s="88">
        <f t="shared" ref="L748:L752" si="103">L747+K748</f>
        <v>10300000</v>
      </c>
      <c r="M748" s="177" t="s">
        <v>52</v>
      </c>
    </row>
    <row r="749" spans="1:13" ht="28.5" customHeight="1">
      <c r="A749" s="80"/>
      <c r="B749" s="150">
        <v>1000483</v>
      </c>
      <c r="C749" s="81"/>
      <c r="D749" s="82"/>
      <c r="E749" s="82"/>
      <c r="F749" s="83"/>
      <c r="G749" s="84"/>
      <c r="H749" s="82"/>
      <c r="I749" s="228"/>
      <c r="J749" s="192">
        <v>40451</v>
      </c>
      <c r="K749" s="87">
        <v>-6673610</v>
      </c>
      <c r="L749" s="88">
        <f t="shared" si="103"/>
        <v>3626390</v>
      </c>
      <c r="M749" s="177" t="s">
        <v>52</v>
      </c>
    </row>
    <row r="750" spans="1:13" ht="28.5" customHeight="1">
      <c r="A750" s="80"/>
      <c r="B750" s="150">
        <v>1000483</v>
      </c>
      <c r="C750" s="81"/>
      <c r="D750" s="82"/>
      <c r="E750" s="82"/>
      <c r="F750" s="83"/>
      <c r="G750" s="84"/>
      <c r="H750" s="82"/>
      <c r="I750" s="228"/>
      <c r="J750" s="192">
        <v>40549</v>
      </c>
      <c r="K750" s="89">
        <v>-5</v>
      </c>
      <c r="L750" s="88">
        <f t="shared" si="103"/>
        <v>3626385</v>
      </c>
      <c r="M750" s="177" t="s">
        <v>52</v>
      </c>
    </row>
    <row r="751" spans="1:13" ht="28.5" customHeight="1">
      <c r="A751" s="80"/>
      <c r="B751" s="150">
        <v>1000483</v>
      </c>
      <c r="C751" s="81"/>
      <c r="D751" s="82"/>
      <c r="E751" s="82"/>
      <c r="F751" s="83"/>
      <c r="G751" s="84"/>
      <c r="H751" s="82"/>
      <c r="I751" s="228"/>
      <c r="J751" s="192">
        <v>40632</v>
      </c>
      <c r="K751" s="89">
        <v>-6</v>
      </c>
      <c r="L751" s="88">
        <f t="shared" si="103"/>
        <v>3626379</v>
      </c>
      <c r="M751" s="177" t="s">
        <v>504</v>
      </c>
    </row>
    <row r="752" spans="1:13" ht="28.5" customHeight="1">
      <c r="A752" s="80"/>
      <c r="B752" s="148">
        <v>1000483</v>
      </c>
      <c r="C752" s="81"/>
      <c r="D752" s="82"/>
      <c r="E752" s="82"/>
      <c r="F752" s="83"/>
      <c r="G752" s="99"/>
      <c r="H752" s="100"/>
      <c r="I752" s="221"/>
      <c r="J752" s="192">
        <v>40723</v>
      </c>
      <c r="K752" s="89">
        <v>-52</v>
      </c>
      <c r="L752" s="88">
        <f t="shared" si="103"/>
        <v>3626327</v>
      </c>
      <c r="M752" s="177" t="s">
        <v>504</v>
      </c>
    </row>
    <row r="753" spans="1:13" ht="28.5" customHeight="1">
      <c r="A753" s="90">
        <v>40067</v>
      </c>
      <c r="B753" s="185" t="s">
        <v>204</v>
      </c>
      <c r="C753" s="182" t="s">
        <v>93</v>
      </c>
      <c r="D753" s="194" t="s">
        <v>111</v>
      </c>
      <c r="E753" s="194" t="s">
        <v>12</v>
      </c>
      <c r="F753" s="106" t="s">
        <v>149</v>
      </c>
      <c r="G753" s="101">
        <v>2070000</v>
      </c>
      <c r="H753" s="92" t="s">
        <v>72</v>
      </c>
      <c r="I753" s="228"/>
      <c r="J753" s="115">
        <v>40088</v>
      </c>
      <c r="K753" s="114">
        <v>460000</v>
      </c>
      <c r="L753" s="88">
        <f>G753+K753</f>
        <v>2530000</v>
      </c>
      <c r="M753" s="181" t="s">
        <v>221</v>
      </c>
    </row>
    <row r="754" spans="1:13" ht="28.5" customHeight="1">
      <c r="A754" s="80"/>
      <c r="B754" s="238">
        <v>1000467</v>
      </c>
      <c r="C754" s="183"/>
      <c r="D754" s="195"/>
      <c r="E754" s="195"/>
      <c r="F754" s="107"/>
      <c r="G754" s="103"/>
      <c r="H754" s="82"/>
      <c r="I754" s="228"/>
      <c r="J754" s="192">
        <v>40177</v>
      </c>
      <c r="K754" s="87">
        <v>2730000</v>
      </c>
      <c r="L754" s="88">
        <f>L753+K754</f>
        <v>5260000</v>
      </c>
      <c r="M754" s="177" t="s">
        <v>300</v>
      </c>
    </row>
    <row r="755" spans="1:13" ht="28.5" customHeight="1">
      <c r="A755" s="80"/>
      <c r="B755" s="238">
        <v>1000467</v>
      </c>
      <c r="C755" s="183"/>
      <c r="D755" s="195"/>
      <c r="E755" s="195"/>
      <c r="F755" s="107"/>
      <c r="G755" s="103"/>
      <c r="H755" s="82"/>
      <c r="I755" s="228"/>
      <c r="J755" s="192">
        <v>40263</v>
      </c>
      <c r="K755" s="87">
        <v>13280000</v>
      </c>
      <c r="L755" s="88">
        <f>L754+K755</f>
        <v>18540000</v>
      </c>
      <c r="M755" s="177" t="s">
        <v>52</v>
      </c>
    </row>
    <row r="756" spans="1:13" ht="28.5" customHeight="1">
      <c r="A756" s="80"/>
      <c r="B756" s="238">
        <v>1000467</v>
      </c>
      <c r="C756" s="183"/>
      <c r="D756" s="195"/>
      <c r="E756" s="110"/>
      <c r="F756" s="107"/>
      <c r="G756" s="103"/>
      <c r="H756" s="82"/>
      <c r="I756" s="228"/>
      <c r="J756" s="192">
        <v>40373</v>
      </c>
      <c r="K756" s="87">
        <v>-13540000</v>
      </c>
      <c r="L756" s="88">
        <f t="shared" ref="L756:L760" si="104">L755+K756</f>
        <v>5000000</v>
      </c>
      <c r="M756" s="177" t="s">
        <v>52</v>
      </c>
    </row>
    <row r="757" spans="1:13" ht="28.5" customHeight="1">
      <c r="A757" s="80"/>
      <c r="B757" s="150">
        <v>1000467</v>
      </c>
      <c r="C757" s="81"/>
      <c r="D757" s="82"/>
      <c r="E757" s="82"/>
      <c r="F757" s="83"/>
      <c r="G757" s="84"/>
      <c r="H757" s="82"/>
      <c r="I757" s="228"/>
      <c r="J757" s="192">
        <v>40451</v>
      </c>
      <c r="K757" s="87">
        <v>1817613</v>
      </c>
      <c r="L757" s="88">
        <f t="shared" si="104"/>
        <v>6817613</v>
      </c>
      <c r="M757" s="177" t="s">
        <v>52</v>
      </c>
    </row>
    <row r="758" spans="1:13" ht="28.5" customHeight="1">
      <c r="A758" s="80"/>
      <c r="B758" s="150">
        <v>1000467</v>
      </c>
      <c r="C758" s="81"/>
      <c r="D758" s="82"/>
      <c r="E758" s="82"/>
      <c r="F758" s="83"/>
      <c r="G758" s="84"/>
      <c r="H758" s="82"/>
      <c r="I758" s="228"/>
      <c r="J758" s="192">
        <v>40549</v>
      </c>
      <c r="K758" s="89">
        <v>-10</v>
      </c>
      <c r="L758" s="88">
        <f t="shared" si="104"/>
        <v>6817603</v>
      </c>
      <c r="M758" s="177" t="s">
        <v>52</v>
      </c>
    </row>
    <row r="759" spans="1:13" ht="28.5" customHeight="1">
      <c r="A759" s="80"/>
      <c r="B759" s="150">
        <v>1000467</v>
      </c>
      <c r="C759" s="81"/>
      <c r="D759" s="82"/>
      <c r="E759" s="82"/>
      <c r="F759" s="83"/>
      <c r="G759" s="84"/>
      <c r="H759" s="82"/>
      <c r="I759" s="228"/>
      <c r="J759" s="192">
        <v>40632</v>
      </c>
      <c r="K759" s="89">
        <v>-12</v>
      </c>
      <c r="L759" s="88">
        <f t="shared" si="104"/>
        <v>6817591</v>
      </c>
      <c r="M759" s="177" t="s">
        <v>504</v>
      </c>
    </row>
    <row r="760" spans="1:13" ht="28.5" customHeight="1">
      <c r="A760" s="80"/>
      <c r="B760" s="148">
        <v>1000467</v>
      </c>
      <c r="C760" s="81"/>
      <c r="D760" s="82"/>
      <c r="E760" s="82"/>
      <c r="F760" s="83"/>
      <c r="G760" s="99"/>
      <c r="H760" s="100"/>
      <c r="I760" s="221"/>
      <c r="J760" s="192">
        <v>40723</v>
      </c>
      <c r="K760" s="89">
        <v>-115</v>
      </c>
      <c r="L760" s="88">
        <f t="shared" si="104"/>
        <v>6817476</v>
      </c>
      <c r="M760" s="177" t="s">
        <v>504</v>
      </c>
    </row>
    <row r="761" spans="1:13" ht="28.5" customHeight="1">
      <c r="A761" s="90">
        <v>40067</v>
      </c>
      <c r="B761" s="185" t="s">
        <v>205</v>
      </c>
      <c r="C761" s="182" t="s">
        <v>85</v>
      </c>
      <c r="D761" s="194" t="s">
        <v>121</v>
      </c>
      <c r="E761" s="194" t="s">
        <v>12</v>
      </c>
      <c r="F761" s="106" t="s">
        <v>149</v>
      </c>
      <c r="G761" s="101">
        <v>250000</v>
      </c>
      <c r="H761" s="92" t="s">
        <v>72</v>
      </c>
      <c r="I761" s="228"/>
      <c r="J761" s="115">
        <v>40088</v>
      </c>
      <c r="K761" s="114">
        <v>60000</v>
      </c>
      <c r="L761" s="88">
        <f>G761+K761</f>
        <v>310000</v>
      </c>
      <c r="M761" s="181" t="s">
        <v>221</v>
      </c>
    </row>
    <row r="762" spans="1:13" ht="28.5" customHeight="1">
      <c r="A762" s="80"/>
      <c r="B762" s="238">
        <v>1001029</v>
      </c>
      <c r="C762" s="183"/>
      <c r="D762" s="195"/>
      <c r="E762" s="195"/>
      <c r="F762" s="107"/>
      <c r="G762" s="103"/>
      <c r="H762" s="82"/>
      <c r="I762" s="228"/>
      <c r="J762" s="192">
        <v>40177</v>
      </c>
      <c r="K762" s="87">
        <v>-80000</v>
      </c>
      <c r="L762" s="88">
        <f>L761+K762</f>
        <v>230000</v>
      </c>
      <c r="M762" s="177" t="s">
        <v>300</v>
      </c>
    </row>
    <row r="763" spans="1:13" ht="28.5" customHeight="1">
      <c r="A763" s="80"/>
      <c r="B763" s="238">
        <v>1001029</v>
      </c>
      <c r="C763" s="183"/>
      <c r="D763" s="195"/>
      <c r="E763" s="195"/>
      <c r="F763" s="107"/>
      <c r="G763" s="103"/>
      <c r="H763" s="82"/>
      <c r="I763" s="228"/>
      <c r="J763" s="192">
        <v>40263</v>
      </c>
      <c r="K763" s="87">
        <v>280000</v>
      </c>
      <c r="L763" s="88">
        <f>L762+K763</f>
        <v>510000</v>
      </c>
      <c r="M763" s="177" t="s">
        <v>52</v>
      </c>
    </row>
    <row r="764" spans="1:13" ht="28.5" customHeight="1">
      <c r="A764" s="80"/>
      <c r="B764" s="238">
        <v>1001029</v>
      </c>
      <c r="C764" s="183"/>
      <c r="D764" s="195"/>
      <c r="E764" s="110"/>
      <c r="F764" s="107"/>
      <c r="G764" s="103"/>
      <c r="H764" s="82"/>
      <c r="I764" s="228"/>
      <c r="J764" s="192">
        <v>40373</v>
      </c>
      <c r="K764" s="87">
        <v>-410000</v>
      </c>
      <c r="L764" s="88">
        <f t="shared" ref="L764:L766" si="105">L763+K764</f>
        <v>100000</v>
      </c>
      <c r="M764" s="177" t="s">
        <v>52</v>
      </c>
    </row>
    <row r="765" spans="1:13" ht="28.5" customHeight="1">
      <c r="A765" s="80"/>
      <c r="B765" s="156">
        <v>1001029</v>
      </c>
      <c r="C765" s="183"/>
      <c r="D765" s="195"/>
      <c r="E765" s="110"/>
      <c r="F765" s="107"/>
      <c r="G765" s="103"/>
      <c r="H765" s="82"/>
      <c r="I765" s="228"/>
      <c r="J765" s="192">
        <v>40451</v>
      </c>
      <c r="K765" s="87">
        <v>45056</v>
      </c>
      <c r="L765" s="88">
        <f t="shared" si="105"/>
        <v>145056</v>
      </c>
      <c r="M765" s="177" t="s">
        <v>52</v>
      </c>
    </row>
    <row r="766" spans="1:13" ht="28.5" customHeight="1">
      <c r="A766" s="111"/>
      <c r="B766" s="152">
        <v>1001029</v>
      </c>
      <c r="C766" s="112"/>
      <c r="D766" s="100"/>
      <c r="E766" s="100"/>
      <c r="F766" s="113"/>
      <c r="G766" s="99"/>
      <c r="H766" s="100"/>
      <c r="I766" s="221"/>
      <c r="J766" s="192">
        <v>40723</v>
      </c>
      <c r="K766" s="87">
        <v>-1</v>
      </c>
      <c r="L766" s="88">
        <f t="shared" si="105"/>
        <v>145055</v>
      </c>
      <c r="M766" s="177" t="s">
        <v>504</v>
      </c>
    </row>
    <row r="767" spans="1:13" ht="28.5" customHeight="1">
      <c r="A767" s="90">
        <v>40067</v>
      </c>
      <c r="B767" s="185" t="s">
        <v>206</v>
      </c>
      <c r="C767" s="182" t="s">
        <v>89</v>
      </c>
      <c r="D767" s="194" t="s">
        <v>102</v>
      </c>
      <c r="E767" s="194" t="s">
        <v>12</v>
      </c>
      <c r="F767" s="106" t="s">
        <v>149</v>
      </c>
      <c r="G767" s="101">
        <v>280000</v>
      </c>
      <c r="H767" s="92" t="s">
        <v>72</v>
      </c>
      <c r="I767" s="228"/>
      <c r="J767" s="115">
        <v>40088</v>
      </c>
      <c r="K767" s="114">
        <v>70000</v>
      </c>
      <c r="L767" s="88">
        <f>G767+K767</f>
        <v>350000</v>
      </c>
      <c r="M767" s="181" t="s">
        <v>221</v>
      </c>
    </row>
    <row r="768" spans="1:13" ht="28.5" customHeight="1">
      <c r="A768" s="80"/>
      <c r="B768" s="238">
        <v>1000747</v>
      </c>
      <c r="C768" s="183"/>
      <c r="D768" s="195"/>
      <c r="E768" s="195"/>
      <c r="F768" s="107"/>
      <c r="G768" s="103"/>
      <c r="H768" s="82"/>
      <c r="I768" s="228"/>
      <c r="J768" s="192">
        <v>40177</v>
      </c>
      <c r="K768" s="87">
        <v>620000</v>
      </c>
      <c r="L768" s="88">
        <f>L767+K768</f>
        <v>970000</v>
      </c>
      <c r="M768" s="177" t="s">
        <v>300</v>
      </c>
    </row>
    <row r="769" spans="1:13" ht="28.5" customHeight="1">
      <c r="A769" s="80"/>
      <c r="B769" s="238">
        <v>1000747</v>
      </c>
      <c r="C769" s="183"/>
      <c r="D769" s="195"/>
      <c r="E769" s="195"/>
      <c r="F769" s="107"/>
      <c r="G769" s="103"/>
      <c r="H769" s="82"/>
      <c r="I769" s="228"/>
      <c r="J769" s="192">
        <v>40263</v>
      </c>
      <c r="K769" s="87">
        <v>100000</v>
      </c>
      <c r="L769" s="88">
        <f>L768+K769</f>
        <v>1070000</v>
      </c>
      <c r="M769" s="177" t="s">
        <v>52</v>
      </c>
    </row>
    <row r="770" spans="1:13" ht="28.5" customHeight="1">
      <c r="A770" s="80"/>
      <c r="B770" s="238">
        <v>1000747</v>
      </c>
      <c r="C770" s="183"/>
      <c r="D770" s="195"/>
      <c r="E770" s="110"/>
      <c r="F770" s="107"/>
      <c r="G770" s="103"/>
      <c r="H770" s="82"/>
      <c r="I770" s="228"/>
      <c r="J770" s="192">
        <v>40373</v>
      </c>
      <c r="K770" s="87">
        <v>-670000</v>
      </c>
      <c r="L770" s="88">
        <f t="shared" ref="L770:L771" si="106">L769+K770</f>
        <v>400000</v>
      </c>
      <c r="M770" s="177" t="s">
        <v>52</v>
      </c>
    </row>
    <row r="771" spans="1:13" ht="28.5" customHeight="1">
      <c r="A771" s="80"/>
      <c r="B771" s="238">
        <v>1000747</v>
      </c>
      <c r="C771" s="81"/>
      <c r="D771" s="82"/>
      <c r="E771" s="82"/>
      <c r="F771" s="83"/>
      <c r="G771" s="84"/>
      <c r="H771" s="82"/>
      <c r="I771" s="228"/>
      <c r="J771" s="192">
        <v>40451</v>
      </c>
      <c r="K771" s="87">
        <v>35167</v>
      </c>
      <c r="L771" s="88">
        <f t="shared" si="106"/>
        <v>435167</v>
      </c>
      <c r="M771" s="177" t="s">
        <v>52</v>
      </c>
    </row>
    <row r="772" spans="1:13" ht="28.5" customHeight="1">
      <c r="A772" s="80"/>
      <c r="B772" s="238">
        <v>1000747</v>
      </c>
      <c r="C772" s="81"/>
      <c r="D772" s="82"/>
      <c r="E772" s="82"/>
      <c r="F772" s="83"/>
      <c r="G772" s="84"/>
      <c r="H772" s="82"/>
      <c r="I772" s="228"/>
      <c r="J772" s="192">
        <v>40549</v>
      </c>
      <c r="K772" s="89">
        <v>-1</v>
      </c>
      <c r="L772" s="88">
        <f>L771+K772</f>
        <v>435166</v>
      </c>
      <c r="M772" s="177" t="s">
        <v>52</v>
      </c>
    </row>
    <row r="773" spans="1:13" ht="28.5" customHeight="1">
      <c r="A773" s="80"/>
      <c r="B773" s="238">
        <v>1000747</v>
      </c>
      <c r="C773" s="81"/>
      <c r="D773" s="82"/>
      <c r="E773" s="82"/>
      <c r="F773" s="83"/>
      <c r="G773" s="99"/>
      <c r="H773" s="100"/>
      <c r="I773" s="221"/>
      <c r="J773" s="192">
        <v>40569</v>
      </c>
      <c r="K773" s="89">
        <v>-435166</v>
      </c>
      <c r="L773" s="88">
        <f>L772+K773</f>
        <v>0</v>
      </c>
      <c r="M773" s="177" t="s">
        <v>182</v>
      </c>
    </row>
    <row r="774" spans="1:13" ht="28.5" customHeight="1">
      <c r="A774" s="90">
        <v>40067</v>
      </c>
      <c r="B774" s="185" t="s">
        <v>207</v>
      </c>
      <c r="C774" s="182" t="s">
        <v>208</v>
      </c>
      <c r="D774" s="194" t="s">
        <v>147</v>
      </c>
      <c r="E774" s="194" t="s">
        <v>12</v>
      </c>
      <c r="F774" s="106" t="s">
        <v>149</v>
      </c>
      <c r="G774" s="101">
        <v>27510000</v>
      </c>
      <c r="H774" s="92" t="s">
        <v>72</v>
      </c>
      <c r="I774" s="228"/>
      <c r="J774" s="115">
        <v>40088</v>
      </c>
      <c r="K774" s="114">
        <v>6010000</v>
      </c>
      <c r="L774" s="88">
        <f>G774+K774</f>
        <v>33520000</v>
      </c>
      <c r="M774" s="181" t="s">
        <v>221</v>
      </c>
    </row>
    <row r="775" spans="1:13" ht="28.5" customHeight="1">
      <c r="A775" s="80"/>
      <c r="B775" s="238">
        <v>1000955</v>
      </c>
      <c r="C775" s="183"/>
      <c r="D775" s="195"/>
      <c r="E775" s="195"/>
      <c r="F775" s="107"/>
      <c r="G775" s="103"/>
      <c r="H775" s="82"/>
      <c r="I775" s="228"/>
      <c r="J775" s="192">
        <v>40177</v>
      </c>
      <c r="K775" s="87">
        <v>-19750000</v>
      </c>
      <c r="L775" s="88">
        <f>L774+K775</f>
        <v>13770000</v>
      </c>
      <c r="M775" s="177" t="s">
        <v>300</v>
      </c>
    </row>
    <row r="776" spans="1:13" ht="28.5" customHeight="1">
      <c r="A776" s="80"/>
      <c r="B776" s="238">
        <v>1000955</v>
      </c>
      <c r="C776" s="183"/>
      <c r="D776" s="195"/>
      <c r="E776" s="195"/>
      <c r="F776" s="107"/>
      <c r="G776" s="103"/>
      <c r="H776" s="82"/>
      <c r="I776" s="228"/>
      <c r="J776" s="192">
        <v>40263</v>
      </c>
      <c r="K776" s="87">
        <v>-4780000</v>
      </c>
      <c r="L776" s="88">
        <f>L775+K776</f>
        <v>8990000</v>
      </c>
      <c r="M776" s="177" t="s">
        <v>52</v>
      </c>
    </row>
    <row r="777" spans="1:13" ht="28.5" customHeight="1">
      <c r="A777" s="80"/>
      <c r="B777" s="238">
        <v>1000955</v>
      </c>
      <c r="C777" s="183"/>
      <c r="D777" s="195"/>
      <c r="E777" s="110"/>
      <c r="F777" s="107"/>
      <c r="G777" s="103"/>
      <c r="H777" s="82"/>
      <c r="I777" s="228"/>
      <c r="J777" s="192">
        <v>40373</v>
      </c>
      <c r="K777" s="87">
        <v>-2390000</v>
      </c>
      <c r="L777" s="88">
        <f t="shared" ref="L777:L778" si="107">L776+K777</f>
        <v>6600000</v>
      </c>
      <c r="M777" s="177" t="s">
        <v>52</v>
      </c>
    </row>
    <row r="778" spans="1:13" ht="28.5" customHeight="1">
      <c r="A778" s="80"/>
      <c r="B778" s="150">
        <v>1000955</v>
      </c>
      <c r="C778" s="81"/>
      <c r="D778" s="82"/>
      <c r="E778" s="82"/>
      <c r="F778" s="83"/>
      <c r="G778" s="84"/>
      <c r="H778" s="82"/>
      <c r="I778" s="228"/>
      <c r="J778" s="192">
        <v>40451</v>
      </c>
      <c r="K778" s="87">
        <v>2973670</v>
      </c>
      <c r="L778" s="88">
        <f t="shared" si="107"/>
        <v>9573670</v>
      </c>
      <c r="M778" s="177" t="s">
        <v>52</v>
      </c>
    </row>
    <row r="779" spans="1:13" ht="28.5" customHeight="1">
      <c r="A779" s="80"/>
      <c r="B779" s="148">
        <v>1000955</v>
      </c>
      <c r="C779" s="81"/>
      <c r="D779" s="82"/>
      <c r="E779" s="82"/>
      <c r="F779" s="83"/>
      <c r="G779" s="84"/>
      <c r="H779" s="82"/>
      <c r="I779" s="228"/>
      <c r="J779" s="192">
        <v>40549</v>
      </c>
      <c r="K779" s="89">
        <v>-3</v>
      </c>
      <c r="L779" s="88">
        <f>L778+K779</f>
        <v>9573667</v>
      </c>
      <c r="M779" s="177" t="s">
        <v>52</v>
      </c>
    </row>
    <row r="780" spans="1:13" ht="28.5" customHeight="1">
      <c r="A780" s="80"/>
      <c r="B780" s="148">
        <v>1000955</v>
      </c>
      <c r="C780" s="81"/>
      <c r="D780" s="82"/>
      <c r="E780" s="82"/>
      <c r="F780" s="83"/>
      <c r="G780" s="84"/>
      <c r="H780" s="82"/>
      <c r="I780" s="228"/>
      <c r="J780" s="192">
        <v>40590</v>
      </c>
      <c r="K780" s="89">
        <v>-1800000</v>
      </c>
      <c r="L780" s="88">
        <f>L779+K780</f>
        <v>7773667</v>
      </c>
      <c r="M780" s="177" t="s">
        <v>361</v>
      </c>
    </row>
    <row r="781" spans="1:13" ht="28.5" customHeight="1">
      <c r="A781" s="80"/>
      <c r="B781" s="148">
        <v>1000955</v>
      </c>
      <c r="C781" s="81"/>
      <c r="D781" s="82"/>
      <c r="E781" s="82"/>
      <c r="F781" s="83"/>
      <c r="G781" s="84"/>
      <c r="H781" s="82"/>
      <c r="I781" s="228"/>
      <c r="J781" s="192">
        <v>40632</v>
      </c>
      <c r="K781" s="89">
        <v>-6</v>
      </c>
      <c r="L781" s="88">
        <f>L780+K781</f>
        <v>7773661</v>
      </c>
      <c r="M781" s="177" t="s">
        <v>504</v>
      </c>
    </row>
    <row r="782" spans="1:13" ht="28.5" customHeight="1">
      <c r="A782" s="80"/>
      <c r="B782" s="148">
        <v>1000955</v>
      </c>
      <c r="C782" s="81"/>
      <c r="D782" s="82"/>
      <c r="E782" s="82"/>
      <c r="F782" s="83"/>
      <c r="G782" s="84"/>
      <c r="H782" s="82"/>
      <c r="I782" s="228"/>
      <c r="J782" s="192">
        <v>40723</v>
      </c>
      <c r="K782" s="89">
        <v>-61</v>
      </c>
      <c r="L782" s="88">
        <f>L781+K782</f>
        <v>7773600</v>
      </c>
      <c r="M782" s="177" t="s">
        <v>504</v>
      </c>
    </row>
    <row r="783" spans="1:13" ht="28.5" customHeight="1">
      <c r="A783" s="80"/>
      <c r="B783" s="148">
        <v>1000955</v>
      </c>
      <c r="C783" s="81"/>
      <c r="D783" s="82"/>
      <c r="E783" s="82"/>
      <c r="F783" s="83"/>
      <c r="G783" s="84"/>
      <c r="H783" s="82"/>
      <c r="I783" s="228"/>
      <c r="J783" s="192">
        <v>40830</v>
      </c>
      <c r="K783" s="89">
        <v>-100000</v>
      </c>
      <c r="L783" s="88">
        <f>L782+K783</f>
        <v>7673600</v>
      </c>
      <c r="M783" s="177" t="s">
        <v>361</v>
      </c>
    </row>
    <row r="784" spans="1:13" ht="28.5" customHeight="1">
      <c r="A784" s="90">
        <v>40072</v>
      </c>
      <c r="B784" s="185" t="s">
        <v>209</v>
      </c>
      <c r="C784" s="182" t="s">
        <v>210</v>
      </c>
      <c r="D784" s="194" t="s">
        <v>100</v>
      </c>
      <c r="E784" s="194" t="s">
        <v>12</v>
      </c>
      <c r="F784" s="106" t="s">
        <v>149</v>
      </c>
      <c r="G784" s="101">
        <v>410000</v>
      </c>
      <c r="H784" s="92" t="s">
        <v>72</v>
      </c>
      <c r="I784" s="220"/>
      <c r="J784" s="115">
        <v>40088</v>
      </c>
      <c r="K784" s="114">
        <v>90000</v>
      </c>
      <c r="L784" s="88">
        <f>G784+K784</f>
        <v>500000</v>
      </c>
      <c r="M784" s="181" t="s">
        <v>221</v>
      </c>
    </row>
    <row r="785" spans="1:13" ht="28.5" customHeight="1">
      <c r="A785" s="80"/>
      <c r="B785" s="238">
        <v>1001037</v>
      </c>
      <c r="C785" s="183"/>
      <c r="D785" s="195"/>
      <c r="E785" s="195"/>
      <c r="F785" s="107"/>
      <c r="G785" s="103"/>
      <c r="H785" s="82"/>
      <c r="I785" s="228"/>
      <c r="J785" s="192">
        <v>40177</v>
      </c>
      <c r="K785" s="87">
        <v>1460000</v>
      </c>
      <c r="L785" s="88">
        <f>L784+K785</f>
        <v>1960000</v>
      </c>
      <c r="M785" s="177" t="s">
        <v>300</v>
      </c>
    </row>
    <row r="786" spans="1:13" ht="28.5" customHeight="1">
      <c r="A786" s="80"/>
      <c r="B786" s="238">
        <v>1001037</v>
      </c>
      <c r="C786" s="183"/>
      <c r="D786" s="195"/>
      <c r="E786" s="195"/>
      <c r="F786" s="107"/>
      <c r="G786" s="103"/>
      <c r="H786" s="82"/>
      <c r="I786" s="228"/>
      <c r="J786" s="192">
        <v>40263</v>
      </c>
      <c r="K786" s="87">
        <v>160000</v>
      </c>
      <c r="L786" s="88">
        <f>L785+K786</f>
        <v>2120000</v>
      </c>
      <c r="M786" s="177" t="s">
        <v>52</v>
      </c>
    </row>
    <row r="787" spans="1:13" ht="28.5" customHeight="1">
      <c r="A787" s="80"/>
      <c r="B787" s="238">
        <v>1001037</v>
      </c>
      <c r="C787" s="183"/>
      <c r="D787" s="195"/>
      <c r="E787" s="110"/>
      <c r="F787" s="107"/>
      <c r="G787" s="103"/>
      <c r="H787" s="82"/>
      <c r="I787" s="228"/>
      <c r="J787" s="192">
        <v>40373</v>
      </c>
      <c r="K787" s="87">
        <v>-120000</v>
      </c>
      <c r="L787" s="88">
        <f t="shared" ref="L787:L790" si="108">L786+K787</f>
        <v>2000000</v>
      </c>
      <c r="M787" s="177" t="s">
        <v>52</v>
      </c>
    </row>
    <row r="788" spans="1:13" ht="28.5" customHeight="1">
      <c r="A788" s="80"/>
      <c r="B788" s="150">
        <v>1001037</v>
      </c>
      <c r="C788" s="81"/>
      <c r="D788" s="82"/>
      <c r="E788" s="82"/>
      <c r="F788" s="83"/>
      <c r="G788" s="84"/>
      <c r="H788" s="82"/>
      <c r="I788" s="228"/>
      <c r="J788" s="192">
        <v>40451</v>
      </c>
      <c r="K788" s="87">
        <v>-1419778</v>
      </c>
      <c r="L788" s="88">
        <f t="shared" si="108"/>
        <v>580222</v>
      </c>
      <c r="M788" s="177" t="s">
        <v>52</v>
      </c>
    </row>
    <row r="789" spans="1:13" ht="28.5" customHeight="1">
      <c r="A789" s="80"/>
      <c r="B789" s="150">
        <v>1001037</v>
      </c>
      <c r="C789" s="81"/>
      <c r="D789" s="82"/>
      <c r="E789" s="82"/>
      <c r="F789" s="83"/>
      <c r="G789" s="84"/>
      <c r="H789" s="82"/>
      <c r="I789" s="228"/>
      <c r="J789" s="192">
        <v>40549</v>
      </c>
      <c r="K789" s="89">
        <v>-1</v>
      </c>
      <c r="L789" s="88">
        <f t="shared" si="108"/>
        <v>580221</v>
      </c>
      <c r="M789" s="177" t="s">
        <v>52</v>
      </c>
    </row>
    <row r="790" spans="1:13" ht="28.5" customHeight="1">
      <c r="A790" s="80"/>
      <c r="B790" s="150">
        <v>1001037</v>
      </c>
      <c r="C790" s="81"/>
      <c r="D790" s="82"/>
      <c r="E790" s="82"/>
      <c r="F790" s="83"/>
      <c r="G790" s="84"/>
      <c r="H790" s="82"/>
      <c r="I790" s="228"/>
      <c r="J790" s="192">
        <v>40632</v>
      </c>
      <c r="K790" s="89">
        <v>-1</v>
      </c>
      <c r="L790" s="88">
        <f t="shared" si="108"/>
        <v>580220</v>
      </c>
      <c r="M790" s="177" t="s">
        <v>504</v>
      </c>
    </row>
    <row r="791" spans="1:13" ht="28.5" customHeight="1">
      <c r="A791" s="80"/>
      <c r="B791" s="148">
        <v>1001037</v>
      </c>
      <c r="C791" s="81"/>
      <c r="D791" s="82"/>
      <c r="E791" s="82"/>
      <c r="F791" s="83"/>
      <c r="G791" s="84"/>
      <c r="H791" s="82"/>
      <c r="I791" s="228"/>
      <c r="J791" s="192">
        <v>40723</v>
      </c>
      <c r="K791" s="89">
        <v>-8</v>
      </c>
      <c r="L791" s="88">
        <f>L790+K791</f>
        <v>580212</v>
      </c>
      <c r="M791" s="177" t="s">
        <v>504</v>
      </c>
    </row>
    <row r="792" spans="1:13" ht="28.5" customHeight="1">
      <c r="A792" s="80"/>
      <c r="B792" s="148">
        <v>1001037</v>
      </c>
      <c r="C792" s="81"/>
      <c r="D792" s="82"/>
      <c r="E792" s="82"/>
      <c r="F792" s="83"/>
      <c r="G792" s="84"/>
      <c r="H792" s="82"/>
      <c r="I792" s="228"/>
      <c r="J792" s="192">
        <v>40933</v>
      </c>
      <c r="K792" s="89">
        <v>-580212</v>
      </c>
      <c r="L792" s="88">
        <f>L791+K792</f>
        <v>0</v>
      </c>
      <c r="M792" s="177" t="s">
        <v>182</v>
      </c>
    </row>
    <row r="793" spans="1:13" ht="28.5" customHeight="1">
      <c r="A793" s="214">
        <v>40079</v>
      </c>
      <c r="B793" s="216" t="s">
        <v>211</v>
      </c>
      <c r="C793" s="216" t="s">
        <v>116</v>
      </c>
      <c r="D793" s="210" t="s">
        <v>11</v>
      </c>
      <c r="E793" s="194" t="s">
        <v>12</v>
      </c>
      <c r="F793" s="106" t="s">
        <v>149</v>
      </c>
      <c r="G793" s="101">
        <v>4390000</v>
      </c>
      <c r="H793" s="92" t="s">
        <v>72</v>
      </c>
      <c r="I793" s="220"/>
      <c r="J793" s="115">
        <v>40088</v>
      </c>
      <c r="K793" s="114">
        <v>960000</v>
      </c>
      <c r="L793" s="88">
        <f>G793+K793</f>
        <v>5350000</v>
      </c>
      <c r="M793" s="181" t="s">
        <v>221</v>
      </c>
    </row>
    <row r="794" spans="1:13" ht="28.5" customHeight="1">
      <c r="A794" s="226"/>
      <c r="B794" s="157">
        <v>1001184</v>
      </c>
      <c r="C794" s="209"/>
      <c r="D794" s="211"/>
      <c r="E794" s="195"/>
      <c r="F794" s="107"/>
      <c r="G794" s="103"/>
      <c r="H794" s="82"/>
      <c r="I794" s="228"/>
      <c r="J794" s="192">
        <v>40177</v>
      </c>
      <c r="K794" s="87">
        <v>-3090000</v>
      </c>
      <c r="L794" s="88">
        <f>L793+K794</f>
        <v>2260000</v>
      </c>
      <c r="M794" s="177" t="s">
        <v>300</v>
      </c>
    </row>
    <row r="795" spans="1:13" ht="28.5" customHeight="1">
      <c r="A795" s="226"/>
      <c r="B795" s="157">
        <v>1001184</v>
      </c>
      <c r="C795" s="209"/>
      <c r="D795" s="211"/>
      <c r="E795" s="195"/>
      <c r="F795" s="107"/>
      <c r="G795" s="103"/>
      <c r="H795" s="82"/>
      <c r="I795" s="228"/>
      <c r="J795" s="192">
        <v>40263</v>
      </c>
      <c r="K795" s="87">
        <v>230000</v>
      </c>
      <c r="L795" s="88">
        <f>L794+K795</f>
        <v>2490000</v>
      </c>
      <c r="M795" s="177" t="s">
        <v>52</v>
      </c>
    </row>
    <row r="796" spans="1:13" ht="28.5" customHeight="1">
      <c r="A796" s="80"/>
      <c r="B796" s="238">
        <v>1001184</v>
      </c>
      <c r="C796" s="183"/>
      <c r="D796" s="195"/>
      <c r="E796" s="110"/>
      <c r="F796" s="107"/>
      <c r="G796" s="103"/>
      <c r="H796" s="82"/>
      <c r="I796" s="228"/>
      <c r="J796" s="192">
        <v>40373</v>
      </c>
      <c r="K796" s="87">
        <v>5310000</v>
      </c>
      <c r="L796" s="88">
        <f t="shared" ref="L796:L797" si="109">L795+K796</f>
        <v>7800000</v>
      </c>
      <c r="M796" s="177" t="s">
        <v>52</v>
      </c>
    </row>
    <row r="797" spans="1:13" ht="28.5" customHeight="1">
      <c r="A797" s="80"/>
      <c r="B797" s="150">
        <v>1001184</v>
      </c>
      <c r="C797" s="81"/>
      <c r="D797" s="82"/>
      <c r="E797" s="82"/>
      <c r="F797" s="83"/>
      <c r="G797" s="84"/>
      <c r="H797" s="82"/>
      <c r="I797" s="228"/>
      <c r="J797" s="192">
        <v>40451</v>
      </c>
      <c r="K797" s="87">
        <v>323114</v>
      </c>
      <c r="L797" s="88">
        <f t="shared" si="109"/>
        <v>8123114</v>
      </c>
      <c r="M797" s="177" t="s">
        <v>52</v>
      </c>
    </row>
    <row r="798" spans="1:13" ht="28.5" customHeight="1">
      <c r="A798" s="80"/>
      <c r="B798" s="148">
        <v>1001184</v>
      </c>
      <c r="C798" s="81"/>
      <c r="D798" s="82"/>
      <c r="E798" s="82"/>
      <c r="F798" s="83"/>
      <c r="G798" s="84"/>
      <c r="H798" s="82"/>
      <c r="I798" s="228"/>
      <c r="J798" s="192">
        <v>40549</v>
      </c>
      <c r="K798" s="89">
        <v>-12</v>
      </c>
      <c r="L798" s="88">
        <f t="shared" ref="L798:L804" si="110">L797+K798</f>
        <v>8123102</v>
      </c>
      <c r="M798" s="177" t="s">
        <v>52</v>
      </c>
    </row>
    <row r="799" spans="1:13" ht="28.5" customHeight="1">
      <c r="A799" s="80"/>
      <c r="B799" s="148">
        <v>1001184</v>
      </c>
      <c r="C799" s="81"/>
      <c r="D799" s="82"/>
      <c r="E799" s="82"/>
      <c r="F799" s="83"/>
      <c r="G799" s="84"/>
      <c r="H799" s="82"/>
      <c r="I799" s="228"/>
      <c r="J799" s="192">
        <v>40618</v>
      </c>
      <c r="K799" s="89">
        <v>600000</v>
      </c>
      <c r="L799" s="88">
        <f t="shared" si="110"/>
        <v>8723102</v>
      </c>
      <c r="M799" s="181" t="s">
        <v>361</v>
      </c>
    </row>
    <row r="800" spans="1:13" ht="28.5" customHeight="1">
      <c r="A800" s="80"/>
      <c r="B800" s="148">
        <v>1001184</v>
      </c>
      <c r="C800" s="81"/>
      <c r="D800" s="82"/>
      <c r="E800" s="82"/>
      <c r="F800" s="83"/>
      <c r="G800" s="84"/>
      <c r="H800" s="82"/>
      <c r="I800" s="228"/>
      <c r="J800" s="192">
        <v>40632</v>
      </c>
      <c r="K800" s="89">
        <v>-16</v>
      </c>
      <c r="L800" s="88">
        <f t="shared" si="110"/>
        <v>8723086</v>
      </c>
      <c r="M800" s="177" t="s">
        <v>504</v>
      </c>
    </row>
    <row r="801" spans="1:13" ht="28.5" customHeight="1">
      <c r="A801" s="80"/>
      <c r="B801" s="148">
        <v>1001184</v>
      </c>
      <c r="C801" s="81"/>
      <c r="D801" s="82"/>
      <c r="E801" s="82"/>
      <c r="F801" s="83"/>
      <c r="G801" s="84"/>
      <c r="H801" s="82"/>
      <c r="I801" s="228"/>
      <c r="J801" s="192">
        <v>40646</v>
      </c>
      <c r="K801" s="89">
        <v>200000</v>
      </c>
      <c r="L801" s="88">
        <f t="shared" si="110"/>
        <v>8923086</v>
      </c>
      <c r="M801" s="181" t="s">
        <v>361</v>
      </c>
    </row>
    <row r="802" spans="1:13" ht="28.5" customHeight="1">
      <c r="A802" s="80"/>
      <c r="B802" s="148">
        <v>1001184</v>
      </c>
      <c r="C802" s="81"/>
      <c r="D802" s="82"/>
      <c r="E802" s="82"/>
      <c r="F802" s="83"/>
      <c r="G802" s="84"/>
      <c r="H802" s="82"/>
      <c r="I802" s="228"/>
      <c r="J802" s="192">
        <v>40676</v>
      </c>
      <c r="K802" s="89">
        <v>100000</v>
      </c>
      <c r="L802" s="88">
        <f t="shared" si="110"/>
        <v>9023086</v>
      </c>
      <c r="M802" s="181" t="s">
        <v>361</v>
      </c>
    </row>
    <row r="803" spans="1:13" ht="28.5" customHeight="1">
      <c r="A803" s="80"/>
      <c r="B803" s="148">
        <v>1001184</v>
      </c>
      <c r="C803" s="81"/>
      <c r="D803" s="82"/>
      <c r="E803" s="82"/>
      <c r="F803" s="83"/>
      <c r="G803" s="84"/>
      <c r="H803" s="82"/>
      <c r="I803" s="228"/>
      <c r="J803" s="192">
        <v>40723</v>
      </c>
      <c r="K803" s="89">
        <v>-153</v>
      </c>
      <c r="L803" s="88">
        <f t="shared" si="110"/>
        <v>9022933</v>
      </c>
      <c r="M803" s="177" t="s">
        <v>504</v>
      </c>
    </row>
    <row r="804" spans="1:13" ht="28.5" customHeight="1">
      <c r="A804" s="80"/>
      <c r="B804" s="148">
        <v>1001184</v>
      </c>
      <c r="C804" s="81"/>
      <c r="D804" s="82"/>
      <c r="E804" s="82"/>
      <c r="F804" s="83"/>
      <c r="G804" s="84"/>
      <c r="H804" s="82"/>
      <c r="I804" s="228"/>
      <c r="J804" s="192">
        <v>40801</v>
      </c>
      <c r="K804" s="89">
        <v>100000</v>
      </c>
      <c r="L804" s="88">
        <f t="shared" si="110"/>
        <v>9122933</v>
      </c>
      <c r="M804" s="181" t="s">
        <v>361</v>
      </c>
    </row>
    <row r="805" spans="1:13" ht="28.5" customHeight="1">
      <c r="A805" s="80"/>
      <c r="B805" s="148">
        <v>1001184</v>
      </c>
      <c r="C805" s="81"/>
      <c r="D805" s="82"/>
      <c r="E805" s="82"/>
      <c r="F805" s="83"/>
      <c r="G805" s="84"/>
      <c r="H805" s="82"/>
      <c r="I805" s="228"/>
      <c r="J805" s="192">
        <v>40863</v>
      </c>
      <c r="K805" s="89">
        <v>100000</v>
      </c>
      <c r="L805" s="88">
        <f>L804+K805</f>
        <v>9222933</v>
      </c>
      <c r="M805" s="177" t="s">
        <v>361</v>
      </c>
    </row>
    <row r="806" spans="1:13" ht="28.5" customHeight="1">
      <c r="A806" s="80"/>
      <c r="B806" s="148">
        <v>1001184</v>
      </c>
      <c r="C806" s="81"/>
      <c r="D806" s="82"/>
      <c r="E806" s="82"/>
      <c r="F806" s="83"/>
      <c r="G806" s="84"/>
      <c r="H806" s="82"/>
      <c r="I806" s="228"/>
      <c r="J806" s="192">
        <v>41015</v>
      </c>
      <c r="K806" s="89">
        <v>1100000</v>
      </c>
      <c r="L806" s="88">
        <f>L805+K806</f>
        <v>10322933</v>
      </c>
      <c r="M806" s="177" t="s">
        <v>361</v>
      </c>
    </row>
    <row r="807" spans="1:13" ht="28.5" customHeight="1">
      <c r="A807" s="214">
        <v>40079</v>
      </c>
      <c r="B807" s="216" t="s">
        <v>212</v>
      </c>
      <c r="C807" s="216" t="s">
        <v>213</v>
      </c>
      <c r="D807" s="210" t="s">
        <v>100</v>
      </c>
      <c r="E807" s="194" t="s">
        <v>12</v>
      </c>
      <c r="F807" s="106" t="s">
        <v>149</v>
      </c>
      <c r="G807" s="101">
        <v>390000</v>
      </c>
      <c r="H807" s="92" t="s">
        <v>72</v>
      </c>
      <c r="I807" s="220"/>
      <c r="J807" s="115">
        <v>40088</v>
      </c>
      <c r="K807" s="114">
        <v>90000</v>
      </c>
      <c r="L807" s="88">
        <f>G807+K807</f>
        <v>480000</v>
      </c>
      <c r="M807" s="181" t="s">
        <v>221</v>
      </c>
    </row>
    <row r="808" spans="1:13" ht="28.5" customHeight="1">
      <c r="A808" s="226"/>
      <c r="B808" s="157">
        <v>1001045</v>
      </c>
      <c r="C808" s="209"/>
      <c r="D808" s="211"/>
      <c r="E808" s="195"/>
      <c r="F808" s="107"/>
      <c r="G808" s="103"/>
      <c r="H808" s="82"/>
      <c r="I808" s="228"/>
      <c r="J808" s="192">
        <v>40177</v>
      </c>
      <c r="K808" s="87">
        <v>940000</v>
      </c>
      <c r="L808" s="88">
        <f>L807+K808</f>
        <v>1420000</v>
      </c>
      <c r="M808" s="177" t="s">
        <v>300</v>
      </c>
    </row>
    <row r="809" spans="1:13" ht="28.5" customHeight="1">
      <c r="A809" s="226"/>
      <c r="B809" s="157">
        <v>1001045</v>
      </c>
      <c r="C809" s="209"/>
      <c r="D809" s="211"/>
      <c r="E809" s="195"/>
      <c r="F809" s="107"/>
      <c r="G809" s="103"/>
      <c r="H809" s="82"/>
      <c r="I809" s="228"/>
      <c r="J809" s="192">
        <v>40263</v>
      </c>
      <c r="K809" s="87">
        <v>-980000</v>
      </c>
      <c r="L809" s="88">
        <f>L808+K809</f>
        <v>440000</v>
      </c>
      <c r="M809" s="177" t="s">
        <v>52</v>
      </c>
    </row>
    <row r="810" spans="1:13" ht="28.5" customHeight="1">
      <c r="A810" s="80"/>
      <c r="B810" s="238">
        <v>1001045</v>
      </c>
      <c r="C810" s="183"/>
      <c r="D810" s="195"/>
      <c r="E810" s="110"/>
      <c r="F810" s="107"/>
      <c r="G810" s="103"/>
      <c r="H810" s="82"/>
      <c r="I810" s="228"/>
      <c r="J810" s="192">
        <v>40373</v>
      </c>
      <c r="K810" s="87">
        <v>-140000</v>
      </c>
      <c r="L810" s="88">
        <f t="shared" ref="L810:L814" si="111">L809+K810</f>
        <v>300000</v>
      </c>
      <c r="M810" s="177" t="s">
        <v>52</v>
      </c>
    </row>
    <row r="811" spans="1:13" ht="28.5" customHeight="1">
      <c r="A811" s="80"/>
      <c r="B811" s="150">
        <v>1001045</v>
      </c>
      <c r="C811" s="81"/>
      <c r="D811" s="82"/>
      <c r="E811" s="82"/>
      <c r="F811" s="83"/>
      <c r="G811" s="84"/>
      <c r="H811" s="82"/>
      <c r="I811" s="228"/>
      <c r="J811" s="192">
        <v>40451</v>
      </c>
      <c r="K811" s="87">
        <v>1150556</v>
      </c>
      <c r="L811" s="88">
        <f t="shared" si="111"/>
        <v>1450556</v>
      </c>
      <c r="M811" s="177" t="s">
        <v>52</v>
      </c>
    </row>
    <row r="812" spans="1:13" ht="28.5" customHeight="1">
      <c r="A812" s="80"/>
      <c r="B812" s="150">
        <v>1001045</v>
      </c>
      <c r="C812" s="81"/>
      <c r="D812" s="82"/>
      <c r="E812" s="82"/>
      <c r="F812" s="83"/>
      <c r="G812" s="84"/>
      <c r="H812" s="82"/>
      <c r="I812" s="228"/>
      <c r="J812" s="192">
        <v>40549</v>
      </c>
      <c r="K812" s="89">
        <v>-2</v>
      </c>
      <c r="L812" s="88">
        <f t="shared" si="111"/>
        <v>1450554</v>
      </c>
      <c r="M812" s="177" t="s">
        <v>52</v>
      </c>
    </row>
    <row r="813" spans="1:13" ht="28.5" customHeight="1">
      <c r="A813" s="80"/>
      <c r="B813" s="150">
        <v>1001045</v>
      </c>
      <c r="C813" s="81"/>
      <c r="D813" s="82"/>
      <c r="E813" s="82"/>
      <c r="F813" s="83"/>
      <c r="G813" s="84"/>
      <c r="H813" s="82"/>
      <c r="I813" s="228"/>
      <c r="J813" s="192">
        <v>40632</v>
      </c>
      <c r="K813" s="89">
        <v>-2</v>
      </c>
      <c r="L813" s="88">
        <f t="shared" si="111"/>
        <v>1450552</v>
      </c>
      <c r="M813" s="177" t="s">
        <v>504</v>
      </c>
    </row>
    <row r="814" spans="1:13" ht="28.5" customHeight="1">
      <c r="A814" s="80"/>
      <c r="B814" s="148">
        <v>1001045</v>
      </c>
      <c r="C814" s="81"/>
      <c r="D814" s="82"/>
      <c r="E814" s="82"/>
      <c r="F814" s="83"/>
      <c r="G814" s="99"/>
      <c r="H814" s="100"/>
      <c r="I814" s="221"/>
      <c r="J814" s="192">
        <v>40723</v>
      </c>
      <c r="K814" s="89">
        <v>-22</v>
      </c>
      <c r="L814" s="88">
        <f t="shared" si="111"/>
        <v>1450530</v>
      </c>
      <c r="M814" s="177" t="s">
        <v>504</v>
      </c>
    </row>
    <row r="815" spans="1:13" ht="28.5" customHeight="1">
      <c r="A815" s="214">
        <v>40079</v>
      </c>
      <c r="B815" s="216" t="s">
        <v>218</v>
      </c>
      <c r="C815" s="216" t="s">
        <v>214</v>
      </c>
      <c r="D815" s="210" t="s">
        <v>135</v>
      </c>
      <c r="E815" s="194" t="s">
        <v>12</v>
      </c>
      <c r="F815" s="106" t="s">
        <v>149</v>
      </c>
      <c r="G815" s="101">
        <v>230000</v>
      </c>
      <c r="H815" s="92" t="s">
        <v>72</v>
      </c>
      <c r="I815" s="228"/>
      <c r="J815" s="115">
        <v>40088</v>
      </c>
      <c r="K815" s="114">
        <v>60000</v>
      </c>
      <c r="L815" s="88">
        <f>G815+K815</f>
        <v>290000</v>
      </c>
      <c r="M815" s="181" t="s">
        <v>221</v>
      </c>
    </row>
    <row r="816" spans="1:13" ht="28.5" customHeight="1">
      <c r="A816" s="226"/>
      <c r="B816" s="157">
        <v>10716</v>
      </c>
      <c r="C816" s="209"/>
      <c r="D816" s="211"/>
      <c r="E816" s="195"/>
      <c r="F816" s="107"/>
      <c r="G816" s="103"/>
      <c r="H816" s="82"/>
      <c r="I816" s="228"/>
      <c r="J816" s="192">
        <v>40177</v>
      </c>
      <c r="K816" s="87">
        <v>-10000</v>
      </c>
      <c r="L816" s="88">
        <f>L815+K816</f>
        <v>280000</v>
      </c>
      <c r="M816" s="177" t="s">
        <v>300</v>
      </c>
    </row>
    <row r="817" spans="1:13" ht="28.5" customHeight="1">
      <c r="A817" s="226"/>
      <c r="B817" s="157">
        <v>10716</v>
      </c>
      <c r="C817" s="209"/>
      <c r="D817" s="211"/>
      <c r="E817" s="195"/>
      <c r="F817" s="107"/>
      <c r="G817" s="103"/>
      <c r="H817" s="82"/>
      <c r="I817" s="228"/>
      <c r="J817" s="192">
        <v>40263</v>
      </c>
      <c r="K817" s="87">
        <v>130000</v>
      </c>
      <c r="L817" s="88">
        <f>L816+K817</f>
        <v>410000</v>
      </c>
      <c r="M817" s="177" t="s">
        <v>52</v>
      </c>
    </row>
    <row r="818" spans="1:13" ht="28.5" customHeight="1">
      <c r="A818" s="80"/>
      <c r="B818" s="238">
        <v>10716</v>
      </c>
      <c r="C818" s="183"/>
      <c r="D818" s="195"/>
      <c r="E818" s="110"/>
      <c r="F818" s="107"/>
      <c r="G818" s="103"/>
      <c r="H818" s="82"/>
      <c r="I818" s="228"/>
      <c r="J818" s="192">
        <v>40373</v>
      </c>
      <c r="K818" s="87">
        <v>-110000</v>
      </c>
      <c r="L818" s="88">
        <f t="shared" ref="L818:L820" si="112">L817+K818</f>
        <v>300000</v>
      </c>
      <c r="M818" s="177" t="s">
        <v>52</v>
      </c>
    </row>
    <row r="819" spans="1:13" ht="28.5" customHeight="1">
      <c r="A819" s="80"/>
      <c r="B819" s="156">
        <v>10716</v>
      </c>
      <c r="C819" s="183"/>
      <c r="D819" s="195"/>
      <c r="E819" s="110"/>
      <c r="F819" s="107"/>
      <c r="G819" s="103"/>
      <c r="H819" s="82"/>
      <c r="I819" s="228"/>
      <c r="J819" s="192">
        <v>40451</v>
      </c>
      <c r="K819" s="87">
        <v>-9889</v>
      </c>
      <c r="L819" s="88">
        <f t="shared" si="112"/>
        <v>290111</v>
      </c>
      <c r="M819" s="177" t="s">
        <v>52</v>
      </c>
    </row>
    <row r="820" spans="1:13" ht="28.5" customHeight="1">
      <c r="A820" s="111"/>
      <c r="B820" s="152">
        <v>10716</v>
      </c>
      <c r="C820" s="112"/>
      <c r="D820" s="100"/>
      <c r="E820" s="100"/>
      <c r="F820" s="113"/>
      <c r="G820" s="99"/>
      <c r="H820" s="100"/>
      <c r="I820" s="221"/>
      <c r="J820" s="192">
        <v>40723</v>
      </c>
      <c r="K820" s="87">
        <v>-3</v>
      </c>
      <c r="L820" s="88">
        <f t="shared" si="112"/>
        <v>290108</v>
      </c>
      <c r="M820" s="177" t="s">
        <v>504</v>
      </c>
    </row>
    <row r="821" spans="1:13" ht="28.5" customHeight="1">
      <c r="A821" s="214">
        <v>40079</v>
      </c>
      <c r="B821" s="216" t="s">
        <v>215</v>
      </c>
      <c r="C821" s="216" t="s">
        <v>216</v>
      </c>
      <c r="D821" s="210" t="s">
        <v>147</v>
      </c>
      <c r="E821" s="194" t="s">
        <v>12</v>
      </c>
      <c r="F821" s="106" t="s">
        <v>149</v>
      </c>
      <c r="G821" s="101">
        <v>30000</v>
      </c>
      <c r="H821" s="92" t="s">
        <v>72</v>
      </c>
      <c r="I821" s="228"/>
      <c r="J821" s="115">
        <v>40088</v>
      </c>
      <c r="K821" s="114">
        <v>10000</v>
      </c>
      <c r="L821" s="88">
        <f>G821+K821</f>
        <v>40000</v>
      </c>
      <c r="M821" s="181" t="s">
        <v>221</v>
      </c>
    </row>
    <row r="822" spans="1:13" ht="28.5" customHeight="1">
      <c r="A822" s="226"/>
      <c r="B822" s="157">
        <v>10149</v>
      </c>
      <c r="C822" s="209"/>
      <c r="D822" s="211"/>
      <c r="E822" s="195"/>
      <c r="F822" s="107"/>
      <c r="G822" s="103"/>
      <c r="H822" s="82"/>
      <c r="I822" s="228"/>
      <c r="J822" s="192">
        <v>40177</v>
      </c>
      <c r="K822" s="87">
        <v>120000</v>
      </c>
      <c r="L822" s="88">
        <f>L821+K822</f>
        <v>160000</v>
      </c>
      <c r="M822" s="177" t="s">
        <v>300</v>
      </c>
    </row>
    <row r="823" spans="1:13" ht="28.5" customHeight="1">
      <c r="A823" s="226"/>
      <c r="B823" s="157">
        <v>10149</v>
      </c>
      <c r="C823" s="209"/>
      <c r="D823" s="211"/>
      <c r="E823" s="195"/>
      <c r="F823" s="107"/>
      <c r="G823" s="103"/>
      <c r="H823" s="82"/>
      <c r="I823" s="228"/>
      <c r="J823" s="192">
        <v>40263</v>
      </c>
      <c r="K823" s="87">
        <v>10000</v>
      </c>
      <c r="L823" s="88">
        <f>L822+K823</f>
        <v>170000</v>
      </c>
      <c r="M823" s="177" t="s">
        <v>52</v>
      </c>
    </row>
    <row r="824" spans="1:13" ht="28.5" customHeight="1">
      <c r="A824" s="80"/>
      <c r="B824" s="157">
        <v>10149</v>
      </c>
      <c r="C824" s="183"/>
      <c r="D824" s="195"/>
      <c r="E824" s="110"/>
      <c r="F824" s="107"/>
      <c r="G824" s="103"/>
      <c r="H824" s="82"/>
      <c r="I824" s="228"/>
      <c r="J824" s="192">
        <v>40373</v>
      </c>
      <c r="K824" s="87">
        <v>-70000</v>
      </c>
      <c r="L824" s="88">
        <f t="shared" ref="L824:L826" si="113">L823+K824</f>
        <v>100000</v>
      </c>
      <c r="M824" s="177" t="s">
        <v>52</v>
      </c>
    </row>
    <row r="825" spans="1:13" ht="28.5" customHeight="1">
      <c r="A825" s="80"/>
      <c r="B825" s="157">
        <v>10149</v>
      </c>
      <c r="C825" s="81"/>
      <c r="D825" s="82"/>
      <c r="E825" s="82"/>
      <c r="F825" s="83"/>
      <c r="G825" s="84"/>
      <c r="H825" s="82"/>
      <c r="I825" s="228"/>
      <c r="J825" s="192">
        <v>40451</v>
      </c>
      <c r="K825" s="87">
        <v>45056</v>
      </c>
      <c r="L825" s="88">
        <f t="shared" si="113"/>
        <v>145056</v>
      </c>
      <c r="M825" s="177" t="s">
        <v>52</v>
      </c>
    </row>
    <row r="826" spans="1:13" ht="28.5" customHeight="1">
      <c r="A826" s="111"/>
      <c r="B826" s="157">
        <v>10149</v>
      </c>
      <c r="C826" s="112"/>
      <c r="D826" s="100"/>
      <c r="E826" s="100"/>
      <c r="F826" s="113"/>
      <c r="G826" s="99"/>
      <c r="H826" s="100"/>
      <c r="I826" s="221"/>
      <c r="J826" s="192">
        <v>40480</v>
      </c>
      <c r="K826" s="87">
        <v>-145056</v>
      </c>
      <c r="L826" s="88">
        <f t="shared" si="113"/>
        <v>0</v>
      </c>
      <c r="M826" s="177" t="s">
        <v>182</v>
      </c>
    </row>
    <row r="827" spans="1:13" ht="28.5" customHeight="1">
      <c r="A827" s="214">
        <v>40079</v>
      </c>
      <c r="B827" s="216" t="s">
        <v>217</v>
      </c>
      <c r="C827" s="216" t="s">
        <v>78</v>
      </c>
      <c r="D827" s="210" t="s">
        <v>77</v>
      </c>
      <c r="E827" s="194" t="s">
        <v>12</v>
      </c>
      <c r="F827" s="106" t="s">
        <v>149</v>
      </c>
      <c r="G827" s="101">
        <v>240000</v>
      </c>
      <c r="H827" s="92" t="s">
        <v>72</v>
      </c>
      <c r="I827" s="228"/>
      <c r="J827" s="115">
        <v>40088</v>
      </c>
      <c r="K827" s="114">
        <v>60000</v>
      </c>
      <c r="L827" s="88">
        <f>G827+K827</f>
        <v>300000</v>
      </c>
      <c r="M827" s="181" t="s">
        <v>221</v>
      </c>
    </row>
    <row r="828" spans="1:13" ht="28.5" customHeight="1">
      <c r="A828" s="226"/>
      <c r="B828" s="157">
        <v>1001000</v>
      </c>
      <c r="C828" s="209"/>
      <c r="D828" s="211"/>
      <c r="E828" s="195"/>
      <c r="F828" s="107"/>
      <c r="G828" s="103"/>
      <c r="H828" s="82"/>
      <c r="I828" s="228"/>
      <c r="J828" s="192">
        <v>40177</v>
      </c>
      <c r="K828" s="87">
        <v>350000</v>
      </c>
      <c r="L828" s="88">
        <f>L827+K828</f>
        <v>650000</v>
      </c>
      <c r="M828" s="177" t="s">
        <v>300</v>
      </c>
    </row>
    <row r="829" spans="1:13" ht="28.5" customHeight="1">
      <c r="A829" s="226"/>
      <c r="B829" s="157">
        <v>1001000</v>
      </c>
      <c r="C829" s="209"/>
      <c r="D829" s="211"/>
      <c r="E829" s="195"/>
      <c r="F829" s="107"/>
      <c r="G829" s="103"/>
      <c r="H829" s="82"/>
      <c r="I829" s="228"/>
      <c r="J829" s="192">
        <v>40263</v>
      </c>
      <c r="K829" s="87">
        <v>1360000</v>
      </c>
      <c r="L829" s="88">
        <f>L828+K829</f>
        <v>2010000</v>
      </c>
      <c r="M829" s="177" t="s">
        <v>52</v>
      </c>
    </row>
    <row r="830" spans="1:13" ht="28.5" customHeight="1">
      <c r="A830" s="80"/>
      <c r="B830" s="238">
        <v>1001000</v>
      </c>
      <c r="C830" s="183"/>
      <c r="D830" s="195"/>
      <c r="E830" s="110"/>
      <c r="F830" s="107"/>
      <c r="G830" s="103"/>
      <c r="H830" s="82"/>
      <c r="I830" s="228"/>
      <c r="J830" s="192">
        <v>40373</v>
      </c>
      <c r="K830" s="87">
        <v>-1810000</v>
      </c>
      <c r="L830" s="88">
        <f t="shared" ref="L830:L833" si="114">L829+K830</f>
        <v>200000</v>
      </c>
      <c r="M830" s="177" t="s">
        <v>52</v>
      </c>
    </row>
    <row r="831" spans="1:13" ht="28.5" customHeight="1">
      <c r="A831" s="80"/>
      <c r="B831" s="150">
        <v>1001000</v>
      </c>
      <c r="C831" s="81"/>
      <c r="D831" s="82"/>
      <c r="E831" s="82"/>
      <c r="F831" s="83"/>
      <c r="G831" s="84"/>
      <c r="H831" s="82"/>
      <c r="I831" s="228"/>
      <c r="J831" s="192">
        <v>40451</v>
      </c>
      <c r="K831" s="87">
        <v>235167</v>
      </c>
      <c r="L831" s="88">
        <f t="shared" si="114"/>
        <v>435167</v>
      </c>
      <c r="M831" s="177" t="s">
        <v>52</v>
      </c>
    </row>
    <row r="832" spans="1:13" ht="28.5" customHeight="1">
      <c r="A832" s="80"/>
      <c r="B832" s="150">
        <v>1001000</v>
      </c>
      <c r="C832" s="81"/>
      <c r="D832" s="82"/>
      <c r="E832" s="82"/>
      <c r="F832" s="83"/>
      <c r="G832" s="84"/>
      <c r="H832" s="82"/>
      <c r="I832" s="228"/>
      <c r="J832" s="192">
        <v>40549</v>
      </c>
      <c r="K832" s="89">
        <v>-1</v>
      </c>
      <c r="L832" s="88">
        <f t="shared" si="114"/>
        <v>435166</v>
      </c>
      <c r="M832" s="177" t="s">
        <v>52</v>
      </c>
    </row>
    <row r="833" spans="1:13" ht="28.5" customHeight="1">
      <c r="A833" s="80"/>
      <c r="B833" s="148">
        <v>1001000</v>
      </c>
      <c r="C833" s="81"/>
      <c r="D833" s="82"/>
      <c r="E833" s="82"/>
      <c r="F833" s="83"/>
      <c r="G833" s="99"/>
      <c r="H833" s="100"/>
      <c r="I833" s="221"/>
      <c r="J833" s="192">
        <v>40723</v>
      </c>
      <c r="K833" s="89">
        <v>-4</v>
      </c>
      <c r="L833" s="88">
        <f t="shared" si="114"/>
        <v>435162</v>
      </c>
      <c r="M833" s="177" t="s">
        <v>504</v>
      </c>
    </row>
    <row r="834" spans="1:13" ht="28.5" customHeight="1">
      <c r="A834" s="218">
        <v>40081</v>
      </c>
      <c r="B834" s="185" t="s">
        <v>219</v>
      </c>
      <c r="C834" s="185" t="s">
        <v>203</v>
      </c>
      <c r="D834" s="197" t="s">
        <v>11</v>
      </c>
      <c r="E834" s="194" t="s">
        <v>12</v>
      </c>
      <c r="F834" s="106" t="s">
        <v>149</v>
      </c>
      <c r="G834" s="101">
        <v>440000</v>
      </c>
      <c r="H834" s="92" t="s">
        <v>72</v>
      </c>
      <c r="I834" s="228"/>
      <c r="J834" s="165">
        <v>40088</v>
      </c>
      <c r="K834" s="169">
        <v>100000</v>
      </c>
      <c r="L834" s="88">
        <f>G834+K834</f>
        <v>540000</v>
      </c>
      <c r="M834" s="178" t="s">
        <v>221</v>
      </c>
    </row>
    <row r="835" spans="1:13" ht="28.5" customHeight="1">
      <c r="A835" s="213"/>
      <c r="B835" s="238">
        <v>1000924</v>
      </c>
      <c r="C835" s="186"/>
      <c r="D835" s="198"/>
      <c r="E835" s="195"/>
      <c r="F835" s="107"/>
      <c r="G835" s="103"/>
      <c r="H835" s="82"/>
      <c r="I835" s="228"/>
      <c r="J835" s="192">
        <v>40177</v>
      </c>
      <c r="K835" s="87">
        <v>20000</v>
      </c>
      <c r="L835" s="88">
        <f>L834+K835</f>
        <v>560000</v>
      </c>
      <c r="M835" s="177" t="s">
        <v>300</v>
      </c>
    </row>
    <row r="836" spans="1:13" ht="28.5" customHeight="1">
      <c r="A836" s="213"/>
      <c r="B836" s="238">
        <v>1000924</v>
      </c>
      <c r="C836" s="186"/>
      <c r="D836" s="198"/>
      <c r="E836" s="195"/>
      <c r="F836" s="107"/>
      <c r="G836" s="103"/>
      <c r="H836" s="82"/>
      <c r="I836" s="228"/>
      <c r="J836" s="192">
        <v>40263</v>
      </c>
      <c r="K836" s="87">
        <v>-290000</v>
      </c>
      <c r="L836" s="88">
        <f>L835+K836</f>
        <v>270000</v>
      </c>
      <c r="M836" s="177" t="s">
        <v>52</v>
      </c>
    </row>
    <row r="837" spans="1:13" ht="28.5" customHeight="1">
      <c r="A837" s="80"/>
      <c r="B837" s="238">
        <v>1000924</v>
      </c>
      <c r="C837" s="183"/>
      <c r="D837" s="195"/>
      <c r="E837" s="110"/>
      <c r="F837" s="107"/>
      <c r="G837" s="103"/>
      <c r="H837" s="82"/>
      <c r="I837" s="228"/>
      <c r="J837" s="192">
        <v>40373</v>
      </c>
      <c r="K837" s="87">
        <v>-70000</v>
      </c>
      <c r="L837" s="88">
        <f t="shared" ref="L837:L840" si="115">L836+K837</f>
        <v>200000</v>
      </c>
      <c r="M837" s="177" t="s">
        <v>52</v>
      </c>
    </row>
    <row r="838" spans="1:13" ht="28.5" customHeight="1">
      <c r="A838" s="80"/>
      <c r="B838" s="156">
        <v>1000924</v>
      </c>
      <c r="C838" s="183"/>
      <c r="D838" s="195"/>
      <c r="E838" s="110"/>
      <c r="F838" s="107"/>
      <c r="G838" s="103"/>
      <c r="H838" s="82"/>
      <c r="I838" s="228"/>
      <c r="J838" s="192">
        <v>40451</v>
      </c>
      <c r="K838" s="87">
        <v>-54944</v>
      </c>
      <c r="L838" s="88">
        <f t="shared" si="115"/>
        <v>145056</v>
      </c>
      <c r="M838" s="177" t="s">
        <v>52</v>
      </c>
    </row>
    <row r="839" spans="1:13" ht="28.5" customHeight="1">
      <c r="A839" s="80"/>
      <c r="B839" s="150">
        <v>1000924</v>
      </c>
      <c r="C839" s="81"/>
      <c r="D839" s="82"/>
      <c r="E839" s="82"/>
      <c r="F839" s="83"/>
      <c r="G839" s="84"/>
      <c r="H839" s="82"/>
      <c r="I839" s="228"/>
      <c r="J839" s="192">
        <v>40723</v>
      </c>
      <c r="K839" s="89">
        <v>-1</v>
      </c>
      <c r="L839" s="88">
        <f t="shared" si="115"/>
        <v>145055</v>
      </c>
      <c r="M839" s="177" t="s">
        <v>504</v>
      </c>
    </row>
    <row r="840" spans="1:13" ht="28.5" customHeight="1">
      <c r="A840" s="80"/>
      <c r="B840" s="150">
        <v>1000924</v>
      </c>
      <c r="C840" s="81"/>
      <c r="D840" s="82"/>
      <c r="E840" s="82"/>
      <c r="F840" s="83"/>
      <c r="G840" s="99"/>
      <c r="H840" s="100"/>
      <c r="I840" s="221"/>
      <c r="J840" s="192">
        <v>41010</v>
      </c>
      <c r="K840" s="89">
        <v>-145055</v>
      </c>
      <c r="L840" s="88">
        <f t="shared" si="115"/>
        <v>0</v>
      </c>
      <c r="M840" s="177" t="s">
        <v>182</v>
      </c>
    </row>
    <row r="841" spans="1:13" ht="28.5" customHeight="1">
      <c r="A841" s="218">
        <v>40100</v>
      </c>
      <c r="B841" s="185" t="s">
        <v>222</v>
      </c>
      <c r="C841" s="185" t="s">
        <v>224</v>
      </c>
      <c r="D841" s="197" t="s">
        <v>99</v>
      </c>
      <c r="E841" s="194" t="s">
        <v>12</v>
      </c>
      <c r="F841" s="106" t="s">
        <v>149</v>
      </c>
      <c r="G841" s="101">
        <v>570000</v>
      </c>
      <c r="H841" s="92" t="s">
        <v>72</v>
      </c>
      <c r="I841" s="228"/>
      <c r="J841" s="192">
        <v>40177</v>
      </c>
      <c r="K841" s="169">
        <v>1030000</v>
      </c>
      <c r="L841" s="88">
        <f>G841+K841</f>
        <v>1600000</v>
      </c>
      <c r="M841" s="177" t="s">
        <v>300</v>
      </c>
    </row>
    <row r="842" spans="1:13" ht="28.5" customHeight="1">
      <c r="A842" s="213"/>
      <c r="B842" s="238">
        <v>1001122</v>
      </c>
      <c r="C842" s="186"/>
      <c r="D842" s="198"/>
      <c r="E842" s="195"/>
      <c r="F842" s="107"/>
      <c r="G842" s="103"/>
      <c r="H842" s="82"/>
      <c r="I842" s="228"/>
      <c r="J842" s="192">
        <v>40263</v>
      </c>
      <c r="K842" s="87">
        <v>-880000</v>
      </c>
      <c r="L842" s="88">
        <f>L841+K842</f>
        <v>720000</v>
      </c>
      <c r="M842" s="177" t="s">
        <v>52</v>
      </c>
    </row>
    <row r="843" spans="1:13" ht="28.5" customHeight="1">
      <c r="A843" s="80"/>
      <c r="B843" s="238">
        <v>1001122</v>
      </c>
      <c r="C843" s="183"/>
      <c r="D843" s="195"/>
      <c r="E843" s="110"/>
      <c r="F843" s="107"/>
      <c r="G843" s="103"/>
      <c r="H843" s="82"/>
      <c r="I843" s="228"/>
      <c r="J843" s="192">
        <v>40373</v>
      </c>
      <c r="K843" s="87">
        <v>-320000</v>
      </c>
      <c r="L843" s="88">
        <f t="shared" ref="L843:L847" si="116">L842+K843</f>
        <v>400000</v>
      </c>
      <c r="M843" s="177" t="s">
        <v>52</v>
      </c>
    </row>
    <row r="844" spans="1:13" ht="28.5" customHeight="1">
      <c r="A844" s="80"/>
      <c r="B844" s="150">
        <v>1001122</v>
      </c>
      <c r="C844" s="81"/>
      <c r="D844" s="82"/>
      <c r="E844" s="82"/>
      <c r="F844" s="83"/>
      <c r="G844" s="84"/>
      <c r="H844" s="82"/>
      <c r="I844" s="228"/>
      <c r="J844" s="192">
        <v>40451</v>
      </c>
      <c r="K844" s="87">
        <v>180222</v>
      </c>
      <c r="L844" s="88">
        <f t="shared" si="116"/>
        <v>580222</v>
      </c>
      <c r="M844" s="177" t="s">
        <v>52</v>
      </c>
    </row>
    <row r="845" spans="1:13" ht="28.5" customHeight="1">
      <c r="A845" s="80"/>
      <c r="B845" s="150">
        <v>1001122</v>
      </c>
      <c r="C845" s="81"/>
      <c r="D845" s="82"/>
      <c r="E845" s="82"/>
      <c r="F845" s="83"/>
      <c r="G845" s="84"/>
      <c r="H845" s="82"/>
      <c r="I845" s="228"/>
      <c r="J845" s="192">
        <v>40549</v>
      </c>
      <c r="K845" s="89">
        <v>-1</v>
      </c>
      <c r="L845" s="88">
        <f t="shared" si="116"/>
        <v>580221</v>
      </c>
      <c r="M845" s="177" t="s">
        <v>52</v>
      </c>
    </row>
    <row r="846" spans="1:13" ht="28.5" customHeight="1">
      <c r="A846" s="80"/>
      <c r="B846" s="150">
        <v>1001122</v>
      </c>
      <c r="C846" s="81"/>
      <c r="D846" s="82"/>
      <c r="E846" s="82"/>
      <c r="F846" s="83"/>
      <c r="G846" s="84"/>
      <c r="H846" s="82"/>
      <c r="I846" s="228"/>
      <c r="J846" s="192">
        <v>40632</v>
      </c>
      <c r="K846" s="89">
        <v>-1</v>
      </c>
      <c r="L846" s="88">
        <f t="shared" si="116"/>
        <v>580220</v>
      </c>
      <c r="M846" s="177" t="s">
        <v>504</v>
      </c>
    </row>
    <row r="847" spans="1:13" ht="28.5" customHeight="1">
      <c r="A847" s="80"/>
      <c r="B847" s="148">
        <v>1001122</v>
      </c>
      <c r="C847" s="81"/>
      <c r="D847" s="82"/>
      <c r="E847" s="82"/>
      <c r="F847" s="83"/>
      <c r="G847" s="99"/>
      <c r="H847" s="100"/>
      <c r="I847" s="221"/>
      <c r="J847" s="192">
        <v>40723</v>
      </c>
      <c r="K847" s="89">
        <v>-8</v>
      </c>
      <c r="L847" s="88">
        <f t="shared" si="116"/>
        <v>580212</v>
      </c>
      <c r="M847" s="177" t="s">
        <v>504</v>
      </c>
    </row>
    <row r="848" spans="1:13" ht="28.5" customHeight="1">
      <c r="A848" s="218">
        <v>40100</v>
      </c>
      <c r="B848" s="185" t="s">
        <v>223</v>
      </c>
      <c r="C848" s="185" t="s">
        <v>168</v>
      </c>
      <c r="D848" s="197" t="s">
        <v>128</v>
      </c>
      <c r="E848" s="194" t="s">
        <v>12</v>
      </c>
      <c r="F848" s="106" t="s">
        <v>149</v>
      </c>
      <c r="G848" s="101">
        <v>4860000</v>
      </c>
      <c r="H848" s="92" t="s">
        <v>72</v>
      </c>
      <c r="I848" s="228"/>
      <c r="J848" s="192">
        <v>40177</v>
      </c>
      <c r="K848" s="169">
        <v>-2900000</v>
      </c>
      <c r="L848" s="88">
        <f>G848+K848</f>
        <v>1960000</v>
      </c>
      <c r="M848" s="177" t="s">
        <v>300</v>
      </c>
    </row>
    <row r="849" spans="1:13" ht="28.5" customHeight="1">
      <c r="A849" s="213"/>
      <c r="B849" s="238">
        <v>1001180</v>
      </c>
      <c r="C849" s="186"/>
      <c r="D849" s="198"/>
      <c r="E849" s="195"/>
      <c r="F849" s="107"/>
      <c r="G849" s="103"/>
      <c r="H849" s="82"/>
      <c r="I849" s="228"/>
      <c r="J849" s="192">
        <v>40263</v>
      </c>
      <c r="K849" s="87">
        <v>-1600000</v>
      </c>
      <c r="L849" s="88">
        <f>L848+K849</f>
        <v>360000</v>
      </c>
      <c r="M849" s="177" t="s">
        <v>52</v>
      </c>
    </row>
    <row r="850" spans="1:13" ht="28.5" customHeight="1">
      <c r="A850" s="80"/>
      <c r="B850" s="238">
        <v>1001180</v>
      </c>
      <c r="C850" s="183"/>
      <c r="D850" s="195"/>
      <c r="E850" s="110"/>
      <c r="F850" s="107"/>
      <c r="G850" s="103"/>
      <c r="H850" s="82"/>
      <c r="I850" s="228"/>
      <c r="J850" s="192">
        <v>40373</v>
      </c>
      <c r="K850" s="87">
        <v>-260000</v>
      </c>
      <c r="L850" s="88">
        <f t="shared" ref="L850:L851" si="117">L849+K850</f>
        <v>100000</v>
      </c>
      <c r="M850" s="177" t="s">
        <v>52</v>
      </c>
    </row>
    <row r="851" spans="1:13" ht="28.5" customHeight="1">
      <c r="A851" s="80"/>
      <c r="B851" s="238">
        <v>1001180</v>
      </c>
      <c r="C851" s="81"/>
      <c r="D851" s="82"/>
      <c r="E851" s="82"/>
      <c r="F851" s="83"/>
      <c r="G851" s="84"/>
      <c r="H851" s="82"/>
      <c r="I851" s="228"/>
      <c r="J851" s="192">
        <v>40451</v>
      </c>
      <c r="K851" s="87">
        <v>45056</v>
      </c>
      <c r="L851" s="88">
        <f t="shared" si="117"/>
        <v>145056</v>
      </c>
      <c r="M851" s="177" t="s">
        <v>52</v>
      </c>
    </row>
    <row r="852" spans="1:13" ht="28.5" customHeight="1">
      <c r="A852" s="111"/>
      <c r="B852" s="238">
        <v>1001180</v>
      </c>
      <c r="C852" s="112"/>
      <c r="D852" s="100"/>
      <c r="E852" s="100"/>
      <c r="F852" s="113"/>
      <c r="G852" s="99"/>
      <c r="H852" s="100"/>
      <c r="I852" s="221"/>
      <c r="J852" s="192">
        <v>40611</v>
      </c>
      <c r="K852" s="89">
        <v>-145056</v>
      </c>
      <c r="L852" s="88">
        <f>L851+K852</f>
        <v>0</v>
      </c>
      <c r="M852" s="177" t="s">
        <v>182</v>
      </c>
    </row>
    <row r="853" spans="1:13" ht="29.25" customHeight="1">
      <c r="A853" s="218">
        <v>40107</v>
      </c>
      <c r="B853" s="185" t="s">
        <v>225</v>
      </c>
      <c r="C853" s="185" t="s">
        <v>179</v>
      </c>
      <c r="D853" s="197" t="s">
        <v>66</v>
      </c>
      <c r="E853" s="194" t="s">
        <v>12</v>
      </c>
      <c r="F853" s="106" t="s">
        <v>149</v>
      </c>
      <c r="G853" s="101">
        <v>410000</v>
      </c>
      <c r="H853" s="92" t="s">
        <v>72</v>
      </c>
      <c r="I853" s="228"/>
      <c r="J853" s="175">
        <v>40200</v>
      </c>
      <c r="K853" s="169">
        <v>20000</v>
      </c>
      <c r="L853" s="88">
        <f>K853+G853</f>
        <v>430000</v>
      </c>
      <c r="M853" s="179" t="s">
        <v>301</v>
      </c>
    </row>
    <row r="854" spans="1:13" ht="29.25" customHeight="1">
      <c r="A854" s="213"/>
      <c r="B854" s="238">
        <v>1000073</v>
      </c>
      <c r="C854" s="186"/>
      <c r="D854" s="198"/>
      <c r="E854" s="195"/>
      <c r="F854" s="107"/>
      <c r="G854" s="103"/>
      <c r="H854" s="82"/>
      <c r="I854" s="228"/>
      <c r="J854" s="192">
        <v>40263</v>
      </c>
      <c r="K854" s="87">
        <v>400000</v>
      </c>
      <c r="L854" s="88">
        <f>L853+K854</f>
        <v>830000</v>
      </c>
      <c r="M854" s="177" t="s">
        <v>52</v>
      </c>
    </row>
    <row r="855" spans="1:13" ht="28.5" customHeight="1">
      <c r="A855" s="80"/>
      <c r="B855" s="238">
        <v>1000073</v>
      </c>
      <c r="C855" s="183"/>
      <c r="D855" s="195"/>
      <c r="E855" s="110"/>
      <c r="F855" s="107"/>
      <c r="G855" s="103"/>
      <c r="H855" s="82"/>
      <c r="I855" s="228"/>
      <c r="J855" s="192">
        <v>40373</v>
      </c>
      <c r="K855" s="87">
        <v>-430000</v>
      </c>
      <c r="L855" s="88">
        <f t="shared" ref="L855:L859" si="118">L854+K855</f>
        <v>400000</v>
      </c>
      <c r="M855" s="177" t="s">
        <v>52</v>
      </c>
    </row>
    <row r="856" spans="1:13" ht="28.5" customHeight="1">
      <c r="A856" s="80"/>
      <c r="B856" s="150">
        <v>1000073</v>
      </c>
      <c r="C856" s="81"/>
      <c r="D856" s="82"/>
      <c r="E856" s="82"/>
      <c r="F856" s="83"/>
      <c r="G856" s="84"/>
      <c r="H856" s="82"/>
      <c r="I856" s="228"/>
      <c r="J856" s="192">
        <v>40451</v>
      </c>
      <c r="K856" s="87">
        <v>180222</v>
      </c>
      <c r="L856" s="88">
        <f t="shared" si="118"/>
        <v>580222</v>
      </c>
      <c r="M856" s="177" t="s">
        <v>52</v>
      </c>
    </row>
    <row r="857" spans="1:13" ht="28.5" customHeight="1">
      <c r="A857" s="80"/>
      <c r="B857" s="150">
        <v>1000073</v>
      </c>
      <c r="C857" s="81"/>
      <c r="D857" s="82"/>
      <c r="E857" s="82"/>
      <c r="F857" s="83"/>
      <c r="G857" s="84"/>
      <c r="H857" s="82"/>
      <c r="I857" s="228"/>
      <c r="J857" s="192">
        <v>40549</v>
      </c>
      <c r="K857" s="89">
        <v>-1</v>
      </c>
      <c r="L857" s="88">
        <f t="shared" si="118"/>
        <v>580221</v>
      </c>
      <c r="M857" s="177" t="s">
        <v>52</v>
      </c>
    </row>
    <row r="858" spans="1:13" ht="28.5" customHeight="1">
      <c r="A858" s="80"/>
      <c r="B858" s="150">
        <v>1000073</v>
      </c>
      <c r="C858" s="81"/>
      <c r="D858" s="82"/>
      <c r="E858" s="82"/>
      <c r="F858" s="83"/>
      <c r="G858" s="84"/>
      <c r="H858" s="82"/>
      <c r="I858" s="228"/>
      <c r="J858" s="192">
        <v>40632</v>
      </c>
      <c r="K858" s="89">
        <v>-1</v>
      </c>
      <c r="L858" s="88">
        <f t="shared" si="118"/>
        <v>580220</v>
      </c>
      <c r="M858" s="177" t="s">
        <v>504</v>
      </c>
    </row>
    <row r="859" spans="1:13" ht="28.5" customHeight="1">
      <c r="A859" s="80"/>
      <c r="B859" s="148">
        <v>1000073</v>
      </c>
      <c r="C859" s="81"/>
      <c r="D859" s="82"/>
      <c r="E859" s="82"/>
      <c r="F859" s="83"/>
      <c r="G859" s="99"/>
      <c r="H859" s="100"/>
      <c r="I859" s="221"/>
      <c r="J859" s="192">
        <v>40723</v>
      </c>
      <c r="K859" s="89">
        <v>-5</v>
      </c>
      <c r="L859" s="88">
        <f t="shared" si="118"/>
        <v>580215</v>
      </c>
      <c r="M859" s="177" t="s">
        <v>504</v>
      </c>
    </row>
    <row r="860" spans="1:13" ht="29.25" customHeight="1">
      <c r="A860" s="218">
        <v>40109</v>
      </c>
      <c r="B860" s="185" t="s">
        <v>226</v>
      </c>
      <c r="C860" s="185" t="s">
        <v>227</v>
      </c>
      <c r="D860" s="197" t="s">
        <v>121</v>
      </c>
      <c r="E860" s="194" t="s">
        <v>12</v>
      </c>
      <c r="F860" s="106" t="s">
        <v>149</v>
      </c>
      <c r="G860" s="101">
        <v>93660000</v>
      </c>
      <c r="H860" s="92" t="s">
        <v>72</v>
      </c>
      <c r="I860" s="228"/>
      <c r="J860" s="165">
        <v>40200</v>
      </c>
      <c r="K860" s="169">
        <v>4370000</v>
      </c>
      <c r="L860" s="88">
        <f>K860+G860</f>
        <v>98030000</v>
      </c>
      <c r="M860" s="179" t="s">
        <v>301</v>
      </c>
    </row>
    <row r="861" spans="1:13" ht="29.25" customHeight="1">
      <c r="A861" s="213"/>
      <c r="B861" s="238">
        <v>10048</v>
      </c>
      <c r="C861" s="186"/>
      <c r="D861" s="198"/>
      <c r="E861" s="195"/>
      <c r="F861" s="107"/>
      <c r="G861" s="103"/>
      <c r="H861" s="82"/>
      <c r="I861" s="228"/>
      <c r="J861" s="192">
        <v>40263</v>
      </c>
      <c r="K861" s="87">
        <v>23880000</v>
      </c>
      <c r="L861" s="88">
        <f>L860+K861</f>
        <v>121910000</v>
      </c>
      <c r="M861" s="177" t="s">
        <v>52</v>
      </c>
    </row>
    <row r="862" spans="1:13" ht="28.5" customHeight="1">
      <c r="A862" s="80"/>
      <c r="B862" s="238">
        <v>10048</v>
      </c>
      <c r="C862" s="183"/>
      <c r="D862" s="195"/>
      <c r="E862" s="110"/>
      <c r="F862" s="107"/>
      <c r="G862" s="103"/>
      <c r="H862" s="82"/>
      <c r="I862" s="228"/>
      <c r="J862" s="192">
        <v>40373</v>
      </c>
      <c r="K862" s="87">
        <v>-16610000</v>
      </c>
      <c r="L862" s="88">
        <f t="shared" ref="L862:L863" si="119">L861+K862</f>
        <v>105300000</v>
      </c>
      <c r="M862" s="177" t="s">
        <v>52</v>
      </c>
    </row>
    <row r="863" spans="1:13" ht="28.5" customHeight="1">
      <c r="A863" s="80"/>
      <c r="B863" s="150">
        <v>10048</v>
      </c>
      <c r="C863" s="81"/>
      <c r="D863" s="82"/>
      <c r="E863" s="82"/>
      <c r="F863" s="83"/>
      <c r="G863" s="84"/>
      <c r="H863" s="82"/>
      <c r="I863" s="228"/>
      <c r="J863" s="192">
        <v>40451</v>
      </c>
      <c r="K863" s="87">
        <v>1751033</v>
      </c>
      <c r="L863" s="88">
        <f t="shared" si="119"/>
        <v>107051033</v>
      </c>
      <c r="M863" s="177" t="s">
        <v>52</v>
      </c>
    </row>
    <row r="864" spans="1:13" ht="28.5" customHeight="1">
      <c r="A864" s="80"/>
      <c r="B864" s="148">
        <v>10048</v>
      </c>
      <c r="C864" s="81"/>
      <c r="D864" s="82"/>
      <c r="E864" s="82"/>
      <c r="F864" s="83"/>
      <c r="G864" s="84"/>
      <c r="H864" s="82"/>
      <c r="I864" s="228"/>
      <c r="J864" s="192">
        <v>40549</v>
      </c>
      <c r="K864" s="89">
        <v>-77</v>
      </c>
      <c r="L864" s="88">
        <f>L863+K864</f>
        <v>107050956</v>
      </c>
      <c r="M864" s="177" t="s">
        <v>52</v>
      </c>
    </row>
    <row r="865" spans="1:13" ht="28.5" customHeight="1">
      <c r="A865" s="80"/>
      <c r="B865" s="148">
        <v>10048</v>
      </c>
      <c r="C865" s="81"/>
      <c r="D865" s="82"/>
      <c r="E865" s="82"/>
      <c r="F865" s="83"/>
      <c r="G865" s="84"/>
      <c r="H865" s="82"/>
      <c r="I865" s="228"/>
      <c r="J865" s="200">
        <v>40618</v>
      </c>
      <c r="K865" s="89">
        <v>-9900000</v>
      </c>
      <c r="L865" s="88">
        <f>L864+K865</f>
        <v>97150956</v>
      </c>
      <c r="M865" s="201" t="s">
        <v>361</v>
      </c>
    </row>
    <row r="866" spans="1:13" ht="28.5" customHeight="1">
      <c r="A866" s="80"/>
      <c r="B866" s="148">
        <v>10048</v>
      </c>
      <c r="C866" s="81"/>
      <c r="D866" s="82"/>
      <c r="E866" s="82"/>
      <c r="F866" s="83"/>
      <c r="G866" s="84"/>
      <c r="H866" s="82"/>
      <c r="I866" s="228"/>
      <c r="J866" s="200">
        <v>40632</v>
      </c>
      <c r="K866" s="89">
        <v>-88</v>
      </c>
      <c r="L866" s="88">
        <f>L865+K866</f>
        <v>97150868</v>
      </c>
      <c r="M866" s="177" t="s">
        <v>504</v>
      </c>
    </row>
    <row r="867" spans="1:13" ht="28.5" customHeight="1">
      <c r="A867" s="80"/>
      <c r="B867" s="148">
        <v>10048</v>
      </c>
      <c r="C867" s="81"/>
      <c r="D867" s="82"/>
      <c r="E867" s="82"/>
      <c r="F867" s="83"/>
      <c r="G867" s="84"/>
      <c r="H867" s="82"/>
      <c r="I867" s="228"/>
      <c r="J867" s="200">
        <v>40723</v>
      </c>
      <c r="K867" s="89">
        <v>-773</v>
      </c>
      <c r="L867" s="88">
        <f>L866+K867</f>
        <v>97150095</v>
      </c>
      <c r="M867" s="177" t="s">
        <v>504</v>
      </c>
    </row>
    <row r="868" spans="1:13" ht="28.5" customHeight="1">
      <c r="A868" s="80"/>
      <c r="B868" s="148">
        <v>10048</v>
      </c>
      <c r="C868" s="81"/>
      <c r="D868" s="82"/>
      <c r="E868" s="82"/>
      <c r="F868" s="83"/>
      <c r="G868" s="84"/>
      <c r="H868" s="82"/>
      <c r="I868" s="221"/>
      <c r="J868" s="200">
        <v>40983</v>
      </c>
      <c r="K868" s="89">
        <v>-1400000</v>
      </c>
      <c r="L868" s="88">
        <f>L867+K868</f>
        <v>95750095</v>
      </c>
      <c r="M868" s="181" t="s">
        <v>361</v>
      </c>
    </row>
    <row r="869" spans="1:13" ht="29.25" customHeight="1">
      <c r="A869" s="218">
        <v>40109</v>
      </c>
      <c r="B869" s="185" t="s">
        <v>228</v>
      </c>
      <c r="C869" s="185" t="s">
        <v>229</v>
      </c>
      <c r="D869" s="197" t="s">
        <v>230</v>
      </c>
      <c r="E869" s="194" t="s">
        <v>12</v>
      </c>
      <c r="F869" s="106" t="s">
        <v>149</v>
      </c>
      <c r="G869" s="101">
        <v>760000</v>
      </c>
      <c r="H869" s="92" t="s">
        <v>72</v>
      </c>
      <c r="I869" s="228"/>
      <c r="J869" s="175">
        <v>40200</v>
      </c>
      <c r="K869" s="169">
        <v>40000</v>
      </c>
      <c r="L869" s="88">
        <f>K869+G869</f>
        <v>800000</v>
      </c>
      <c r="M869" s="179" t="s">
        <v>301</v>
      </c>
    </row>
    <row r="870" spans="1:13" ht="29.25" customHeight="1">
      <c r="A870" s="213"/>
      <c r="B870" s="238">
        <v>1000740</v>
      </c>
      <c r="C870" s="186"/>
      <c r="D870" s="198"/>
      <c r="E870" s="195"/>
      <c r="F870" s="107"/>
      <c r="G870" s="103"/>
      <c r="H870" s="82"/>
      <c r="I870" s="228"/>
      <c r="J870" s="192">
        <v>40263</v>
      </c>
      <c r="K870" s="87">
        <v>-760000</v>
      </c>
      <c r="L870" s="88">
        <f>L869+K870</f>
        <v>40000</v>
      </c>
      <c r="M870" s="177" t="s">
        <v>52</v>
      </c>
    </row>
    <row r="871" spans="1:13" ht="29.25" customHeight="1">
      <c r="A871" s="213"/>
      <c r="B871" s="238">
        <v>1000740</v>
      </c>
      <c r="C871" s="186"/>
      <c r="D871" s="198"/>
      <c r="E871" s="195"/>
      <c r="F871" s="107"/>
      <c r="G871" s="103"/>
      <c r="H871" s="82"/>
      <c r="I871" s="228"/>
      <c r="J871" s="192">
        <v>40310</v>
      </c>
      <c r="K871" s="87">
        <v>2630000</v>
      </c>
      <c r="L871" s="88">
        <f>L870+K871</f>
        <v>2670000</v>
      </c>
      <c r="M871" s="177" t="s">
        <v>52</v>
      </c>
    </row>
    <row r="872" spans="1:13" ht="28.5" customHeight="1">
      <c r="A872" s="80"/>
      <c r="B872" s="238">
        <v>1000740</v>
      </c>
      <c r="C872" s="183"/>
      <c r="D872" s="195"/>
      <c r="E872" s="110"/>
      <c r="F872" s="107"/>
      <c r="G872" s="103"/>
      <c r="H872" s="82"/>
      <c r="I872" s="228"/>
      <c r="J872" s="192">
        <v>40373</v>
      </c>
      <c r="K872" s="87">
        <v>-770000</v>
      </c>
      <c r="L872" s="88">
        <f t="shared" ref="L872:L876" si="120">L871+K872</f>
        <v>1900000</v>
      </c>
      <c r="M872" s="177" t="s">
        <v>52</v>
      </c>
    </row>
    <row r="873" spans="1:13" ht="28.5" customHeight="1">
      <c r="A873" s="80"/>
      <c r="B873" s="150">
        <v>1000740</v>
      </c>
      <c r="C873" s="81"/>
      <c r="D873" s="82"/>
      <c r="E873" s="82"/>
      <c r="F873" s="83"/>
      <c r="G873" s="84"/>
      <c r="H873" s="82"/>
      <c r="I873" s="228"/>
      <c r="J873" s="192">
        <v>40451</v>
      </c>
      <c r="K873" s="87">
        <v>565945</v>
      </c>
      <c r="L873" s="88">
        <f t="shared" si="120"/>
        <v>2465945</v>
      </c>
      <c r="M873" s="177" t="s">
        <v>52</v>
      </c>
    </row>
    <row r="874" spans="1:13" ht="28.5" customHeight="1">
      <c r="A874" s="80"/>
      <c r="B874" s="150">
        <v>1000740</v>
      </c>
      <c r="C874" s="81"/>
      <c r="D874" s="82"/>
      <c r="E874" s="82"/>
      <c r="F874" s="83"/>
      <c r="G874" s="84"/>
      <c r="H874" s="82"/>
      <c r="I874" s="228"/>
      <c r="J874" s="192">
        <v>40549</v>
      </c>
      <c r="K874" s="89">
        <v>-4</v>
      </c>
      <c r="L874" s="88">
        <f t="shared" si="120"/>
        <v>2465941</v>
      </c>
      <c r="M874" s="177" t="s">
        <v>52</v>
      </c>
    </row>
    <row r="875" spans="1:13" ht="28.5" customHeight="1">
      <c r="A875" s="80"/>
      <c r="B875" s="150">
        <v>1000740</v>
      </c>
      <c r="C875" s="81"/>
      <c r="D875" s="82"/>
      <c r="E875" s="82"/>
      <c r="F875" s="83"/>
      <c r="G875" s="84"/>
      <c r="H875" s="82"/>
      <c r="I875" s="228"/>
      <c r="J875" s="192">
        <v>40632</v>
      </c>
      <c r="K875" s="89">
        <v>-4</v>
      </c>
      <c r="L875" s="88">
        <f t="shared" si="120"/>
        <v>2465937</v>
      </c>
      <c r="M875" s="177" t="s">
        <v>504</v>
      </c>
    </row>
    <row r="876" spans="1:13" ht="28.5" customHeight="1">
      <c r="A876" s="80"/>
      <c r="B876" s="148">
        <v>1000740</v>
      </c>
      <c r="C876" s="81"/>
      <c r="D876" s="82"/>
      <c r="E876" s="82"/>
      <c r="F876" s="83"/>
      <c r="G876" s="99"/>
      <c r="H876" s="100"/>
      <c r="I876" s="221"/>
      <c r="J876" s="192">
        <v>40723</v>
      </c>
      <c r="K876" s="89">
        <v>-40</v>
      </c>
      <c r="L876" s="88">
        <f t="shared" si="120"/>
        <v>2465897</v>
      </c>
      <c r="M876" s="177" t="s">
        <v>504</v>
      </c>
    </row>
    <row r="877" spans="1:13" ht="29.25" customHeight="1">
      <c r="A877" s="172">
        <v>40114</v>
      </c>
      <c r="B877" s="224" t="s">
        <v>231</v>
      </c>
      <c r="C877" s="224" t="s">
        <v>232</v>
      </c>
      <c r="D877" s="225" t="s">
        <v>112</v>
      </c>
      <c r="E877" s="202" t="s">
        <v>12</v>
      </c>
      <c r="F877" s="121" t="s">
        <v>149</v>
      </c>
      <c r="G877" s="122">
        <v>1070000</v>
      </c>
      <c r="H877" s="98" t="s">
        <v>72</v>
      </c>
      <c r="I877" s="221"/>
      <c r="J877" s="165">
        <v>40289</v>
      </c>
      <c r="K877" s="169">
        <v>-1070000</v>
      </c>
      <c r="L877" s="88">
        <v>0</v>
      </c>
      <c r="M877" s="179" t="s">
        <v>182</v>
      </c>
    </row>
    <row r="878" spans="1:13" ht="29.25" customHeight="1">
      <c r="A878" s="172">
        <v>40114</v>
      </c>
      <c r="B878" s="224" t="s">
        <v>233</v>
      </c>
      <c r="C878" s="224" t="s">
        <v>234</v>
      </c>
      <c r="D878" s="225" t="s">
        <v>230</v>
      </c>
      <c r="E878" s="202" t="s">
        <v>12</v>
      </c>
      <c r="F878" s="121" t="s">
        <v>149</v>
      </c>
      <c r="G878" s="122">
        <v>510000</v>
      </c>
      <c r="H878" s="98" t="s">
        <v>72</v>
      </c>
      <c r="I878" s="221"/>
      <c r="J878" s="165">
        <v>40289</v>
      </c>
      <c r="K878" s="169">
        <v>-510000</v>
      </c>
      <c r="L878" s="88">
        <v>0</v>
      </c>
      <c r="M878" s="179" t="s">
        <v>182</v>
      </c>
    </row>
    <row r="879" spans="1:13" ht="29.25" customHeight="1">
      <c r="A879" s="218">
        <v>40116</v>
      </c>
      <c r="B879" s="216" t="s">
        <v>237</v>
      </c>
      <c r="C879" s="216" t="s">
        <v>238</v>
      </c>
      <c r="D879" s="210" t="s">
        <v>99</v>
      </c>
      <c r="E879" s="194" t="s">
        <v>12</v>
      </c>
      <c r="F879" s="106" t="s">
        <v>149</v>
      </c>
      <c r="G879" s="101">
        <v>70000</v>
      </c>
      <c r="H879" s="92" t="s">
        <v>72</v>
      </c>
      <c r="I879" s="228"/>
      <c r="J879" s="165">
        <v>40200</v>
      </c>
      <c r="K879" s="169">
        <v>10000</v>
      </c>
      <c r="L879" s="88">
        <f t="shared" ref="L879:L919" si="121">K879+G879</f>
        <v>80000</v>
      </c>
      <c r="M879" s="179" t="s">
        <v>301</v>
      </c>
    </row>
    <row r="880" spans="1:13" ht="29.25" customHeight="1">
      <c r="A880" s="213"/>
      <c r="B880" s="157">
        <v>1000585</v>
      </c>
      <c r="C880" s="209"/>
      <c r="D880" s="211"/>
      <c r="E880" s="195"/>
      <c r="F880" s="107"/>
      <c r="G880" s="103"/>
      <c r="H880" s="82"/>
      <c r="I880" s="228"/>
      <c r="J880" s="192">
        <v>40263</v>
      </c>
      <c r="K880" s="87">
        <v>10000</v>
      </c>
      <c r="L880" s="88">
        <f>L879+K880</f>
        <v>90000</v>
      </c>
      <c r="M880" s="177" t="s">
        <v>52</v>
      </c>
    </row>
    <row r="881" spans="1:13" ht="28.5" customHeight="1">
      <c r="A881" s="80"/>
      <c r="B881" s="238">
        <v>1000585</v>
      </c>
      <c r="C881" s="183"/>
      <c r="D881" s="195"/>
      <c r="E881" s="110"/>
      <c r="F881" s="107"/>
      <c r="G881" s="103"/>
      <c r="H881" s="82"/>
      <c r="I881" s="228"/>
      <c r="J881" s="192">
        <v>40373</v>
      </c>
      <c r="K881" s="87">
        <v>10000</v>
      </c>
      <c r="L881" s="88">
        <f t="shared" ref="L881:L883" si="122">L880+K881</f>
        <v>100000</v>
      </c>
      <c r="M881" s="177" t="s">
        <v>52</v>
      </c>
    </row>
    <row r="882" spans="1:13" ht="28.5" customHeight="1">
      <c r="A882" s="80"/>
      <c r="B882" s="156">
        <v>1000585</v>
      </c>
      <c r="C882" s="183"/>
      <c r="D882" s="195"/>
      <c r="E882" s="110"/>
      <c r="F882" s="107"/>
      <c r="G882" s="103"/>
      <c r="H882" s="82"/>
      <c r="I882" s="228"/>
      <c r="J882" s="192">
        <v>40451</v>
      </c>
      <c r="K882" s="87">
        <v>45056</v>
      </c>
      <c r="L882" s="88">
        <f t="shared" si="122"/>
        <v>145056</v>
      </c>
      <c r="M882" s="177" t="s">
        <v>52</v>
      </c>
    </row>
    <row r="883" spans="1:13" ht="28.5" customHeight="1">
      <c r="A883" s="111"/>
      <c r="B883" s="152">
        <v>1000585</v>
      </c>
      <c r="C883" s="112"/>
      <c r="D883" s="100"/>
      <c r="E883" s="100"/>
      <c r="F883" s="113"/>
      <c r="G883" s="99"/>
      <c r="H883" s="100"/>
      <c r="I883" s="221"/>
      <c r="J883" s="192">
        <v>40723</v>
      </c>
      <c r="K883" s="87">
        <v>-1</v>
      </c>
      <c r="L883" s="88">
        <f t="shared" si="122"/>
        <v>145055</v>
      </c>
      <c r="M883" s="177" t="s">
        <v>504</v>
      </c>
    </row>
    <row r="884" spans="1:13" ht="29.25" customHeight="1">
      <c r="A884" s="218">
        <v>40123</v>
      </c>
      <c r="B884" s="216" t="s">
        <v>239</v>
      </c>
      <c r="C884" s="216" t="s">
        <v>142</v>
      </c>
      <c r="D884" s="210" t="s">
        <v>144</v>
      </c>
      <c r="E884" s="194" t="s">
        <v>12</v>
      </c>
      <c r="F884" s="106" t="s">
        <v>149</v>
      </c>
      <c r="G884" s="101">
        <v>700000</v>
      </c>
      <c r="H884" s="92" t="s">
        <v>72</v>
      </c>
      <c r="I884" s="228"/>
      <c r="J884" s="175">
        <v>40200</v>
      </c>
      <c r="K884" s="169">
        <v>40000</v>
      </c>
      <c r="L884" s="88">
        <f t="shared" si="121"/>
        <v>740000</v>
      </c>
      <c r="M884" s="179" t="s">
        <v>301</v>
      </c>
    </row>
    <row r="885" spans="1:13" ht="29.25" customHeight="1">
      <c r="A885" s="213"/>
      <c r="B885" s="157">
        <v>1000676</v>
      </c>
      <c r="C885" s="209"/>
      <c r="D885" s="211"/>
      <c r="E885" s="195"/>
      <c r="F885" s="107"/>
      <c r="G885" s="103"/>
      <c r="H885" s="82"/>
      <c r="I885" s="228"/>
      <c r="J885" s="192">
        <v>40263</v>
      </c>
      <c r="K885" s="87">
        <v>50000</v>
      </c>
      <c r="L885" s="88">
        <f>L884+K885</f>
        <v>790000</v>
      </c>
      <c r="M885" s="177" t="s">
        <v>52</v>
      </c>
    </row>
    <row r="886" spans="1:13" ht="28.5" customHeight="1">
      <c r="A886" s="80"/>
      <c r="B886" s="238">
        <v>1000676</v>
      </c>
      <c r="C886" s="183"/>
      <c r="D886" s="195"/>
      <c r="E886" s="110"/>
      <c r="F886" s="107"/>
      <c r="G886" s="103"/>
      <c r="H886" s="82"/>
      <c r="I886" s="228"/>
      <c r="J886" s="192">
        <v>40373</v>
      </c>
      <c r="K886" s="87">
        <v>1310000</v>
      </c>
      <c r="L886" s="88">
        <f t="shared" ref="L886:L890" si="123">L885+K886</f>
        <v>2100000</v>
      </c>
      <c r="M886" s="177" t="s">
        <v>52</v>
      </c>
    </row>
    <row r="887" spans="1:13" ht="28.5" customHeight="1">
      <c r="A887" s="80"/>
      <c r="B887" s="150">
        <v>1000676</v>
      </c>
      <c r="C887" s="81"/>
      <c r="D887" s="82"/>
      <c r="E887" s="82"/>
      <c r="F887" s="83"/>
      <c r="G887" s="84"/>
      <c r="H887" s="82"/>
      <c r="I887" s="228"/>
      <c r="J887" s="192">
        <v>40451</v>
      </c>
      <c r="K887" s="87">
        <v>75834</v>
      </c>
      <c r="L887" s="88">
        <f t="shared" si="123"/>
        <v>2175834</v>
      </c>
      <c r="M887" s="177" t="s">
        <v>52</v>
      </c>
    </row>
    <row r="888" spans="1:13" ht="28.5" customHeight="1">
      <c r="A888" s="80"/>
      <c r="B888" s="150">
        <v>1000676</v>
      </c>
      <c r="C888" s="81"/>
      <c r="D888" s="82"/>
      <c r="E888" s="82"/>
      <c r="F888" s="83"/>
      <c r="G888" s="84"/>
      <c r="H888" s="82"/>
      <c r="I888" s="228"/>
      <c r="J888" s="192">
        <v>40549</v>
      </c>
      <c r="K888" s="89">
        <v>-3</v>
      </c>
      <c r="L888" s="88">
        <f t="shared" si="123"/>
        <v>2175831</v>
      </c>
      <c r="M888" s="177" t="s">
        <v>52</v>
      </c>
    </row>
    <row r="889" spans="1:13" ht="28.5" customHeight="1">
      <c r="A889" s="80"/>
      <c r="B889" s="150">
        <v>1000676</v>
      </c>
      <c r="C889" s="81"/>
      <c r="D889" s="82"/>
      <c r="E889" s="82"/>
      <c r="F889" s="83"/>
      <c r="G889" s="84"/>
      <c r="H889" s="82"/>
      <c r="I889" s="228"/>
      <c r="J889" s="192">
        <v>40632</v>
      </c>
      <c r="K889" s="89">
        <v>-4</v>
      </c>
      <c r="L889" s="88">
        <f t="shared" si="123"/>
        <v>2175827</v>
      </c>
      <c r="M889" s="177" t="s">
        <v>504</v>
      </c>
    </row>
    <row r="890" spans="1:13" ht="28.5" customHeight="1">
      <c r="A890" s="80"/>
      <c r="B890" s="148">
        <v>1000676</v>
      </c>
      <c r="C890" s="81"/>
      <c r="D890" s="82"/>
      <c r="E890" s="82"/>
      <c r="F890" s="83"/>
      <c r="G890" s="99"/>
      <c r="H890" s="100"/>
      <c r="I890" s="221"/>
      <c r="J890" s="192">
        <v>40723</v>
      </c>
      <c r="K890" s="89">
        <v>-35</v>
      </c>
      <c r="L890" s="88">
        <f t="shared" si="123"/>
        <v>2175792</v>
      </c>
      <c r="M890" s="177" t="s">
        <v>504</v>
      </c>
    </row>
    <row r="891" spans="1:13" ht="29.25" customHeight="1">
      <c r="A891" s="218">
        <v>40135</v>
      </c>
      <c r="B891" s="216" t="s">
        <v>240</v>
      </c>
      <c r="C891" s="216" t="s">
        <v>120</v>
      </c>
      <c r="D891" s="210" t="s">
        <v>121</v>
      </c>
      <c r="E891" s="194" t="s">
        <v>12</v>
      </c>
      <c r="F891" s="106" t="s">
        <v>149</v>
      </c>
      <c r="G891" s="101">
        <v>18960000</v>
      </c>
      <c r="H891" s="92" t="s">
        <v>72</v>
      </c>
      <c r="I891" s="228"/>
      <c r="J891" s="165">
        <v>40200</v>
      </c>
      <c r="K891" s="169">
        <v>890000</v>
      </c>
      <c r="L891" s="88">
        <f t="shared" si="121"/>
        <v>19850000</v>
      </c>
      <c r="M891" s="179" t="s">
        <v>301</v>
      </c>
    </row>
    <row r="892" spans="1:13" ht="29.25" customHeight="1">
      <c r="A892" s="213"/>
      <c r="B892" s="157">
        <v>1001271</v>
      </c>
      <c r="C892" s="209"/>
      <c r="D892" s="211"/>
      <c r="E892" s="195"/>
      <c r="F892" s="107"/>
      <c r="G892" s="103"/>
      <c r="H892" s="82"/>
      <c r="I892" s="228"/>
      <c r="J892" s="192">
        <v>40263</v>
      </c>
      <c r="K892" s="87">
        <v>3840000</v>
      </c>
      <c r="L892" s="88">
        <f>L891+K892</f>
        <v>23690000</v>
      </c>
      <c r="M892" s="177" t="s">
        <v>52</v>
      </c>
    </row>
    <row r="893" spans="1:13" ht="28.5" customHeight="1">
      <c r="A893" s="80"/>
      <c r="B893" s="238">
        <v>1001271</v>
      </c>
      <c r="C893" s="183"/>
      <c r="D893" s="195"/>
      <c r="E893" s="110"/>
      <c r="F893" s="107"/>
      <c r="G893" s="103"/>
      <c r="H893" s="82"/>
      <c r="I893" s="228"/>
      <c r="J893" s="192">
        <v>40373</v>
      </c>
      <c r="K893" s="87">
        <v>-2890000</v>
      </c>
      <c r="L893" s="88">
        <f t="shared" ref="L893:L894" si="124">L892+K893</f>
        <v>20800000</v>
      </c>
      <c r="M893" s="177" t="s">
        <v>52</v>
      </c>
    </row>
    <row r="894" spans="1:13" ht="28.5" customHeight="1">
      <c r="A894" s="80"/>
      <c r="B894" s="150">
        <v>1001271</v>
      </c>
      <c r="C894" s="81"/>
      <c r="D894" s="82"/>
      <c r="E894" s="82"/>
      <c r="F894" s="83"/>
      <c r="G894" s="84"/>
      <c r="H894" s="82"/>
      <c r="I894" s="228"/>
      <c r="J894" s="192">
        <v>40451</v>
      </c>
      <c r="K894" s="87">
        <v>9661676</v>
      </c>
      <c r="L894" s="88">
        <f t="shared" si="124"/>
        <v>30461676</v>
      </c>
      <c r="M894" s="177" t="s">
        <v>52</v>
      </c>
    </row>
    <row r="895" spans="1:13" ht="28.5" customHeight="1">
      <c r="A895" s="80"/>
      <c r="B895" s="148">
        <v>1001271</v>
      </c>
      <c r="C895" s="81"/>
      <c r="D895" s="82"/>
      <c r="E895" s="82"/>
      <c r="F895" s="83"/>
      <c r="G895" s="84"/>
      <c r="H895" s="82"/>
      <c r="I895" s="228"/>
      <c r="J895" s="192">
        <v>40549</v>
      </c>
      <c r="K895" s="89">
        <v>-46</v>
      </c>
      <c r="L895" s="88">
        <f t="shared" ref="L895:L905" si="125">L894+K895</f>
        <v>30461630</v>
      </c>
      <c r="M895" s="177" t="s">
        <v>52</v>
      </c>
    </row>
    <row r="896" spans="1:13" ht="28.5" customHeight="1">
      <c r="A896" s="80"/>
      <c r="B896" s="148">
        <v>1001271</v>
      </c>
      <c r="C896" s="81"/>
      <c r="D896" s="82"/>
      <c r="E896" s="82"/>
      <c r="F896" s="83"/>
      <c r="G896" s="84"/>
      <c r="H896" s="82"/>
      <c r="I896" s="228"/>
      <c r="J896" s="192">
        <v>40556</v>
      </c>
      <c r="K896" s="89">
        <v>1600000</v>
      </c>
      <c r="L896" s="88">
        <f t="shared" si="125"/>
        <v>32061630</v>
      </c>
      <c r="M896" s="177" t="s">
        <v>361</v>
      </c>
    </row>
    <row r="897" spans="1:13" ht="28.5" customHeight="1">
      <c r="A897" s="80"/>
      <c r="B897" s="148">
        <v>1001271</v>
      </c>
      <c r="C897" s="81"/>
      <c r="D897" s="82"/>
      <c r="E897" s="82"/>
      <c r="F897" s="83"/>
      <c r="G897" s="84"/>
      <c r="H897" s="82"/>
      <c r="I897" s="228"/>
      <c r="J897" s="192">
        <v>40590</v>
      </c>
      <c r="K897" s="89">
        <v>1400000</v>
      </c>
      <c r="L897" s="88">
        <f t="shared" si="125"/>
        <v>33461630</v>
      </c>
      <c r="M897" s="177" t="s">
        <v>361</v>
      </c>
    </row>
    <row r="898" spans="1:13" ht="28.5" customHeight="1">
      <c r="A898" s="80"/>
      <c r="B898" s="148">
        <v>1001271</v>
      </c>
      <c r="C898" s="81"/>
      <c r="D898" s="82"/>
      <c r="E898" s="82"/>
      <c r="F898" s="83"/>
      <c r="G898" s="84"/>
      <c r="H898" s="82"/>
      <c r="I898" s="228"/>
      <c r="J898" s="192">
        <v>40632</v>
      </c>
      <c r="K898" s="89">
        <v>-58</v>
      </c>
      <c r="L898" s="88">
        <f t="shared" si="125"/>
        <v>33461572</v>
      </c>
      <c r="M898" s="177" t="s">
        <v>504</v>
      </c>
    </row>
    <row r="899" spans="1:13" ht="28.5" customHeight="1">
      <c r="A899" s="80"/>
      <c r="B899" s="148">
        <v>1001271</v>
      </c>
      <c r="C899" s="81"/>
      <c r="D899" s="82"/>
      <c r="E899" s="82"/>
      <c r="F899" s="83"/>
      <c r="G899" s="84"/>
      <c r="H899" s="82"/>
      <c r="I899" s="228"/>
      <c r="J899" s="192">
        <v>40646</v>
      </c>
      <c r="K899" s="89">
        <v>100000</v>
      </c>
      <c r="L899" s="88">
        <f t="shared" si="125"/>
        <v>33561572</v>
      </c>
      <c r="M899" s="177" t="s">
        <v>361</v>
      </c>
    </row>
    <row r="900" spans="1:13" ht="28.5" customHeight="1">
      <c r="A900" s="80"/>
      <c r="B900" s="148">
        <v>1001271</v>
      </c>
      <c r="C900" s="81"/>
      <c r="D900" s="82"/>
      <c r="E900" s="82"/>
      <c r="F900" s="83"/>
      <c r="G900" s="84"/>
      <c r="H900" s="82"/>
      <c r="I900" s="228"/>
      <c r="J900" s="192">
        <v>40676</v>
      </c>
      <c r="K900" s="89">
        <v>100000</v>
      </c>
      <c r="L900" s="88">
        <f t="shared" si="125"/>
        <v>33661572</v>
      </c>
      <c r="M900" s="177" t="s">
        <v>361</v>
      </c>
    </row>
    <row r="901" spans="1:13" ht="28.5" customHeight="1">
      <c r="A901" s="80"/>
      <c r="B901" s="148">
        <v>1001271</v>
      </c>
      <c r="C901" s="81"/>
      <c r="D901" s="82"/>
      <c r="E901" s="82"/>
      <c r="F901" s="83"/>
      <c r="G901" s="84"/>
      <c r="H901" s="82"/>
      <c r="I901" s="228"/>
      <c r="J901" s="192">
        <v>40710</v>
      </c>
      <c r="K901" s="89">
        <v>800000</v>
      </c>
      <c r="L901" s="88">
        <f t="shared" si="125"/>
        <v>34461572</v>
      </c>
      <c r="M901" s="177" t="s">
        <v>361</v>
      </c>
    </row>
    <row r="902" spans="1:13" ht="28.5" customHeight="1">
      <c r="A902" s="80"/>
      <c r="B902" s="148">
        <v>1001271</v>
      </c>
      <c r="C902" s="81"/>
      <c r="D902" s="82"/>
      <c r="E902" s="82"/>
      <c r="F902" s="83"/>
      <c r="G902" s="84"/>
      <c r="H902" s="82"/>
      <c r="I902" s="228"/>
      <c r="J902" s="192">
        <v>40723</v>
      </c>
      <c r="K902" s="89">
        <v>-559</v>
      </c>
      <c r="L902" s="88">
        <f t="shared" si="125"/>
        <v>34461013</v>
      </c>
      <c r="M902" s="177" t="s">
        <v>504</v>
      </c>
    </row>
    <row r="903" spans="1:13" ht="28.5" customHeight="1">
      <c r="A903" s="80"/>
      <c r="B903" s="148">
        <v>1001271</v>
      </c>
      <c r="C903" s="81"/>
      <c r="D903" s="82"/>
      <c r="E903" s="82"/>
      <c r="F903" s="83"/>
      <c r="G903" s="84"/>
      <c r="H903" s="82"/>
      <c r="I903" s="228"/>
      <c r="J903" s="192">
        <v>40738</v>
      </c>
      <c r="K903" s="89">
        <v>300000</v>
      </c>
      <c r="L903" s="88">
        <f t="shared" si="125"/>
        <v>34761013</v>
      </c>
      <c r="M903" s="177" t="s">
        <v>361</v>
      </c>
    </row>
    <row r="904" spans="1:13" ht="28.5" customHeight="1">
      <c r="A904" s="80"/>
      <c r="B904" s="148">
        <v>1001271</v>
      </c>
      <c r="C904" s="81"/>
      <c r="D904" s="82"/>
      <c r="E904" s="82"/>
      <c r="F904" s="83"/>
      <c r="G904" s="84"/>
      <c r="H904" s="82"/>
      <c r="I904" s="228"/>
      <c r="J904" s="192">
        <v>40771</v>
      </c>
      <c r="K904" s="89">
        <v>200000</v>
      </c>
      <c r="L904" s="88">
        <f t="shared" si="125"/>
        <v>34961013</v>
      </c>
      <c r="M904" s="177" t="s">
        <v>361</v>
      </c>
    </row>
    <row r="905" spans="1:13" ht="28.5" customHeight="1">
      <c r="A905" s="80"/>
      <c r="B905" s="148">
        <v>1001271</v>
      </c>
      <c r="C905" s="81"/>
      <c r="D905" s="82"/>
      <c r="E905" s="82"/>
      <c r="F905" s="83"/>
      <c r="G905" s="84"/>
      <c r="H905" s="82"/>
      <c r="I905" s="228"/>
      <c r="J905" s="192">
        <v>40801</v>
      </c>
      <c r="K905" s="89">
        <v>100000</v>
      </c>
      <c r="L905" s="88">
        <f t="shared" si="125"/>
        <v>35061013</v>
      </c>
      <c r="M905" s="177" t="s">
        <v>361</v>
      </c>
    </row>
    <row r="906" spans="1:13" ht="28.5" customHeight="1">
      <c r="A906" s="80"/>
      <c r="B906" s="148">
        <v>1001271</v>
      </c>
      <c r="C906" s="81"/>
      <c r="D906" s="82"/>
      <c r="E906" s="82"/>
      <c r="F906" s="83"/>
      <c r="G906" s="99"/>
      <c r="H906" s="100"/>
      <c r="I906" s="221"/>
      <c r="J906" s="200">
        <v>40921</v>
      </c>
      <c r="K906" s="89">
        <v>100000</v>
      </c>
      <c r="L906" s="88">
        <f t="shared" ref="L906" si="126">L905+K906</f>
        <v>35161013</v>
      </c>
      <c r="M906" s="177" t="s">
        <v>361</v>
      </c>
    </row>
    <row r="907" spans="1:13" ht="29.25" customHeight="1">
      <c r="A907" s="218">
        <v>40135</v>
      </c>
      <c r="B907" s="216" t="s">
        <v>241</v>
      </c>
      <c r="C907" s="216" t="s">
        <v>242</v>
      </c>
      <c r="D907" s="210" t="s">
        <v>66</v>
      </c>
      <c r="E907" s="194" t="s">
        <v>12</v>
      </c>
      <c r="F907" s="106" t="s">
        <v>149</v>
      </c>
      <c r="G907" s="103">
        <v>1670000</v>
      </c>
      <c r="H907" s="82" t="s">
        <v>72</v>
      </c>
      <c r="I907" s="228"/>
      <c r="J907" s="175">
        <v>40200</v>
      </c>
      <c r="K907" s="169">
        <v>80000</v>
      </c>
      <c r="L907" s="88">
        <f t="shared" si="121"/>
        <v>1750000</v>
      </c>
      <c r="M907" s="179" t="s">
        <v>301</v>
      </c>
    </row>
    <row r="908" spans="1:13" ht="29.25" customHeight="1">
      <c r="A908" s="213"/>
      <c r="B908" s="157">
        <v>1000443</v>
      </c>
      <c r="C908" s="209"/>
      <c r="D908" s="211"/>
      <c r="E908" s="195"/>
      <c r="F908" s="107"/>
      <c r="G908" s="103"/>
      <c r="H908" s="82"/>
      <c r="I908" s="228"/>
      <c r="J908" s="192">
        <v>40263</v>
      </c>
      <c r="K908" s="87">
        <v>330000</v>
      </c>
      <c r="L908" s="88">
        <f>L907+K908</f>
        <v>2080000</v>
      </c>
      <c r="M908" s="177" t="s">
        <v>52</v>
      </c>
    </row>
    <row r="909" spans="1:13" ht="28.5" customHeight="1">
      <c r="A909" s="80"/>
      <c r="B909" s="238">
        <v>1000443</v>
      </c>
      <c r="C909" s="183"/>
      <c r="D909" s="195"/>
      <c r="E909" s="110"/>
      <c r="F909" s="107"/>
      <c r="G909" s="103"/>
      <c r="H909" s="82"/>
      <c r="I909" s="228"/>
      <c r="J909" s="192">
        <v>40373</v>
      </c>
      <c r="K909" s="87">
        <v>-1080000</v>
      </c>
      <c r="L909" s="88">
        <f t="shared" ref="L909:L913" si="127">L908+K909</f>
        <v>1000000</v>
      </c>
      <c r="M909" s="177" t="s">
        <v>52</v>
      </c>
    </row>
    <row r="910" spans="1:13" ht="28.5" customHeight="1">
      <c r="A910" s="80"/>
      <c r="B910" s="150">
        <v>1000443</v>
      </c>
      <c r="C910" s="81"/>
      <c r="D910" s="82"/>
      <c r="E910" s="82"/>
      <c r="F910" s="83"/>
      <c r="G910" s="84"/>
      <c r="H910" s="82"/>
      <c r="I910" s="228"/>
      <c r="J910" s="192">
        <v>40451</v>
      </c>
      <c r="K910" s="87">
        <v>160445</v>
      </c>
      <c r="L910" s="88">
        <f t="shared" si="127"/>
        <v>1160445</v>
      </c>
      <c r="M910" s="177" t="s">
        <v>52</v>
      </c>
    </row>
    <row r="911" spans="1:13" ht="28.5" customHeight="1">
      <c r="A911" s="80"/>
      <c r="B911" s="150">
        <v>1000443</v>
      </c>
      <c r="C911" s="81"/>
      <c r="D911" s="82"/>
      <c r="E911" s="82"/>
      <c r="F911" s="83"/>
      <c r="G911" s="84"/>
      <c r="H911" s="82"/>
      <c r="I911" s="228"/>
      <c r="J911" s="192">
        <v>40549</v>
      </c>
      <c r="K911" s="89">
        <v>-1</v>
      </c>
      <c r="L911" s="88">
        <f t="shared" si="127"/>
        <v>1160444</v>
      </c>
      <c r="M911" s="177" t="s">
        <v>52</v>
      </c>
    </row>
    <row r="912" spans="1:13" ht="28.5" customHeight="1">
      <c r="A912" s="80"/>
      <c r="B912" s="150">
        <v>1000443</v>
      </c>
      <c r="C912" s="81"/>
      <c r="D912" s="82"/>
      <c r="E912" s="82"/>
      <c r="F912" s="83"/>
      <c r="G912" s="84"/>
      <c r="H912" s="82"/>
      <c r="I912" s="228"/>
      <c r="J912" s="192">
        <v>40632</v>
      </c>
      <c r="K912" s="89">
        <v>-2</v>
      </c>
      <c r="L912" s="88">
        <f t="shared" si="127"/>
        <v>1160442</v>
      </c>
      <c r="M912" s="177" t="s">
        <v>504</v>
      </c>
    </row>
    <row r="913" spans="1:13" ht="28.5" customHeight="1">
      <c r="A913" s="80"/>
      <c r="B913" s="148">
        <v>1000443</v>
      </c>
      <c r="C913" s="81"/>
      <c r="D913" s="82"/>
      <c r="E913" s="82"/>
      <c r="F913" s="83"/>
      <c r="G913" s="99"/>
      <c r="H913" s="100"/>
      <c r="I913" s="221"/>
      <c r="J913" s="192">
        <v>40723</v>
      </c>
      <c r="K913" s="89">
        <v>-16</v>
      </c>
      <c r="L913" s="88">
        <f t="shared" si="127"/>
        <v>1160426</v>
      </c>
      <c r="M913" s="177" t="s">
        <v>504</v>
      </c>
    </row>
    <row r="914" spans="1:13" ht="29.25" customHeight="1">
      <c r="A914" s="218">
        <v>40135</v>
      </c>
      <c r="B914" s="216" t="s">
        <v>243</v>
      </c>
      <c r="C914" s="216" t="s">
        <v>24</v>
      </c>
      <c r="D914" s="210" t="s">
        <v>121</v>
      </c>
      <c r="E914" s="194" t="s">
        <v>12</v>
      </c>
      <c r="F914" s="106" t="s">
        <v>149</v>
      </c>
      <c r="G914" s="101">
        <v>20000</v>
      </c>
      <c r="H914" s="92" t="s">
        <v>72</v>
      </c>
      <c r="I914" s="228"/>
      <c r="J914" s="165">
        <v>40200</v>
      </c>
      <c r="K914" s="169">
        <v>0</v>
      </c>
      <c r="L914" s="88">
        <f t="shared" si="121"/>
        <v>20000</v>
      </c>
      <c r="M914" s="179" t="s">
        <v>301</v>
      </c>
    </row>
    <row r="915" spans="1:13" ht="29.25" customHeight="1">
      <c r="A915" s="213"/>
      <c r="B915" s="157">
        <v>1001304</v>
      </c>
      <c r="C915" s="209"/>
      <c r="D915" s="211"/>
      <c r="E915" s="195"/>
      <c r="F915" s="107"/>
      <c r="G915" s="103"/>
      <c r="H915" s="82"/>
      <c r="I915" s="228"/>
      <c r="J915" s="192">
        <v>40263</v>
      </c>
      <c r="K915" s="87">
        <v>-10000</v>
      </c>
      <c r="L915" s="88">
        <f>L914+K915</f>
        <v>10000</v>
      </c>
      <c r="M915" s="177" t="s">
        <v>52</v>
      </c>
    </row>
    <row r="916" spans="1:13" ht="28.5" customHeight="1">
      <c r="A916" s="80"/>
      <c r="B916" s="238">
        <v>1001304</v>
      </c>
      <c r="C916" s="183"/>
      <c r="D916" s="195"/>
      <c r="E916" s="110"/>
      <c r="F916" s="107"/>
      <c r="G916" s="103"/>
      <c r="H916" s="82"/>
      <c r="I916" s="228"/>
      <c r="J916" s="192">
        <v>40373</v>
      </c>
      <c r="K916" s="87">
        <v>90000</v>
      </c>
      <c r="L916" s="88">
        <f t="shared" ref="L916:L918" si="128">L915+K916</f>
        <v>100000</v>
      </c>
      <c r="M916" s="177" t="s">
        <v>52</v>
      </c>
    </row>
    <row r="917" spans="1:13" ht="28.5" customHeight="1">
      <c r="A917" s="80"/>
      <c r="B917" s="156">
        <v>1001304</v>
      </c>
      <c r="C917" s="183"/>
      <c r="D917" s="195"/>
      <c r="E917" s="110"/>
      <c r="F917" s="107"/>
      <c r="G917" s="103"/>
      <c r="H917" s="82"/>
      <c r="I917" s="228"/>
      <c r="J917" s="192">
        <v>40451</v>
      </c>
      <c r="K917" s="87">
        <v>45056</v>
      </c>
      <c r="L917" s="88">
        <f t="shared" si="128"/>
        <v>145056</v>
      </c>
      <c r="M917" s="177" t="s">
        <v>52</v>
      </c>
    </row>
    <row r="918" spans="1:13" ht="28.5" customHeight="1">
      <c r="A918" s="111"/>
      <c r="B918" s="152">
        <v>1001304</v>
      </c>
      <c r="C918" s="112"/>
      <c r="D918" s="100"/>
      <c r="E918" s="100"/>
      <c r="F918" s="113"/>
      <c r="G918" s="99"/>
      <c r="H918" s="100"/>
      <c r="I918" s="221"/>
      <c r="J918" s="192">
        <v>40723</v>
      </c>
      <c r="K918" s="87">
        <v>-1</v>
      </c>
      <c r="L918" s="88">
        <f t="shared" si="128"/>
        <v>145055</v>
      </c>
      <c r="M918" s="177" t="s">
        <v>504</v>
      </c>
    </row>
    <row r="919" spans="1:13" ht="29.25" customHeight="1">
      <c r="A919" s="218">
        <v>40142</v>
      </c>
      <c r="B919" s="216" t="s">
        <v>244</v>
      </c>
      <c r="C919" s="216" t="s">
        <v>326</v>
      </c>
      <c r="D919" s="210" t="s">
        <v>92</v>
      </c>
      <c r="E919" s="194" t="s">
        <v>12</v>
      </c>
      <c r="F919" s="106" t="s">
        <v>149</v>
      </c>
      <c r="G919" s="101">
        <v>20360000</v>
      </c>
      <c r="H919" s="92" t="s">
        <v>72</v>
      </c>
      <c r="I919" s="228"/>
      <c r="J919" s="175">
        <v>40200</v>
      </c>
      <c r="K919" s="169">
        <v>950000</v>
      </c>
      <c r="L919" s="88">
        <f t="shared" si="121"/>
        <v>21310000</v>
      </c>
      <c r="M919" s="179" t="s">
        <v>301</v>
      </c>
    </row>
    <row r="920" spans="1:13" ht="29.25" customHeight="1">
      <c r="A920" s="213"/>
      <c r="B920" s="157">
        <v>10412</v>
      </c>
      <c r="C920" s="209"/>
      <c r="D920" s="211"/>
      <c r="E920" s="195"/>
      <c r="F920" s="107"/>
      <c r="G920" s="103"/>
      <c r="H920" s="82"/>
      <c r="I920" s="228"/>
      <c r="J920" s="192">
        <v>40263</v>
      </c>
      <c r="K920" s="87">
        <v>-17880000</v>
      </c>
      <c r="L920" s="88">
        <f>L919+K920</f>
        <v>3430000</v>
      </c>
      <c r="M920" s="177" t="s">
        <v>52</v>
      </c>
    </row>
    <row r="921" spans="1:13" ht="29.25" customHeight="1">
      <c r="A921" s="213"/>
      <c r="B921" s="157">
        <v>10412</v>
      </c>
      <c r="C921" s="209"/>
      <c r="D921" s="211"/>
      <c r="E921" s="195"/>
      <c r="F921" s="107"/>
      <c r="G921" s="103"/>
      <c r="H921" s="82"/>
      <c r="I921" s="228"/>
      <c r="J921" s="192">
        <v>40345</v>
      </c>
      <c r="K921" s="87">
        <v>1030000</v>
      </c>
      <c r="L921" s="88">
        <f>L920+K921</f>
        <v>4460000</v>
      </c>
      <c r="M921" s="201" t="s">
        <v>325</v>
      </c>
    </row>
    <row r="922" spans="1:13" ht="28.5" customHeight="1">
      <c r="A922" s="80"/>
      <c r="B922" s="238">
        <v>10412</v>
      </c>
      <c r="C922" s="183"/>
      <c r="D922" s="195"/>
      <c r="E922" s="110"/>
      <c r="F922" s="107"/>
      <c r="G922" s="103"/>
      <c r="H922" s="82"/>
      <c r="I922" s="228"/>
      <c r="J922" s="192">
        <v>40373</v>
      </c>
      <c r="K922" s="87">
        <v>-1160000</v>
      </c>
      <c r="L922" s="88">
        <f t="shared" ref="L922" si="129">L921+K922</f>
        <v>3300000</v>
      </c>
      <c r="M922" s="177" t="s">
        <v>52</v>
      </c>
    </row>
    <row r="923" spans="1:13" ht="28.5" customHeight="1">
      <c r="A923" s="80"/>
      <c r="B923" s="148">
        <v>10412</v>
      </c>
      <c r="C923" s="81"/>
      <c r="D923" s="82"/>
      <c r="E923" s="82"/>
      <c r="F923" s="83"/>
      <c r="G923" s="84"/>
      <c r="H923" s="82"/>
      <c r="I923" s="228"/>
      <c r="J923" s="192">
        <v>40403</v>
      </c>
      <c r="K923" s="89">
        <v>800000</v>
      </c>
      <c r="L923" s="88">
        <f>L922+K923</f>
        <v>4100000</v>
      </c>
      <c r="M923" s="177" t="s">
        <v>361</v>
      </c>
    </row>
    <row r="924" spans="1:13" ht="28.5" customHeight="1">
      <c r="A924" s="80"/>
      <c r="B924" s="150">
        <v>10412</v>
      </c>
      <c r="C924" s="81"/>
      <c r="D924" s="82"/>
      <c r="E924" s="82"/>
      <c r="F924" s="83"/>
      <c r="G924" s="84"/>
      <c r="H924" s="82"/>
      <c r="I924" s="228"/>
      <c r="J924" s="192">
        <v>40451</v>
      </c>
      <c r="K924" s="87">
        <v>200000</v>
      </c>
      <c r="L924" s="88">
        <f t="shared" ref="L924:L925" si="130">L923+K924</f>
        <v>4300000</v>
      </c>
      <c r="M924" s="177" t="s">
        <v>409</v>
      </c>
    </row>
    <row r="925" spans="1:13" ht="28.5" customHeight="1">
      <c r="A925" s="80"/>
      <c r="B925" s="150">
        <v>10412</v>
      </c>
      <c r="C925" s="81"/>
      <c r="D925" s="82"/>
      <c r="E925" s="82"/>
      <c r="F925" s="83"/>
      <c r="G925" s="84"/>
      <c r="H925" s="82"/>
      <c r="I925" s="228"/>
      <c r="J925" s="192">
        <v>40451</v>
      </c>
      <c r="K925" s="87">
        <v>1357168</v>
      </c>
      <c r="L925" s="88">
        <f t="shared" si="130"/>
        <v>5657168</v>
      </c>
      <c r="M925" s="177" t="s">
        <v>52</v>
      </c>
    </row>
    <row r="926" spans="1:13" ht="28.5" customHeight="1">
      <c r="A926" s="80"/>
      <c r="B926" s="148">
        <v>10412</v>
      </c>
      <c r="C926" s="81"/>
      <c r="D926" s="82"/>
      <c r="E926" s="82"/>
      <c r="F926" s="83"/>
      <c r="G926" s="84"/>
      <c r="H926" s="82"/>
      <c r="I926" s="228"/>
      <c r="J926" s="192">
        <v>40549</v>
      </c>
      <c r="K926" s="89">
        <v>-1</v>
      </c>
      <c r="L926" s="88">
        <f t="shared" ref="L926:L933" si="131">L925+K926</f>
        <v>5657167</v>
      </c>
      <c r="M926" s="177" t="s">
        <v>52</v>
      </c>
    </row>
    <row r="927" spans="1:13" ht="28.5" customHeight="1">
      <c r="A927" s="80"/>
      <c r="B927" s="148">
        <v>10412</v>
      </c>
      <c r="C927" s="81"/>
      <c r="D927" s="82"/>
      <c r="E927" s="82"/>
      <c r="F927" s="83"/>
      <c r="G927" s="84"/>
      <c r="H927" s="82"/>
      <c r="I927" s="228"/>
      <c r="J927" s="192">
        <v>40618</v>
      </c>
      <c r="K927" s="89">
        <v>5700000</v>
      </c>
      <c r="L927" s="88">
        <f t="shared" si="131"/>
        <v>11357167</v>
      </c>
      <c r="M927" s="201" t="s">
        <v>361</v>
      </c>
    </row>
    <row r="928" spans="1:13" ht="28.5" customHeight="1">
      <c r="A928" s="80"/>
      <c r="B928" s="148">
        <v>10412</v>
      </c>
      <c r="C928" s="81"/>
      <c r="D928" s="82"/>
      <c r="E928" s="82"/>
      <c r="F928" s="83"/>
      <c r="G928" s="84"/>
      <c r="H928" s="82"/>
      <c r="I928" s="228"/>
      <c r="J928" s="192">
        <v>40632</v>
      </c>
      <c r="K928" s="89">
        <v>-6</v>
      </c>
      <c r="L928" s="88">
        <f t="shared" si="131"/>
        <v>11357161</v>
      </c>
      <c r="M928" s="177" t="s">
        <v>504</v>
      </c>
    </row>
    <row r="929" spans="1:13" ht="28.5" customHeight="1">
      <c r="A929" s="80"/>
      <c r="B929" s="148">
        <v>10412</v>
      </c>
      <c r="C929" s="81"/>
      <c r="D929" s="82"/>
      <c r="E929" s="82"/>
      <c r="F929" s="83"/>
      <c r="G929" s="84"/>
      <c r="H929" s="82"/>
      <c r="I929" s="228"/>
      <c r="J929" s="192">
        <v>40646</v>
      </c>
      <c r="K929" s="89">
        <v>7300000</v>
      </c>
      <c r="L929" s="88">
        <f t="shared" si="131"/>
        <v>18657161</v>
      </c>
      <c r="M929" s="201" t="s">
        <v>361</v>
      </c>
    </row>
    <row r="930" spans="1:13" ht="28.5" customHeight="1">
      <c r="A930" s="80"/>
      <c r="B930" s="148">
        <v>10412</v>
      </c>
      <c r="C930" s="81"/>
      <c r="D930" s="82"/>
      <c r="E930" s="82"/>
      <c r="F930" s="83"/>
      <c r="G930" s="84"/>
      <c r="H930" s="82"/>
      <c r="I930" s="228"/>
      <c r="J930" s="192">
        <v>40676</v>
      </c>
      <c r="K930" s="89">
        <v>300000</v>
      </c>
      <c r="L930" s="88">
        <f t="shared" si="131"/>
        <v>18957161</v>
      </c>
      <c r="M930" s="201" t="s">
        <v>361</v>
      </c>
    </row>
    <row r="931" spans="1:13" ht="28.5" customHeight="1">
      <c r="A931" s="80"/>
      <c r="B931" s="148">
        <v>10412</v>
      </c>
      <c r="C931" s="81"/>
      <c r="D931" s="82"/>
      <c r="E931" s="82"/>
      <c r="F931" s="83"/>
      <c r="G931" s="84"/>
      <c r="H931" s="82"/>
      <c r="I931" s="228"/>
      <c r="J931" s="192">
        <v>40710</v>
      </c>
      <c r="K931" s="89">
        <v>900000</v>
      </c>
      <c r="L931" s="88">
        <f t="shared" si="131"/>
        <v>19857161</v>
      </c>
      <c r="M931" s="201" t="s">
        <v>361</v>
      </c>
    </row>
    <row r="932" spans="1:13" ht="28.5" customHeight="1">
      <c r="A932" s="80"/>
      <c r="B932" s="148">
        <v>10412</v>
      </c>
      <c r="C932" s="81"/>
      <c r="D932" s="82"/>
      <c r="E932" s="82"/>
      <c r="F932" s="83"/>
      <c r="G932" s="84"/>
      <c r="H932" s="82"/>
      <c r="I932" s="228"/>
      <c r="J932" s="192">
        <v>40723</v>
      </c>
      <c r="K932" s="89">
        <v>-154</v>
      </c>
      <c r="L932" s="88">
        <f t="shared" si="131"/>
        <v>19857007</v>
      </c>
      <c r="M932" s="177" t="s">
        <v>504</v>
      </c>
    </row>
    <row r="933" spans="1:13" ht="28.5" customHeight="1">
      <c r="A933" s="80"/>
      <c r="B933" s="148">
        <v>10412</v>
      </c>
      <c r="C933" s="81"/>
      <c r="D933" s="82"/>
      <c r="E933" s="82"/>
      <c r="F933" s="83"/>
      <c r="G933" s="84"/>
      <c r="H933" s="82"/>
      <c r="I933" s="228"/>
      <c r="J933" s="192">
        <v>40738</v>
      </c>
      <c r="K933" s="89">
        <v>100000</v>
      </c>
      <c r="L933" s="88">
        <f t="shared" si="131"/>
        <v>19957007</v>
      </c>
      <c r="M933" s="201" t="s">
        <v>361</v>
      </c>
    </row>
    <row r="934" spans="1:13" ht="28.5" customHeight="1">
      <c r="A934" s="80"/>
      <c r="B934" s="148">
        <v>10412</v>
      </c>
      <c r="C934" s="81"/>
      <c r="D934" s="82"/>
      <c r="E934" s="82"/>
      <c r="F934" s="83"/>
      <c r="G934" s="84"/>
      <c r="H934" s="82"/>
      <c r="I934" s="228"/>
      <c r="J934" s="192">
        <v>40771</v>
      </c>
      <c r="K934" s="89">
        <v>300000</v>
      </c>
      <c r="L934" s="88">
        <f>L933+K934</f>
        <v>20257007</v>
      </c>
      <c r="M934" s="201" t="s">
        <v>361</v>
      </c>
    </row>
    <row r="935" spans="1:13" ht="28.5" customHeight="1">
      <c r="A935" s="80"/>
      <c r="B935" s="148">
        <v>10412</v>
      </c>
      <c r="C935" s="81"/>
      <c r="D935" s="82"/>
      <c r="E935" s="82"/>
      <c r="F935" s="83"/>
      <c r="G935" s="83"/>
      <c r="H935" s="83"/>
      <c r="I935" s="228"/>
      <c r="J935" s="192">
        <v>40921</v>
      </c>
      <c r="K935" s="89">
        <v>-1500000</v>
      </c>
      <c r="L935" s="88">
        <f>L934+K935</f>
        <v>18757007</v>
      </c>
      <c r="M935" s="201" t="s">
        <v>361</v>
      </c>
    </row>
    <row r="936" spans="1:13" ht="28.5" customHeight="1">
      <c r="A936" s="80"/>
      <c r="B936" s="156">
        <v>10412</v>
      </c>
      <c r="C936" s="183"/>
      <c r="D936" s="195"/>
      <c r="E936" s="110"/>
      <c r="F936" s="107"/>
      <c r="G936" s="103"/>
      <c r="H936" s="82"/>
      <c r="I936" s="228"/>
      <c r="J936" s="192">
        <v>40955</v>
      </c>
      <c r="K936" s="87">
        <v>-2100000</v>
      </c>
      <c r="L936" s="88">
        <f>L935+K936</f>
        <v>16657007</v>
      </c>
      <c r="M936" s="177" t="s">
        <v>361</v>
      </c>
    </row>
    <row r="937" spans="1:13" ht="28.5" customHeight="1">
      <c r="A937" s="80"/>
      <c r="B937" s="156">
        <v>10412</v>
      </c>
      <c r="C937" s="81"/>
      <c r="D937" s="82"/>
      <c r="E937" s="82"/>
      <c r="F937" s="83"/>
      <c r="G937" s="83"/>
      <c r="H937" s="100"/>
      <c r="I937" s="221"/>
      <c r="J937" s="192">
        <v>41015</v>
      </c>
      <c r="K937" s="89">
        <v>-1300000</v>
      </c>
      <c r="L937" s="88">
        <f>L936+K937</f>
        <v>15357007</v>
      </c>
      <c r="M937" s="177" t="s">
        <v>361</v>
      </c>
    </row>
    <row r="938" spans="1:13" ht="29.25" customHeight="1">
      <c r="A938" s="172">
        <v>40142</v>
      </c>
      <c r="B938" s="224" t="s">
        <v>245</v>
      </c>
      <c r="C938" s="224" t="s">
        <v>24</v>
      </c>
      <c r="D938" s="225" t="s">
        <v>121</v>
      </c>
      <c r="E938" s="202" t="s">
        <v>12</v>
      </c>
      <c r="F938" s="121" t="s">
        <v>149</v>
      </c>
      <c r="G938" s="122">
        <v>230000</v>
      </c>
      <c r="H938" s="98" t="s">
        <v>72</v>
      </c>
      <c r="I938" s="221"/>
      <c r="J938" s="165">
        <v>40289</v>
      </c>
      <c r="K938" s="169">
        <v>-230000</v>
      </c>
      <c r="L938" s="88">
        <f>G938+K938</f>
        <v>0</v>
      </c>
      <c r="M938" s="179" t="s">
        <v>182</v>
      </c>
    </row>
    <row r="939" spans="1:13" ht="29.25" customHeight="1">
      <c r="A939" s="218">
        <v>40142</v>
      </c>
      <c r="B939" s="216" t="s">
        <v>246</v>
      </c>
      <c r="C939" s="216" t="s">
        <v>247</v>
      </c>
      <c r="D939" s="210" t="s">
        <v>112</v>
      </c>
      <c r="E939" s="194" t="s">
        <v>12</v>
      </c>
      <c r="F939" s="106" t="s">
        <v>149</v>
      </c>
      <c r="G939" s="101">
        <v>1280000</v>
      </c>
      <c r="H939" s="92" t="s">
        <v>72</v>
      </c>
      <c r="I939" s="228"/>
      <c r="J939" s="175">
        <v>40200</v>
      </c>
      <c r="K939" s="169">
        <v>50000</v>
      </c>
      <c r="L939" s="88">
        <f t="shared" ref="L939:L1023" si="132">K939+G939</f>
        <v>1330000</v>
      </c>
      <c r="M939" s="179" t="s">
        <v>301</v>
      </c>
    </row>
    <row r="940" spans="1:13" ht="29.25" customHeight="1">
      <c r="A940" s="213"/>
      <c r="B940" s="157">
        <v>10519</v>
      </c>
      <c r="C940" s="209"/>
      <c r="D940" s="211"/>
      <c r="E940" s="195"/>
      <c r="F940" s="107"/>
      <c r="G940" s="103"/>
      <c r="H940" s="82"/>
      <c r="I940" s="228"/>
      <c r="J940" s="192">
        <v>40263</v>
      </c>
      <c r="K940" s="87">
        <v>1020000</v>
      </c>
      <c r="L940" s="88">
        <f>L939+K940</f>
        <v>2350000</v>
      </c>
      <c r="M940" s="177" t="s">
        <v>52</v>
      </c>
    </row>
    <row r="941" spans="1:13" ht="28.5" customHeight="1">
      <c r="A941" s="80"/>
      <c r="B941" s="157">
        <v>10519</v>
      </c>
      <c r="C941" s="183"/>
      <c r="D941" s="195"/>
      <c r="E941" s="110"/>
      <c r="F941" s="107"/>
      <c r="G941" s="103"/>
      <c r="H941" s="82"/>
      <c r="I941" s="228"/>
      <c r="J941" s="192">
        <v>40373</v>
      </c>
      <c r="K941" s="87">
        <v>-950000</v>
      </c>
      <c r="L941" s="88">
        <f t="shared" ref="L941:L947" si="133">L940+K941</f>
        <v>1400000</v>
      </c>
      <c r="M941" s="177" t="s">
        <v>52</v>
      </c>
    </row>
    <row r="942" spans="1:13" ht="28.5" customHeight="1">
      <c r="A942" s="80"/>
      <c r="B942" s="157">
        <v>10519</v>
      </c>
      <c r="C942" s="81"/>
      <c r="D942" s="82"/>
      <c r="E942" s="82"/>
      <c r="F942" s="83"/>
      <c r="G942" s="84"/>
      <c r="H942" s="82"/>
      <c r="I942" s="228"/>
      <c r="J942" s="192">
        <v>40451</v>
      </c>
      <c r="K942" s="87">
        <v>50556</v>
      </c>
      <c r="L942" s="88">
        <f t="shared" si="133"/>
        <v>1450556</v>
      </c>
      <c r="M942" s="177" t="s">
        <v>52</v>
      </c>
    </row>
    <row r="943" spans="1:13" ht="28.5" customHeight="1">
      <c r="A943" s="80"/>
      <c r="B943" s="157">
        <v>10519</v>
      </c>
      <c r="C943" s="81"/>
      <c r="D943" s="82"/>
      <c r="E943" s="82"/>
      <c r="F943" s="83"/>
      <c r="G943" s="84"/>
      <c r="H943" s="82"/>
      <c r="I943" s="228"/>
      <c r="J943" s="192">
        <v>40549</v>
      </c>
      <c r="K943" s="89">
        <v>-2</v>
      </c>
      <c r="L943" s="88">
        <f t="shared" si="133"/>
        <v>1450554</v>
      </c>
      <c r="M943" s="177" t="s">
        <v>52</v>
      </c>
    </row>
    <row r="944" spans="1:13" ht="28.5" customHeight="1">
      <c r="A944" s="80"/>
      <c r="B944" s="157">
        <v>10519</v>
      </c>
      <c r="C944" s="81"/>
      <c r="D944" s="82"/>
      <c r="E944" s="82"/>
      <c r="F944" s="83"/>
      <c r="G944" s="84"/>
      <c r="H944" s="82"/>
      <c r="I944" s="228"/>
      <c r="J944" s="192">
        <v>40632</v>
      </c>
      <c r="K944" s="89">
        <v>-2</v>
      </c>
      <c r="L944" s="88">
        <f t="shared" si="133"/>
        <v>1450552</v>
      </c>
      <c r="M944" s="177" t="s">
        <v>504</v>
      </c>
    </row>
    <row r="945" spans="1:13" ht="28.5" customHeight="1">
      <c r="A945" s="80"/>
      <c r="B945" s="157">
        <v>10519</v>
      </c>
      <c r="C945" s="81"/>
      <c r="D945" s="82"/>
      <c r="E945" s="82"/>
      <c r="F945" s="83"/>
      <c r="G945" s="84"/>
      <c r="H945" s="82"/>
      <c r="I945" s="228"/>
      <c r="J945" s="192">
        <v>40710</v>
      </c>
      <c r="K945" s="89">
        <v>-100000</v>
      </c>
      <c r="L945" s="88">
        <f t="shared" si="133"/>
        <v>1350552</v>
      </c>
      <c r="M945" s="177" t="s">
        <v>361</v>
      </c>
    </row>
    <row r="946" spans="1:13" ht="28.5" customHeight="1">
      <c r="A946" s="80"/>
      <c r="B946" s="157">
        <v>10519</v>
      </c>
      <c r="C946" s="81"/>
      <c r="D946" s="82"/>
      <c r="E946" s="82"/>
      <c r="F946" s="83"/>
      <c r="G946" s="84"/>
      <c r="H946" s="82"/>
      <c r="I946" s="228"/>
      <c r="J946" s="192">
        <v>40723</v>
      </c>
      <c r="K946" s="89">
        <v>-21</v>
      </c>
      <c r="L946" s="88">
        <f t="shared" si="133"/>
        <v>1350531</v>
      </c>
      <c r="M946" s="177" t="s">
        <v>504</v>
      </c>
    </row>
    <row r="947" spans="1:13" ht="28.5" customHeight="1">
      <c r="A947" s="80"/>
      <c r="B947" s="157">
        <v>10519</v>
      </c>
      <c r="C947" s="81"/>
      <c r="D947" s="82"/>
      <c r="E947" s="82"/>
      <c r="F947" s="83"/>
      <c r="G947" s="99"/>
      <c r="H947" s="100"/>
      <c r="I947" s="221">
        <v>12</v>
      </c>
      <c r="J947" s="192">
        <v>40746</v>
      </c>
      <c r="K947" s="89">
        <v>-1335614.21</v>
      </c>
      <c r="L947" s="88">
        <f t="shared" si="133"/>
        <v>14916.790000000037</v>
      </c>
      <c r="M947" s="177" t="s">
        <v>182</v>
      </c>
    </row>
    <row r="948" spans="1:13" ht="29.25" customHeight="1">
      <c r="A948" s="218">
        <v>40151</v>
      </c>
      <c r="B948" s="216" t="s">
        <v>248</v>
      </c>
      <c r="C948" s="216" t="s">
        <v>250</v>
      </c>
      <c r="D948" s="210" t="s">
        <v>112</v>
      </c>
      <c r="E948" s="194" t="s">
        <v>12</v>
      </c>
      <c r="F948" s="106" t="s">
        <v>149</v>
      </c>
      <c r="G948" s="101">
        <v>380000</v>
      </c>
      <c r="H948" s="92" t="s">
        <v>72</v>
      </c>
      <c r="I948" s="228"/>
      <c r="J948" s="165">
        <v>40200</v>
      </c>
      <c r="K948" s="169">
        <v>10000</v>
      </c>
      <c r="L948" s="88">
        <f t="shared" si="132"/>
        <v>390000</v>
      </c>
      <c r="M948" s="179" t="s">
        <v>301</v>
      </c>
    </row>
    <row r="949" spans="1:13" ht="29.25" customHeight="1">
      <c r="A949" s="213"/>
      <c r="B949" s="157">
        <v>1000978</v>
      </c>
      <c r="C949" s="209"/>
      <c r="D949" s="211"/>
      <c r="E949" s="195"/>
      <c r="F949" s="107"/>
      <c r="G949" s="103"/>
      <c r="H949" s="82"/>
      <c r="I949" s="228"/>
      <c r="J949" s="192">
        <v>40263</v>
      </c>
      <c r="K949" s="87">
        <v>520000</v>
      </c>
      <c r="L949" s="88">
        <f>L948+K949</f>
        <v>910000</v>
      </c>
      <c r="M949" s="177" t="s">
        <v>52</v>
      </c>
    </row>
    <row r="950" spans="1:13" ht="28.5" customHeight="1">
      <c r="A950" s="80"/>
      <c r="B950" s="238">
        <v>1000978</v>
      </c>
      <c r="C950" s="183"/>
      <c r="D950" s="195"/>
      <c r="E950" s="110"/>
      <c r="F950" s="107"/>
      <c r="G950" s="103"/>
      <c r="H950" s="82"/>
      <c r="I950" s="228"/>
      <c r="J950" s="192">
        <v>40373</v>
      </c>
      <c r="K950" s="87">
        <v>-810000</v>
      </c>
      <c r="L950" s="88">
        <f t="shared" ref="L950:L952" si="134">L949+K950</f>
        <v>100000</v>
      </c>
      <c r="M950" s="177" t="s">
        <v>52</v>
      </c>
    </row>
    <row r="951" spans="1:13" ht="28.5" customHeight="1">
      <c r="A951" s="80"/>
      <c r="B951" s="156">
        <v>1000978</v>
      </c>
      <c r="C951" s="183"/>
      <c r="D951" s="195"/>
      <c r="E951" s="110"/>
      <c r="F951" s="107"/>
      <c r="G951" s="103"/>
      <c r="H951" s="82"/>
      <c r="I951" s="228"/>
      <c r="J951" s="192">
        <v>40451</v>
      </c>
      <c r="K951" s="87">
        <v>45056</v>
      </c>
      <c r="L951" s="88">
        <f t="shared" si="134"/>
        <v>145056</v>
      </c>
      <c r="M951" s="177" t="s">
        <v>52</v>
      </c>
    </row>
    <row r="952" spans="1:13" ht="28.5" customHeight="1">
      <c r="A952" s="111"/>
      <c r="B952" s="152">
        <v>1000978</v>
      </c>
      <c r="C952" s="112"/>
      <c r="D952" s="100"/>
      <c r="E952" s="100"/>
      <c r="F952" s="113"/>
      <c r="G952" s="99"/>
      <c r="H952" s="100"/>
      <c r="I952" s="221"/>
      <c r="J952" s="192">
        <v>40723</v>
      </c>
      <c r="K952" s="87">
        <v>-1</v>
      </c>
      <c r="L952" s="88">
        <f t="shared" si="134"/>
        <v>145055</v>
      </c>
      <c r="M952" s="177" t="s">
        <v>504</v>
      </c>
    </row>
    <row r="953" spans="1:13" ht="29.25" customHeight="1">
      <c r="A953" s="218">
        <v>40151</v>
      </c>
      <c r="B953" s="216" t="s">
        <v>249</v>
      </c>
      <c r="C953" s="216" t="s">
        <v>81</v>
      </c>
      <c r="D953" s="210" t="s">
        <v>126</v>
      </c>
      <c r="E953" s="194" t="s">
        <v>12</v>
      </c>
      <c r="F953" s="106" t="s">
        <v>149</v>
      </c>
      <c r="G953" s="101">
        <v>9430000</v>
      </c>
      <c r="H953" s="92" t="s">
        <v>72</v>
      </c>
      <c r="I953" s="228"/>
      <c r="J953" s="175">
        <v>40200</v>
      </c>
      <c r="K953" s="169">
        <v>440000</v>
      </c>
      <c r="L953" s="88">
        <f t="shared" si="132"/>
        <v>9870000</v>
      </c>
      <c r="M953" s="179" t="s">
        <v>301</v>
      </c>
    </row>
    <row r="954" spans="1:13" ht="29.25" customHeight="1">
      <c r="A954" s="213"/>
      <c r="B954" s="157">
        <v>10223</v>
      </c>
      <c r="C954" s="209"/>
      <c r="D954" s="211"/>
      <c r="E954" s="195"/>
      <c r="F954" s="107"/>
      <c r="G954" s="103"/>
      <c r="H954" s="82"/>
      <c r="I954" s="228"/>
      <c r="J954" s="192">
        <v>40263</v>
      </c>
      <c r="K954" s="87">
        <v>14480000</v>
      </c>
      <c r="L954" s="88">
        <f>L953+K954</f>
        <v>24350000</v>
      </c>
      <c r="M954" s="177" t="s">
        <v>52</v>
      </c>
    </row>
    <row r="955" spans="1:13" ht="29.25" customHeight="1">
      <c r="A955" s="213"/>
      <c r="B955" s="157">
        <v>10223</v>
      </c>
      <c r="C955" s="209"/>
      <c r="D955" s="211"/>
      <c r="E955" s="195"/>
      <c r="F955" s="107"/>
      <c r="G955" s="103"/>
      <c r="H955" s="82"/>
      <c r="I955" s="228"/>
      <c r="J955" s="192">
        <v>40324</v>
      </c>
      <c r="K955" s="87">
        <v>-24200000</v>
      </c>
      <c r="L955" s="88">
        <f>L954+K955</f>
        <v>150000</v>
      </c>
      <c r="M955" s="177" t="s">
        <v>52</v>
      </c>
    </row>
    <row r="956" spans="1:13" ht="28.5" customHeight="1">
      <c r="A956" s="80"/>
      <c r="B956" s="238">
        <v>10223</v>
      </c>
      <c r="C956" s="183"/>
      <c r="D956" s="195"/>
      <c r="E956" s="110"/>
      <c r="F956" s="107"/>
      <c r="G956" s="103"/>
      <c r="H956" s="82"/>
      <c r="I956" s="228"/>
      <c r="J956" s="192">
        <v>40373</v>
      </c>
      <c r="K956" s="87">
        <v>150000</v>
      </c>
      <c r="L956" s="88">
        <f t="shared" ref="L956:L958" si="135">L955+K956</f>
        <v>300000</v>
      </c>
      <c r="M956" s="177" t="s">
        <v>52</v>
      </c>
    </row>
    <row r="957" spans="1:13" ht="28.5" customHeight="1">
      <c r="A957" s="80"/>
      <c r="B957" s="156">
        <v>10223</v>
      </c>
      <c r="C957" s="183"/>
      <c r="D957" s="195"/>
      <c r="E957" s="110"/>
      <c r="F957" s="107"/>
      <c r="G957" s="103"/>
      <c r="H957" s="82"/>
      <c r="I957" s="228"/>
      <c r="J957" s="192">
        <v>40451</v>
      </c>
      <c r="K957" s="87">
        <v>-9889</v>
      </c>
      <c r="L957" s="88">
        <f t="shared" si="135"/>
        <v>290111</v>
      </c>
      <c r="M957" s="177" t="s">
        <v>52</v>
      </c>
    </row>
    <row r="958" spans="1:13" ht="28.5" customHeight="1">
      <c r="A958" s="111"/>
      <c r="B958" s="152">
        <v>10223</v>
      </c>
      <c r="C958" s="112"/>
      <c r="D958" s="100"/>
      <c r="E958" s="100"/>
      <c r="F958" s="113"/>
      <c r="G958" s="99"/>
      <c r="H958" s="100"/>
      <c r="I958" s="221"/>
      <c r="J958" s="192">
        <v>40723</v>
      </c>
      <c r="K958" s="87">
        <v>-3</v>
      </c>
      <c r="L958" s="88">
        <f t="shared" si="135"/>
        <v>290108</v>
      </c>
      <c r="M958" s="177" t="s">
        <v>504</v>
      </c>
    </row>
    <row r="959" spans="1:13" ht="29.25" customHeight="1">
      <c r="A959" s="218">
        <v>40156</v>
      </c>
      <c r="B959" s="216" t="s">
        <v>251</v>
      </c>
      <c r="C959" s="216" t="s">
        <v>258</v>
      </c>
      <c r="D959" s="210" t="s">
        <v>94</v>
      </c>
      <c r="E959" s="194" t="s">
        <v>12</v>
      </c>
      <c r="F959" s="106" t="s">
        <v>149</v>
      </c>
      <c r="G959" s="101">
        <v>360000</v>
      </c>
      <c r="H959" s="92" t="s">
        <v>72</v>
      </c>
      <c r="I959" s="228"/>
      <c r="J959" s="165">
        <v>40200</v>
      </c>
      <c r="K959" s="169">
        <v>10000</v>
      </c>
      <c r="L959" s="88">
        <f t="shared" si="132"/>
        <v>370000</v>
      </c>
      <c r="M959" s="179" t="s">
        <v>301</v>
      </c>
    </row>
    <row r="960" spans="1:13" ht="29.25" customHeight="1">
      <c r="A960" s="213"/>
      <c r="B960" s="157">
        <v>1000475</v>
      </c>
      <c r="C960" s="209"/>
      <c r="D960" s="211"/>
      <c r="E960" s="195"/>
      <c r="F960" s="107"/>
      <c r="G960" s="103"/>
      <c r="H960" s="82"/>
      <c r="I960" s="228"/>
      <c r="J960" s="192">
        <v>40263</v>
      </c>
      <c r="K960" s="87">
        <v>850000</v>
      </c>
      <c r="L960" s="88">
        <f>L959+K960</f>
        <v>1220000</v>
      </c>
      <c r="M960" s="177" t="s">
        <v>52</v>
      </c>
    </row>
    <row r="961" spans="1:13" ht="28.5" customHeight="1">
      <c r="A961" s="80"/>
      <c r="B961" s="157">
        <v>1000475</v>
      </c>
      <c r="C961" s="183"/>
      <c r="D961" s="195"/>
      <c r="E961" s="110"/>
      <c r="F961" s="107"/>
      <c r="G961" s="103"/>
      <c r="H961" s="82"/>
      <c r="I961" s="228"/>
      <c r="J961" s="192">
        <v>40373</v>
      </c>
      <c r="K961" s="87">
        <v>-120000</v>
      </c>
      <c r="L961" s="88">
        <f t="shared" ref="L961:L962" si="136">L960+K961</f>
        <v>1100000</v>
      </c>
      <c r="M961" s="177" t="s">
        <v>52</v>
      </c>
    </row>
    <row r="962" spans="1:13" ht="28.5" customHeight="1">
      <c r="A962" s="80"/>
      <c r="B962" s="157">
        <v>1000475</v>
      </c>
      <c r="C962" s="81"/>
      <c r="D962" s="82"/>
      <c r="E962" s="82"/>
      <c r="F962" s="83"/>
      <c r="G962" s="84"/>
      <c r="H962" s="82"/>
      <c r="I962" s="228"/>
      <c r="J962" s="192">
        <v>40451</v>
      </c>
      <c r="K962" s="87">
        <v>100000</v>
      </c>
      <c r="L962" s="88">
        <f t="shared" si="136"/>
        <v>1200000</v>
      </c>
      <c r="M962" s="177" t="s">
        <v>370</v>
      </c>
    </row>
    <row r="963" spans="1:13" ht="28.5" customHeight="1">
      <c r="A963" s="80"/>
      <c r="B963" s="157">
        <v>1000475</v>
      </c>
      <c r="C963" s="81"/>
      <c r="D963" s="82"/>
      <c r="E963" s="82"/>
      <c r="F963" s="83"/>
      <c r="G963" s="84"/>
      <c r="H963" s="82"/>
      <c r="I963" s="228"/>
      <c r="J963" s="192">
        <v>40451</v>
      </c>
      <c r="K963" s="87">
        <v>105500</v>
      </c>
      <c r="L963" s="88">
        <f>L962+K963</f>
        <v>1305500</v>
      </c>
      <c r="M963" s="177" t="s">
        <v>52</v>
      </c>
    </row>
    <row r="964" spans="1:13" ht="28.5" customHeight="1">
      <c r="A964" s="80"/>
      <c r="B964" s="157">
        <v>1000475</v>
      </c>
      <c r="C964" s="81"/>
      <c r="D964" s="82"/>
      <c r="E964" s="82"/>
      <c r="F964" s="83"/>
      <c r="G964" s="84"/>
      <c r="H964" s="82"/>
      <c r="I964" s="228"/>
      <c r="J964" s="192">
        <v>40549</v>
      </c>
      <c r="K964" s="89">
        <v>-2</v>
      </c>
      <c r="L964" s="88">
        <f>L963+K964</f>
        <v>1305498</v>
      </c>
      <c r="M964" s="177" t="s">
        <v>52</v>
      </c>
    </row>
    <row r="965" spans="1:13" ht="28.5" customHeight="1">
      <c r="A965" s="111"/>
      <c r="B965" s="157">
        <v>1000475</v>
      </c>
      <c r="C965" s="112"/>
      <c r="D965" s="100"/>
      <c r="E965" s="100"/>
      <c r="F965" s="113"/>
      <c r="G965" s="99"/>
      <c r="H965" s="100"/>
      <c r="I965" s="221"/>
      <c r="J965" s="192">
        <v>40591</v>
      </c>
      <c r="K965" s="87">
        <v>-1305498</v>
      </c>
      <c r="L965" s="88">
        <f t="shared" ref="L965" si="137">L964+K965</f>
        <v>0</v>
      </c>
      <c r="M965" s="177" t="s">
        <v>182</v>
      </c>
    </row>
    <row r="966" spans="1:13" ht="29.25" customHeight="1">
      <c r="A966" s="218">
        <v>40156</v>
      </c>
      <c r="B966" s="216" t="s">
        <v>252</v>
      </c>
      <c r="C966" s="216" t="s">
        <v>259</v>
      </c>
      <c r="D966" s="210" t="s">
        <v>124</v>
      </c>
      <c r="E966" s="194" t="s">
        <v>12</v>
      </c>
      <c r="F966" s="106" t="s">
        <v>149</v>
      </c>
      <c r="G966" s="101">
        <v>1590000</v>
      </c>
      <c r="H966" s="92" t="s">
        <v>72</v>
      </c>
      <c r="I966" s="228"/>
      <c r="J966" s="175">
        <v>40200</v>
      </c>
      <c r="K966" s="169">
        <v>70000</v>
      </c>
      <c r="L966" s="88">
        <f t="shared" si="132"/>
        <v>1660000</v>
      </c>
      <c r="M966" s="179" t="s">
        <v>301</v>
      </c>
    </row>
    <row r="967" spans="1:13" ht="29.25" customHeight="1">
      <c r="A967" s="213"/>
      <c r="B967" s="157">
        <v>1001228</v>
      </c>
      <c r="C967" s="209"/>
      <c r="D967" s="211"/>
      <c r="E967" s="195"/>
      <c r="F967" s="107"/>
      <c r="G967" s="103"/>
      <c r="H967" s="82"/>
      <c r="I967" s="228"/>
      <c r="J967" s="192">
        <v>40263</v>
      </c>
      <c r="K967" s="87">
        <v>-290000</v>
      </c>
      <c r="L967" s="88">
        <f>L966+K967</f>
        <v>1370000</v>
      </c>
      <c r="M967" s="177" t="s">
        <v>52</v>
      </c>
    </row>
    <row r="968" spans="1:13" ht="28.5" customHeight="1">
      <c r="A968" s="80"/>
      <c r="B968" s="238">
        <v>1001228</v>
      </c>
      <c r="C968" s="183"/>
      <c r="D968" s="195"/>
      <c r="E968" s="110"/>
      <c r="F968" s="107"/>
      <c r="G968" s="103"/>
      <c r="H968" s="82"/>
      <c r="I968" s="228"/>
      <c r="J968" s="192">
        <v>40373</v>
      </c>
      <c r="K968" s="87">
        <v>-570000</v>
      </c>
      <c r="L968" s="88">
        <f t="shared" ref="L968" si="138">L967+K968</f>
        <v>800000</v>
      </c>
      <c r="M968" s="177" t="s">
        <v>52</v>
      </c>
    </row>
    <row r="969" spans="1:13" ht="28.5" customHeight="1">
      <c r="A969" s="80"/>
      <c r="B969" s="150">
        <v>1001228</v>
      </c>
      <c r="C969" s="81"/>
      <c r="D969" s="82"/>
      <c r="E969" s="82"/>
      <c r="F969" s="83"/>
      <c r="G969" s="84"/>
      <c r="H969" s="82"/>
      <c r="I969" s="228"/>
      <c r="J969" s="192">
        <v>40451</v>
      </c>
      <c r="K969" s="87">
        <v>70334</v>
      </c>
      <c r="L969" s="88">
        <f>L968+K969</f>
        <v>870334</v>
      </c>
      <c r="M969" s="177" t="s">
        <v>52</v>
      </c>
    </row>
    <row r="970" spans="1:13" ht="28.5" customHeight="1">
      <c r="A970" s="80"/>
      <c r="B970" s="150">
        <v>1001228</v>
      </c>
      <c r="C970" s="81"/>
      <c r="D970" s="82"/>
      <c r="E970" s="82"/>
      <c r="F970" s="83"/>
      <c r="G970" s="84"/>
      <c r="H970" s="82"/>
      <c r="I970" s="228"/>
      <c r="J970" s="192">
        <v>40549</v>
      </c>
      <c r="K970" s="89">
        <v>-1</v>
      </c>
      <c r="L970" s="88">
        <f>L969+K970</f>
        <v>870333</v>
      </c>
      <c r="M970" s="177" t="s">
        <v>52</v>
      </c>
    </row>
    <row r="971" spans="1:13" ht="28.5" customHeight="1">
      <c r="A971" s="80"/>
      <c r="B971" s="150">
        <v>1001228</v>
      </c>
      <c r="C971" s="81"/>
      <c r="D971" s="82"/>
      <c r="E971" s="82"/>
      <c r="F971" s="83"/>
      <c r="G971" s="84"/>
      <c r="H971" s="82"/>
      <c r="I971" s="228"/>
      <c r="J971" s="192">
        <v>40632</v>
      </c>
      <c r="K971" s="89">
        <v>-1</v>
      </c>
      <c r="L971" s="88">
        <f>L970+K971</f>
        <v>870332</v>
      </c>
      <c r="M971" s="177" t="s">
        <v>504</v>
      </c>
    </row>
    <row r="972" spans="1:13" ht="28.5" customHeight="1">
      <c r="A972" s="80"/>
      <c r="B972" s="148">
        <v>1001228</v>
      </c>
      <c r="C972" s="81"/>
      <c r="D972" s="82"/>
      <c r="E972" s="82"/>
      <c r="F972" s="83"/>
      <c r="G972" s="84"/>
      <c r="H972" s="84"/>
      <c r="I972" s="228"/>
      <c r="J972" s="192">
        <v>40723</v>
      </c>
      <c r="K972" s="89">
        <v>-13</v>
      </c>
      <c r="L972" s="88">
        <f>L971+K972</f>
        <v>870319</v>
      </c>
      <c r="M972" s="177" t="s">
        <v>504</v>
      </c>
    </row>
    <row r="973" spans="1:13" ht="28.5" customHeight="1">
      <c r="A973" s="80"/>
      <c r="B973" s="148">
        <v>1001228</v>
      </c>
      <c r="C973" s="81"/>
      <c r="D973" s="82"/>
      <c r="E973" s="82"/>
      <c r="F973" s="83"/>
      <c r="G973" s="84"/>
      <c r="H973" s="84"/>
      <c r="I973" s="221"/>
      <c r="J973" s="192">
        <v>40933</v>
      </c>
      <c r="K973" s="89">
        <v>-870319</v>
      </c>
      <c r="L973" s="88">
        <f>L972+K973</f>
        <v>0</v>
      </c>
      <c r="M973" s="177" t="s">
        <v>182</v>
      </c>
    </row>
    <row r="974" spans="1:13" ht="29.25" customHeight="1">
      <c r="A974" s="218">
        <v>40156</v>
      </c>
      <c r="B974" s="216" t="s">
        <v>253</v>
      </c>
      <c r="C974" s="216" t="s">
        <v>260</v>
      </c>
      <c r="D974" s="210" t="s">
        <v>140</v>
      </c>
      <c r="E974" s="194" t="s">
        <v>12</v>
      </c>
      <c r="F974" s="106" t="s">
        <v>149</v>
      </c>
      <c r="G974" s="101">
        <v>1880000</v>
      </c>
      <c r="H974" s="92" t="s">
        <v>72</v>
      </c>
      <c r="I974" s="228"/>
      <c r="J974" s="165">
        <v>40200</v>
      </c>
      <c r="K974" s="169">
        <v>90000</v>
      </c>
      <c r="L974" s="88">
        <f t="shared" si="132"/>
        <v>1970000</v>
      </c>
      <c r="M974" s="179" t="s">
        <v>301</v>
      </c>
    </row>
    <row r="975" spans="1:13" ht="29.25" customHeight="1">
      <c r="A975" s="213"/>
      <c r="B975" s="157">
        <v>1001075</v>
      </c>
      <c r="C975" s="209"/>
      <c r="D975" s="211"/>
      <c r="E975" s="195"/>
      <c r="F975" s="107"/>
      <c r="G975" s="103"/>
      <c r="H975" s="82"/>
      <c r="I975" s="228"/>
      <c r="J975" s="192">
        <v>40263</v>
      </c>
      <c r="K975" s="87">
        <v>1110000</v>
      </c>
      <c r="L975" s="88">
        <f>L974+K975</f>
        <v>3080000</v>
      </c>
      <c r="M975" s="177" t="s">
        <v>52</v>
      </c>
    </row>
    <row r="976" spans="1:13" ht="28.5" customHeight="1">
      <c r="A976" s="80"/>
      <c r="B976" s="238">
        <v>1001075</v>
      </c>
      <c r="C976" s="183"/>
      <c r="D976" s="195"/>
      <c r="E976" s="110"/>
      <c r="F976" s="107"/>
      <c r="G976" s="103"/>
      <c r="H976" s="82"/>
      <c r="I976" s="228"/>
      <c r="J976" s="192">
        <v>40373</v>
      </c>
      <c r="K976" s="87">
        <v>-1180000</v>
      </c>
      <c r="L976" s="88">
        <f t="shared" ref="L976" si="139">L975+K976</f>
        <v>1900000</v>
      </c>
      <c r="M976" s="177" t="s">
        <v>52</v>
      </c>
    </row>
    <row r="977" spans="1:13" ht="28.5" customHeight="1">
      <c r="A977" s="80"/>
      <c r="B977" s="150">
        <v>1001075</v>
      </c>
      <c r="C977" s="81"/>
      <c r="D977" s="82"/>
      <c r="E977" s="82"/>
      <c r="F977" s="83"/>
      <c r="G977" s="84"/>
      <c r="H977" s="82"/>
      <c r="I977" s="228"/>
      <c r="J977" s="192">
        <v>40451</v>
      </c>
      <c r="K977" s="87">
        <v>275834</v>
      </c>
      <c r="L977" s="88">
        <f>L976+K977</f>
        <v>2175834</v>
      </c>
      <c r="M977" s="177" t="s">
        <v>52</v>
      </c>
    </row>
    <row r="978" spans="1:13" ht="28.5" customHeight="1">
      <c r="A978" s="80"/>
      <c r="B978" s="150">
        <v>1001075</v>
      </c>
      <c r="C978" s="81"/>
      <c r="D978" s="82"/>
      <c r="E978" s="82"/>
      <c r="F978" s="83"/>
      <c r="G978" s="84"/>
      <c r="H978" s="82"/>
      <c r="I978" s="228"/>
      <c r="J978" s="192">
        <v>40549</v>
      </c>
      <c r="K978" s="89">
        <v>-2</v>
      </c>
      <c r="L978" s="88">
        <f>L977+K978</f>
        <v>2175832</v>
      </c>
      <c r="M978" s="177" t="s">
        <v>52</v>
      </c>
    </row>
    <row r="979" spans="1:13" ht="28.5" customHeight="1">
      <c r="A979" s="80"/>
      <c r="B979" s="150">
        <v>1001075</v>
      </c>
      <c r="C979" s="81"/>
      <c r="D979" s="82"/>
      <c r="E979" s="82"/>
      <c r="F979" s="83"/>
      <c r="G979" s="84"/>
      <c r="H979" s="82"/>
      <c r="I979" s="228"/>
      <c r="J979" s="192">
        <v>40632</v>
      </c>
      <c r="K979" s="89">
        <v>-3</v>
      </c>
      <c r="L979" s="88">
        <f>L978+K979</f>
        <v>2175829</v>
      </c>
      <c r="M979" s="177" t="s">
        <v>504</v>
      </c>
    </row>
    <row r="980" spans="1:13" ht="28.5" customHeight="1">
      <c r="A980" s="80"/>
      <c r="B980" s="148">
        <v>1001075</v>
      </c>
      <c r="C980" s="81"/>
      <c r="D980" s="82"/>
      <c r="E980" s="82"/>
      <c r="F980" s="83"/>
      <c r="G980" s="99"/>
      <c r="H980" s="100"/>
      <c r="I980" s="221"/>
      <c r="J980" s="192">
        <v>40723</v>
      </c>
      <c r="K980" s="89">
        <v>-26</v>
      </c>
      <c r="L980" s="88">
        <f>L979+K980</f>
        <v>2175803</v>
      </c>
      <c r="M980" s="177" t="s">
        <v>504</v>
      </c>
    </row>
    <row r="981" spans="1:13" ht="29.25" customHeight="1">
      <c r="A981" s="218">
        <v>40156</v>
      </c>
      <c r="B981" s="216" t="s">
        <v>254</v>
      </c>
      <c r="C981" s="216" t="s">
        <v>96</v>
      </c>
      <c r="D981" s="210" t="s">
        <v>131</v>
      </c>
      <c r="E981" s="194" t="s">
        <v>12</v>
      </c>
      <c r="F981" s="106" t="s">
        <v>149</v>
      </c>
      <c r="G981" s="101">
        <v>2940000</v>
      </c>
      <c r="H981" s="92" t="s">
        <v>72</v>
      </c>
      <c r="I981" s="228"/>
      <c r="J981" s="175">
        <v>40200</v>
      </c>
      <c r="K981" s="169">
        <v>140000</v>
      </c>
      <c r="L981" s="88">
        <f t="shared" si="132"/>
        <v>3080000</v>
      </c>
      <c r="M981" s="179" t="s">
        <v>301</v>
      </c>
    </row>
    <row r="982" spans="1:13" ht="29.25" customHeight="1">
      <c r="A982" s="213"/>
      <c r="B982" s="157">
        <v>1001269</v>
      </c>
      <c r="C982" s="209"/>
      <c r="D982" s="211"/>
      <c r="E982" s="195"/>
      <c r="F982" s="107"/>
      <c r="G982" s="103"/>
      <c r="H982" s="82"/>
      <c r="I982" s="228"/>
      <c r="J982" s="192">
        <v>40263</v>
      </c>
      <c r="K982" s="87">
        <v>6300000</v>
      </c>
      <c r="L982" s="88">
        <f>L981+K982</f>
        <v>9380000</v>
      </c>
      <c r="M982" s="177" t="s">
        <v>52</v>
      </c>
    </row>
    <row r="983" spans="1:13" ht="28.5" customHeight="1">
      <c r="A983" s="80"/>
      <c r="B983" s="238">
        <v>1001269</v>
      </c>
      <c r="C983" s="183"/>
      <c r="D983" s="195"/>
      <c r="E983" s="110"/>
      <c r="F983" s="107"/>
      <c r="G983" s="103"/>
      <c r="H983" s="82"/>
      <c r="I983" s="228"/>
      <c r="J983" s="192">
        <v>40373</v>
      </c>
      <c r="K983" s="87">
        <v>-1980000</v>
      </c>
      <c r="L983" s="88">
        <f t="shared" ref="L983" si="140">L982+K983</f>
        <v>7400000</v>
      </c>
      <c r="M983" s="177" t="s">
        <v>52</v>
      </c>
    </row>
    <row r="984" spans="1:13" ht="28.5" customHeight="1">
      <c r="A984" s="80"/>
      <c r="B984" s="150">
        <v>1001269</v>
      </c>
      <c r="C984" s="81"/>
      <c r="D984" s="82"/>
      <c r="E984" s="82"/>
      <c r="F984" s="83"/>
      <c r="G984" s="84"/>
      <c r="H984" s="82"/>
      <c r="I984" s="228"/>
      <c r="J984" s="192">
        <v>40451</v>
      </c>
      <c r="K984" s="87">
        <v>-6384611</v>
      </c>
      <c r="L984" s="88">
        <f>L983+K984</f>
        <v>1015389</v>
      </c>
      <c r="M984" s="177" t="s">
        <v>52</v>
      </c>
    </row>
    <row r="985" spans="1:13" ht="28.5" customHeight="1">
      <c r="A985" s="80"/>
      <c r="B985" s="150">
        <v>1001269</v>
      </c>
      <c r="C985" s="81"/>
      <c r="D985" s="82"/>
      <c r="E985" s="82"/>
      <c r="F985" s="83"/>
      <c r="G985" s="84"/>
      <c r="H985" s="82"/>
      <c r="I985" s="228"/>
      <c r="J985" s="192">
        <v>40549</v>
      </c>
      <c r="K985" s="89">
        <v>-1</v>
      </c>
      <c r="L985" s="88">
        <f>L984+K985</f>
        <v>1015388</v>
      </c>
      <c r="M985" s="177" t="s">
        <v>52</v>
      </c>
    </row>
    <row r="986" spans="1:13" ht="28.5" customHeight="1">
      <c r="A986" s="80"/>
      <c r="B986" s="150">
        <v>1001269</v>
      </c>
      <c r="C986" s="81"/>
      <c r="D986" s="82"/>
      <c r="E986" s="82"/>
      <c r="F986" s="83"/>
      <c r="G986" s="84"/>
      <c r="H986" s="82"/>
      <c r="I986" s="228"/>
      <c r="J986" s="192">
        <v>40632</v>
      </c>
      <c r="K986" s="89">
        <v>-2</v>
      </c>
      <c r="L986" s="88">
        <f>L985+K986</f>
        <v>1015386</v>
      </c>
      <c r="M986" s="177" t="s">
        <v>504</v>
      </c>
    </row>
    <row r="987" spans="1:13" ht="28.5" customHeight="1">
      <c r="A987" s="80"/>
      <c r="B987" s="148">
        <v>1001269</v>
      </c>
      <c r="C987" s="81"/>
      <c r="D987" s="82"/>
      <c r="E987" s="82"/>
      <c r="F987" s="83"/>
      <c r="G987" s="99"/>
      <c r="H987" s="100"/>
      <c r="I987" s="221"/>
      <c r="J987" s="192">
        <v>40723</v>
      </c>
      <c r="K987" s="89">
        <v>-16</v>
      </c>
      <c r="L987" s="88">
        <f>L986+K987</f>
        <v>1015370</v>
      </c>
      <c r="M987" s="177" t="s">
        <v>504</v>
      </c>
    </row>
    <row r="988" spans="1:13" ht="29.25" customHeight="1">
      <c r="A988" s="218">
        <v>40156</v>
      </c>
      <c r="B988" s="216" t="s">
        <v>255</v>
      </c>
      <c r="C988" s="216" t="s">
        <v>120</v>
      </c>
      <c r="D988" s="210" t="s">
        <v>121</v>
      </c>
      <c r="E988" s="194" t="s">
        <v>12</v>
      </c>
      <c r="F988" s="106" t="s">
        <v>149</v>
      </c>
      <c r="G988" s="101">
        <v>230000</v>
      </c>
      <c r="H988" s="92" t="s">
        <v>72</v>
      </c>
      <c r="I988" s="228"/>
      <c r="J988" s="165">
        <v>40200</v>
      </c>
      <c r="K988" s="169">
        <v>10000</v>
      </c>
      <c r="L988" s="88">
        <f t="shared" si="132"/>
        <v>240000</v>
      </c>
      <c r="M988" s="179" t="s">
        <v>301</v>
      </c>
    </row>
    <row r="989" spans="1:13" ht="29.25" customHeight="1">
      <c r="A989" s="213"/>
      <c r="B989" s="157">
        <v>10141</v>
      </c>
      <c r="C989" s="209"/>
      <c r="D989" s="211"/>
      <c r="E989" s="195"/>
      <c r="F989" s="107"/>
      <c r="G989" s="103"/>
      <c r="H989" s="82"/>
      <c r="I989" s="228"/>
      <c r="J989" s="192">
        <v>40263</v>
      </c>
      <c r="K989" s="87">
        <v>440000</v>
      </c>
      <c r="L989" s="88">
        <f>L988+K989</f>
        <v>680000</v>
      </c>
      <c r="M989" s="177" t="s">
        <v>52</v>
      </c>
    </row>
    <row r="990" spans="1:13" ht="28.5" customHeight="1">
      <c r="A990" s="80"/>
      <c r="B990" s="157">
        <v>10141</v>
      </c>
      <c r="C990" s="183"/>
      <c r="D990" s="195"/>
      <c r="E990" s="110"/>
      <c r="F990" s="107"/>
      <c r="G990" s="103"/>
      <c r="H990" s="82"/>
      <c r="I990" s="228"/>
      <c r="J990" s="192">
        <v>40373</v>
      </c>
      <c r="K990" s="87">
        <v>-80000</v>
      </c>
      <c r="L990" s="88">
        <f t="shared" ref="L990" si="141">L989+K990</f>
        <v>600000</v>
      </c>
      <c r="M990" s="177" t="s">
        <v>52</v>
      </c>
    </row>
    <row r="991" spans="1:13" ht="28.5" customHeight="1">
      <c r="A991" s="80"/>
      <c r="B991" s="157">
        <v>10141</v>
      </c>
      <c r="C991" s="81"/>
      <c r="D991" s="82"/>
      <c r="E991" s="82"/>
      <c r="F991" s="83"/>
      <c r="G991" s="84"/>
      <c r="H991" s="82"/>
      <c r="I991" s="228"/>
      <c r="J991" s="192">
        <v>40451</v>
      </c>
      <c r="K991" s="87">
        <v>-19778</v>
      </c>
      <c r="L991" s="88">
        <f>L990+K991</f>
        <v>580222</v>
      </c>
      <c r="M991" s="177" t="s">
        <v>52</v>
      </c>
    </row>
    <row r="992" spans="1:13" ht="28.5" customHeight="1">
      <c r="A992" s="80"/>
      <c r="B992" s="157">
        <v>10141</v>
      </c>
      <c r="C992" s="81"/>
      <c r="D992" s="82"/>
      <c r="E992" s="82"/>
      <c r="F992" s="83"/>
      <c r="G992" s="84"/>
      <c r="H992" s="82"/>
      <c r="I992" s="221"/>
      <c r="J992" s="192">
        <v>40466</v>
      </c>
      <c r="K992" s="87">
        <v>-580222</v>
      </c>
      <c r="L992" s="88">
        <f>L991+K992</f>
        <v>0</v>
      </c>
      <c r="M992" s="177" t="s">
        <v>182</v>
      </c>
    </row>
    <row r="993" spans="1:13" ht="29.25" customHeight="1">
      <c r="A993" s="218">
        <v>40156</v>
      </c>
      <c r="B993" s="216" t="s">
        <v>256</v>
      </c>
      <c r="C993" s="216" t="s">
        <v>213</v>
      </c>
      <c r="D993" s="210" t="s">
        <v>100</v>
      </c>
      <c r="E993" s="194" t="s">
        <v>12</v>
      </c>
      <c r="F993" s="106" t="s">
        <v>149</v>
      </c>
      <c r="G993" s="101">
        <v>6160000</v>
      </c>
      <c r="H993" s="92" t="s">
        <v>72</v>
      </c>
      <c r="I993" s="228"/>
      <c r="J993" s="175">
        <v>40200</v>
      </c>
      <c r="K993" s="169">
        <v>290000</v>
      </c>
      <c r="L993" s="88">
        <f t="shared" si="132"/>
        <v>6450000</v>
      </c>
      <c r="M993" s="179" t="s">
        <v>301</v>
      </c>
    </row>
    <row r="994" spans="1:13" ht="29.25" customHeight="1">
      <c r="A994" s="213"/>
      <c r="B994" s="157">
        <v>1001226</v>
      </c>
      <c r="C994" s="209"/>
      <c r="D994" s="211"/>
      <c r="E994" s="195"/>
      <c r="F994" s="107"/>
      <c r="G994" s="103"/>
      <c r="H994" s="82"/>
      <c r="I994" s="228"/>
      <c r="J994" s="192">
        <v>40263</v>
      </c>
      <c r="K994" s="87">
        <v>40000</v>
      </c>
      <c r="L994" s="88">
        <f>L993+K994</f>
        <v>6490000</v>
      </c>
      <c r="M994" s="177" t="s">
        <v>52</v>
      </c>
    </row>
    <row r="995" spans="1:13" ht="28.5" customHeight="1">
      <c r="A995" s="80"/>
      <c r="B995" s="238">
        <v>1001226</v>
      </c>
      <c r="C995" s="183"/>
      <c r="D995" s="195"/>
      <c r="E995" s="110"/>
      <c r="F995" s="107"/>
      <c r="G995" s="103"/>
      <c r="H995" s="82"/>
      <c r="I995" s="228"/>
      <c r="J995" s="192">
        <v>40373</v>
      </c>
      <c r="K995" s="87">
        <v>-2890000</v>
      </c>
      <c r="L995" s="88">
        <f t="shared" ref="L995" si="142">L994+K995</f>
        <v>3600000</v>
      </c>
      <c r="M995" s="177" t="s">
        <v>52</v>
      </c>
    </row>
    <row r="996" spans="1:13" ht="28.5" customHeight="1">
      <c r="A996" s="80"/>
      <c r="B996" s="150">
        <v>1001226</v>
      </c>
      <c r="C996" s="81"/>
      <c r="D996" s="82"/>
      <c r="E996" s="82"/>
      <c r="F996" s="83"/>
      <c r="G996" s="84"/>
      <c r="H996" s="82"/>
      <c r="I996" s="228"/>
      <c r="J996" s="192">
        <v>40451</v>
      </c>
      <c r="K996" s="87">
        <v>606612</v>
      </c>
      <c r="L996" s="88">
        <f>L995+K996</f>
        <v>4206612</v>
      </c>
      <c r="M996" s="177" t="s">
        <v>52</v>
      </c>
    </row>
    <row r="997" spans="1:13" ht="28.5" customHeight="1">
      <c r="A997" s="80"/>
      <c r="B997" s="150">
        <v>1001226</v>
      </c>
      <c r="C997" s="81"/>
      <c r="D997" s="82"/>
      <c r="E997" s="82"/>
      <c r="F997" s="83"/>
      <c r="G997" s="84"/>
      <c r="H997" s="82"/>
      <c r="I997" s="228"/>
      <c r="J997" s="192">
        <v>40549</v>
      </c>
      <c r="K997" s="89">
        <v>-4</v>
      </c>
      <c r="L997" s="88">
        <f>L996+K997</f>
        <v>4206608</v>
      </c>
      <c r="M997" s="177" t="s">
        <v>52</v>
      </c>
    </row>
    <row r="998" spans="1:13" ht="28.5" customHeight="1">
      <c r="A998" s="80"/>
      <c r="B998" s="150">
        <v>1001226</v>
      </c>
      <c r="C998" s="81"/>
      <c r="D998" s="82"/>
      <c r="E998" s="82"/>
      <c r="F998" s="83"/>
      <c r="G998" s="84"/>
      <c r="H998" s="82"/>
      <c r="I998" s="228"/>
      <c r="J998" s="192">
        <v>40632</v>
      </c>
      <c r="K998" s="89">
        <v>-4</v>
      </c>
      <c r="L998" s="88">
        <f>L997+K998</f>
        <v>4206604</v>
      </c>
      <c r="M998" s="177" t="s">
        <v>504</v>
      </c>
    </row>
    <row r="999" spans="1:13" ht="28.5" customHeight="1">
      <c r="A999" s="80"/>
      <c r="B999" s="148">
        <v>1001226</v>
      </c>
      <c r="C999" s="81"/>
      <c r="D999" s="82"/>
      <c r="E999" s="82"/>
      <c r="F999" s="83"/>
      <c r="G999" s="99"/>
      <c r="H999" s="100"/>
      <c r="I999" s="221"/>
      <c r="J999" s="192">
        <v>40723</v>
      </c>
      <c r="K999" s="89">
        <v>-35</v>
      </c>
      <c r="L999" s="88">
        <f>L998+K999</f>
        <v>4206569</v>
      </c>
      <c r="M999" s="177" t="s">
        <v>504</v>
      </c>
    </row>
    <row r="1000" spans="1:13" ht="29.25" customHeight="1">
      <c r="A1000" s="218">
        <v>40156</v>
      </c>
      <c r="B1000" s="216" t="s">
        <v>257</v>
      </c>
      <c r="C1000" s="216" t="s">
        <v>91</v>
      </c>
      <c r="D1000" s="210" t="s">
        <v>104</v>
      </c>
      <c r="E1000" s="194" t="s">
        <v>12</v>
      </c>
      <c r="F1000" s="106" t="s">
        <v>149</v>
      </c>
      <c r="G1000" s="101">
        <v>2250000</v>
      </c>
      <c r="H1000" s="92" t="s">
        <v>72</v>
      </c>
      <c r="I1000" s="228"/>
      <c r="J1000" s="165">
        <v>40200</v>
      </c>
      <c r="K1000" s="169">
        <v>100000</v>
      </c>
      <c r="L1000" s="88">
        <f t="shared" si="132"/>
        <v>2350000</v>
      </c>
      <c r="M1000" s="179" t="s">
        <v>301</v>
      </c>
    </row>
    <row r="1001" spans="1:13" ht="29.25" customHeight="1">
      <c r="A1001" s="213"/>
      <c r="B1001" s="157">
        <v>1000638</v>
      </c>
      <c r="C1001" s="209"/>
      <c r="D1001" s="211"/>
      <c r="E1001" s="195"/>
      <c r="F1001" s="107"/>
      <c r="G1001" s="103"/>
      <c r="H1001" s="82"/>
      <c r="I1001" s="228"/>
      <c r="J1001" s="192">
        <v>40263</v>
      </c>
      <c r="K1001" s="87">
        <v>-740000</v>
      </c>
      <c r="L1001" s="88">
        <f>L1000+K1001</f>
        <v>1610000</v>
      </c>
      <c r="M1001" s="177" t="s">
        <v>52</v>
      </c>
    </row>
    <row r="1002" spans="1:13" ht="28.5" customHeight="1">
      <c r="A1002" s="80"/>
      <c r="B1002" s="238">
        <v>1000638</v>
      </c>
      <c r="C1002" s="183"/>
      <c r="D1002" s="195"/>
      <c r="E1002" s="110"/>
      <c r="F1002" s="107"/>
      <c r="G1002" s="103"/>
      <c r="H1002" s="82"/>
      <c r="I1002" s="228"/>
      <c r="J1002" s="192">
        <v>40373</v>
      </c>
      <c r="K1002" s="87">
        <v>-710000</v>
      </c>
      <c r="L1002" s="88">
        <f t="shared" ref="L1002" si="143">L1001+K1002</f>
        <v>900000</v>
      </c>
      <c r="M1002" s="177" t="s">
        <v>52</v>
      </c>
    </row>
    <row r="1003" spans="1:13" ht="28.5" customHeight="1">
      <c r="A1003" s="80"/>
      <c r="B1003" s="150">
        <v>1000638</v>
      </c>
      <c r="C1003" s="81"/>
      <c r="D1003" s="82"/>
      <c r="E1003" s="82"/>
      <c r="F1003" s="83"/>
      <c r="G1003" s="84"/>
      <c r="H1003" s="82"/>
      <c r="I1003" s="228"/>
      <c r="J1003" s="192">
        <v>40451</v>
      </c>
      <c r="K1003" s="87">
        <v>550556</v>
      </c>
      <c r="L1003" s="88">
        <f>L1002+K1003</f>
        <v>1450556</v>
      </c>
      <c r="M1003" s="177" t="s">
        <v>52</v>
      </c>
    </row>
    <row r="1004" spans="1:13" ht="28.5" customHeight="1">
      <c r="A1004" s="80"/>
      <c r="B1004" s="150">
        <v>1000638</v>
      </c>
      <c r="C1004" s="81"/>
      <c r="D1004" s="82"/>
      <c r="E1004" s="82"/>
      <c r="F1004" s="83"/>
      <c r="G1004" s="84"/>
      <c r="H1004" s="82"/>
      <c r="I1004" s="228"/>
      <c r="J1004" s="192">
        <v>40549</v>
      </c>
      <c r="K1004" s="89">
        <v>-1</v>
      </c>
      <c r="L1004" s="88">
        <f>L1003+K1004</f>
        <v>1450555</v>
      </c>
      <c r="M1004" s="177" t="s">
        <v>52</v>
      </c>
    </row>
    <row r="1005" spans="1:13" ht="28.5" customHeight="1">
      <c r="A1005" s="80"/>
      <c r="B1005" s="150">
        <v>1000638</v>
      </c>
      <c r="C1005" s="81"/>
      <c r="D1005" s="82"/>
      <c r="E1005" s="82"/>
      <c r="F1005" s="83"/>
      <c r="G1005" s="84"/>
      <c r="H1005" s="82"/>
      <c r="I1005" s="228"/>
      <c r="J1005" s="192">
        <v>40632</v>
      </c>
      <c r="K1005" s="89">
        <v>-1</v>
      </c>
      <c r="L1005" s="88">
        <f>L1004+K1005</f>
        <v>1450554</v>
      </c>
      <c r="M1005" s="177" t="s">
        <v>504</v>
      </c>
    </row>
    <row r="1006" spans="1:13" ht="28.5" customHeight="1">
      <c r="A1006" s="80"/>
      <c r="B1006" s="148">
        <v>1000638</v>
      </c>
      <c r="C1006" s="81"/>
      <c r="D1006" s="82"/>
      <c r="E1006" s="82"/>
      <c r="F1006" s="83"/>
      <c r="G1006" s="99"/>
      <c r="H1006" s="100"/>
      <c r="I1006" s="221"/>
      <c r="J1006" s="192">
        <v>40723</v>
      </c>
      <c r="K1006" s="89">
        <v>-11</v>
      </c>
      <c r="L1006" s="88">
        <f>L1005+K1006</f>
        <v>1450543</v>
      </c>
      <c r="M1006" s="177" t="s">
        <v>504</v>
      </c>
    </row>
    <row r="1007" spans="1:13" ht="29.25" customHeight="1">
      <c r="A1007" s="218">
        <v>40158</v>
      </c>
      <c r="B1007" s="185" t="s">
        <v>261</v>
      </c>
      <c r="C1007" s="216" t="s">
        <v>269</v>
      </c>
      <c r="D1007" s="210" t="s">
        <v>99</v>
      </c>
      <c r="E1007" s="194" t="s">
        <v>12</v>
      </c>
      <c r="F1007" s="106" t="s">
        <v>149</v>
      </c>
      <c r="G1007" s="101">
        <v>310000</v>
      </c>
      <c r="H1007" s="92" t="s">
        <v>72</v>
      </c>
      <c r="I1007" s="228"/>
      <c r="J1007" s="175">
        <v>40200</v>
      </c>
      <c r="K1007" s="169">
        <v>20000</v>
      </c>
      <c r="L1007" s="88">
        <f t="shared" si="132"/>
        <v>330000</v>
      </c>
      <c r="M1007" s="179" t="s">
        <v>301</v>
      </c>
    </row>
    <row r="1008" spans="1:13" ht="29.25" customHeight="1">
      <c r="A1008" s="213"/>
      <c r="B1008" s="238">
        <v>10125</v>
      </c>
      <c r="C1008" s="209"/>
      <c r="D1008" s="211"/>
      <c r="E1008" s="195"/>
      <c r="F1008" s="107"/>
      <c r="G1008" s="103"/>
      <c r="H1008" s="82"/>
      <c r="I1008" s="228"/>
      <c r="J1008" s="192">
        <v>40263</v>
      </c>
      <c r="K1008" s="87">
        <v>820000</v>
      </c>
      <c r="L1008" s="88">
        <f>L1007+K1008</f>
        <v>1150000</v>
      </c>
      <c r="M1008" s="177" t="s">
        <v>52</v>
      </c>
    </row>
    <row r="1009" spans="1:13" ht="28.5" customHeight="1">
      <c r="A1009" s="80"/>
      <c r="B1009" s="238">
        <v>10125</v>
      </c>
      <c r="C1009" s="183"/>
      <c r="D1009" s="195"/>
      <c r="E1009" s="110"/>
      <c r="F1009" s="107"/>
      <c r="G1009" s="103"/>
      <c r="H1009" s="82"/>
      <c r="I1009" s="228"/>
      <c r="J1009" s="192">
        <v>40373</v>
      </c>
      <c r="K1009" s="87">
        <v>-350000</v>
      </c>
      <c r="L1009" s="88">
        <f t="shared" ref="L1009" si="144">L1008+K1009</f>
        <v>800000</v>
      </c>
      <c r="M1009" s="177" t="s">
        <v>52</v>
      </c>
    </row>
    <row r="1010" spans="1:13" ht="28.5" customHeight="1">
      <c r="A1010" s="80"/>
      <c r="B1010" s="150">
        <v>10125</v>
      </c>
      <c r="C1010" s="81"/>
      <c r="D1010" s="82"/>
      <c r="E1010" s="82"/>
      <c r="F1010" s="83"/>
      <c r="G1010" s="84"/>
      <c r="H1010" s="82"/>
      <c r="I1010" s="228"/>
      <c r="J1010" s="192">
        <v>40451</v>
      </c>
      <c r="K1010" s="87">
        <v>70334</v>
      </c>
      <c r="L1010" s="88">
        <f>L1009+K1010</f>
        <v>870334</v>
      </c>
      <c r="M1010" s="177" t="s">
        <v>52</v>
      </c>
    </row>
    <row r="1011" spans="1:13" ht="28.5" customHeight="1">
      <c r="A1011" s="80"/>
      <c r="B1011" s="150">
        <v>10125</v>
      </c>
      <c r="C1011" s="81"/>
      <c r="D1011" s="82"/>
      <c r="E1011" s="82"/>
      <c r="F1011" s="83"/>
      <c r="G1011" s="84"/>
      <c r="H1011" s="82"/>
      <c r="I1011" s="228"/>
      <c r="J1011" s="192">
        <v>40549</v>
      </c>
      <c r="K1011" s="89">
        <v>-1</v>
      </c>
      <c r="L1011" s="88">
        <f>L1010+K1011</f>
        <v>870333</v>
      </c>
      <c r="M1011" s="177" t="s">
        <v>52</v>
      </c>
    </row>
    <row r="1012" spans="1:13" ht="28.5" customHeight="1">
      <c r="A1012" s="80"/>
      <c r="B1012" s="150">
        <v>10125</v>
      </c>
      <c r="C1012" s="81"/>
      <c r="D1012" s="82"/>
      <c r="E1012" s="82"/>
      <c r="F1012" s="83"/>
      <c r="G1012" s="84"/>
      <c r="H1012" s="82"/>
      <c r="I1012" s="228"/>
      <c r="J1012" s="192">
        <v>40632</v>
      </c>
      <c r="K1012" s="89">
        <v>-1</v>
      </c>
      <c r="L1012" s="88">
        <f>L1011+K1012</f>
        <v>870332</v>
      </c>
      <c r="M1012" s="177" t="s">
        <v>504</v>
      </c>
    </row>
    <row r="1013" spans="1:13" ht="28.5" customHeight="1">
      <c r="A1013" s="80"/>
      <c r="B1013" s="148">
        <v>10125</v>
      </c>
      <c r="C1013" s="81"/>
      <c r="D1013" s="82"/>
      <c r="E1013" s="82"/>
      <c r="F1013" s="83"/>
      <c r="G1013" s="99"/>
      <c r="H1013" s="100"/>
      <c r="I1013" s="221"/>
      <c r="J1013" s="192">
        <v>40723</v>
      </c>
      <c r="K1013" s="89">
        <v>-13</v>
      </c>
      <c r="L1013" s="88">
        <f>L1012+K1013</f>
        <v>870319</v>
      </c>
      <c r="M1013" s="177" t="s">
        <v>504</v>
      </c>
    </row>
    <row r="1014" spans="1:13" ht="29.25" customHeight="1">
      <c r="A1014" s="218">
        <v>40158</v>
      </c>
      <c r="B1014" s="185" t="s">
        <v>262</v>
      </c>
      <c r="C1014" s="216" t="s">
        <v>266</v>
      </c>
      <c r="D1014" s="210" t="s">
        <v>99</v>
      </c>
      <c r="E1014" s="194" t="s">
        <v>12</v>
      </c>
      <c r="F1014" s="106" t="s">
        <v>149</v>
      </c>
      <c r="G1014" s="101">
        <v>370000</v>
      </c>
      <c r="H1014" s="92" t="s">
        <v>72</v>
      </c>
      <c r="I1014" s="228"/>
      <c r="J1014" s="165">
        <v>40200</v>
      </c>
      <c r="K1014" s="169">
        <v>20000</v>
      </c>
      <c r="L1014" s="88">
        <f t="shared" si="132"/>
        <v>390000</v>
      </c>
      <c r="M1014" s="179" t="s">
        <v>301</v>
      </c>
    </row>
    <row r="1015" spans="1:13" ht="29.25" customHeight="1">
      <c r="A1015" s="213"/>
      <c r="B1015" s="238">
        <v>1000558</v>
      </c>
      <c r="C1015" s="209"/>
      <c r="D1015" s="211"/>
      <c r="E1015" s="195"/>
      <c r="F1015" s="107"/>
      <c r="G1015" s="103"/>
      <c r="H1015" s="82"/>
      <c r="I1015" s="228"/>
      <c r="J1015" s="192">
        <v>40263</v>
      </c>
      <c r="K1015" s="87">
        <v>1250000</v>
      </c>
      <c r="L1015" s="88">
        <f>L1014+K1015</f>
        <v>1640000</v>
      </c>
      <c r="M1015" s="177" t="s">
        <v>52</v>
      </c>
    </row>
    <row r="1016" spans="1:13" ht="29.25" customHeight="1">
      <c r="A1016" s="213"/>
      <c r="B1016" s="238">
        <v>1000558</v>
      </c>
      <c r="C1016" s="209"/>
      <c r="D1016" s="211"/>
      <c r="E1016" s="195"/>
      <c r="F1016" s="107"/>
      <c r="G1016" s="103"/>
      <c r="H1016" s="82"/>
      <c r="I1016" s="221"/>
      <c r="J1016" s="200">
        <v>40324</v>
      </c>
      <c r="K1016" s="87">
        <v>-1640000</v>
      </c>
      <c r="L1016" s="88">
        <f>L1015+K1016</f>
        <v>0</v>
      </c>
      <c r="M1016" s="201" t="s">
        <v>182</v>
      </c>
    </row>
    <row r="1017" spans="1:13" ht="29.25" customHeight="1">
      <c r="A1017" s="218">
        <v>40158</v>
      </c>
      <c r="B1017" s="185" t="s">
        <v>263</v>
      </c>
      <c r="C1017" s="216" t="s">
        <v>267</v>
      </c>
      <c r="D1017" s="210" t="s">
        <v>104</v>
      </c>
      <c r="E1017" s="194" t="s">
        <v>12</v>
      </c>
      <c r="F1017" s="106" t="s">
        <v>149</v>
      </c>
      <c r="G1017" s="101">
        <v>600000</v>
      </c>
      <c r="H1017" s="92" t="s">
        <v>72</v>
      </c>
      <c r="I1017" s="228"/>
      <c r="J1017" s="175">
        <v>40200</v>
      </c>
      <c r="K1017" s="169">
        <v>30000</v>
      </c>
      <c r="L1017" s="88">
        <f t="shared" si="132"/>
        <v>630000</v>
      </c>
      <c r="M1017" s="179" t="s">
        <v>301</v>
      </c>
    </row>
    <row r="1018" spans="1:13" ht="29.25" customHeight="1">
      <c r="A1018" s="213"/>
      <c r="B1018" s="238">
        <v>10139</v>
      </c>
      <c r="C1018" s="209"/>
      <c r="D1018" s="211"/>
      <c r="E1018" s="195"/>
      <c r="F1018" s="107"/>
      <c r="G1018" s="103"/>
      <c r="H1018" s="82"/>
      <c r="I1018" s="228"/>
      <c r="J1018" s="192">
        <v>40263</v>
      </c>
      <c r="K1018" s="87">
        <v>400000</v>
      </c>
      <c r="L1018" s="88">
        <f>L1017+K1018</f>
        <v>1030000</v>
      </c>
      <c r="M1018" s="177" t="s">
        <v>52</v>
      </c>
    </row>
    <row r="1019" spans="1:13" ht="28.5" customHeight="1">
      <c r="A1019" s="80"/>
      <c r="B1019" s="238">
        <v>10139</v>
      </c>
      <c r="C1019" s="183"/>
      <c r="D1019" s="195"/>
      <c r="E1019" s="110"/>
      <c r="F1019" s="107"/>
      <c r="G1019" s="103"/>
      <c r="H1019" s="82"/>
      <c r="I1019" s="228"/>
      <c r="J1019" s="192">
        <v>40373</v>
      </c>
      <c r="K1019" s="87">
        <v>-330000</v>
      </c>
      <c r="L1019" s="88">
        <f t="shared" ref="L1019" si="145">L1018+K1019</f>
        <v>700000</v>
      </c>
      <c r="M1019" s="177" t="s">
        <v>52</v>
      </c>
    </row>
    <row r="1020" spans="1:13" ht="28.5" customHeight="1">
      <c r="A1020" s="80"/>
      <c r="B1020" s="238">
        <v>10139</v>
      </c>
      <c r="C1020" s="81"/>
      <c r="D1020" s="82"/>
      <c r="E1020" s="82"/>
      <c r="F1020" s="83"/>
      <c r="G1020" s="84"/>
      <c r="H1020" s="82"/>
      <c r="I1020" s="228"/>
      <c r="J1020" s="192">
        <v>40451</v>
      </c>
      <c r="K1020" s="87">
        <v>25278</v>
      </c>
      <c r="L1020" s="88">
        <f>L1019+K1020</f>
        <v>725278</v>
      </c>
      <c r="M1020" s="177" t="s">
        <v>52</v>
      </c>
    </row>
    <row r="1021" spans="1:13" ht="28.5" customHeight="1">
      <c r="A1021" s="80"/>
      <c r="B1021" s="238">
        <v>10139</v>
      </c>
      <c r="C1021" s="81"/>
      <c r="D1021" s="82"/>
      <c r="E1021" s="82"/>
      <c r="F1021" s="83"/>
      <c r="G1021" s="84"/>
      <c r="H1021" s="82"/>
      <c r="I1021" s="228"/>
      <c r="J1021" s="192">
        <v>40549</v>
      </c>
      <c r="K1021" s="89">
        <v>-1</v>
      </c>
      <c r="L1021" s="88">
        <f>L1020+K1021</f>
        <v>725277</v>
      </c>
      <c r="M1021" s="177" t="s">
        <v>52</v>
      </c>
    </row>
    <row r="1022" spans="1:13" ht="28.5" customHeight="1">
      <c r="A1022" s="111"/>
      <c r="B1022" s="238">
        <v>10139</v>
      </c>
      <c r="C1022" s="112"/>
      <c r="D1022" s="100"/>
      <c r="E1022" s="100"/>
      <c r="F1022" s="113"/>
      <c r="G1022" s="99"/>
      <c r="H1022" s="100"/>
      <c r="I1022" s="221"/>
      <c r="J1022" s="192">
        <v>40591</v>
      </c>
      <c r="K1022" s="87">
        <v>-725277</v>
      </c>
      <c r="L1022" s="88">
        <f t="shared" ref="L1022" si="146">L1021+K1022</f>
        <v>0</v>
      </c>
      <c r="M1022" s="177" t="s">
        <v>182</v>
      </c>
    </row>
    <row r="1023" spans="1:13" ht="29.25" customHeight="1">
      <c r="A1023" s="218">
        <v>40158</v>
      </c>
      <c r="B1023" s="185" t="s">
        <v>264</v>
      </c>
      <c r="C1023" s="216" t="s">
        <v>14</v>
      </c>
      <c r="D1023" s="210" t="s">
        <v>105</v>
      </c>
      <c r="E1023" s="194" t="s">
        <v>12</v>
      </c>
      <c r="F1023" s="106" t="s">
        <v>149</v>
      </c>
      <c r="G1023" s="101">
        <v>630000</v>
      </c>
      <c r="H1023" s="92" t="s">
        <v>72</v>
      </c>
      <c r="I1023" s="228"/>
      <c r="J1023" s="165">
        <v>40200</v>
      </c>
      <c r="K1023" s="169">
        <v>30000</v>
      </c>
      <c r="L1023" s="88">
        <f t="shared" si="132"/>
        <v>660000</v>
      </c>
      <c r="M1023" s="179" t="s">
        <v>301</v>
      </c>
    </row>
    <row r="1024" spans="1:13" ht="29.25" customHeight="1">
      <c r="A1024" s="213"/>
      <c r="B1024" s="238">
        <v>1000753</v>
      </c>
      <c r="C1024" s="209"/>
      <c r="D1024" s="211"/>
      <c r="E1024" s="195"/>
      <c r="F1024" s="107"/>
      <c r="G1024" s="103"/>
      <c r="H1024" s="82"/>
      <c r="I1024" s="228"/>
      <c r="J1024" s="192">
        <v>40263</v>
      </c>
      <c r="K1024" s="87">
        <v>800000</v>
      </c>
      <c r="L1024" s="88">
        <f>L1023+K1024</f>
        <v>1460000</v>
      </c>
      <c r="M1024" s="177" t="s">
        <v>52</v>
      </c>
    </row>
    <row r="1025" spans="1:13" ht="28.5" customHeight="1">
      <c r="A1025" s="80"/>
      <c r="B1025" s="238">
        <v>1000753</v>
      </c>
      <c r="C1025" s="183"/>
      <c r="D1025" s="195"/>
      <c r="E1025" s="110"/>
      <c r="F1025" s="107"/>
      <c r="G1025" s="103"/>
      <c r="H1025" s="82"/>
      <c r="I1025" s="228"/>
      <c r="J1025" s="192">
        <v>40373</v>
      </c>
      <c r="K1025" s="87">
        <v>-360000</v>
      </c>
      <c r="L1025" s="88">
        <f t="shared" ref="L1025" si="147">L1024+K1025</f>
        <v>1100000</v>
      </c>
      <c r="M1025" s="177" t="s">
        <v>52</v>
      </c>
    </row>
    <row r="1026" spans="1:13" ht="28.5" customHeight="1">
      <c r="A1026" s="80"/>
      <c r="B1026" s="150">
        <v>1000753</v>
      </c>
      <c r="C1026" s="81"/>
      <c r="D1026" s="82"/>
      <c r="E1026" s="82"/>
      <c r="F1026" s="83"/>
      <c r="G1026" s="84"/>
      <c r="H1026" s="82"/>
      <c r="I1026" s="228"/>
      <c r="J1026" s="192">
        <v>40451</v>
      </c>
      <c r="K1026" s="87">
        <v>60445</v>
      </c>
      <c r="L1026" s="88">
        <f>L1025+K1026</f>
        <v>1160445</v>
      </c>
      <c r="M1026" s="177" t="s">
        <v>52</v>
      </c>
    </row>
    <row r="1027" spans="1:13" ht="28.5" customHeight="1">
      <c r="A1027" s="80"/>
      <c r="B1027" s="150">
        <v>1000753</v>
      </c>
      <c r="C1027" s="81"/>
      <c r="D1027" s="82"/>
      <c r="E1027" s="82"/>
      <c r="F1027" s="83"/>
      <c r="G1027" s="84"/>
      <c r="H1027" s="82"/>
      <c r="I1027" s="228"/>
      <c r="J1027" s="192">
        <v>40549</v>
      </c>
      <c r="K1027" s="89">
        <v>-2</v>
      </c>
      <c r="L1027" s="88">
        <f>L1026+K1027</f>
        <v>1160443</v>
      </c>
      <c r="M1027" s="177" t="s">
        <v>52</v>
      </c>
    </row>
    <row r="1028" spans="1:13" ht="28.5" customHeight="1">
      <c r="A1028" s="80"/>
      <c r="B1028" s="150">
        <v>1000753</v>
      </c>
      <c r="C1028" s="81"/>
      <c r="D1028" s="82"/>
      <c r="E1028" s="82"/>
      <c r="F1028" s="83"/>
      <c r="G1028" s="84"/>
      <c r="H1028" s="82"/>
      <c r="I1028" s="228"/>
      <c r="J1028" s="192">
        <v>40632</v>
      </c>
      <c r="K1028" s="89">
        <v>-2</v>
      </c>
      <c r="L1028" s="88">
        <f>L1027+K1028</f>
        <v>1160441</v>
      </c>
      <c r="M1028" s="177" t="s">
        <v>504</v>
      </c>
    </row>
    <row r="1029" spans="1:13" ht="28.5" customHeight="1">
      <c r="A1029" s="80"/>
      <c r="B1029" s="148">
        <v>1000753</v>
      </c>
      <c r="C1029" s="81"/>
      <c r="D1029" s="82"/>
      <c r="E1029" s="82"/>
      <c r="F1029" s="83"/>
      <c r="G1029" s="99"/>
      <c r="H1029" s="100"/>
      <c r="I1029" s="221"/>
      <c r="J1029" s="192">
        <v>40723</v>
      </c>
      <c r="K1029" s="89">
        <v>-18</v>
      </c>
      <c r="L1029" s="88">
        <f>L1028+K1029</f>
        <v>1160423</v>
      </c>
      <c r="M1029" s="177" t="s">
        <v>504</v>
      </c>
    </row>
    <row r="1030" spans="1:13" ht="28.5" customHeight="1">
      <c r="A1030" s="218">
        <v>40158</v>
      </c>
      <c r="B1030" s="185" t="s">
        <v>265</v>
      </c>
      <c r="C1030" s="216" t="s">
        <v>268</v>
      </c>
      <c r="D1030" s="210" t="s">
        <v>112</v>
      </c>
      <c r="E1030" s="194" t="s">
        <v>12</v>
      </c>
      <c r="F1030" s="106" t="s">
        <v>149</v>
      </c>
      <c r="G1030" s="101">
        <v>150000</v>
      </c>
      <c r="H1030" s="92" t="s">
        <v>72</v>
      </c>
      <c r="I1030" s="228"/>
      <c r="J1030" s="165">
        <v>40289</v>
      </c>
      <c r="K1030" s="169">
        <v>-150000</v>
      </c>
      <c r="L1030" s="88">
        <f>G1030+K1030</f>
        <v>0</v>
      </c>
      <c r="M1030" s="179" t="s">
        <v>182</v>
      </c>
    </row>
    <row r="1031" spans="1:13" ht="29.25" customHeight="1">
      <c r="A1031" s="219"/>
      <c r="B1031" s="232">
        <v>1000631</v>
      </c>
      <c r="C1031" s="217"/>
      <c r="D1031" s="212"/>
      <c r="E1031" s="196"/>
      <c r="F1031" s="117"/>
      <c r="G1031" s="118"/>
      <c r="H1031" s="100"/>
      <c r="I1031" s="221">
        <v>9</v>
      </c>
      <c r="J1031" s="165">
        <v>40710</v>
      </c>
      <c r="K1031" s="169">
        <v>100000</v>
      </c>
      <c r="L1031" s="88">
        <f>L1030+K1031</f>
        <v>100000</v>
      </c>
      <c r="M1031" s="177" t="s">
        <v>361</v>
      </c>
    </row>
    <row r="1032" spans="1:13" ht="29.25" customHeight="1">
      <c r="A1032" s="218">
        <v>40163</v>
      </c>
      <c r="B1032" s="185" t="s">
        <v>270</v>
      </c>
      <c r="C1032" s="216" t="s">
        <v>275</v>
      </c>
      <c r="D1032" s="210" t="s">
        <v>99</v>
      </c>
      <c r="E1032" s="194" t="s">
        <v>12</v>
      </c>
      <c r="F1032" s="106" t="s">
        <v>149</v>
      </c>
      <c r="G1032" s="101">
        <v>620000</v>
      </c>
      <c r="H1032" s="92" t="s">
        <v>72</v>
      </c>
      <c r="I1032" s="228"/>
      <c r="J1032" s="165">
        <v>40200</v>
      </c>
      <c r="K1032" s="169">
        <v>30000</v>
      </c>
      <c r="L1032" s="88">
        <f t="shared" ref="L1032:L1085" si="148">K1032+G1032</f>
        <v>650000</v>
      </c>
      <c r="M1032" s="179" t="s">
        <v>301</v>
      </c>
    </row>
    <row r="1033" spans="1:13" ht="29.25" customHeight="1">
      <c r="A1033" s="213"/>
      <c r="B1033" s="238">
        <v>1000438</v>
      </c>
      <c r="C1033" s="209"/>
      <c r="D1033" s="211"/>
      <c r="E1033" s="195"/>
      <c r="F1033" s="107"/>
      <c r="G1033" s="103"/>
      <c r="H1033" s="82"/>
      <c r="I1033" s="228"/>
      <c r="J1033" s="192">
        <v>40263</v>
      </c>
      <c r="K1033" s="87">
        <v>-580000</v>
      </c>
      <c r="L1033" s="88">
        <f>L1032+K1033</f>
        <v>70000</v>
      </c>
      <c r="M1033" s="177" t="s">
        <v>52</v>
      </c>
    </row>
    <row r="1034" spans="1:13" ht="28.5" customHeight="1">
      <c r="A1034" s="80"/>
      <c r="B1034" s="238">
        <v>1000438</v>
      </c>
      <c r="C1034" s="183"/>
      <c r="D1034" s="195"/>
      <c r="E1034" s="110"/>
      <c r="F1034" s="107"/>
      <c r="G1034" s="103"/>
      <c r="H1034" s="82"/>
      <c r="I1034" s="228"/>
      <c r="J1034" s="192">
        <v>40373</v>
      </c>
      <c r="K1034" s="87">
        <v>1430000</v>
      </c>
      <c r="L1034" s="88">
        <f t="shared" ref="L1034" si="149">L1033+K1034</f>
        <v>1500000</v>
      </c>
      <c r="M1034" s="177" t="s">
        <v>52</v>
      </c>
    </row>
    <row r="1035" spans="1:13" ht="28.5" customHeight="1">
      <c r="A1035" s="80"/>
      <c r="B1035" s="150">
        <v>1000438</v>
      </c>
      <c r="C1035" s="81"/>
      <c r="D1035" s="82"/>
      <c r="E1035" s="82"/>
      <c r="F1035" s="83"/>
      <c r="G1035" s="84"/>
      <c r="H1035" s="82"/>
      <c r="I1035" s="228"/>
      <c r="J1035" s="192">
        <v>40451</v>
      </c>
      <c r="K1035" s="87">
        <v>95612</v>
      </c>
      <c r="L1035" s="88">
        <f>L1034+K1035</f>
        <v>1595612</v>
      </c>
      <c r="M1035" s="177" t="s">
        <v>52</v>
      </c>
    </row>
    <row r="1036" spans="1:13" ht="28.5" customHeight="1">
      <c r="A1036" s="80"/>
      <c r="B1036" s="150">
        <v>1000438</v>
      </c>
      <c r="C1036" s="81"/>
      <c r="D1036" s="82"/>
      <c r="E1036" s="82"/>
      <c r="F1036" s="83"/>
      <c r="G1036" s="84"/>
      <c r="H1036" s="82"/>
      <c r="I1036" s="228"/>
      <c r="J1036" s="192">
        <v>40549</v>
      </c>
      <c r="K1036" s="89">
        <v>-2</v>
      </c>
      <c r="L1036" s="88">
        <f>L1035+K1036</f>
        <v>1595610</v>
      </c>
      <c r="M1036" s="177" t="s">
        <v>52</v>
      </c>
    </row>
    <row r="1037" spans="1:13" ht="28.5" customHeight="1">
      <c r="A1037" s="80"/>
      <c r="B1037" s="150">
        <v>1000438</v>
      </c>
      <c r="C1037" s="81"/>
      <c r="D1037" s="82"/>
      <c r="E1037" s="82"/>
      <c r="F1037" s="83"/>
      <c r="G1037" s="84"/>
      <c r="H1037" s="82"/>
      <c r="I1037" s="228"/>
      <c r="J1037" s="192">
        <v>40632</v>
      </c>
      <c r="K1037" s="89">
        <v>-3</v>
      </c>
      <c r="L1037" s="88">
        <f>L1036+K1037</f>
        <v>1595607</v>
      </c>
      <c r="M1037" s="177" t="s">
        <v>504</v>
      </c>
    </row>
    <row r="1038" spans="1:13" ht="28.5" customHeight="1">
      <c r="A1038" s="80"/>
      <c r="B1038" s="148">
        <v>1000438</v>
      </c>
      <c r="C1038" s="81"/>
      <c r="D1038" s="82"/>
      <c r="E1038" s="82"/>
      <c r="F1038" s="83"/>
      <c r="G1038" s="99"/>
      <c r="H1038" s="100"/>
      <c r="I1038" s="221"/>
      <c r="J1038" s="192">
        <v>40723</v>
      </c>
      <c r="K1038" s="89">
        <v>-24</v>
      </c>
      <c r="L1038" s="88">
        <f>L1037+K1038</f>
        <v>1595583</v>
      </c>
      <c r="M1038" s="177" t="s">
        <v>504</v>
      </c>
    </row>
    <row r="1039" spans="1:13" ht="29.25" customHeight="1">
      <c r="A1039" s="218">
        <v>40163</v>
      </c>
      <c r="B1039" s="185" t="s">
        <v>271</v>
      </c>
      <c r="C1039" s="216" t="s">
        <v>276</v>
      </c>
      <c r="D1039" s="210" t="s">
        <v>110</v>
      </c>
      <c r="E1039" s="194" t="s">
        <v>12</v>
      </c>
      <c r="F1039" s="106" t="s">
        <v>149</v>
      </c>
      <c r="G1039" s="101">
        <v>170000</v>
      </c>
      <c r="H1039" s="92" t="s">
        <v>72</v>
      </c>
      <c r="I1039" s="228"/>
      <c r="J1039" s="165">
        <v>40200</v>
      </c>
      <c r="K1039" s="169">
        <v>10000</v>
      </c>
      <c r="L1039" s="88">
        <f t="shared" si="148"/>
        <v>180000</v>
      </c>
      <c r="M1039" s="178" t="s">
        <v>301</v>
      </c>
    </row>
    <row r="1040" spans="1:13" ht="29.25" customHeight="1">
      <c r="A1040" s="213"/>
      <c r="B1040" s="238">
        <v>1001397</v>
      </c>
      <c r="C1040" s="209"/>
      <c r="D1040" s="211"/>
      <c r="E1040" s="195"/>
      <c r="F1040" s="107"/>
      <c r="G1040" s="103"/>
      <c r="H1040" s="82"/>
      <c r="I1040" s="228"/>
      <c r="J1040" s="192">
        <v>40263</v>
      </c>
      <c r="K1040" s="87">
        <v>30000</v>
      </c>
      <c r="L1040" s="88">
        <f>L1039+K1040</f>
        <v>210000</v>
      </c>
      <c r="M1040" s="177" t="s">
        <v>52</v>
      </c>
    </row>
    <row r="1041" spans="1:13" ht="28.5" customHeight="1">
      <c r="A1041" s="80"/>
      <c r="B1041" s="238">
        <v>1001397</v>
      </c>
      <c r="C1041" s="183"/>
      <c r="D1041" s="195"/>
      <c r="E1041" s="110"/>
      <c r="F1041" s="107"/>
      <c r="G1041" s="103"/>
      <c r="H1041" s="82"/>
      <c r="I1041" s="228"/>
      <c r="J1041" s="192">
        <v>40373</v>
      </c>
      <c r="K1041" s="87">
        <v>-10000</v>
      </c>
      <c r="L1041" s="88">
        <f t="shared" ref="L1041" si="150">L1040+K1041</f>
        <v>200000</v>
      </c>
      <c r="M1041" s="177" t="s">
        <v>52</v>
      </c>
    </row>
    <row r="1042" spans="1:13" ht="28.5" customHeight="1">
      <c r="A1042" s="80"/>
      <c r="B1042" s="238">
        <v>1001397</v>
      </c>
      <c r="C1042" s="81"/>
      <c r="D1042" s="82"/>
      <c r="E1042" s="82"/>
      <c r="F1042" s="83"/>
      <c r="G1042" s="84"/>
      <c r="H1042" s="82"/>
      <c r="I1042" s="228"/>
      <c r="J1042" s="192">
        <v>40451</v>
      </c>
      <c r="K1042" s="87">
        <v>90111</v>
      </c>
      <c r="L1042" s="88">
        <f>L1041+K1042</f>
        <v>290111</v>
      </c>
      <c r="M1042" s="177" t="s">
        <v>52</v>
      </c>
    </row>
    <row r="1043" spans="1:13" ht="28.5" customHeight="1">
      <c r="A1043" s="111"/>
      <c r="B1043" s="238">
        <v>1001397</v>
      </c>
      <c r="C1043" s="112"/>
      <c r="D1043" s="100"/>
      <c r="E1043" s="100"/>
      <c r="F1043" s="113"/>
      <c r="G1043" s="99"/>
      <c r="H1043" s="100"/>
      <c r="I1043" s="221"/>
      <c r="J1043" s="192">
        <v>40591</v>
      </c>
      <c r="K1043" s="87">
        <v>-290111</v>
      </c>
      <c r="L1043" s="88">
        <f t="shared" ref="L1043" si="151">L1042+K1043</f>
        <v>0</v>
      </c>
      <c r="M1043" s="177" t="s">
        <v>182</v>
      </c>
    </row>
    <row r="1044" spans="1:13" ht="29.25" customHeight="1">
      <c r="A1044" s="218">
        <v>40163</v>
      </c>
      <c r="B1044" s="185" t="s">
        <v>272</v>
      </c>
      <c r="C1044" s="216" t="s">
        <v>113</v>
      </c>
      <c r="D1044" s="210" t="s">
        <v>135</v>
      </c>
      <c r="E1044" s="194" t="s">
        <v>12</v>
      </c>
      <c r="F1044" s="106" t="s">
        <v>149</v>
      </c>
      <c r="G1044" s="101">
        <v>3460000</v>
      </c>
      <c r="H1044" s="92" t="s">
        <v>72</v>
      </c>
      <c r="I1044" s="220"/>
      <c r="J1044" s="165">
        <v>40200</v>
      </c>
      <c r="K1044" s="169">
        <v>160000</v>
      </c>
      <c r="L1044" s="88">
        <f t="shared" si="148"/>
        <v>3620000</v>
      </c>
      <c r="M1044" s="179" t="s">
        <v>301</v>
      </c>
    </row>
    <row r="1045" spans="1:13" ht="29.25" customHeight="1">
      <c r="A1045" s="213"/>
      <c r="B1045" s="238">
        <v>1000828</v>
      </c>
      <c r="C1045" s="209"/>
      <c r="D1045" s="211"/>
      <c r="E1045" s="195"/>
      <c r="F1045" s="107"/>
      <c r="G1045" s="103"/>
      <c r="H1045" s="82"/>
      <c r="I1045" s="221"/>
      <c r="J1045" s="165">
        <v>40289</v>
      </c>
      <c r="K1045" s="169">
        <v>-3620000</v>
      </c>
      <c r="L1045" s="88">
        <v>0</v>
      </c>
      <c r="M1045" s="179" t="s">
        <v>182</v>
      </c>
    </row>
    <row r="1046" spans="1:13" ht="29.25" customHeight="1">
      <c r="A1046" s="218">
        <v>40163</v>
      </c>
      <c r="B1046" s="185" t="s">
        <v>273</v>
      </c>
      <c r="C1046" s="216" t="s">
        <v>267</v>
      </c>
      <c r="D1046" s="210" t="s">
        <v>104</v>
      </c>
      <c r="E1046" s="194" t="s">
        <v>12</v>
      </c>
      <c r="F1046" s="106" t="s">
        <v>149</v>
      </c>
      <c r="G1046" s="101">
        <v>440000</v>
      </c>
      <c r="H1046" s="92" t="s">
        <v>72</v>
      </c>
      <c r="I1046" s="228"/>
      <c r="J1046" s="175">
        <v>40200</v>
      </c>
      <c r="K1046" s="169">
        <v>20000</v>
      </c>
      <c r="L1046" s="88">
        <f t="shared" si="148"/>
        <v>460000</v>
      </c>
      <c r="M1046" s="179" t="s">
        <v>301</v>
      </c>
    </row>
    <row r="1047" spans="1:13" ht="29.25" customHeight="1">
      <c r="A1047" s="213"/>
      <c r="B1047" s="238">
        <v>10524</v>
      </c>
      <c r="C1047" s="209"/>
      <c r="D1047" s="211"/>
      <c r="E1047" s="195"/>
      <c r="F1047" s="107"/>
      <c r="G1047" s="103"/>
      <c r="H1047" s="82"/>
      <c r="I1047" s="228"/>
      <c r="J1047" s="192">
        <v>40263</v>
      </c>
      <c r="K1047" s="87">
        <v>1430000</v>
      </c>
      <c r="L1047" s="88">
        <f>L1046+K1047</f>
        <v>1890000</v>
      </c>
      <c r="M1047" s="177" t="s">
        <v>52</v>
      </c>
    </row>
    <row r="1048" spans="1:13" ht="28.5" customHeight="1">
      <c r="A1048" s="80"/>
      <c r="B1048" s="238">
        <v>10524</v>
      </c>
      <c r="C1048" s="183"/>
      <c r="D1048" s="195"/>
      <c r="E1048" s="110"/>
      <c r="F1048" s="107"/>
      <c r="G1048" s="103"/>
      <c r="H1048" s="82"/>
      <c r="I1048" s="228"/>
      <c r="J1048" s="192">
        <v>40373</v>
      </c>
      <c r="K1048" s="87">
        <v>-390000</v>
      </c>
      <c r="L1048" s="88">
        <f>L1047+K1048</f>
        <v>1500000</v>
      </c>
      <c r="M1048" s="177" t="s">
        <v>52</v>
      </c>
    </row>
    <row r="1049" spans="1:13" ht="28.5" customHeight="1">
      <c r="A1049" s="80"/>
      <c r="B1049" s="238">
        <v>10524</v>
      </c>
      <c r="C1049" s="183"/>
      <c r="D1049" s="195"/>
      <c r="E1049" s="110"/>
      <c r="F1049" s="107"/>
      <c r="G1049" s="103"/>
      <c r="H1049" s="82"/>
      <c r="I1049" s="221"/>
      <c r="J1049" s="192">
        <v>40429</v>
      </c>
      <c r="K1049" s="87">
        <v>-1500000</v>
      </c>
      <c r="L1049" s="88">
        <f>L1048+K1049</f>
        <v>0</v>
      </c>
      <c r="M1049" s="201" t="s">
        <v>182</v>
      </c>
    </row>
    <row r="1050" spans="1:13" ht="29.25" customHeight="1">
      <c r="A1050" s="218">
        <v>40163</v>
      </c>
      <c r="B1050" s="185" t="s">
        <v>279</v>
      </c>
      <c r="C1050" s="216" t="s">
        <v>277</v>
      </c>
      <c r="D1050" s="210" t="s">
        <v>114</v>
      </c>
      <c r="E1050" s="194" t="s">
        <v>12</v>
      </c>
      <c r="F1050" s="106" t="s">
        <v>149</v>
      </c>
      <c r="G1050" s="101">
        <v>700000</v>
      </c>
      <c r="H1050" s="92" t="s">
        <v>72</v>
      </c>
      <c r="I1050" s="228"/>
      <c r="J1050" s="165">
        <v>40200</v>
      </c>
      <c r="K1050" s="169">
        <v>30000</v>
      </c>
      <c r="L1050" s="88">
        <f t="shared" si="148"/>
        <v>730000</v>
      </c>
      <c r="M1050" s="179" t="s">
        <v>301</v>
      </c>
    </row>
    <row r="1051" spans="1:13" ht="29.25" customHeight="1">
      <c r="A1051" s="213"/>
      <c r="B1051" s="238">
        <v>1000825</v>
      </c>
      <c r="C1051" s="209"/>
      <c r="D1051" s="211"/>
      <c r="E1051" s="195"/>
      <c r="F1051" s="107"/>
      <c r="G1051" s="103"/>
      <c r="H1051" s="82"/>
      <c r="I1051" s="228"/>
      <c r="J1051" s="192">
        <v>40263</v>
      </c>
      <c r="K1051" s="87">
        <v>1740000</v>
      </c>
      <c r="L1051" s="88">
        <f>L1050+K1051</f>
        <v>2470000</v>
      </c>
      <c r="M1051" s="177" t="s">
        <v>52</v>
      </c>
    </row>
    <row r="1052" spans="1:13" ht="28.5" customHeight="1">
      <c r="A1052" s="80"/>
      <c r="B1052" s="238">
        <v>1000825</v>
      </c>
      <c r="C1052" s="183"/>
      <c r="D1052" s="195"/>
      <c r="E1052" s="110"/>
      <c r="F1052" s="107"/>
      <c r="G1052" s="103"/>
      <c r="H1052" s="82"/>
      <c r="I1052" s="228"/>
      <c r="J1052" s="192">
        <v>40373</v>
      </c>
      <c r="K1052" s="87">
        <v>-1870000</v>
      </c>
      <c r="L1052" s="88">
        <f t="shared" ref="L1052" si="152">L1051+K1052</f>
        <v>600000</v>
      </c>
      <c r="M1052" s="177" t="s">
        <v>52</v>
      </c>
    </row>
    <row r="1053" spans="1:13" ht="28.5" customHeight="1">
      <c r="A1053" s="80"/>
      <c r="B1053" s="150">
        <v>1000825</v>
      </c>
      <c r="C1053" s="81"/>
      <c r="D1053" s="82"/>
      <c r="E1053" s="82"/>
      <c r="F1053" s="83"/>
      <c r="G1053" s="84"/>
      <c r="H1053" s="82"/>
      <c r="I1053" s="228"/>
      <c r="J1053" s="192">
        <v>40451</v>
      </c>
      <c r="K1053" s="87">
        <v>850556</v>
      </c>
      <c r="L1053" s="88">
        <f>L1052+K1053</f>
        <v>1450556</v>
      </c>
      <c r="M1053" s="177" t="s">
        <v>52</v>
      </c>
    </row>
    <row r="1054" spans="1:13" ht="28.5" customHeight="1">
      <c r="A1054" s="80"/>
      <c r="B1054" s="150">
        <v>1000825</v>
      </c>
      <c r="C1054" s="81"/>
      <c r="D1054" s="82"/>
      <c r="E1054" s="82"/>
      <c r="F1054" s="83"/>
      <c r="G1054" s="84"/>
      <c r="H1054" s="82"/>
      <c r="I1054" s="228"/>
      <c r="J1054" s="192">
        <v>40549</v>
      </c>
      <c r="K1054" s="89">
        <v>-2</v>
      </c>
      <c r="L1054" s="88">
        <f>L1053+K1054</f>
        <v>1450554</v>
      </c>
      <c r="M1054" s="177" t="s">
        <v>52</v>
      </c>
    </row>
    <row r="1055" spans="1:13" ht="28.5" customHeight="1">
      <c r="A1055" s="80"/>
      <c r="B1055" s="150">
        <v>1000825</v>
      </c>
      <c r="C1055" s="81"/>
      <c r="D1055" s="82"/>
      <c r="E1055" s="82"/>
      <c r="F1055" s="83"/>
      <c r="G1055" s="84"/>
      <c r="H1055" s="82"/>
      <c r="I1055" s="228"/>
      <c r="J1055" s="192">
        <v>40632</v>
      </c>
      <c r="K1055" s="89">
        <v>-2</v>
      </c>
      <c r="L1055" s="88">
        <f>L1054+K1055</f>
        <v>1450552</v>
      </c>
      <c r="M1055" s="177" t="s">
        <v>504</v>
      </c>
    </row>
    <row r="1056" spans="1:13" ht="28.5" customHeight="1">
      <c r="A1056" s="80"/>
      <c r="B1056" s="148">
        <v>1000825</v>
      </c>
      <c r="C1056" s="81"/>
      <c r="D1056" s="82"/>
      <c r="E1056" s="82"/>
      <c r="F1056" s="83"/>
      <c r="G1056" s="99"/>
      <c r="H1056" s="100"/>
      <c r="I1056" s="221"/>
      <c r="J1056" s="192">
        <v>40723</v>
      </c>
      <c r="K1056" s="89">
        <v>-23</v>
      </c>
      <c r="L1056" s="88">
        <f>L1055+K1056</f>
        <v>1450529</v>
      </c>
      <c r="M1056" s="177" t="s">
        <v>504</v>
      </c>
    </row>
    <row r="1057" spans="1:13" ht="29.25" customHeight="1">
      <c r="A1057" s="218">
        <v>40163</v>
      </c>
      <c r="B1057" s="185" t="s">
        <v>274</v>
      </c>
      <c r="C1057" s="216" t="s">
        <v>278</v>
      </c>
      <c r="D1057" s="210" t="s">
        <v>135</v>
      </c>
      <c r="E1057" s="194" t="s">
        <v>12</v>
      </c>
      <c r="F1057" s="106" t="s">
        <v>149</v>
      </c>
      <c r="G1057" s="101">
        <v>760000</v>
      </c>
      <c r="H1057" s="92" t="s">
        <v>72</v>
      </c>
      <c r="I1057" s="228"/>
      <c r="J1057" s="175">
        <v>40200</v>
      </c>
      <c r="K1057" s="169">
        <v>40000</v>
      </c>
      <c r="L1057" s="88">
        <f t="shared" si="148"/>
        <v>800000</v>
      </c>
      <c r="M1057" s="179" t="s">
        <v>301</v>
      </c>
    </row>
    <row r="1058" spans="1:13" ht="29.25" customHeight="1">
      <c r="A1058" s="213"/>
      <c r="B1058" s="238">
        <v>10025</v>
      </c>
      <c r="C1058" s="209"/>
      <c r="D1058" s="211"/>
      <c r="E1058" s="195"/>
      <c r="F1058" s="107"/>
      <c r="G1058" s="103"/>
      <c r="H1058" s="82"/>
      <c r="I1058" s="228"/>
      <c r="J1058" s="192">
        <v>40263</v>
      </c>
      <c r="K1058" s="87">
        <v>140000</v>
      </c>
      <c r="L1058" s="88">
        <f>L1057+K1058</f>
        <v>940000</v>
      </c>
      <c r="M1058" s="177" t="s">
        <v>52</v>
      </c>
    </row>
    <row r="1059" spans="1:13" ht="28.5" customHeight="1">
      <c r="A1059" s="80"/>
      <c r="B1059" s="238">
        <v>10025</v>
      </c>
      <c r="C1059" s="183"/>
      <c r="D1059" s="195"/>
      <c r="E1059" s="110"/>
      <c r="F1059" s="107"/>
      <c r="G1059" s="103"/>
      <c r="H1059" s="82"/>
      <c r="I1059" s="228"/>
      <c r="J1059" s="192">
        <v>40373</v>
      </c>
      <c r="K1059" s="87">
        <v>-140000</v>
      </c>
      <c r="L1059" s="88">
        <f t="shared" ref="L1059" si="153">L1058+K1059</f>
        <v>800000</v>
      </c>
      <c r="M1059" s="177" t="s">
        <v>52</v>
      </c>
    </row>
    <row r="1060" spans="1:13" ht="28.5" customHeight="1">
      <c r="A1060" s="80"/>
      <c r="B1060" s="150">
        <v>10025</v>
      </c>
      <c r="C1060" s="81"/>
      <c r="D1060" s="82"/>
      <c r="E1060" s="82"/>
      <c r="F1060" s="83"/>
      <c r="G1060" s="84"/>
      <c r="H1060" s="82"/>
      <c r="I1060" s="228"/>
      <c r="J1060" s="192">
        <v>40451</v>
      </c>
      <c r="K1060" s="87">
        <v>70334</v>
      </c>
      <c r="L1060" s="88">
        <f>L1059+K1060</f>
        <v>870334</v>
      </c>
      <c r="M1060" s="177" t="s">
        <v>52</v>
      </c>
    </row>
    <row r="1061" spans="1:13" ht="28.5" customHeight="1">
      <c r="A1061" s="80"/>
      <c r="B1061" s="150">
        <v>10025</v>
      </c>
      <c r="C1061" s="81"/>
      <c r="D1061" s="82"/>
      <c r="E1061" s="82"/>
      <c r="F1061" s="83"/>
      <c r="G1061" s="84"/>
      <c r="H1061" s="82"/>
      <c r="I1061" s="228"/>
      <c r="J1061" s="192">
        <v>40549</v>
      </c>
      <c r="K1061" s="89">
        <v>-1</v>
      </c>
      <c r="L1061" s="88">
        <f>L1060+K1061</f>
        <v>870333</v>
      </c>
      <c r="M1061" s="177" t="s">
        <v>52</v>
      </c>
    </row>
    <row r="1062" spans="1:13" ht="28.5" customHeight="1">
      <c r="A1062" s="80"/>
      <c r="B1062" s="150">
        <v>10025</v>
      </c>
      <c r="C1062" s="81"/>
      <c r="D1062" s="82"/>
      <c r="E1062" s="82"/>
      <c r="F1062" s="83"/>
      <c r="G1062" s="84"/>
      <c r="H1062" s="82"/>
      <c r="I1062" s="228"/>
      <c r="J1062" s="192">
        <v>40632</v>
      </c>
      <c r="K1062" s="89">
        <v>-1</v>
      </c>
      <c r="L1062" s="88">
        <f>L1061+K1062</f>
        <v>870332</v>
      </c>
      <c r="M1062" s="177" t="s">
        <v>504</v>
      </c>
    </row>
    <row r="1063" spans="1:13" ht="28.5" customHeight="1">
      <c r="A1063" s="80"/>
      <c r="B1063" s="148">
        <v>10025</v>
      </c>
      <c r="C1063" s="81"/>
      <c r="D1063" s="82"/>
      <c r="E1063" s="82"/>
      <c r="F1063" s="83"/>
      <c r="G1063" s="99"/>
      <c r="H1063" s="100"/>
      <c r="I1063" s="221"/>
      <c r="J1063" s="192">
        <v>40723</v>
      </c>
      <c r="K1063" s="89">
        <v>-12</v>
      </c>
      <c r="L1063" s="88">
        <f>L1062+K1063</f>
        <v>870320</v>
      </c>
      <c r="M1063" s="177" t="s">
        <v>504</v>
      </c>
    </row>
    <row r="1064" spans="1:13" ht="29.25" customHeight="1">
      <c r="A1064" s="218">
        <v>40170</v>
      </c>
      <c r="B1064" s="185" t="s">
        <v>280</v>
      </c>
      <c r="C1064" s="216" t="s">
        <v>284</v>
      </c>
      <c r="D1064" s="210" t="s">
        <v>121</v>
      </c>
      <c r="E1064" s="194" t="s">
        <v>12</v>
      </c>
      <c r="F1064" s="106" t="s">
        <v>149</v>
      </c>
      <c r="G1064" s="101">
        <v>4230000</v>
      </c>
      <c r="H1064" s="92" t="s">
        <v>72</v>
      </c>
      <c r="I1064" s="228"/>
      <c r="J1064" s="165">
        <v>40200</v>
      </c>
      <c r="K1064" s="169">
        <v>200000</v>
      </c>
      <c r="L1064" s="88">
        <f t="shared" si="148"/>
        <v>4430000</v>
      </c>
      <c r="M1064" s="179" t="s">
        <v>301</v>
      </c>
    </row>
    <row r="1065" spans="1:13" ht="29.25" customHeight="1">
      <c r="A1065" s="213"/>
      <c r="B1065" s="238">
        <v>1001411</v>
      </c>
      <c r="C1065" s="209"/>
      <c r="D1065" s="211"/>
      <c r="E1065" s="195"/>
      <c r="F1065" s="107"/>
      <c r="G1065" s="103"/>
      <c r="H1065" s="82"/>
      <c r="I1065" s="228"/>
      <c r="J1065" s="192">
        <v>40263</v>
      </c>
      <c r="K1065" s="87">
        <v>-1470000</v>
      </c>
      <c r="L1065" s="88">
        <f>L1064+K1065</f>
        <v>2960000</v>
      </c>
      <c r="M1065" s="177" t="s">
        <v>52</v>
      </c>
    </row>
    <row r="1066" spans="1:13" ht="28.5" customHeight="1">
      <c r="A1066" s="80"/>
      <c r="B1066" s="238">
        <v>1001411</v>
      </c>
      <c r="C1066" s="183"/>
      <c r="D1066" s="195"/>
      <c r="E1066" s="110"/>
      <c r="F1066" s="107"/>
      <c r="G1066" s="103"/>
      <c r="H1066" s="82"/>
      <c r="I1066" s="228"/>
      <c r="J1066" s="192">
        <v>40373</v>
      </c>
      <c r="K1066" s="87">
        <v>-1560000</v>
      </c>
      <c r="L1066" s="88">
        <f t="shared" ref="L1066" si="154">L1065+K1066</f>
        <v>1400000</v>
      </c>
      <c r="M1066" s="177" t="s">
        <v>52</v>
      </c>
    </row>
    <row r="1067" spans="1:13" ht="28.5" customHeight="1">
      <c r="A1067" s="80"/>
      <c r="B1067" s="238">
        <v>1001411</v>
      </c>
      <c r="C1067" s="81"/>
      <c r="D1067" s="82"/>
      <c r="E1067" s="82"/>
      <c r="F1067" s="83"/>
      <c r="G1067" s="84"/>
      <c r="H1067" s="82"/>
      <c r="I1067" s="228"/>
      <c r="J1067" s="192">
        <v>40451</v>
      </c>
      <c r="K1067" s="87">
        <v>5852780</v>
      </c>
      <c r="L1067" s="88">
        <f>L1066+K1067</f>
        <v>7252780</v>
      </c>
      <c r="M1067" s="177" t="s">
        <v>52</v>
      </c>
    </row>
    <row r="1068" spans="1:13" ht="28.5" customHeight="1">
      <c r="A1068" s="80"/>
      <c r="B1068" s="238">
        <v>1001411</v>
      </c>
      <c r="C1068" s="81"/>
      <c r="D1068" s="82"/>
      <c r="E1068" s="82"/>
      <c r="F1068" s="83"/>
      <c r="G1068" s="84"/>
      <c r="H1068" s="82"/>
      <c r="I1068" s="228"/>
      <c r="J1068" s="192">
        <v>40549</v>
      </c>
      <c r="K1068" s="89">
        <v>-11</v>
      </c>
      <c r="L1068" s="88">
        <f>L1067+K1068</f>
        <v>7252769</v>
      </c>
      <c r="M1068" s="177" t="s">
        <v>52</v>
      </c>
    </row>
    <row r="1069" spans="1:13" ht="28.5" customHeight="1">
      <c r="A1069" s="80"/>
      <c r="B1069" s="238">
        <v>1001411</v>
      </c>
      <c r="C1069" s="81"/>
      <c r="D1069" s="82"/>
      <c r="E1069" s="82"/>
      <c r="F1069" s="83"/>
      <c r="G1069" s="84"/>
      <c r="H1069" s="82"/>
      <c r="I1069" s="228"/>
      <c r="J1069" s="192">
        <v>40632</v>
      </c>
      <c r="K1069" s="89">
        <v>-13</v>
      </c>
      <c r="L1069" s="88">
        <f>L1068+K1069</f>
        <v>7252756</v>
      </c>
      <c r="M1069" s="177" t="s">
        <v>504</v>
      </c>
    </row>
    <row r="1070" spans="1:13" ht="28.5" customHeight="1">
      <c r="A1070" s="80"/>
      <c r="B1070" s="238">
        <v>1001411</v>
      </c>
      <c r="C1070" s="81"/>
      <c r="D1070" s="82"/>
      <c r="E1070" s="82"/>
      <c r="F1070" s="83"/>
      <c r="G1070" s="84"/>
      <c r="H1070" s="82"/>
      <c r="I1070" s="234"/>
      <c r="J1070" s="192">
        <v>40646</v>
      </c>
      <c r="K1070" s="89">
        <v>-300000</v>
      </c>
      <c r="L1070" s="88">
        <f>L1069+K1070</f>
        <v>6952756</v>
      </c>
      <c r="M1070" s="177" t="s">
        <v>361</v>
      </c>
    </row>
    <row r="1071" spans="1:13" ht="28.5" customHeight="1">
      <c r="A1071" s="80"/>
      <c r="B1071" s="238">
        <v>1001411</v>
      </c>
      <c r="C1071" s="81"/>
      <c r="D1071" s="82"/>
      <c r="E1071" s="82"/>
      <c r="F1071" s="83"/>
      <c r="G1071" s="84"/>
      <c r="H1071" s="82"/>
      <c r="I1071" s="235">
        <v>12</v>
      </c>
      <c r="J1071" s="192">
        <v>40697</v>
      </c>
      <c r="K1071" s="89">
        <v>-6927254</v>
      </c>
      <c r="L1071" s="88">
        <f>L1070+K1071</f>
        <v>25502</v>
      </c>
      <c r="M1071" s="177" t="s">
        <v>182</v>
      </c>
    </row>
    <row r="1072" spans="1:13" ht="29.25" customHeight="1">
      <c r="A1072" s="218">
        <v>40170</v>
      </c>
      <c r="B1072" s="185" t="s">
        <v>281</v>
      </c>
      <c r="C1072" s="216" t="s">
        <v>285</v>
      </c>
      <c r="D1072" s="210" t="s">
        <v>230</v>
      </c>
      <c r="E1072" s="194" t="s">
        <v>12</v>
      </c>
      <c r="F1072" s="106" t="s">
        <v>149</v>
      </c>
      <c r="G1072" s="101">
        <v>340000</v>
      </c>
      <c r="H1072" s="92" t="s">
        <v>72</v>
      </c>
      <c r="I1072" s="228"/>
      <c r="J1072" s="175">
        <v>40200</v>
      </c>
      <c r="K1072" s="169">
        <v>20000</v>
      </c>
      <c r="L1072" s="88">
        <f t="shared" si="148"/>
        <v>360000</v>
      </c>
      <c r="M1072" s="179" t="s">
        <v>301</v>
      </c>
    </row>
    <row r="1073" spans="1:13" ht="29.25" customHeight="1">
      <c r="A1073" s="213"/>
      <c r="B1073" s="238">
        <v>1001192</v>
      </c>
      <c r="C1073" s="209"/>
      <c r="D1073" s="211"/>
      <c r="E1073" s="195"/>
      <c r="F1073" s="107"/>
      <c r="G1073" s="103"/>
      <c r="H1073" s="82"/>
      <c r="I1073" s="228"/>
      <c r="J1073" s="192">
        <v>40263</v>
      </c>
      <c r="K1073" s="87">
        <v>-320000</v>
      </c>
      <c r="L1073" s="88">
        <f>L1072+K1073</f>
        <v>40000</v>
      </c>
      <c r="M1073" s="177" t="s">
        <v>52</v>
      </c>
    </row>
    <row r="1074" spans="1:13" ht="28.5" customHeight="1">
      <c r="A1074" s="80"/>
      <c r="B1074" s="238">
        <v>1001192</v>
      </c>
      <c r="C1074" s="183"/>
      <c r="D1074" s="195"/>
      <c r="E1074" s="110"/>
      <c r="F1074" s="107"/>
      <c r="G1074" s="103"/>
      <c r="H1074" s="82"/>
      <c r="I1074" s="228"/>
      <c r="J1074" s="192">
        <v>40373</v>
      </c>
      <c r="K1074" s="87">
        <v>760000</v>
      </c>
      <c r="L1074" s="88">
        <f t="shared" ref="L1074" si="155">L1073+K1074</f>
        <v>800000</v>
      </c>
      <c r="M1074" s="177" t="s">
        <v>52</v>
      </c>
    </row>
    <row r="1075" spans="1:13" ht="28.5" customHeight="1">
      <c r="A1075" s="80"/>
      <c r="B1075" s="150">
        <v>1001192</v>
      </c>
      <c r="C1075" s="81"/>
      <c r="D1075" s="82"/>
      <c r="E1075" s="82"/>
      <c r="F1075" s="83"/>
      <c r="G1075" s="84"/>
      <c r="H1075" s="82"/>
      <c r="I1075" s="228"/>
      <c r="J1075" s="192">
        <v>40451</v>
      </c>
      <c r="K1075" s="87">
        <v>-74722</v>
      </c>
      <c r="L1075" s="88">
        <f>L1074+K1075</f>
        <v>725278</v>
      </c>
      <c r="M1075" s="177" t="s">
        <v>52</v>
      </c>
    </row>
    <row r="1076" spans="1:13" ht="28.5" customHeight="1">
      <c r="A1076" s="80"/>
      <c r="B1076" s="150">
        <v>1001192</v>
      </c>
      <c r="C1076" s="81"/>
      <c r="D1076" s="82"/>
      <c r="E1076" s="82"/>
      <c r="F1076" s="83"/>
      <c r="G1076" s="84"/>
      <c r="H1076" s="82"/>
      <c r="I1076" s="228"/>
      <c r="J1076" s="192">
        <v>40549</v>
      </c>
      <c r="K1076" s="89">
        <v>-1</v>
      </c>
      <c r="L1076" s="88">
        <f>L1075+K1076</f>
        <v>725277</v>
      </c>
      <c r="M1076" s="177" t="s">
        <v>52</v>
      </c>
    </row>
    <row r="1077" spans="1:13" ht="28.5" customHeight="1">
      <c r="A1077" s="80"/>
      <c r="B1077" s="150">
        <v>1001192</v>
      </c>
      <c r="C1077" s="81"/>
      <c r="D1077" s="82"/>
      <c r="E1077" s="82"/>
      <c r="F1077" s="83"/>
      <c r="G1077" s="84"/>
      <c r="H1077" s="82"/>
      <c r="I1077" s="228"/>
      <c r="J1077" s="192">
        <v>40632</v>
      </c>
      <c r="K1077" s="89">
        <v>-1</v>
      </c>
      <c r="L1077" s="88">
        <f>L1076+K1077</f>
        <v>725276</v>
      </c>
      <c r="M1077" s="177" t="s">
        <v>504</v>
      </c>
    </row>
    <row r="1078" spans="1:13" ht="28.5" customHeight="1">
      <c r="A1078" s="80"/>
      <c r="B1078" s="148">
        <v>1001192</v>
      </c>
      <c r="C1078" s="81"/>
      <c r="D1078" s="82"/>
      <c r="E1078" s="82"/>
      <c r="F1078" s="83"/>
      <c r="G1078" s="84"/>
      <c r="H1078" s="82"/>
      <c r="I1078" s="228"/>
      <c r="J1078" s="192">
        <v>40723</v>
      </c>
      <c r="K1078" s="89">
        <v>-11</v>
      </c>
      <c r="L1078" s="88">
        <f>L1077+K1078</f>
        <v>725265</v>
      </c>
      <c r="M1078" s="177" t="s">
        <v>504</v>
      </c>
    </row>
    <row r="1079" spans="1:13" ht="28.5" customHeight="1">
      <c r="A1079" s="80"/>
      <c r="B1079" s="148">
        <v>1001192</v>
      </c>
      <c r="C1079" s="81"/>
      <c r="D1079" s="82"/>
      <c r="E1079" s="82"/>
      <c r="F1079" s="83"/>
      <c r="G1079" s="84"/>
      <c r="H1079" s="82"/>
      <c r="I1079" s="221"/>
      <c r="J1079" s="192">
        <v>40933</v>
      </c>
      <c r="K1079" s="89">
        <v>-725265</v>
      </c>
      <c r="L1079" s="88">
        <f>L1078+K1079</f>
        <v>0</v>
      </c>
      <c r="M1079" s="177" t="s">
        <v>182</v>
      </c>
    </row>
    <row r="1080" spans="1:13" ht="29.25" customHeight="1">
      <c r="A1080" s="218">
        <v>40170</v>
      </c>
      <c r="B1080" s="185" t="s">
        <v>282</v>
      </c>
      <c r="C1080" s="216" t="s">
        <v>286</v>
      </c>
      <c r="D1080" s="210" t="s">
        <v>135</v>
      </c>
      <c r="E1080" s="194" t="s">
        <v>12</v>
      </c>
      <c r="F1080" s="106" t="s">
        <v>149</v>
      </c>
      <c r="G1080" s="101">
        <v>60000</v>
      </c>
      <c r="H1080" s="92" t="s">
        <v>72</v>
      </c>
      <c r="I1080" s="228"/>
      <c r="J1080" s="165">
        <v>40200</v>
      </c>
      <c r="K1080" s="169">
        <v>0</v>
      </c>
      <c r="L1080" s="88">
        <f t="shared" si="148"/>
        <v>60000</v>
      </c>
      <c r="M1080" s="179" t="s">
        <v>301</v>
      </c>
    </row>
    <row r="1081" spans="1:13" ht="29.25" customHeight="1">
      <c r="A1081" s="213"/>
      <c r="B1081" s="238">
        <v>1001078</v>
      </c>
      <c r="C1081" s="209"/>
      <c r="D1081" s="211"/>
      <c r="E1081" s="195"/>
      <c r="F1081" s="107"/>
      <c r="G1081" s="103"/>
      <c r="H1081" s="82"/>
      <c r="I1081" s="228"/>
      <c r="J1081" s="192">
        <v>40263</v>
      </c>
      <c r="K1081" s="87">
        <v>90000</v>
      </c>
      <c r="L1081" s="88">
        <f>L1080+K1081</f>
        <v>150000</v>
      </c>
      <c r="M1081" s="177" t="s">
        <v>52</v>
      </c>
    </row>
    <row r="1082" spans="1:13" ht="28.5" customHeight="1">
      <c r="A1082" s="80"/>
      <c r="B1082" s="238">
        <v>1001078</v>
      </c>
      <c r="C1082" s="183"/>
      <c r="D1082" s="195"/>
      <c r="E1082" s="110"/>
      <c r="F1082" s="107"/>
      <c r="G1082" s="103"/>
      <c r="H1082" s="82"/>
      <c r="I1082" s="228"/>
      <c r="J1082" s="192">
        <v>40373</v>
      </c>
      <c r="K1082" s="87">
        <v>50000</v>
      </c>
      <c r="L1082" s="88">
        <f t="shared" ref="L1082:L1084" si="156">L1081+K1082</f>
        <v>200000</v>
      </c>
      <c r="M1082" s="177" t="s">
        <v>52</v>
      </c>
    </row>
    <row r="1083" spans="1:13" ht="28.5" customHeight="1">
      <c r="A1083" s="80"/>
      <c r="B1083" s="238">
        <v>1001078</v>
      </c>
      <c r="C1083" s="183"/>
      <c r="D1083" s="195"/>
      <c r="E1083" s="110"/>
      <c r="F1083" s="107"/>
      <c r="G1083" s="103"/>
      <c r="H1083" s="82"/>
      <c r="I1083" s="228"/>
      <c r="J1083" s="192">
        <v>40451</v>
      </c>
      <c r="K1083" s="87">
        <v>-54944</v>
      </c>
      <c r="L1083" s="88">
        <f t="shared" si="156"/>
        <v>145056</v>
      </c>
      <c r="M1083" s="177" t="s">
        <v>52</v>
      </c>
    </row>
    <row r="1084" spans="1:13" ht="28.5" customHeight="1">
      <c r="A1084" s="111"/>
      <c r="B1084" s="238">
        <v>1001078</v>
      </c>
      <c r="C1084" s="112"/>
      <c r="D1084" s="100"/>
      <c r="E1084" s="100"/>
      <c r="F1084" s="113"/>
      <c r="G1084" s="99"/>
      <c r="H1084" s="100"/>
      <c r="I1084" s="221"/>
      <c r="J1084" s="192">
        <v>40683</v>
      </c>
      <c r="K1084" s="87">
        <v>-145056</v>
      </c>
      <c r="L1084" s="88">
        <f t="shared" si="156"/>
        <v>0</v>
      </c>
      <c r="M1084" s="177" t="s">
        <v>182</v>
      </c>
    </row>
    <row r="1085" spans="1:13" ht="29.25" customHeight="1">
      <c r="A1085" s="218">
        <v>40170</v>
      </c>
      <c r="B1085" s="185" t="s">
        <v>283</v>
      </c>
      <c r="C1085" s="216" t="s">
        <v>287</v>
      </c>
      <c r="D1085" s="210" t="s">
        <v>92</v>
      </c>
      <c r="E1085" s="194" t="s">
        <v>12</v>
      </c>
      <c r="F1085" s="106" t="s">
        <v>149</v>
      </c>
      <c r="G1085" s="101">
        <v>110000</v>
      </c>
      <c r="H1085" s="92" t="s">
        <v>72</v>
      </c>
      <c r="I1085" s="228"/>
      <c r="J1085" s="175">
        <v>40200</v>
      </c>
      <c r="K1085" s="169">
        <v>0</v>
      </c>
      <c r="L1085" s="88">
        <f t="shared" si="148"/>
        <v>110000</v>
      </c>
      <c r="M1085" s="179" t="s">
        <v>301</v>
      </c>
    </row>
    <row r="1086" spans="1:13" ht="29.25" customHeight="1">
      <c r="A1086" s="213"/>
      <c r="B1086" s="238">
        <v>1000703</v>
      </c>
      <c r="C1086" s="209"/>
      <c r="D1086" s="211"/>
      <c r="E1086" s="195"/>
      <c r="F1086" s="107"/>
      <c r="G1086" s="103"/>
      <c r="H1086" s="82"/>
      <c r="I1086" s="228"/>
      <c r="J1086" s="192">
        <v>40263</v>
      </c>
      <c r="K1086" s="87">
        <v>-20000</v>
      </c>
      <c r="L1086" s="88">
        <f>L1085+K1086</f>
        <v>90000</v>
      </c>
      <c r="M1086" s="177" t="s">
        <v>52</v>
      </c>
    </row>
    <row r="1087" spans="1:13" ht="28.5" customHeight="1">
      <c r="A1087" s="80"/>
      <c r="B1087" s="238">
        <v>1000703</v>
      </c>
      <c r="C1087" s="183"/>
      <c r="D1087" s="195"/>
      <c r="E1087" s="110"/>
      <c r="F1087" s="107"/>
      <c r="G1087" s="103"/>
      <c r="H1087" s="82"/>
      <c r="I1087" s="228"/>
      <c r="J1087" s="192">
        <v>40373</v>
      </c>
      <c r="K1087" s="87">
        <v>10000</v>
      </c>
      <c r="L1087" s="88">
        <f t="shared" ref="L1087" si="157">L1086+K1087</f>
        <v>100000</v>
      </c>
      <c r="M1087" s="177" t="s">
        <v>52</v>
      </c>
    </row>
    <row r="1088" spans="1:13" ht="28.5" customHeight="1">
      <c r="A1088" s="80"/>
      <c r="B1088" s="238">
        <v>1000703</v>
      </c>
      <c r="C1088" s="81"/>
      <c r="D1088" s="82"/>
      <c r="E1088" s="82"/>
      <c r="F1088" s="83"/>
      <c r="G1088" s="84"/>
      <c r="H1088" s="82"/>
      <c r="I1088" s="228"/>
      <c r="J1088" s="192">
        <v>40451</v>
      </c>
      <c r="K1088" s="87">
        <v>45056</v>
      </c>
      <c r="L1088" s="88">
        <f>L1087+K1088</f>
        <v>145056</v>
      </c>
      <c r="M1088" s="177" t="s">
        <v>52</v>
      </c>
    </row>
    <row r="1089" spans="1:13" ht="28.5" customHeight="1">
      <c r="A1089" s="111"/>
      <c r="B1089" s="238">
        <v>1000703</v>
      </c>
      <c r="C1089" s="112"/>
      <c r="D1089" s="100"/>
      <c r="E1089" s="100"/>
      <c r="F1089" s="113"/>
      <c r="G1089" s="99"/>
      <c r="H1089" s="100"/>
      <c r="I1089" s="221"/>
      <c r="J1089" s="192">
        <v>40520</v>
      </c>
      <c r="K1089" s="87">
        <v>-145056</v>
      </c>
      <c r="L1089" s="88">
        <f>L1088+K1089</f>
        <v>0</v>
      </c>
      <c r="M1089" s="177" t="s">
        <v>182</v>
      </c>
    </row>
    <row r="1090" spans="1:13" ht="29.25" customHeight="1">
      <c r="A1090" s="218">
        <v>40191</v>
      </c>
      <c r="B1090" s="185" t="s">
        <v>289</v>
      </c>
      <c r="C1090" s="216" t="s">
        <v>84</v>
      </c>
      <c r="D1090" s="210" t="s">
        <v>100</v>
      </c>
      <c r="E1090" s="194" t="s">
        <v>12</v>
      </c>
      <c r="F1090" s="106" t="s">
        <v>149</v>
      </c>
      <c r="G1090" s="101">
        <v>260000</v>
      </c>
      <c r="H1090" s="92" t="s">
        <v>72</v>
      </c>
      <c r="I1090" s="220"/>
      <c r="J1090" s="192">
        <v>40263</v>
      </c>
      <c r="K1090" s="87">
        <v>480000</v>
      </c>
      <c r="L1090" s="88">
        <f t="shared" ref="L1090:L1154" si="158">G1090+K1090</f>
        <v>740000</v>
      </c>
      <c r="M1090" s="177" t="s">
        <v>52</v>
      </c>
    </row>
    <row r="1091" spans="1:13" ht="28.5" customHeight="1">
      <c r="A1091" s="80"/>
      <c r="B1091" s="238">
        <v>10507</v>
      </c>
      <c r="C1091" s="183"/>
      <c r="D1091" s="195"/>
      <c r="E1091" s="110"/>
      <c r="F1091" s="107"/>
      <c r="G1091" s="103"/>
      <c r="H1091" s="82"/>
      <c r="I1091" s="228"/>
      <c r="J1091" s="192">
        <v>40373</v>
      </c>
      <c r="K1091" s="87">
        <v>-140000</v>
      </c>
      <c r="L1091" s="88">
        <f t="shared" ref="L1091" si="159">L1090+K1091</f>
        <v>600000</v>
      </c>
      <c r="M1091" s="177" t="s">
        <v>52</v>
      </c>
    </row>
    <row r="1092" spans="1:13" ht="28.5" customHeight="1">
      <c r="A1092" s="80"/>
      <c r="B1092" s="150">
        <v>10507</v>
      </c>
      <c r="C1092" s="81"/>
      <c r="D1092" s="82"/>
      <c r="E1092" s="82"/>
      <c r="F1092" s="83"/>
      <c r="G1092" s="84"/>
      <c r="H1092" s="82"/>
      <c r="I1092" s="228"/>
      <c r="J1092" s="192">
        <v>40451</v>
      </c>
      <c r="K1092" s="87">
        <v>-19778</v>
      </c>
      <c r="L1092" s="88">
        <f>L1091+K1092</f>
        <v>580222</v>
      </c>
      <c r="M1092" s="177" t="s">
        <v>52</v>
      </c>
    </row>
    <row r="1093" spans="1:13" ht="28.5" customHeight="1">
      <c r="A1093" s="80"/>
      <c r="B1093" s="150">
        <v>10507</v>
      </c>
      <c r="C1093" s="81"/>
      <c r="D1093" s="82"/>
      <c r="E1093" s="82"/>
      <c r="F1093" s="83"/>
      <c r="G1093" s="84"/>
      <c r="H1093" s="82"/>
      <c r="I1093" s="228"/>
      <c r="J1093" s="192">
        <v>40549</v>
      </c>
      <c r="K1093" s="89">
        <v>-1</v>
      </c>
      <c r="L1093" s="88">
        <f>L1092+K1093</f>
        <v>580221</v>
      </c>
      <c r="M1093" s="177" t="s">
        <v>52</v>
      </c>
    </row>
    <row r="1094" spans="1:13" ht="28.5" customHeight="1">
      <c r="A1094" s="80"/>
      <c r="B1094" s="150">
        <v>10507</v>
      </c>
      <c r="C1094" s="81"/>
      <c r="D1094" s="82"/>
      <c r="E1094" s="82"/>
      <c r="F1094" s="83"/>
      <c r="G1094" s="84"/>
      <c r="H1094" s="82"/>
      <c r="I1094" s="228"/>
      <c r="J1094" s="192">
        <v>40632</v>
      </c>
      <c r="K1094" s="89">
        <v>-1</v>
      </c>
      <c r="L1094" s="88">
        <f>L1093+K1094</f>
        <v>580220</v>
      </c>
      <c r="M1094" s="177" t="s">
        <v>504</v>
      </c>
    </row>
    <row r="1095" spans="1:13" ht="28.5" customHeight="1">
      <c r="A1095" s="80"/>
      <c r="B1095" s="148">
        <v>10507</v>
      </c>
      <c r="C1095" s="81"/>
      <c r="D1095" s="82"/>
      <c r="E1095" s="82"/>
      <c r="F1095" s="83"/>
      <c r="G1095" s="99"/>
      <c r="H1095" s="100"/>
      <c r="I1095" s="221"/>
      <c r="J1095" s="192">
        <v>40723</v>
      </c>
      <c r="K1095" s="89">
        <v>-8</v>
      </c>
      <c r="L1095" s="88">
        <f>L1094+K1095</f>
        <v>580212</v>
      </c>
      <c r="M1095" s="177" t="s">
        <v>504</v>
      </c>
    </row>
    <row r="1096" spans="1:13" ht="29.25" customHeight="1">
      <c r="A1096" s="218">
        <v>40191</v>
      </c>
      <c r="B1096" s="185" t="s">
        <v>290</v>
      </c>
      <c r="C1096" s="216" t="s">
        <v>293</v>
      </c>
      <c r="D1096" s="210" t="s">
        <v>147</v>
      </c>
      <c r="E1096" s="194" t="s">
        <v>12</v>
      </c>
      <c r="F1096" s="106" t="s">
        <v>149</v>
      </c>
      <c r="G1096" s="101">
        <v>240000</v>
      </c>
      <c r="H1096" s="92" t="s">
        <v>72</v>
      </c>
      <c r="I1096" s="220"/>
      <c r="J1096" s="192">
        <v>40263</v>
      </c>
      <c r="K1096" s="87">
        <v>610000</v>
      </c>
      <c r="L1096" s="88">
        <f t="shared" si="158"/>
        <v>850000</v>
      </c>
      <c r="M1096" s="177" t="s">
        <v>52</v>
      </c>
    </row>
    <row r="1097" spans="1:13" ht="28.5" customHeight="1">
      <c r="A1097" s="80"/>
      <c r="B1097" s="238">
        <v>1001235</v>
      </c>
      <c r="C1097" s="183"/>
      <c r="D1097" s="195"/>
      <c r="E1097" s="110"/>
      <c r="F1097" s="107"/>
      <c r="G1097" s="103"/>
      <c r="H1097" s="82"/>
      <c r="I1097" s="228"/>
      <c r="J1097" s="192">
        <v>40373</v>
      </c>
      <c r="K1097" s="87">
        <v>50000</v>
      </c>
      <c r="L1097" s="88">
        <f t="shared" ref="L1097" si="160">L1096+K1097</f>
        <v>900000</v>
      </c>
      <c r="M1097" s="177" t="s">
        <v>52</v>
      </c>
    </row>
    <row r="1098" spans="1:13" ht="28.5" customHeight="1">
      <c r="A1098" s="80"/>
      <c r="B1098" s="238">
        <v>1001235</v>
      </c>
      <c r="C1098" s="81"/>
      <c r="D1098" s="82"/>
      <c r="E1098" s="82"/>
      <c r="F1098" s="83"/>
      <c r="G1098" s="84"/>
      <c r="H1098" s="82"/>
      <c r="I1098" s="228"/>
      <c r="J1098" s="192">
        <v>40451</v>
      </c>
      <c r="K1098" s="87">
        <v>-29666</v>
      </c>
      <c r="L1098" s="88">
        <f>L1097+K1098</f>
        <v>870334</v>
      </c>
      <c r="M1098" s="177" t="s">
        <v>52</v>
      </c>
    </row>
    <row r="1099" spans="1:13" ht="28.5" customHeight="1">
      <c r="A1099" s="80"/>
      <c r="B1099" s="238">
        <v>1001235</v>
      </c>
      <c r="C1099" s="81"/>
      <c r="D1099" s="82"/>
      <c r="E1099" s="82"/>
      <c r="F1099" s="83"/>
      <c r="G1099" s="84"/>
      <c r="H1099" s="82"/>
      <c r="I1099" s="228"/>
      <c r="J1099" s="192">
        <v>40549</v>
      </c>
      <c r="K1099" s="89">
        <v>-1</v>
      </c>
      <c r="L1099" s="88">
        <f>L1098+K1099</f>
        <v>870333</v>
      </c>
      <c r="M1099" s="177" t="s">
        <v>52</v>
      </c>
    </row>
    <row r="1100" spans="1:13" ht="28.5" customHeight="1">
      <c r="A1100" s="80"/>
      <c r="B1100" s="238">
        <v>1001235</v>
      </c>
      <c r="C1100" s="81"/>
      <c r="D1100" s="82"/>
      <c r="E1100" s="82"/>
      <c r="F1100" s="244"/>
      <c r="G1100" s="113"/>
      <c r="H1100" s="82"/>
      <c r="I1100" s="245"/>
      <c r="J1100" s="230">
        <v>40625</v>
      </c>
      <c r="K1100" s="89">
        <v>-870333</v>
      </c>
      <c r="L1100" s="88">
        <f>L1099+K1100</f>
        <v>0</v>
      </c>
      <c r="M1100" s="177" t="s">
        <v>182</v>
      </c>
    </row>
    <row r="1101" spans="1:13" ht="29.25" customHeight="1">
      <c r="A1101" s="218">
        <v>40191</v>
      </c>
      <c r="B1101" s="185" t="s">
        <v>291</v>
      </c>
      <c r="C1101" s="216" t="s">
        <v>294</v>
      </c>
      <c r="D1101" s="210" t="s">
        <v>99</v>
      </c>
      <c r="E1101" s="194" t="s">
        <v>12</v>
      </c>
      <c r="F1101" s="106" t="s">
        <v>149</v>
      </c>
      <c r="G1101" s="101">
        <v>140000</v>
      </c>
      <c r="H1101" s="92" t="s">
        <v>72</v>
      </c>
      <c r="I1101" s="220"/>
      <c r="J1101" s="192">
        <v>40263</v>
      </c>
      <c r="K1101" s="87">
        <v>150000</v>
      </c>
      <c r="L1101" s="88">
        <f t="shared" si="158"/>
        <v>290000</v>
      </c>
      <c r="M1101" s="177" t="s">
        <v>52</v>
      </c>
    </row>
    <row r="1102" spans="1:13" ht="28.5" customHeight="1">
      <c r="A1102" s="80"/>
      <c r="B1102" s="238">
        <v>1000901</v>
      </c>
      <c r="C1102" s="183"/>
      <c r="D1102" s="195"/>
      <c r="E1102" s="110"/>
      <c r="F1102" s="107"/>
      <c r="G1102" s="103"/>
      <c r="H1102" s="82"/>
      <c r="I1102" s="228"/>
      <c r="J1102" s="192">
        <v>40373</v>
      </c>
      <c r="K1102" s="87">
        <v>10000</v>
      </c>
      <c r="L1102" s="88">
        <f t="shared" ref="L1102" si="161">L1101+K1102</f>
        <v>300000</v>
      </c>
      <c r="M1102" s="177" t="s">
        <v>52</v>
      </c>
    </row>
    <row r="1103" spans="1:13" ht="28.5" customHeight="1">
      <c r="A1103" s="80"/>
      <c r="B1103" s="238">
        <v>1000901</v>
      </c>
      <c r="C1103" s="81"/>
      <c r="D1103" s="82"/>
      <c r="E1103" s="82"/>
      <c r="F1103" s="83"/>
      <c r="G1103" s="84"/>
      <c r="H1103" s="82"/>
      <c r="I1103" s="228"/>
      <c r="J1103" s="192">
        <v>40451</v>
      </c>
      <c r="K1103" s="87">
        <v>-9889</v>
      </c>
      <c r="L1103" s="88">
        <f>L1102+K1103</f>
        <v>290111</v>
      </c>
      <c r="M1103" s="177" t="s">
        <v>52</v>
      </c>
    </row>
    <row r="1104" spans="1:13" ht="28.5" customHeight="1">
      <c r="A1104" s="111"/>
      <c r="B1104" s="238">
        <v>1000901</v>
      </c>
      <c r="C1104" s="112"/>
      <c r="D1104" s="100"/>
      <c r="E1104" s="100"/>
      <c r="F1104" s="113"/>
      <c r="G1104" s="99"/>
      <c r="H1104" s="100"/>
      <c r="I1104" s="221"/>
      <c r="J1104" s="192">
        <v>40569</v>
      </c>
      <c r="K1104" s="87">
        <v>-290111</v>
      </c>
      <c r="L1104" s="88">
        <f>L1103+K1104</f>
        <v>0</v>
      </c>
      <c r="M1104" s="177" t="s">
        <v>182</v>
      </c>
    </row>
    <row r="1105" spans="1:13" ht="29.25" customHeight="1">
      <c r="A1105" s="218">
        <v>40191</v>
      </c>
      <c r="B1105" s="185" t="s">
        <v>297</v>
      </c>
      <c r="C1105" s="216" t="s">
        <v>295</v>
      </c>
      <c r="D1105" s="210" t="s">
        <v>109</v>
      </c>
      <c r="E1105" s="194" t="s">
        <v>12</v>
      </c>
      <c r="F1105" s="106" t="s">
        <v>149</v>
      </c>
      <c r="G1105" s="101">
        <v>64150000</v>
      </c>
      <c r="H1105" s="92" t="s">
        <v>72</v>
      </c>
      <c r="I1105" s="220"/>
      <c r="J1105" s="192">
        <v>40263</v>
      </c>
      <c r="K1105" s="87">
        <v>-51240000</v>
      </c>
      <c r="L1105" s="88">
        <f t="shared" si="158"/>
        <v>12910000</v>
      </c>
      <c r="M1105" s="177" t="s">
        <v>52</v>
      </c>
    </row>
    <row r="1106" spans="1:13" ht="29.25" customHeight="1">
      <c r="A1106" s="213"/>
      <c r="B1106" s="238">
        <v>1000635</v>
      </c>
      <c r="C1106" s="209"/>
      <c r="D1106" s="211"/>
      <c r="E1106" s="195"/>
      <c r="F1106" s="107"/>
      <c r="G1106" s="103"/>
      <c r="H1106" s="82"/>
      <c r="I1106" s="228"/>
      <c r="J1106" s="192">
        <v>40312</v>
      </c>
      <c r="K1106" s="87">
        <v>3000000</v>
      </c>
      <c r="L1106" s="88">
        <f>L1105+K1106</f>
        <v>15910000</v>
      </c>
      <c r="M1106" s="177" t="s">
        <v>325</v>
      </c>
    </row>
    <row r="1107" spans="1:13" ht="29.25" customHeight="1">
      <c r="A1107" s="213"/>
      <c r="B1107" s="238">
        <v>1000635</v>
      </c>
      <c r="C1107" s="209"/>
      <c r="D1107" s="211"/>
      <c r="E1107" s="195"/>
      <c r="F1107" s="107"/>
      <c r="G1107" s="103"/>
      <c r="H1107" s="82"/>
      <c r="I1107" s="228"/>
      <c r="J1107" s="192">
        <v>40345</v>
      </c>
      <c r="K1107" s="87">
        <v>4860000</v>
      </c>
      <c r="L1107" s="88">
        <f>L1106+K1107</f>
        <v>20770000</v>
      </c>
      <c r="M1107" s="177" t="s">
        <v>325</v>
      </c>
    </row>
    <row r="1108" spans="1:13" ht="28.5" customHeight="1">
      <c r="A1108" s="80"/>
      <c r="B1108" s="238">
        <v>1000635</v>
      </c>
      <c r="C1108" s="183"/>
      <c r="D1108" s="195"/>
      <c r="E1108" s="110"/>
      <c r="F1108" s="107"/>
      <c r="G1108" s="103"/>
      <c r="H1108" s="82"/>
      <c r="I1108" s="228"/>
      <c r="J1108" s="192">
        <v>40373</v>
      </c>
      <c r="K1108" s="87">
        <v>3630000</v>
      </c>
      <c r="L1108" s="88">
        <f t="shared" ref="L1108:L1109" si="162">L1107+K1108</f>
        <v>24400000</v>
      </c>
      <c r="M1108" s="177" t="s">
        <v>52</v>
      </c>
    </row>
    <row r="1109" spans="1:13" ht="28.5" customHeight="1">
      <c r="A1109" s="80"/>
      <c r="B1109" s="238">
        <v>1000635</v>
      </c>
      <c r="C1109" s="183"/>
      <c r="D1109" s="195"/>
      <c r="E1109" s="110"/>
      <c r="F1109" s="107"/>
      <c r="G1109" s="103"/>
      <c r="H1109" s="82"/>
      <c r="I1109" s="228"/>
      <c r="J1109" s="192">
        <v>40375</v>
      </c>
      <c r="K1109" s="87">
        <v>330000</v>
      </c>
      <c r="L1109" s="88">
        <f t="shared" si="162"/>
        <v>24730000</v>
      </c>
      <c r="M1109" s="177" t="s">
        <v>325</v>
      </c>
    </row>
    <row r="1110" spans="1:13" ht="28.5" customHeight="1">
      <c r="A1110" s="80"/>
      <c r="B1110" s="148">
        <v>1000635</v>
      </c>
      <c r="C1110" s="81"/>
      <c r="D1110" s="82"/>
      <c r="E1110" s="82"/>
      <c r="F1110" s="83"/>
      <c r="G1110" s="84"/>
      <c r="H1110" s="82"/>
      <c r="I1110" s="228"/>
      <c r="J1110" s="192">
        <v>40403</v>
      </c>
      <c r="K1110" s="89">
        <v>700000</v>
      </c>
      <c r="L1110" s="88">
        <f t="shared" ref="L1110:L1123" si="163">L1109+K1110</f>
        <v>25430000</v>
      </c>
      <c r="M1110" s="177" t="s">
        <v>361</v>
      </c>
    </row>
    <row r="1111" spans="1:13" ht="28.5" customHeight="1">
      <c r="A1111" s="80"/>
      <c r="B1111" s="148">
        <v>1000635</v>
      </c>
      <c r="C1111" s="81"/>
      <c r="D1111" s="82"/>
      <c r="E1111" s="82"/>
      <c r="F1111" s="83"/>
      <c r="G1111" s="84"/>
      <c r="H1111" s="82"/>
      <c r="I1111" s="228"/>
      <c r="J1111" s="192">
        <v>40436</v>
      </c>
      <c r="K1111" s="89">
        <v>200000</v>
      </c>
      <c r="L1111" s="88">
        <f t="shared" si="163"/>
        <v>25630000</v>
      </c>
      <c r="M1111" s="177" t="s">
        <v>361</v>
      </c>
    </row>
    <row r="1112" spans="1:13" ht="28.5" customHeight="1">
      <c r="A1112" s="80"/>
      <c r="B1112" s="150">
        <v>1000635</v>
      </c>
      <c r="C1112" s="81"/>
      <c r="D1112" s="82"/>
      <c r="E1112" s="82"/>
      <c r="F1112" s="83"/>
      <c r="G1112" s="84"/>
      <c r="H1112" s="82"/>
      <c r="I1112" s="228"/>
      <c r="J1112" s="192">
        <v>40451</v>
      </c>
      <c r="K1112" s="87">
        <v>-1695826</v>
      </c>
      <c r="L1112" s="88">
        <f t="shared" si="163"/>
        <v>23934174</v>
      </c>
      <c r="M1112" s="177" t="s">
        <v>52</v>
      </c>
    </row>
    <row r="1113" spans="1:13" ht="28.5" customHeight="1">
      <c r="A1113" s="80"/>
      <c r="B1113" s="148">
        <v>1000635</v>
      </c>
      <c r="C1113" s="81"/>
      <c r="D1113" s="82"/>
      <c r="E1113" s="82"/>
      <c r="F1113" s="83"/>
      <c r="G1113" s="84"/>
      <c r="H1113" s="82"/>
      <c r="I1113" s="228"/>
      <c r="J1113" s="192">
        <v>40498</v>
      </c>
      <c r="K1113" s="89">
        <v>200000</v>
      </c>
      <c r="L1113" s="88">
        <f t="shared" si="163"/>
        <v>24134174</v>
      </c>
      <c r="M1113" s="177" t="s">
        <v>361</v>
      </c>
    </row>
    <row r="1114" spans="1:13" ht="28.5" customHeight="1">
      <c r="A1114" s="80"/>
      <c r="B1114" s="148">
        <v>1000635</v>
      </c>
      <c r="C1114" s="81"/>
      <c r="D1114" s="82"/>
      <c r="E1114" s="82"/>
      <c r="F1114" s="83"/>
      <c r="G1114" s="84"/>
      <c r="H1114" s="82"/>
      <c r="I1114" s="228"/>
      <c r="J1114" s="192">
        <v>40549</v>
      </c>
      <c r="K1114" s="89">
        <v>-32</v>
      </c>
      <c r="L1114" s="88">
        <f t="shared" si="163"/>
        <v>24134142</v>
      </c>
      <c r="M1114" s="177" t="s">
        <v>52</v>
      </c>
    </row>
    <row r="1115" spans="1:13" ht="28.5" customHeight="1">
      <c r="A1115" s="80"/>
      <c r="B1115" s="148">
        <v>1000635</v>
      </c>
      <c r="C1115" s="81"/>
      <c r="D1115" s="82"/>
      <c r="E1115" s="82"/>
      <c r="F1115" s="83"/>
      <c r="G1115" s="84"/>
      <c r="H1115" s="82"/>
      <c r="I1115" s="228"/>
      <c r="J1115" s="192">
        <v>40556</v>
      </c>
      <c r="K1115" s="89">
        <v>1500000</v>
      </c>
      <c r="L1115" s="88">
        <f t="shared" si="163"/>
        <v>25634142</v>
      </c>
      <c r="M1115" s="177" t="s">
        <v>361</v>
      </c>
    </row>
    <row r="1116" spans="1:13" ht="28.5" customHeight="1">
      <c r="A1116" s="80"/>
      <c r="B1116" s="148">
        <v>1000635</v>
      </c>
      <c r="C1116" s="81"/>
      <c r="D1116" s="82"/>
      <c r="E1116" s="82"/>
      <c r="F1116" s="83"/>
      <c r="G1116" s="84"/>
      <c r="H1116" s="82"/>
      <c r="I1116" s="228"/>
      <c r="J1116" s="192">
        <v>40618</v>
      </c>
      <c r="K1116" s="89">
        <v>7100000</v>
      </c>
      <c r="L1116" s="88">
        <f t="shared" si="163"/>
        <v>32734142</v>
      </c>
      <c r="M1116" s="177" t="s">
        <v>361</v>
      </c>
    </row>
    <row r="1117" spans="1:13" ht="28.5" customHeight="1">
      <c r="A1117" s="80"/>
      <c r="B1117" s="148">
        <v>1000635</v>
      </c>
      <c r="C1117" s="81"/>
      <c r="D1117" s="82"/>
      <c r="E1117" s="82"/>
      <c r="F1117" s="83"/>
      <c r="G1117" s="84"/>
      <c r="H1117" s="82"/>
      <c r="I1117" s="228"/>
      <c r="J1117" s="192">
        <v>40632</v>
      </c>
      <c r="K1117" s="89">
        <v>-36</v>
      </c>
      <c r="L1117" s="88">
        <f t="shared" si="163"/>
        <v>32734106</v>
      </c>
      <c r="M1117" s="177" t="s">
        <v>504</v>
      </c>
    </row>
    <row r="1118" spans="1:13" ht="28.5" customHeight="1">
      <c r="A1118" s="80"/>
      <c r="B1118" s="148">
        <v>1000635</v>
      </c>
      <c r="C1118" s="81"/>
      <c r="D1118" s="82"/>
      <c r="E1118" s="82"/>
      <c r="F1118" s="83"/>
      <c r="G1118" s="84"/>
      <c r="H1118" s="82"/>
      <c r="I1118" s="228"/>
      <c r="J1118" s="192">
        <v>40646</v>
      </c>
      <c r="K1118" s="89">
        <v>1000000</v>
      </c>
      <c r="L1118" s="88">
        <f t="shared" si="163"/>
        <v>33734106</v>
      </c>
      <c r="M1118" s="177" t="s">
        <v>361</v>
      </c>
    </row>
    <row r="1119" spans="1:13" ht="28.5" customHeight="1">
      <c r="A1119" s="80"/>
      <c r="B1119" s="148">
        <v>1000635</v>
      </c>
      <c r="C1119" s="81"/>
      <c r="D1119" s="82"/>
      <c r="E1119" s="82"/>
      <c r="F1119" s="83"/>
      <c r="G1119" s="84"/>
      <c r="H1119" s="82"/>
      <c r="I1119" s="228"/>
      <c r="J1119" s="192">
        <v>40676</v>
      </c>
      <c r="K1119" s="89">
        <v>100000</v>
      </c>
      <c r="L1119" s="88">
        <f t="shared" si="163"/>
        <v>33834106</v>
      </c>
      <c r="M1119" s="177" t="s">
        <v>361</v>
      </c>
    </row>
    <row r="1120" spans="1:13" ht="28.5" customHeight="1">
      <c r="A1120" s="80"/>
      <c r="B1120" s="148">
        <v>1000635</v>
      </c>
      <c r="C1120" s="81"/>
      <c r="D1120" s="82"/>
      <c r="E1120" s="82"/>
      <c r="F1120" s="83"/>
      <c r="G1120" s="84"/>
      <c r="H1120" s="82"/>
      <c r="I1120" s="228"/>
      <c r="J1120" s="192">
        <v>40710</v>
      </c>
      <c r="K1120" s="89">
        <v>300000</v>
      </c>
      <c r="L1120" s="88">
        <f t="shared" si="163"/>
        <v>34134106</v>
      </c>
      <c r="M1120" s="177" t="s">
        <v>361</v>
      </c>
    </row>
    <row r="1121" spans="1:13" ht="28.5" customHeight="1">
      <c r="A1121" s="80"/>
      <c r="B1121" s="148">
        <v>1000635</v>
      </c>
      <c r="C1121" s="81"/>
      <c r="D1121" s="82"/>
      <c r="E1121" s="82"/>
      <c r="F1121" s="83"/>
      <c r="G1121" s="84"/>
      <c r="H1121" s="82"/>
      <c r="I1121" s="228"/>
      <c r="J1121" s="192">
        <v>40723</v>
      </c>
      <c r="K1121" s="89">
        <v>-332</v>
      </c>
      <c r="L1121" s="88">
        <f t="shared" si="163"/>
        <v>34133774</v>
      </c>
      <c r="M1121" s="177" t="s">
        <v>504</v>
      </c>
    </row>
    <row r="1122" spans="1:13" ht="28.5" customHeight="1">
      <c r="A1122" s="80"/>
      <c r="B1122" s="148">
        <v>1000635</v>
      </c>
      <c r="C1122" s="81"/>
      <c r="D1122" s="82"/>
      <c r="E1122" s="82"/>
      <c r="F1122" s="83"/>
      <c r="G1122" s="84"/>
      <c r="H1122" s="82"/>
      <c r="I1122" s="228"/>
      <c r="J1122" s="192">
        <v>40771</v>
      </c>
      <c r="K1122" s="89">
        <v>100000</v>
      </c>
      <c r="L1122" s="88">
        <f t="shared" si="163"/>
        <v>34233774</v>
      </c>
      <c r="M1122" s="177" t="s">
        <v>361</v>
      </c>
    </row>
    <row r="1123" spans="1:13" ht="28.5" customHeight="1">
      <c r="A1123" s="80"/>
      <c r="B1123" s="148">
        <v>1000635</v>
      </c>
      <c r="C1123" s="81"/>
      <c r="D1123" s="82"/>
      <c r="E1123" s="82"/>
      <c r="F1123" s="83"/>
      <c r="G1123" s="84"/>
      <c r="H1123" s="82"/>
      <c r="I1123" s="228"/>
      <c r="J1123" s="192">
        <v>40801</v>
      </c>
      <c r="K1123" s="89">
        <v>300000</v>
      </c>
      <c r="L1123" s="88">
        <f t="shared" si="163"/>
        <v>34533774</v>
      </c>
      <c r="M1123" s="177" t="s">
        <v>361</v>
      </c>
    </row>
    <row r="1124" spans="1:13" ht="28.5" customHeight="1">
      <c r="A1124" s="80"/>
      <c r="B1124" s="148">
        <v>1000635</v>
      </c>
      <c r="C1124" s="81"/>
      <c r="D1124" s="82"/>
      <c r="E1124" s="82"/>
      <c r="F1124" s="83"/>
      <c r="G1124" s="84"/>
      <c r="H1124" s="82"/>
      <c r="I1124" s="228"/>
      <c r="J1124" s="192">
        <v>40830</v>
      </c>
      <c r="K1124" s="89">
        <v>300000</v>
      </c>
      <c r="L1124" s="88">
        <f t="shared" ref="L1124" si="164">L1123+K1124</f>
        <v>34833774</v>
      </c>
      <c r="M1124" s="177" t="s">
        <v>361</v>
      </c>
    </row>
    <row r="1125" spans="1:13" ht="28.5" customHeight="1">
      <c r="A1125" s="80"/>
      <c r="B1125" s="148">
        <v>1000635</v>
      </c>
      <c r="C1125" s="81"/>
      <c r="D1125" s="82"/>
      <c r="E1125" s="82"/>
      <c r="F1125" s="83"/>
      <c r="G1125" s="84"/>
      <c r="H1125" s="82"/>
      <c r="I1125" s="228"/>
      <c r="J1125" s="192">
        <v>40892</v>
      </c>
      <c r="K1125" s="89">
        <v>-1700000</v>
      </c>
      <c r="L1125" s="88">
        <f t="shared" ref="L1125:L1130" si="165">L1124+K1125</f>
        <v>33133774</v>
      </c>
      <c r="M1125" s="177" t="s">
        <v>361</v>
      </c>
    </row>
    <row r="1126" spans="1:13" ht="28.5" customHeight="1">
      <c r="A1126" s="80"/>
      <c r="B1126" s="148">
        <v>1000635</v>
      </c>
      <c r="C1126" s="81"/>
      <c r="D1126" s="82"/>
      <c r="E1126" s="82"/>
      <c r="F1126" s="83"/>
      <c r="G1126" s="84"/>
      <c r="H1126" s="82"/>
      <c r="I1126" s="228"/>
      <c r="J1126" s="192">
        <v>40921</v>
      </c>
      <c r="K1126" s="89">
        <v>1600000</v>
      </c>
      <c r="L1126" s="88">
        <f t="shared" si="165"/>
        <v>34733774</v>
      </c>
      <c r="M1126" s="177" t="s">
        <v>361</v>
      </c>
    </row>
    <row r="1127" spans="1:13" ht="28.5" customHeight="1">
      <c r="A1127" s="80"/>
      <c r="B1127" s="148">
        <v>1000635</v>
      </c>
      <c r="C1127" s="81"/>
      <c r="D1127" s="82"/>
      <c r="E1127" s="82"/>
      <c r="F1127" s="83"/>
      <c r="G1127" s="84"/>
      <c r="H1127" s="82"/>
      <c r="I1127" s="228"/>
      <c r="J1127" s="192">
        <v>40955</v>
      </c>
      <c r="K1127" s="89">
        <v>100000</v>
      </c>
      <c r="L1127" s="88">
        <f t="shared" si="165"/>
        <v>34833774</v>
      </c>
      <c r="M1127" s="177" t="s">
        <v>361</v>
      </c>
    </row>
    <row r="1128" spans="1:13" ht="28.5" customHeight="1">
      <c r="A1128" s="80"/>
      <c r="B1128" s="148">
        <v>1000635</v>
      </c>
      <c r="C1128" s="81"/>
      <c r="D1128" s="82"/>
      <c r="E1128" s="82"/>
      <c r="F1128" s="83"/>
      <c r="G1128" s="84"/>
      <c r="H1128" s="82"/>
      <c r="I1128" s="228"/>
      <c r="J1128" s="192">
        <v>40983</v>
      </c>
      <c r="K1128" s="89">
        <v>100000</v>
      </c>
      <c r="L1128" s="88">
        <f t="shared" si="165"/>
        <v>34933774</v>
      </c>
      <c r="M1128" s="177" t="s">
        <v>361</v>
      </c>
    </row>
    <row r="1129" spans="1:13" ht="28.5" customHeight="1">
      <c r="A1129" s="80"/>
      <c r="B1129" s="148">
        <v>1000635</v>
      </c>
      <c r="C1129" s="81"/>
      <c r="D1129" s="82"/>
      <c r="E1129" s="82"/>
      <c r="F1129" s="83"/>
      <c r="G1129" s="84"/>
      <c r="H1129" s="82"/>
      <c r="I1129" s="228"/>
      <c r="J1129" s="192">
        <v>41015</v>
      </c>
      <c r="K1129" s="89">
        <v>77600000</v>
      </c>
      <c r="L1129" s="88">
        <f t="shared" si="165"/>
        <v>112533774</v>
      </c>
      <c r="M1129" s="177" t="s">
        <v>361</v>
      </c>
    </row>
    <row r="1130" spans="1:13" ht="28.5" customHeight="1">
      <c r="A1130" s="80"/>
      <c r="B1130" s="148">
        <v>1000635</v>
      </c>
      <c r="C1130" s="81"/>
      <c r="D1130" s="82"/>
      <c r="E1130" s="82"/>
      <c r="F1130" s="83"/>
      <c r="G1130" s="84"/>
      <c r="H1130" s="82"/>
      <c r="I1130" s="228"/>
      <c r="J1130" s="192">
        <v>41045</v>
      </c>
      <c r="K1130" s="89">
        <v>40000</v>
      </c>
      <c r="L1130" s="88">
        <f t="shared" si="165"/>
        <v>112573774</v>
      </c>
      <c r="M1130" s="177" t="s">
        <v>361</v>
      </c>
    </row>
    <row r="1131" spans="1:13" ht="29.25" customHeight="1">
      <c r="A1131" s="218">
        <v>40191</v>
      </c>
      <c r="B1131" s="185" t="s">
        <v>292</v>
      </c>
      <c r="C1131" s="216" t="s">
        <v>296</v>
      </c>
      <c r="D1131" s="210" t="s">
        <v>140</v>
      </c>
      <c r="E1131" s="194" t="s">
        <v>12</v>
      </c>
      <c r="F1131" s="106" t="s">
        <v>149</v>
      </c>
      <c r="G1131" s="101">
        <v>770000</v>
      </c>
      <c r="H1131" s="92" t="s">
        <v>72</v>
      </c>
      <c r="I1131" s="220"/>
      <c r="J1131" s="192">
        <v>40263</v>
      </c>
      <c r="K1131" s="87">
        <v>8680000</v>
      </c>
      <c r="L1131" s="88">
        <f t="shared" si="158"/>
        <v>9450000</v>
      </c>
      <c r="M1131" s="177" t="s">
        <v>52</v>
      </c>
    </row>
    <row r="1132" spans="1:13" ht="28.5" customHeight="1">
      <c r="A1132" s="80"/>
      <c r="B1132" s="238">
        <v>10517</v>
      </c>
      <c r="C1132" s="183"/>
      <c r="D1132" s="195"/>
      <c r="E1132" s="110"/>
      <c r="F1132" s="107"/>
      <c r="G1132" s="103"/>
      <c r="H1132" s="82"/>
      <c r="I1132" s="228"/>
      <c r="J1132" s="192">
        <v>40373</v>
      </c>
      <c r="K1132" s="87">
        <v>-8750000</v>
      </c>
      <c r="L1132" s="88">
        <f t="shared" ref="L1132" si="166">L1131+K1132</f>
        <v>700000</v>
      </c>
      <c r="M1132" s="177" t="s">
        <v>52</v>
      </c>
    </row>
    <row r="1133" spans="1:13" ht="28.5" customHeight="1">
      <c r="A1133" s="80"/>
      <c r="B1133" s="150">
        <v>10517</v>
      </c>
      <c r="C1133" s="81"/>
      <c r="D1133" s="82"/>
      <c r="E1133" s="82"/>
      <c r="F1133" s="83"/>
      <c r="G1133" s="84"/>
      <c r="H1133" s="82"/>
      <c r="I1133" s="228"/>
      <c r="J1133" s="192">
        <v>40451</v>
      </c>
      <c r="K1133" s="87">
        <v>170334</v>
      </c>
      <c r="L1133" s="88">
        <f>L1132+K1133</f>
        <v>870334</v>
      </c>
      <c r="M1133" s="177" t="s">
        <v>52</v>
      </c>
    </row>
    <row r="1134" spans="1:13" ht="28.5" customHeight="1">
      <c r="A1134" s="144"/>
      <c r="B1134" s="150">
        <v>10517</v>
      </c>
      <c r="C1134" s="81"/>
      <c r="D1134" s="82"/>
      <c r="E1134" s="82"/>
      <c r="F1134" s="83"/>
      <c r="G1134" s="84"/>
      <c r="H1134" s="82"/>
      <c r="I1134" s="228"/>
      <c r="J1134" s="192">
        <v>40549</v>
      </c>
      <c r="K1134" s="89">
        <v>-1</v>
      </c>
      <c r="L1134" s="88">
        <f>L1133+K1134</f>
        <v>870333</v>
      </c>
      <c r="M1134" s="177" t="s">
        <v>52</v>
      </c>
    </row>
    <row r="1135" spans="1:13" ht="28.5" customHeight="1">
      <c r="A1135" s="144"/>
      <c r="B1135" s="150">
        <v>10517</v>
      </c>
      <c r="C1135" s="81"/>
      <c r="D1135" s="82"/>
      <c r="E1135" s="82"/>
      <c r="F1135" s="83"/>
      <c r="G1135" s="84"/>
      <c r="H1135" s="82"/>
      <c r="I1135" s="228"/>
      <c r="J1135" s="192">
        <v>40632</v>
      </c>
      <c r="K1135" s="89">
        <v>-1</v>
      </c>
      <c r="L1135" s="88">
        <f>L1134+K1135</f>
        <v>870332</v>
      </c>
      <c r="M1135" s="177" t="s">
        <v>504</v>
      </c>
    </row>
    <row r="1136" spans="1:13" ht="28.5" customHeight="1">
      <c r="A1136" s="143"/>
      <c r="B1136" s="149">
        <v>10517</v>
      </c>
      <c r="C1136" s="112"/>
      <c r="D1136" s="100"/>
      <c r="E1136" s="100"/>
      <c r="F1136" s="113"/>
      <c r="G1136" s="99"/>
      <c r="H1136" s="100"/>
      <c r="I1136" s="235"/>
      <c r="J1136" s="192">
        <v>40723</v>
      </c>
      <c r="K1136" s="89">
        <v>-8</v>
      </c>
      <c r="L1136" s="88">
        <f>L1135+K1136</f>
        <v>870324</v>
      </c>
      <c r="M1136" s="177" t="s">
        <v>504</v>
      </c>
    </row>
    <row r="1137" spans="1:13" ht="29.25" customHeight="1">
      <c r="A1137" s="218">
        <v>40193</v>
      </c>
      <c r="B1137" s="185" t="s">
        <v>298</v>
      </c>
      <c r="C1137" s="216" t="s">
        <v>299</v>
      </c>
      <c r="D1137" s="210" t="s">
        <v>230</v>
      </c>
      <c r="E1137" s="194" t="s">
        <v>12</v>
      </c>
      <c r="F1137" s="106" t="s">
        <v>149</v>
      </c>
      <c r="G1137" s="101">
        <v>3050000</v>
      </c>
      <c r="H1137" s="92" t="s">
        <v>72</v>
      </c>
      <c r="I1137" s="220"/>
      <c r="J1137" s="192">
        <v>40263</v>
      </c>
      <c r="K1137" s="87">
        <v>12190000</v>
      </c>
      <c r="L1137" s="88">
        <f t="shared" si="158"/>
        <v>15240000</v>
      </c>
      <c r="M1137" s="177" t="s">
        <v>52</v>
      </c>
    </row>
    <row r="1138" spans="1:13" ht="29.25" customHeight="1">
      <c r="A1138" s="219"/>
      <c r="B1138" s="232">
        <v>10416</v>
      </c>
      <c r="C1138" s="217"/>
      <c r="D1138" s="212"/>
      <c r="E1138" s="196"/>
      <c r="F1138" s="117"/>
      <c r="G1138" s="118"/>
      <c r="H1138" s="100"/>
      <c r="I1138" s="221"/>
      <c r="J1138" s="192">
        <v>40312</v>
      </c>
      <c r="K1138" s="87">
        <f>-L1137</f>
        <v>-15240000</v>
      </c>
      <c r="L1138" s="88">
        <v>0</v>
      </c>
      <c r="M1138" s="177" t="s">
        <v>182</v>
      </c>
    </row>
    <row r="1139" spans="1:13" ht="29.25" customHeight="1">
      <c r="A1139" s="218">
        <v>40207</v>
      </c>
      <c r="B1139" s="185" t="s">
        <v>307</v>
      </c>
      <c r="C1139" s="216" t="s">
        <v>40</v>
      </c>
      <c r="D1139" s="210" t="s">
        <v>100</v>
      </c>
      <c r="E1139" s="194" t="s">
        <v>12</v>
      </c>
      <c r="F1139" s="106" t="s">
        <v>149</v>
      </c>
      <c r="G1139" s="101">
        <v>960000</v>
      </c>
      <c r="H1139" s="92" t="s">
        <v>72</v>
      </c>
      <c r="I1139" s="220"/>
      <c r="J1139" s="192">
        <v>40263</v>
      </c>
      <c r="K1139" s="87">
        <v>-730000</v>
      </c>
      <c r="L1139" s="88">
        <f t="shared" si="158"/>
        <v>230000</v>
      </c>
      <c r="M1139" s="177" t="s">
        <v>52</v>
      </c>
    </row>
    <row r="1140" spans="1:13" ht="28.5" customHeight="1">
      <c r="A1140" s="80"/>
      <c r="B1140" s="238">
        <v>1001415</v>
      </c>
      <c r="C1140" s="183"/>
      <c r="D1140" s="195"/>
      <c r="E1140" s="110"/>
      <c r="F1140" s="107"/>
      <c r="G1140" s="103"/>
      <c r="H1140" s="82"/>
      <c r="I1140" s="228"/>
      <c r="J1140" s="192">
        <v>40373</v>
      </c>
      <c r="K1140" s="87">
        <v>370000</v>
      </c>
      <c r="L1140" s="88">
        <f t="shared" ref="L1140" si="167">L1139+K1140</f>
        <v>600000</v>
      </c>
      <c r="M1140" s="177" t="s">
        <v>52</v>
      </c>
    </row>
    <row r="1141" spans="1:13" ht="28.5" customHeight="1">
      <c r="A1141" s="80"/>
      <c r="B1141" s="156">
        <v>1001415</v>
      </c>
      <c r="C1141" s="183"/>
      <c r="D1141" s="195"/>
      <c r="E1141" s="110"/>
      <c r="F1141" s="107"/>
      <c r="G1141" s="103"/>
      <c r="H1141" s="82"/>
      <c r="I1141" s="228"/>
      <c r="J1141" s="192">
        <v>40451</v>
      </c>
      <c r="K1141" s="87">
        <v>200000</v>
      </c>
      <c r="L1141" s="88">
        <f t="shared" ref="L1141:L1146" si="168">L1140+K1141</f>
        <v>800000</v>
      </c>
      <c r="M1141" s="177" t="s">
        <v>465</v>
      </c>
    </row>
    <row r="1142" spans="1:13" ht="28.5" customHeight="1">
      <c r="A1142" s="80"/>
      <c r="B1142" s="150">
        <v>1001415</v>
      </c>
      <c r="C1142" s="81"/>
      <c r="D1142" s="82"/>
      <c r="E1142" s="82"/>
      <c r="F1142" s="83"/>
      <c r="G1142" s="84"/>
      <c r="H1142" s="82"/>
      <c r="I1142" s="228"/>
      <c r="J1142" s="192">
        <v>40451</v>
      </c>
      <c r="K1142" s="87">
        <v>-364833</v>
      </c>
      <c r="L1142" s="88">
        <f t="shared" si="168"/>
        <v>435167</v>
      </c>
      <c r="M1142" s="177" t="s">
        <v>52</v>
      </c>
    </row>
    <row r="1143" spans="1:13" ht="28.5" customHeight="1">
      <c r="A1143" s="80"/>
      <c r="B1143" s="148">
        <v>1001415</v>
      </c>
      <c r="C1143" s="81"/>
      <c r="D1143" s="82"/>
      <c r="E1143" s="82"/>
      <c r="F1143" s="83"/>
      <c r="G1143" s="84"/>
      <c r="H1143" s="82"/>
      <c r="I1143" s="234"/>
      <c r="J1143" s="192">
        <v>40498</v>
      </c>
      <c r="K1143" s="89">
        <v>100000</v>
      </c>
      <c r="L1143" s="88">
        <f t="shared" si="168"/>
        <v>535167</v>
      </c>
      <c r="M1143" s="177" t="s">
        <v>361</v>
      </c>
    </row>
    <row r="1144" spans="1:13" ht="28.5" customHeight="1">
      <c r="A1144" s="80"/>
      <c r="B1144" s="148">
        <v>1001415</v>
      </c>
      <c r="C1144" s="81"/>
      <c r="D1144" s="82"/>
      <c r="E1144" s="82"/>
      <c r="F1144" s="83"/>
      <c r="G1144" s="84"/>
      <c r="H1144" s="82"/>
      <c r="I1144" s="234"/>
      <c r="J1144" s="192">
        <v>40549</v>
      </c>
      <c r="K1144" s="89">
        <v>-1</v>
      </c>
      <c r="L1144" s="88">
        <f t="shared" si="168"/>
        <v>535166</v>
      </c>
      <c r="M1144" s="177" t="s">
        <v>52</v>
      </c>
    </row>
    <row r="1145" spans="1:13" ht="28.5" customHeight="1">
      <c r="A1145" s="80"/>
      <c r="B1145" s="148">
        <v>1001415</v>
      </c>
      <c r="C1145" s="81"/>
      <c r="D1145" s="82"/>
      <c r="E1145" s="82"/>
      <c r="F1145" s="83"/>
      <c r="G1145" s="84"/>
      <c r="H1145" s="82"/>
      <c r="I1145" s="234"/>
      <c r="J1145" s="192">
        <v>40632</v>
      </c>
      <c r="K1145" s="89">
        <v>-1</v>
      </c>
      <c r="L1145" s="88">
        <f t="shared" si="168"/>
        <v>535165</v>
      </c>
      <c r="M1145" s="177" t="s">
        <v>504</v>
      </c>
    </row>
    <row r="1146" spans="1:13" ht="28.5" customHeight="1">
      <c r="A1146" s="80"/>
      <c r="B1146" s="148">
        <v>1001415</v>
      </c>
      <c r="C1146" s="81"/>
      <c r="D1146" s="82"/>
      <c r="E1146" s="82"/>
      <c r="F1146" s="83"/>
      <c r="G1146" s="99"/>
      <c r="H1146" s="100"/>
      <c r="I1146" s="235"/>
      <c r="J1146" s="192">
        <v>40723</v>
      </c>
      <c r="K1146" s="89">
        <v>-7</v>
      </c>
      <c r="L1146" s="88">
        <f t="shared" si="168"/>
        <v>535158</v>
      </c>
      <c r="M1146" s="177" t="s">
        <v>504</v>
      </c>
    </row>
    <row r="1147" spans="1:13" ht="29.25" customHeight="1">
      <c r="A1147" s="218">
        <v>40207</v>
      </c>
      <c r="B1147" s="185" t="s">
        <v>308</v>
      </c>
      <c r="C1147" s="216" t="s">
        <v>309</v>
      </c>
      <c r="D1147" s="210" t="s">
        <v>115</v>
      </c>
      <c r="E1147" s="194" t="s">
        <v>12</v>
      </c>
      <c r="F1147" s="106" t="s">
        <v>149</v>
      </c>
      <c r="G1147" s="101">
        <v>540000</v>
      </c>
      <c r="H1147" s="92" t="s">
        <v>72</v>
      </c>
      <c r="I1147" s="220"/>
      <c r="J1147" s="192">
        <v>40263</v>
      </c>
      <c r="K1147" s="87">
        <v>160000</v>
      </c>
      <c r="L1147" s="88">
        <f t="shared" si="158"/>
        <v>700000</v>
      </c>
      <c r="M1147" s="177" t="s">
        <v>52</v>
      </c>
    </row>
    <row r="1148" spans="1:13" ht="28.5" customHeight="1">
      <c r="A1148" s="80"/>
      <c r="B1148" s="150">
        <v>1000893</v>
      </c>
      <c r="C1148" s="81"/>
      <c r="D1148" s="82"/>
      <c r="E1148" s="82"/>
      <c r="F1148" s="83"/>
      <c r="G1148" s="84"/>
      <c r="H1148" s="82"/>
      <c r="I1148" s="228"/>
      <c r="J1148" s="192">
        <v>40451</v>
      </c>
      <c r="K1148" s="87">
        <v>25278</v>
      </c>
      <c r="L1148" s="88">
        <f>L1147+K1148</f>
        <v>725278</v>
      </c>
      <c r="M1148" s="177" t="s">
        <v>52</v>
      </c>
    </row>
    <row r="1149" spans="1:13" ht="28.5" customHeight="1">
      <c r="A1149" s="80"/>
      <c r="B1149" s="150">
        <v>1000893</v>
      </c>
      <c r="C1149" s="81"/>
      <c r="D1149" s="82"/>
      <c r="E1149" s="82"/>
      <c r="F1149" s="83"/>
      <c r="G1149" s="84"/>
      <c r="H1149" s="82"/>
      <c r="I1149" s="228"/>
      <c r="J1149" s="192">
        <v>40549</v>
      </c>
      <c r="K1149" s="89">
        <v>-1</v>
      </c>
      <c r="L1149" s="88">
        <f>L1148+K1149</f>
        <v>725277</v>
      </c>
      <c r="M1149" s="177" t="s">
        <v>52</v>
      </c>
    </row>
    <row r="1150" spans="1:13" ht="28.5" customHeight="1">
      <c r="A1150" s="80"/>
      <c r="B1150" s="150">
        <v>1000893</v>
      </c>
      <c r="C1150" s="81"/>
      <c r="D1150" s="82"/>
      <c r="E1150" s="82"/>
      <c r="F1150" s="83"/>
      <c r="G1150" s="84"/>
      <c r="H1150" s="82"/>
      <c r="I1150" s="228"/>
      <c r="J1150" s="192">
        <v>40632</v>
      </c>
      <c r="K1150" s="89">
        <v>-1</v>
      </c>
      <c r="L1150" s="88">
        <f>L1149+K1150</f>
        <v>725276</v>
      </c>
      <c r="M1150" s="177" t="s">
        <v>504</v>
      </c>
    </row>
    <row r="1151" spans="1:13" ht="28.5" customHeight="1">
      <c r="A1151" s="80"/>
      <c r="B1151" s="148">
        <v>1000893</v>
      </c>
      <c r="C1151" s="81"/>
      <c r="D1151" s="82"/>
      <c r="E1151" s="82"/>
      <c r="F1151" s="83"/>
      <c r="G1151" s="99"/>
      <c r="H1151" s="100"/>
      <c r="I1151" s="221"/>
      <c r="J1151" s="192">
        <v>40723</v>
      </c>
      <c r="K1151" s="89">
        <v>-11</v>
      </c>
      <c r="L1151" s="88">
        <f>L1150+K1151</f>
        <v>725265</v>
      </c>
      <c r="M1151" s="177" t="s">
        <v>504</v>
      </c>
    </row>
    <row r="1152" spans="1:13" ht="29.25" customHeight="1">
      <c r="A1152" s="218">
        <v>40240</v>
      </c>
      <c r="B1152" s="185" t="s">
        <v>312</v>
      </c>
      <c r="C1152" s="216" t="s">
        <v>201</v>
      </c>
      <c r="D1152" s="210" t="s">
        <v>121</v>
      </c>
      <c r="E1152" s="194" t="s">
        <v>12</v>
      </c>
      <c r="F1152" s="106" t="s">
        <v>149</v>
      </c>
      <c r="G1152" s="101">
        <v>1060000</v>
      </c>
      <c r="H1152" s="92" t="s">
        <v>72</v>
      </c>
      <c r="I1152" s="220"/>
      <c r="J1152" s="192">
        <v>40373</v>
      </c>
      <c r="K1152" s="87">
        <v>4440000</v>
      </c>
      <c r="L1152" s="88">
        <f>G1152+K1152</f>
        <v>5500000</v>
      </c>
      <c r="M1152" s="177" t="s">
        <v>52</v>
      </c>
    </row>
    <row r="1153" spans="1:13" ht="29.25" customHeight="1">
      <c r="A1153" s="213"/>
      <c r="B1153" s="238">
        <v>1001435</v>
      </c>
      <c r="C1153" s="209"/>
      <c r="D1153" s="211"/>
      <c r="E1153" s="195"/>
      <c r="F1153" s="107"/>
      <c r="G1153" s="103"/>
      <c r="H1153" s="82"/>
      <c r="I1153" s="228"/>
      <c r="J1153" s="192">
        <v>40445</v>
      </c>
      <c r="K1153" s="87">
        <v>-5500000</v>
      </c>
      <c r="L1153" s="88">
        <f>L1152+K1153</f>
        <v>0</v>
      </c>
      <c r="M1153" s="177" t="s">
        <v>182</v>
      </c>
    </row>
    <row r="1154" spans="1:13" ht="29.25" customHeight="1">
      <c r="A1154" s="218">
        <v>40242</v>
      </c>
      <c r="B1154" s="185" t="s">
        <v>313</v>
      </c>
      <c r="C1154" s="216" t="s">
        <v>143</v>
      </c>
      <c r="D1154" s="210" t="s">
        <v>119</v>
      </c>
      <c r="E1154" s="194" t="s">
        <v>12</v>
      </c>
      <c r="F1154" s="106" t="s">
        <v>149</v>
      </c>
      <c r="G1154" s="101">
        <v>28040000</v>
      </c>
      <c r="H1154" s="92" t="s">
        <v>72</v>
      </c>
      <c r="I1154" s="220"/>
      <c r="J1154" s="165">
        <v>40324</v>
      </c>
      <c r="K1154" s="169">
        <v>120000</v>
      </c>
      <c r="L1154" s="88">
        <f t="shared" si="158"/>
        <v>28160000</v>
      </c>
      <c r="M1154" s="170" t="s">
        <v>302</v>
      </c>
    </row>
    <row r="1155" spans="1:13" ht="29.25" customHeight="1">
      <c r="A1155" s="213"/>
      <c r="B1155" s="238">
        <v>1001384</v>
      </c>
      <c r="C1155" s="209"/>
      <c r="D1155" s="211"/>
      <c r="E1155" s="195"/>
      <c r="F1155" s="107"/>
      <c r="G1155" s="103"/>
      <c r="H1155" s="82"/>
      <c r="I1155" s="228"/>
      <c r="J1155" s="192">
        <v>40373</v>
      </c>
      <c r="K1155" s="87">
        <v>-12660000</v>
      </c>
      <c r="L1155" s="88">
        <f>L1154+K1155</f>
        <v>15500000</v>
      </c>
      <c r="M1155" s="177" t="s">
        <v>52</v>
      </c>
    </row>
    <row r="1156" spans="1:13" ht="28.5" customHeight="1">
      <c r="A1156" s="80"/>
      <c r="B1156" s="150">
        <v>1001384</v>
      </c>
      <c r="C1156" s="81"/>
      <c r="D1156" s="82"/>
      <c r="E1156" s="82"/>
      <c r="F1156" s="83"/>
      <c r="G1156" s="84"/>
      <c r="H1156" s="82"/>
      <c r="I1156" s="228"/>
      <c r="J1156" s="192">
        <v>40451</v>
      </c>
      <c r="K1156" s="87">
        <v>100000</v>
      </c>
      <c r="L1156" s="88">
        <f t="shared" ref="L1156:L1157" si="169">L1155+K1156</f>
        <v>15600000</v>
      </c>
      <c r="M1156" s="177" t="s">
        <v>370</v>
      </c>
    </row>
    <row r="1157" spans="1:13" ht="28.5" customHeight="1">
      <c r="A1157" s="80"/>
      <c r="B1157" s="150">
        <v>1001384</v>
      </c>
      <c r="C1157" s="81"/>
      <c r="D1157" s="82"/>
      <c r="E1157" s="82"/>
      <c r="F1157" s="83"/>
      <c r="G1157" s="84"/>
      <c r="H1157" s="82"/>
      <c r="I1157" s="228"/>
      <c r="J1157" s="192">
        <v>40451</v>
      </c>
      <c r="K1157" s="87">
        <v>-3125218</v>
      </c>
      <c r="L1157" s="88">
        <f t="shared" si="169"/>
        <v>12474782</v>
      </c>
      <c r="M1157" s="177" t="s">
        <v>52</v>
      </c>
    </row>
    <row r="1158" spans="1:13" ht="28.5" customHeight="1">
      <c r="A1158" s="80"/>
      <c r="B1158" s="148">
        <v>1001384</v>
      </c>
      <c r="C1158" s="81"/>
      <c r="D1158" s="82"/>
      <c r="E1158" s="82"/>
      <c r="F1158" s="83"/>
      <c r="G1158" s="84"/>
      <c r="H1158" s="82"/>
      <c r="I1158" s="228"/>
      <c r="J1158" s="192">
        <v>40498</v>
      </c>
      <c r="K1158" s="89">
        <v>800000</v>
      </c>
      <c r="L1158" s="88">
        <f>L1157+K1158</f>
        <v>13274782</v>
      </c>
      <c r="M1158" s="177" t="s">
        <v>361</v>
      </c>
    </row>
    <row r="1159" spans="1:13" ht="28.5" customHeight="1">
      <c r="A1159" s="80"/>
      <c r="B1159" s="148">
        <v>1001384</v>
      </c>
      <c r="C1159" s="81"/>
      <c r="D1159" s="82"/>
      <c r="E1159" s="82"/>
      <c r="F1159" s="83"/>
      <c r="G1159" s="84"/>
      <c r="H1159" s="82"/>
      <c r="I1159" s="228"/>
      <c r="J1159" s="192">
        <v>40549</v>
      </c>
      <c r="K1159" s="89">
        <v>-20</v>
      </c>
      <c r="L1159" s="88">
        <f>L1158+K1159</f>
        <v>13274762</v>
      </c>
      <c r="M1159" s="177" t="s">
        <v>52</v>
      </c>
    </row>
    <row r="1160" spans="1:13" ht="28.5" customHeight="1">
      <c r="A1160" s="80"/>
      <c r="B1160" s="148">
        <v>1001384</v>
      </c>
      <c r="C1160" s="81"/>
      <c r="D1160" s="82"/>
      <c r="E1160" s="82"/>
      <c r="F1160" s="83"/>
      <c r="G1160" s="84"/>
      <c r="H1160" s="82"/>
      <c r="I1160" s="228"/>
      <c r="J1160" s="192">
        <v>40632</v>
      </c>
      <c r="K1160" s="89">
        <v>-24</v>
      </c>
      <c r="L1160" s="88">
        <f>L1159+K1160</f>
        <v>13274738</v>
      </c>
      <c r="M1160" s="177" t="s">
        <v>504</v>
      </c>
    </row>
    <row r="1161" spans="1:13" ht="28.5" customHeight="1">
      <c r="A1161" s="80"/>
      <c r="B1161" s="148">
        <v>1001384</v>
      </c>
      <c r="C1161" s="81"/>
      <c r="D1161" s="82"/>
      <c r="E1161" s="82"/>
      <c r="F1161" s="83"/>
      <c r="G1161" s="99"/>
      <c r="H1161" s="100"/>
      <c r="I1161" s="221"/>
      <c r="J1161" s="192">
        <v>40723</v>
      </c>
      <c r="K1161" s="89">
        <v>-221</v>
      </c>
      <c r="L1161" s="88">
        <f>L1160+K1161</f>
        <v>13274517</v>
      </c>
      <c r="M1161" s="177" t="s">
        <v>504</v>
      </c>
    </row>
    <row r="1162" spans="1:13" ht="29.25" customHeight="1">
      <c r="A1162" s="218">
        <v>40247</v>
      </c>
      <c r="B1162" s="185" t="s">
        <v>314</v>
      </c>
      <c r="C1162" s="216" t="s">
        <v>82</v>
      </c>
      <c r="D1162" s="210" t="s">
        <v>136</v>
      </c>
      <c r="E1162" s="194" t="s">
        <v>12</v>
      </c>
      <c r="F1162" s="106" t="s">
        <v>149</v>
      </c>
      <c r="G1162" s="101">
        <v>60780000</v>
      </c>
      <c r="H1162" s="92" t="s">
        <v>72</v>
      </c>
      <c r="I1162" s="220"/>
      <c r="J1162" s="192">
        <v>40373</v>
      </c>
      <c r="K1162" s="87">
        <v>-44880000</v>
      </c>
      <c r="L1162" s="88">
        <f>G1162+K1162</f>
        <v>15900000</v>
      </c>
      <c r="M1162" s="177" t="s">
        <v>52</v>
      </c>
    </row>
    <row r="1163" spans="1:13" ht="28.5" customHeight="1">
      <c r="A1163" s="80"/>
      <c r="B1163" s="150">
        <v>1000494</v>
      </c>
      <c r="C1163" s="81"/>
      <c r="D1163" s="82"/>
      <c r="E1163" s="82"/>
      <c r="F1163" s="83"/>
      <c r="G1163" s="84"/>
      <c r="H1163" s="82"/>
      <c r="I1163" s="228"/>
      <c r="J1163" s="192">
        <v>40451</v>
      </c>
      <c r="K1163" s="87">
        <v>1071505</v>
      </c>
      <c r="L1163" s="88">
        <f t="shared" ref="L1163:L1166" si="170">L1162+K1163</f>
        <v>16971505</v>
      </c>
      <c r="M1163" s="177" t="s">
        <v>52</v>
      </c>
    </row>
    <row r="1164" spans="1:13" ht="28.5" customHeight="1">
      <c r="A1164" s="80"/>
      <c r="B1164" s="150">
        <v>1000494</v>
      </c>
      <c r="C1164" s="81"/>
      <c r="D1164" s="82"/>
      <c r="E1164" s="82"/>
      <c r="F1164" s="83"/>
      <c r="G1164" s="84"/>
      <c r="H1164" s="82"/>
      <c r="I1164" s="228"/>
      <c r="J1164" s="192">
        <v>40549</v>
      </c>
      <c r="K1164" s="89">
        <v>-23</v>
      </c>
      <c r="L1164" s="88">
        <f t="shared" si="170"/>
        <v>16971482</v>
      </c>
      <c r="M1164" s="177" t="s">
        <v>52</v>
      </c>
    </row>
    <row r="1165" spans="1:13" ht="28.5" customHeight="1">
      <c r="A1165" s="80"/>
      <c r="B1165" s="150">
        <v>1000494</v>
      </c>
      <c r="C1165" s="81"/>
      <c r="D1165" s="82"/>
      <c r="E1165" s="82"/>
      <c r="F1165" s="83"/>
      <c r="G1165" s="84"/>
      <c r="H1165" s="82"/>
      <c r="I1165" s="228"/>
      <c r="J1165" s="192">
        <v>40632</v>
      </c>
      <c r="K1165" s="89">
        <v>-26</v>
      </c>
      <c r="L1165" s="88">
        <f t="shared" si="170"/>
        <v>16971456</v>
      </c>
      <c r="M1165" s="177" t="s">
        <v>504</v>
      </c>
    </row>
    <row r="1166" spans="1:13" ht="28.5" customHeight="1">
      <c r="A1166" s="80"/>
      <c r="B1166" s="148">
        <v>1000494</v>
      </c>
      <c r="C1166" s="81"/>
      <c r="D1166" s="82"/>
      <c r="E1166" s="82"/>
      <c r="F1166" s="83"/>
      <c r="G1166" s="99"/>
      <c r="H1166" s="100"/>
      <c r="I1166" s="221"/>
      <c r="J1166" s="192">
        <v>40723</v>
      </c>
      <c r="K1166" s="89">
        <v>-238</v>
      </c>
      <c r="L1166" s="88">
        <f t="shared" si="170"/>
        <v>16971218</v>
      </c>
      <c r="M1166" s="177" t="s">
        <v>504</v>
      </c>
    </row>
    <row r="1167" spans="1:13" ht="29.25" customHeight="1">
      <c r="A1167" s="218">
        <v>40247</v>
      </c>
      <c r="B1167" s="185" t="s">
        <v>315</v>
      </c>
      <c r="C1167" s="216" t="s">
        <v>46</v>
      </c>
      <c r="D1167" s="210" t="s">
        <v>112</v>
      </c>
      <c r="E1167" s="194" t="s">
        <v>12</v>
      </c>
      <c r="F1167" s="106" t="s">
        <v>149</v>
      </c>
      <c r="G1167" s="101">
        <v>300000</v>
      </c>
      <c r="H1167" s="92" t="s">
        <v>72</v>
      </c>
      <c r="I1167" s="220"/>
      <c r="J1167" s="192">
        <v>40373</v>
      </c>
      <c r="K1167" s="87">
        <v>400000</v>
      </c>
      <c r="L1167" s="88">
        <f t="shared" ref="L1167:L1178" si="171">G1167+K1167</f>
        <v>700000</v>
      </c>
      <c r="M1167" s="177" t="s">
        <v>52</v>
      </c>
    </row>
    <row r="1168" spans="1:13" ht="28.5" customHeight="1">
      <c r="A1168" s="80"/>
      <c r="B1168" s="150">
        <v>1000468</v>
      </c>
      <c r="C1168" s="81"/>
      <c r="D1168" s="82"/>
      <c r="E1168" s="82"/>
      <c r="F1168" s="83"/>
      <c r="G1168" s="84"/>
      <c r="H1168" s="82"/>
      <c r="I1168" s="228"/>
      <c r="J1168" s="192">
        <v>40451</v>
      </c>
      <c r="K1168" s="87">
        <v>25278</v>
      </c>
      <c r="L1168" s="88">
        <f t="shared" ref="L1168:L1171" si="172">L1167+K1168</f>
        <v>725278</v>
      </c>
      <c r="M1168" s="177" t="s">
        <v>52</v>
      </c>
    </row>
    <row r="1169" spans="1:13" ht="28.5" customHeight="1">
      <c r="A1169" s="80"/>
      <c r="B1169" s="150">
        <v>1000468</v>
      </c>
      <c r="C1169" s="81"/>
      <c r="D1169" s="82"/>
      <c r="E1169" s="82"/>
      <c r="F1169" s="83"/>
      <c r="G1169" s="84"/>
      <c r="H1169" s="82"/>
      <c r="I1169" s="228"/>
      <c r="J1169" s="192">
        <v>40549</v>
      </c>
      <c r="K1169" s="89">
        <v>-1</v>
      </c>
      <c r="L1169" s="88">
        <f t="shared" si="172"/>
        <v>725277</v>
      </c>
      <c r="M1169" s="177" t="s">
        <v>52</v>
      </c>
    </row>
    <row r="1170" spans="1:13" ht="28.5" customHeight="1">
      <c r="A1170" s="80"/>
      <c r="B1170" s="150">
        <v>1000468</v>
      </c>
      <c r="C1170" s="81"/>
      <c r="D1170" s="82"/>
      <c r="E1170" s="82"/>
      <c r="F1170" s="83"/>
      <c r="G1170" s="84"/>
      <c r="H1170" s="82"/>
      <c r="I1170" s="228"/>
      <c r="J1170" s="192">
        <v>40632</v>
      </c>
      <c r="K1170" s="89">
        <v>-1</v>
      </c>
      <c r="L1170" s="88">
        <f t="shared" si="172"/>
        <v>725276</v>
      </c>
      <c r="M1170" s="177" t="s">
        <v>504</v>
      </c>
    </row>
    <row r="1171" spans="1:13" ht="28.5" customHeight="1">
      <c r="A1171" s="80"/>
      <c r="B1171" s="148">
        <v>1000468</v>
      </c>
      <c r="C1171" s="81"/>
      <c r="D1171" s="82"/>
      <c r="E1171" s="82"/>
      <c r="F1171" s="83"/>
      <c r="G1171" s="99"/>
      <c r="H1171" s="100"/>
      <c r="I1171" s="221"/>
      <c r="J1171" s="192">
        <v>40723</v>
      </c>
      <c r="K1171" s="89">
        <v>-11</v>
      </c>
      <c r="L1171" s="88">
        <f t="shared" si="172"/>
        <v>725265</v>
      </c>
      <c r="M1171" s="177" t="s">
        <v>504</v>
      </c>
    </row>
    <row r="1172" spans="1:13" ht="29.25" customHeight="1">
      <c r="A1172" s="218">
        <v>40282</v>
      </c>
      <c r="B1172" s="185" t="s">
        <v>319</v>
      </c>
      <c r="C1172" s="216" t="s">
        <v>321</v>
      </c>
      <c r="D1172" s="210" t="s">
        <v>99</v>
      </c>
      <c r="E1172" s="194" t="s">
        <v>12</v>
      </c>
      <c r="F1172" s="106" t="s">
        <v>149</v>
      </c>
      <c r="G1172" s="101">
        <v>300000</v>
      </c>
      <c r="H1172" s="92" t="s">
        <v>72</v>
      </c>
      <c r="I1172" s="220"/>
      <c r="J1172" s="192">
        <v>40373</v>
      </c>
      <c r="K1172" s="87">
        <v>300000</v>
      </c>
      <c r="L1172" s="88">
        <f t="shared" si="171"/>
        <v>600000</v>
      </c>
      <c r="M1172" s="177" t="s">
        <v>52</v>
      </c>
    </row>
    <row r="1173" spans="1:13" ht="28.5" customHeight="1">
      <c r="A1173" s="80"/>
      <c r="B1173" s="150">
        <v>1001521</v>
      </c>
      <c r="C1173" s="81"/>
      <c r="D1173" s="82"/>
      <c r="E1173" s="82"/>
      <c r="F1173" s="83"/>
      <c r="G1173" s="84"/>
      <c r="H1173" s="82"/>
      <c r="I1173" s="228"/>
      <c r="J1173" s="192">
        <v>40451</v>
      </c>
      <c r="K1173" s="87">
        <v>-19778</v>
      </c>
      <c r="L1173" s="88">
        <f t="shared" ref="L1173:L1177" si="173">L1172+K1173</f>
        <v>580222</v>
      </c>
      <c r="M1173" s="177" t="s">
        <v>52</v>
      </c>
    </row>
    <row r="1174" spans="1:13" ht="28.5" customHeight="1">
      <c r="A1174" s="80"/>
      <c r="B1174" s="150">
        <v>1001521</v>
      </c>
      <c r="C1174" s="81"/>
      <c r="D1174" s="82"/>
      <c r="E1174" s="82"/>
      <c r="F1174" s="83"/>
      <c r="G1174" s="84"/>
      <c r="H1174" s="82"/>
      <c r="I1174" s="228"/>
      <c r="J1174" s="192">
        <v>40549</v>
      </c>
      <c r="K1174" s="89">
        <v>-1</v>
      </c>
      <c r="L1174" s="88">
        <f t="shared" si="173"/>
        <v>580221</v>
      </c>
      <c r="M1174" s="177" t="s">
        <v>52</v>
      </c>
    </row>
    <row r="1175" spans="1:13" ht="28.5" customHeight="1">
      <c r="A1175" s="80"/>
      <c r="B1175" s="150">
        <v>1001521</v>
      </c>
      <c r="C1175" s="81"/>
      <c r="D1175" s="82"/>
      <c r="E1175" s="82"/>
      <c r="F1175" s="83"/>
      <c r="G1175" s="84"/>
      <c r="H1175" s="82"/>
      <c r="I1175" s="228"/>
      <c r="J1175" s="192">
        <v>40632</v>
      </c>
      <c r="K1175" s="89">
        <v>-1</v>
      </c>
      <c r="L1175" s="88">
        <f t="shared" si="173"/>
        <v>580220</v>
      </c>
      <c r="M1175" s="177" t="s">
        <v>504</v>
      </c>
    </row>
    <row r="1176" spans="1:13" ht="28.5" customHeight="1">
      <c r="A1176" s="80"/>
      <c r="B1176" s="150">
        <v>1001521</v>
      </c>
      <c r="C1176" s="81"/>
      <c r="D1176" s="82"/>
      <c r="E1176" s="82"/>
      <c r="F1176" s="83"/>
      <c r="G1176" s="84"/>
      <c r="H1176" s="82"/>
      <c r="I1176" s="228"/>
      <c r="J1176" s="192">
        <v>40723</v>
      </c>
      <c r="K1176" s="89">
        <v>-8</v>
      </c>
      <c r="L1176" s="88">
        <f t="shared" si="173"/>
        <v>580212</v>
      </c>
      <c r="M1176" s="177" t="s">
        <v>504</v>
      </c>
    </row>
    <row r="1177" spans="1:13" ht="28.5" customHeight="1">
      <c r="A1177" s="80"/>
      <c r="B1177" s="150">
        <v>1001521</v>
      </c>
      <c r="C1177" s="81"/>
      <c r="D1177" s="82"/>
      <c r="E1177" s="82"/>
      <c r="F1177" s="83"/>
      <c r="G1177" s="99"/>
      <c r="H1177" s="100"/>
      <c r="I1177" s="221"/>
      <c r="J1177" s="192">
        <v>40738</v>
      </c>
      <c r="K1177" s="89">
        <v>-580212</v>
      </c>
      <c r="L1177" s="88">
        <f t="shared" si="173"/>
        <v>0</v>
      </c>
      <c r="M1177" s="177" t="s">
        <v>182</v>
      </c>
    </row>
    <row r="1178" spans="1:13" ht="29.25" customHeight="1">
      <c r="A1178" s="218">
        <v>40282</v>
      </c>
      <c r="B1178" s="185" t="s">
        <v>320</v>
      </c>
      <c r="C1178" s="216" t="s">
        <v>166</v>
      </c>
      <c r="D1178" s="210" t="s">
        <v>103</v>
      </c>
      <c r="E1178" s="194" t="s">
        <v>12</v>
      </c>
      <c r="F1178" s="106" t="s">
        <v>149</v>
      </c>
      <c r="G1178" s="101">
        <v>6550000</v>
      </c>
      <c r="H1178" s="92" t="s">
        <v>72</v>
      </c>
      <c r="I1178" s="220"/>
      <c r="J1178" s="192">
        <v>40373</v>
      </c>
      <c r="K1178" s="87">
        <v>-150000</v>
      </c>
      <c r="L1178" s="88">
        <f t="shared" si="171"/>
        <v>6400000</v>
      </c>
      <c r="M1178" s="177" t="s">
        <v>52</v>
      </c>
    </row>
    <row r="1179" spans="1:13" ht="29.25" customHeight="1">
      <c r="A1179" s="213"/>
      <c r="B1179" s="238">
        <v>1000657</v>
      </c>
      <c r="C1179" s="209"/>
      <c r="D1179" s="211"/>
      <c r="E1179" s="195"/>
      <c r="F1179" s="107"/>
      <c r="G1179" s="103"/>
      <c r="H1179" s="82"/>
      <c r="I1179" s="228"/>
      <c r="J1179" s="192">
        <v>40436</v>
      </c>
      <c r="K1179" s="89">
        <v>1600000</v>
      </c>
      <c r="L1179" s="88">
        <f>L1178+K1179</f>
        <v>8000000</v>
      </c>
      <c r="M1179" s="177" t="s">
        <v>361</v>
      </c>
    </row>
    <row r="1180" spans="1:13" ht="28.5" customHeight="1">
      <c r="A1180" s="80"/>
      <c r="B1180" s="150">
        <v>1000657</v>
      </c>
      <c r="C1180" s="81"/>
      <c r="D1180" s="82"/>
      <c r="E1180" s="82"/>
      <c r="F1180" s="83"/>
      <c r="G1180" s="84"/>
      <c r="H1180" s="82"/>
      <c r="I1180" s="228"/>
      <c r="J1180" s="192">
        <v>40451</v>
      </c>
      <c r="K1180" s="87">
        <v>-4352173</v>
      </c>
      <c r="L1180" s="88">
        <f t="shared" ref="L1180:L1184" si="174">L1179+K1180</f>
        <v>3647827</v>
      </c>
      <c r="M1180" s="177" t="s">
        <v>52</v>
      </c>
    </row>
    <row r="1181" spans="1:13" ht="28.5" customHeight="1">
      <c r="A1181" s="80"/>
      <c r="B1181" s="150">
        <v>1000657</v>
      </c>
      <c r="C1181" s="81"/>
      <c r="D1181" s="82"/>
      <c r="E1181" s="82"/>
      <c r="F1181" s="83"/>
      <c r="G1181" s="84"/>
      <c r="H1181" s="82"/>
      <c r="I1181" s="228"/>
      <c r="J1181" s="192">
        <v>40549</v>
      </c>
      <c r="K1181" s="89">
        <v>-5</v>
      </c>
      <c r="L1181" s="88">
        <f t="shared" si="174"/>
        <v>3647822</v>
      </c>
      <c r="M1181" s="177" t="s">
        <v>52</v>
      </c>
    </row>
    <row r="1182" spans="1:13" ht="28.5" customHeight="1">
      <c r="A1182" s="80"/>
      <c r="B1182" s="150">
        <v>1000657</v>
      </c>
      <c r="C1182" s="81"/>
      <c r="D1182" s="82"/>
      <c r="E1182" s="82"/>
      <c r="F1182" s="83"/>
      <c r="G1182" s="84"/>
      <c r="H1182" s="82"/>
      <c r="I1182" s="228"/>
      <c r="J1182" s="192">
        <v>40632</v>
      </c>
      <c r="K1182" s="89">
        <v>-6</v>
      </c>
      <c r="L1182" s="88">
        <f t="shared" si="174"/>
        <v>3647816</v>
      </c>
      <c r="M1182" s="177" t="s">
        <v>504</v>
      </c>
    </row>
    <row r="1183" spans="1:13" ht="28.5" customHeight="1">
      <c r="A1183" s="80"/>
      <c r="B1183" s="150">
        <v>1000657</v>
      </c>
      <c r="C1183" s="81"/>
      <c r="D1183" s="82"/>
      <c r="E1183" s="82"/>
      <c r="F1183" s="83"/>
      <c r="G1183" s="84"/>
      <c r="H1183" s="82"/>
      <c r="I1183" s="228"/>
      <c r="J1183" s="192">
        <v>40646</v>
      </c>
      <c r="K1183" s="89">
        <v>-3000000</v>
      </c>
      <c r="L1183" s="88">
        <f t="shared" si="174"/>
        <v>647816</v>
      </c>
      <c r="M1183" s="177" t="s">
        <v>361</v>
      </c>
    </row>
    <row r="1184" spans="1:13" ht="28.5" customHeight="1">
      <c r="A1184" s="80"/>
      <c r="B1184" s="148">
        <v>1000657</v>
      </c>
      <c r="C1184" s="81"/>
      <c r="D1184" s="82"/>
      <c r="E1184" s="82"/>
      <c r="F1184" s="83"/>
      <c r="G1184" s="99"/>
      <c r="H1184" s="100"/>
      <c r="I1184" s="221"/>
      <c r="J1184" s="192">
        <v>40723</v>
      </c>
      <c r="K1184" s="89">
        <v>-9</v>
      </c>
      <c r="L1184" s="88">
        <f t="shared" si="174"/>
        <v>647807</v>
      </c>
      <c r="M1184" s="177" t="s">
        <v>504</v>
      </c>
    </row>
    <row r="1185" spans="1:13" ht="29.25" customHeight="1">
      <c r="A1185" s="218">
        <v>40319</v>
      </c>
      <c r="B1185" s="185" t="s">
        <v>330</v>
      </c>
      <c r="C1185" s="216" t="s">
        <v>331</v>
      </c>
      <c r="D1185" s="210" t="s">
        <v>147</v>
      </c>
      <c r="E1185" s="194" t="s">
        <v>12</v>
      </c>
      <c r="F1185" s="106" t="s">
        <v>149</v>
      </c>
      <c r="G1185" s="101">
        <v>10000</v>
      </c>
      <c r="H1185" s="92" t="s">
        <v>72</v>
      </c>
      <c r="I1185" s="220" t="s">
        <v>410</v>
      </c>
      <c r="J1185" s="165">
        <v>40324</v>
      </c>
      <c r="K1185" s="169">
        <v>30000</v>
      </c>
      <c r="L1185" s="88">
        <f t="shared" ref="L1185" si="175">G1185+K1185</f>
        <v>40000</v>
      </c>
      <c r="M1185" s="170" t="s">
        <v>332</v>
      </c>
    </row>
    <row r="1186" spans="1:13" ht="29.25" customHeight="1">
      <c r="A1186" s="213"/>
      <c r="B1186" s="156">
        <v>10425</v>
      </c>
      <c r="C1186" s="209"/>
      <c r="D1186" s="211"/>
      <c r="E1186" s="195"/>
      <c r="F1186" s="107"/>
      <c r="G1186" s="103"/>
      <c r="H1186" s="82"/>
      <c r="I1186" s="228"/>
      <c r="J1186" s="192">
        <v>40451</v>
      </c>
      <c r="K1186" s="87">
        <v>250111</v>
      </c>
      <c r="L1186" s="88">
        <f>L1185+K1186</f>
        <v>290111</v>
      </c>
      <c r="M1186" s="177" t="s">
        <v>52</v>
      </c>
    </row>
    <row r="1187" spans="1:13" ht="28.5" customHeight="1">
      <c r="A1187" s="111"/>
      <c r="B1187" s="152">
        <v>10425</v>
      </c>
      <c r="C1187" s="112"/>
      <c r="D1187" s="100"/>
      <c r="E1187" s="100"/>
      <c r="F1187" s="113"/>
      <c r="G1187" s="99"/>
      <c r="H1187" s="100"/>
      <c r="I1187" s="221"/>
      <c r="J1187" s="192">
        <v>40723</v>
      </c>
      <c r="K1187" s="87">
        <v>59889</v>
      </c>
      <c r="L1187" s="88">
        <f>L1186+K1187</f>
        <v>350000</v>
      </c>
      <c r="M1187" s="177" t="s">
        <v>504</v>
      </c>
    </row>
    <row r="1188" spans="1:13" ht="29.25" customHeight="1">
      <c r="A1188" s="218">
        <v>40345</v>
      </c>
      <c r="B1188" s="185" t="s">
        <v>501</v>
      </c>
      <c r="C1188" s="216" t="s">
        <v>79</v>
      </c>
      <c r="D1188" s="210" t="s">
        <v>119</v>
      </c>
      <c r="E1188" s="194" t="s">
        <v>12</v>
      </c>
      <c r="F1188" s="106" t="s">
        <v>149</v>
      </c>
      <c r="G1188" s="101">
        <v>0</v>
      </c>
      <c r="H1188" s="92" t="s">
        <v>72</v>
      </c>
      <c r="I1188" s="220">
        <v>9</v>
      </c>
      <c r="J1188" s="165">
        <v>40345</v>
      </c>
      <c r="K1188" s="120">
        <v>3680000</v>
      </c>
      <c r="L1188" s="120">
        <f>G1188+K1188</f>
        <v>3680000</v>
      </c>
      <c r="M1188" s="177" t="s">
        <v>325</v>
      </c>
    </row>
    <row r="1189" spans="1:13" ht="29.25" customHeight="1">
      <c r="A1189" s="213"/>
      <c r="B1189" s="238">
        <v>1001460</v>
      </c>
      <c r="C1189" s="209"/>
      <c r="D1189" s="211"/>
      <c r="E1189" s="195"/>
      <c r="F1189" s="107"/>
      <c r="G1189" s="103"/>
      <c r="H1189" s="82"/>
      <c r="I1189" s="228"/>
      <c r="J1189" s="175">
        <v>40403</v>
      </c>
      <c r="K1189" s="109">
        <v>3300000</v>
      </c>
      <c r="L1189" s="120">
        <f>L1188+K1189</f>
        <v>6980000</v>
      </c>
      <c r="M1189" s="177" t="s">
        <v>361</v>
      </c>
    </row>
    <row r="1190" spans="1:13" ht="28.5" customHeight="1">
      <c r="A1190" s="80"/>
      <c r="B1190" s="150">
        <v>1001460</v>
      </c>
      <c r="C1190" s="81"/>
      <c r="D1190" s="82"/>
      <c r="E1190" s="82"/>
      <c r="F1190" s="83"/>
      <c r="G1190" s="84"/>
      <c r="H1190" s="82"/>
      <c r="I1190" s="228"/>
      <c r="J1190" s="192">
        <v>40451</v>
      </c>
      <c r="K1190" s="87">
        <v>3043831</v>
      </c>
      <c r="L1190" s="88">
        <f t="shared" ref="L1190" si="176">L1189+K1190</f>
        <v>10023831</v>
      </c>
      <c r="M1190" s="177" t="s">
        <v>52</v>
      </c>
    </row>
    <row r="1191" spans="1:13" ht="28.5" customHeight="1">
      <c r="A1191" s="80"/>
      <c r="B1191" s="148">
        <v>1001460</v>
      </c>
      <c r="C1191" s="81"/>
      <c r="D1191" s="82"/>
      <c r="E1191" s="82"/>
      <c r="F1191" s="83"/>
      <c r="G1191" s="84"/>
      <c r="H1191" s="82"/>
      <c r="I1191" s="228"/>
      <c r="J1191" s="192">
        <v>40466</v>
      </c>
      <c r="K1191" s="87">
        <v>1400000</v>
      </c>
      <c r="L1191" s="88">
        <f t="shared" ref="L1191:L1198" si="177">L1190+K1191</f>
        <v>11423831</v>
      </c>
      <c r="M1191" s="177" t="s">
        <v>361</v>
      </c>
    </row>
    <row r="1192" spans="1:13" ht="28.5" customHeight="1">
      <c r="A1192" s="80"/>
      <c r="B1192" s="148">
        <v>1001460</v>
      </c>
      <c r="C1192" s="81"/>
      <c r="D1192" s="82"/>
      <c r="E1192" s="82"/>
      <c r="F1192" s="83"/>
      <c r="G1192" s="84"/>
      <c r="H1192" s="82"/>
      <c r="I1192" s="228"/>
      <c r="J1192" s="192">
        <v>40549</v>
      </c>
      <c r="K1192" s="89">
        <v>-17</v>
      </c>
      <c r="L1192" s="88">
        <f t="shared" si="177"/>
        <v>11423814</v>
      </c>
      <c r="M1192" s="177" t="s">
        <v>52</v>
      </c>
    </row>
    <row r="1193" spans="1:13" ht="28.5" customHeight="1">
      <c r="A1193" s="80"/>
      <c r="B1193" s="148">
        <v>1001460</v>
      </c>
      <c r="C1193" s="81"/>
      <c r="D1193" s="82"/>
      <c r="E1193" s="82"/>
      <c r="F1193" s="83"/>
      <c r="G1193" s="84"/>
      <c r="H1193" s="82"/>
      <c r="I1193" s="228"/>
      <c r="J1193" s="192">
        <v>40618</v>
      </c>
      <c r="K1193" s="89">
        <v>2100000</v>
      </c>
      <c r="L1193" s="88">
        <f t="shared" si="177"/>
        <v>13523814</v>
      </c>
      <c r="M1193" s="177" t="s">
        <v>361</v>
      </c>
    </row>
    <row r="1194" spans="1:13" ht="28.5" customHeight="1">
      <c r="A1194" s="80"/>
      <c r="B1194" s="148">
        <v>1001460</v>
      </c>
      <c r="C1194" s="81"/>
      <c r="D1194" s="82"/>
      <c r="E1194" s="82"/>
      <c r="F1194" s="83"/>
      <c r="G1194" s="84"/>
      <c r="H1194" s="82"/>
      <c r="I1194" s="228"/>
      <c r="J1194" s="192">
        <v>40632</v>
      </c>
      <c r="K1194" s="89">
        <v>-24</v>
      </c>
      <c r="L1194" s="88">
        <f t="shared" si="177"/>
        <v>13523790</v>
      </c>
      <c r="M1194" s="177" t="s">
        <v>504</v>
      </c>
    </row>
    <row r="1195" spans="1:13" ht="28.5" customHeight="1">
      <c r="A1195" s="80"/>
      <c r="B1195" s="148">
        <v>1001460</v>
      </c>
      <c r="C1195" s="81"/>
      <c r="D1195" s="82"/>
      <c r="E1195" s="82"/>
      <c r="F1195" s="83"/>
      <c r="G1195" s="84"/>
      <c r="H1195" s="82"/>
      <c r="I1195" s="228"/>
      <c r="J1195" s="192">
        <v>40646</v>
      </c>
      <c r="K1195" s="89">
        <v>2900000</v>
      </c>
      <c r="L1195" s="88">
        <f t="shared" si="177"/>
        <v>16423790</v>
      </c>
      <c r="M1195" s="177" t="s">
        <v>361</v>
      </c>
    </row>
    <row r="1196" spans="1:13" ht="28.5" customHeight="1">
      <c r="A1196" s="80"/>
      <c r="B1196" s="148">
        <v>1001460</v>
      </c>
      <c r="C1196" s="81"/>
      <c r="D1196" s="82"/>
      <c r="E1196" s="82"/>
      <c r="F1196" s="83"/>
      <c r="G1196" s="84"/>
      <c r="H1196" s="82"/>
      <c r="I1196" s="228"/>
      <c r="J1196" s="192">
        <v>40710</v>
      </c>
      <c r="K1196" s="89">
        <v>-200000</v>
      </c>
      <c r="L1196" s="88">
        <f t="shared" si="177"/>
        <v>16223790</v>
      </c>
      <c r="M1196" s="177" t="s">
        <v>361</v>
      </c>
    </row>
    <row r="1197" spans="1:13" ht="28.5" customHeight="1">
      <c r="A1197" s="80"/>
      <c r="B1197" s="148">
        <v>1001460</v>
      </c>
      <c r="C1197" s="81"/>
      <c r="D1197" s="82"/>
      <c r="E1197" s="82"/>
      <c r="F1197" s="83"/>
      <c r="G1197" s="84"/>
      <c r="H1197" s="82"/>
      <c r="I1197" s="228"/>
      <c r="J1197" s="192">
        <v>40723</v>
      </c>
      <c r="K1197" s="89">
        <v>-273</v>
      </c>
      <c r="L1197" s="88">
        <f t="shared" si="177"/>
        <v>16223517</v>
      </c>
      <c r="M1197" s="177" t="s">
        <v>504</v>
      </c>
    </row>
    <row r="1198" spans="1:13" ht="28.5" customHeight="1">
      <c r="A1198" s="80"/>
      <c r="B1198" s="148">
        <v>1001460</v>
      </c>
      <c r="C1198" s="81"/>
      <c r="D1198" s="82"/>
      <c r="E1198" s="82"/>
      <c r="F1198" s="83"/>
      <c r="G1198" s="84"/>
      <c r="H1198" s="82"/>
      <c r="I1198" s="228"/>
      <c r="J1198" s="192">
        <v>40830</v>
      </c>
      <c r="K1198" s="89">
        <v>100000</v>
      </c>
      <c r="L1198" s="88">
        <f t="shared" si="177"/>
        <v>16323517</v>
      </c>
      <c r="M1198" s="177" t="s">
        <v>361</v>
      </c>
    </row>
    <row r="1199" spans="1:13" ht="28.5" customHeight="1">
      <c r="A1199" s="80"/>
      <c r="B1199" s="148">
        <v>1001460</v>
      </c>
      <c r="C1199" s="81"/>
      <c r="D1199" s="82"/>
      <c r="E1199" s="82"/>
      <c r="F1199" s="83"/>
      <c r="G1199" s="84"/>
      <c r="H1199" s="82"/>
      <c r="I1199" s="228"/>
      <c r="J1199" s="192">
        <v>40863</v>
      </c>
      <c r="K1199" s="89">
        <v>1100000</v>
      </c>
      <c r="L1199" s="88">
        <f>L1198+K1199</f>
        <v>17423517</v>
      </c>
      <c r="M1199" s="177" t="s">
        <v>361</v>
      </c>
    </row>
    <row r="1200" spans="1:13" ht="28.5" customHeight="1">
      <c r="A1200" s="80"/>
      <c r="B1200" s="148">
        <v>1001460</v>
      </c>
      <c r="C1200" s="81"/>
      <c r="D1200" s="82"/>
      <c r="E1200" s="82"/>
      <c r="F1200" s="83"/>
      <c r="G1200" s="84"/>
      <c r="H1200" s="82"/>
      <c r="I1200" s="228"/>
      <c r="J1200" s="192">
        <v>41015</v>
      </c>
      <c r="K1200" s="89">
        <v>200000</v>
      </c>
      <c r="L1200" s="88">
        <f>L1199+K1200</f>
        <v>17623517</v>
      </c>
      <c r="M1200" s="177" t="s">
        <v>361</v>
      </c>
    </row>
    <row r="1201" spans="1:13" ht="28.5" customHeight="1">
      <c r="A1201" s="80"/>
      <c r="B1201" s="148">
        <v>1001460</v>
      </c>
      <c r="C1201" s="81"/>
      <c r="D1201" s="82"/>
      <c r="E1201" s="82"/>
      <c r="F1201" s="83"/>
      <c r="G1201" s="84"/>
      <c r="H1201" s="82"/>
      <c r="I1201" s="228"/>
      <c r="J1201" s="192">
        <v>41045</v>
      </c>
      <c r="K1201" s="89">
        <v>10000</v>
      </c>
      <c r="L1201" s="88">
        <f>L1200+K1201</f>
        <v>17633517</v>
      </c>
      <c r="M1201" s="177" t="s">
        <v>361</v>
      </c>
    </row>
    <row r="1202" spans="1:13" ht="29.25" customHeight="1">
      <c r="A1202" s="218">
        <v>40394</v>
      </c>
      <c r="B1202" s="185" t="s">
        <v>359</v>
      </c>
      <c r="C1202" s="216" t="s">
        <v>288</v>
      </c>
      <c r="D1202" s="210" t="s">
        <v>144</v>
      </c>
      <c r="E1202" s="194" t="s">
        <v>12</v>
      </c>
      <c r="F1202" s="106" t="s">
        <v>149</v>
      </c>
      <c r="G1202" s="101">
        <v>880000</v>
      </c>
      <c r="H1202" s="92" t="s">
        <v>72</v>
      </c>
      <c r="I1202" s="220"/>
      <c r="J1202" s="192">
        <v>40451</v>
      </c>
      <c r="K1202" s="87">
        <v>1585945</v>
      </c>
      <c r="L1202" s="88">
        <f t="shared" ref="L1202:L1224" si="178">G1202+K1202</f>
        <v>2465945</v>
      </c>
      <c r="M1202" s="177" t="s">
        <v>52</v>
      </c>
    </row>
    <row r="1203" spans="1:13" ht="29.25" customHeight="1">
      <c r="A1203" s="213"/>
      <c r="B1203" s="238">
        <v>1000602</v>
      </c>
      <c r="C1203" s="209"/>
      <c r="D1203" s="211"/>
      <c r="E1203" s="195"/>
      <c r="F1203" s="107"/>
      <c r="G1203" s="103"/>
      <c r="H1203" s="82"/>
      <c r="I1203" s="228"/>
      <c r="J1203" s="192">
        <v>40549</v>
      </c>
      <c r="K1203" s="89">
        <v>-4</v>
      </c>
      <c r="L1203" s="88">
        <f>L1202+K1203</f>
        <v>2465941</v>
      </c>
      <c r="M1203" s="177" t="s">
        <v>52</v>
      </c>
    </row>
    <row r="1204" spans="1:13" ht="29.25" customHeight="1">
      <c r="A1204" s="213"/>
      <c r="B1204" s="238">
        <v>1000602</v>
      </c>
      <c r="C1204" s="209"/>
      <c r="D1204" s="211"/>
      <c r="E1204" s="195"/>
      <c r="F1204" s="107"/>
      <c r="G1204" s="103"/>
      <c r="H1204" s="82"/>
      <c r="I1204" s="228"/>
      <c r="J1204" s="192">
        <v>40632</v>
      </c>
      <c r="K1204" s="89">
        <v>-4</v>
      </c>
      <c r="L1204" s="88">
        <f>L1203+K1204</f>
        <v>2465937</v>
      </c>
      <c r="M1204" s="177" t="s">
        <v>504</v>
      </c>
    </row>
    <row r="1205" spans="1:13" ht="28.5" customHeight="1">
      <c r="A1205" s="80"/>
      <c r="B1205" s="148">
        <v>1000602</v>
      </c>
      <c r="C1205" s="81"/>
      <c r="D1205" s="82"/>
      <c r="E1205" s="82"/>
      <c r="F1205" s="83"/>
      <c r="G1205" s="99"/>
      <c r="H1205" s="100"/>
      <c r="I1205" s="221"/>
      <c r="J1205" s="192">
        <v>40723</v>
      </c>
      <c r="K1205" s="89">
        <v>-40</v>
      </c>
      <c r="L1205" s="88">
        <f>L1204+K1205</f>
        <v>2465897</v>
      </c>
      <c r="M1205" s="177" t="s">
        <v>504</v>
      </c>
    </row>
    <row r="1206" spans="1:13" ht="29.25" customHeight="1">
      <c r="A1206" s="218">
        <v>40410</v>
      </c>
      <c r="B1206" s="185" t="s">
        <v>362</v>
      </c>
      <c r="C1206" s="216" t="s">
        <v>363</v>
      </c>
      <c r="D1206" s="210" t="s">
        <v>135</v>
      </c>
      <c r="E1206" s="194" t="s">
        <v>12</v>
      </c>
      <c r="F1206" s="106" t="s">
        <v>149</v>
      </c>
      <c r="G1206" s="101">
        <v>700000</v>
      </c>
      <c r="H1206" s="92" t="s">
        <v>72</v>
      </c>
      <c r="I1206" s="220"/>
      <c r="J1206" s="192">
        <v>40451</v>
      </c>
      <c r="K1206" s="87">
        <v>1040667</v>
      </c>
      <c r="L1206" s="88">
        <f t="shared" si="178"/>
        <v>1740667</v>
      </c>
      <c r="M1206" s="177" t="s">
        <v>52</v>
      </c>
    </row>
    <row r="1207" spans="1:13" ht="29.25" customHeight="1">
      <c r="A1207" s="213"/>
      <c r="B1207" s="238">
        <v>1001708</v>
      </c>
      <c r="C1207" s="209"/>
      <c r="D1207" s="211"/>
      <c r="E1207" s="195"/>
      <c r="F1207" s="107"/>
      <c r="G1207" s="103"/>
      <c r="H1207" s="82"/>
      <c r="I1207" s="228"/>
      <c r="J1207" s="192">
        <v>40549</v>
      </c>
      <c r="K1207" s="89">
        <v>-2</v>
      </c>
      <c r="L1207" s="88">
        <f>L1206+K1207</f>
        <v>1740665</v>
      </c>
      <c r="M1207" s="177" t="s">
        <v>52</v>
      </c>
    </row>
    <row r="1208" spans="1:13" ht="29.25" customHeight="1">
      <c r="A1208" s="213"/>
      <c r="B1208" s="238">
        <v>1001708</v>
      </c>
      <c r="C1208" s="209"/>
      <c r="D1208" s="211"/>
      <c r="E1208" s="195"/>
      <c r="F1208" s="107"/>
      <c r="G1208" s="103"/>
      <c r="H1208" s="82"/>
      <c r="I1208" s="228"/>
      <c r="J1208" s="192">
        <v>40632</v>
      </c>
      <c r="K1208" s="89">
        <v>-3</v>
      </c>
      <c r="L1208" s="88">
        <f>L1207+K1208</f>
        <v>1740662</v>
      </c>
      <c r="M1208" s="177" t="s">
        <v>504</v>
      </c>
    </row>
    <row r="1209" spans="1:13" ht="29.25" customHeight="1">
      <c r="A1209" s="213"/>
      <c r="B1209" s="238">
        <v>1001708</v>
      </c>
      <c r="C1209" s="209"/>
      <c r="D1209" s="211"/>
      <c r="E1209" s="195"/>
      <c r="F1209" s="107"/>
      <c r="G1209" s="103"/>
      <c r="H1209" s="82"/>
      <c r="I1209" s="228"/>
      <c r="J1209" s="192">
        <v>40723</v>
      </c>
      <c r="K1209" s="89">
        <v>-28</v>
      </c>
      <c r="L1209" s="88">
        <f>L1208+K1209</f>
        <v>1740634</v>
      </c>
      <c r="M1209" s="177" t="s">
        <v>504</v>
      </c>
    </row>
    <row r="1210" spans="1:13" ht="28.5" customHeight="1">
      <c r="A1210" s="80"/>
      <c r="B1210" s="238">
        <v>1001708</v>
      </c>
      <c r="C1210" s="81"/>
      <c r="D1210" s="82"/>
      <c r="E1210" s="82"/>
      <c r="F1210" s="83"/>
      <c r="G1210" s="99"/>
      <c r="H1210" s="100"/>
      <c r="I1210" s="221"/>
      <c r="J1210" s="192">
        <v>40765</v>
      </c>
      <c r="K1210" s="89">
        <v>-1740634</v>
      </c>
      <c r="L1210" s="88">
        <f>L1209+K1210</f>
        <v>0</v>
      </c>
      <c r="M1210" s="177" t="s">
        <v>182</v>
      </c>
    </row>
    <row r="1211" spans="1:13" ht="29.25" customHeight="1">
      <c r="A1211" s="218">
        <v>40415</v>
      </c>
      <c r="B1211" s="185" t="s">
        <v>364</v>
      </c>
      <c r="C1211" s="216" t="s">
        <v>169</v>
      </c>
      <c r="D1211" s="210" t="s">
        <v>11</v>
      </c>
      <c r="E1211" s="194" t="s">
        <v>12</v>
      </c>
      <c r="F1211" s="106" t="s">
        <v>149</v>
      </c>
      <c r="G1211" s="101">
        <v>1300000</v>
      </c>
      <c r="H1211" s="92" t="s">
        <v>72</v>
      </c>
      <c r="I1211" s="220"/>
      <c r="J1211" s="192">
        <v>40451</v>
      </c>
      <c r="K1211" s="87">
        <v>2181334</v>
      </c>
      <c r="L1211" s="88">
        <f t="shared" si="178"/>
        <v>3481334</v>
      </c>
      <c r="M1211" s="177" t="s">
        <v>52</v>
      </c>
    </row>
    <row r="1212" spans="1:13" ht="29.25" customHeight="1">
      <c r="A1212" s="213"/>
      <c r="B1212" s="238">
        <v>1001240</v>
      </c>
      <c r="C1212" s="209"/>
      <c r="D1212" s="211"/>
      <c r="E1212" s="195"/>
      <c r="F1212" s="107"/>
      <c r="G1212" s="103"/>
      <c r="H1212" s="82"/>
      <c r="I1212" s="228"/>
      <c r="J1212" s="192">
        <v>40549</v>
      </c>
      <c r="K1212" s="89">
        <v>-5</v>
      </c>
      <c r="L1212" s="88">
        <f>L1211+K1212</f>
        <v>3481329</v>
      </c>
      <c r="M1212" s="177" t="s">
        <v>52</v>
      </c>
    </row>
    <row r="1213" spans="1:13" ht="29.25" customHeight="1">
      <c r="A1213" s="213"/>
      <c r="B1213" s="238">
        <v>1001240</v>
      </c>
      <c r="C1213" s="209"/>
      <c r="D1213" s="211"/>
      <c r="E1213" s="195"/>
      <c r="F1213" s="107"/>
      <c r="G1213" s="103"/>
      <c r="H1213" s="82"/>
      <c r="I1213" s="228"/>
      <c r="J1213" s="192">
        <v>40632</v>
      </c>
      <c r="K1213" s="89">
        <v>-6</v>
      </c>
      <c r="L1213" s="88">
        <f>L1212+K1213</f>
        <v>3481323</v>
      </c>
      <c r="M1213" s="177" t="s">
        <v>504</v>
      </c>
    </row>
    <row r="1214" spans="1:13" ht="28.5" customHeight="1">
      <c r="A1214" s="80"/>
      <c r="B1214" s="148">
        <v>1001240</v>
      </c>
      <c r="C1214" s="81"/>
      <c r="D1214" s="82"/>
      <c r="E1214" s="82"/>
      <c r="F1214" s="83"/>
      <c r="G1214" s="99"/>
      <c r="H1214" s="100"/>
      <c r="I1214" s="221"/>
      <c r="J1214" s="192">
        <v>40723</v>
      </c>
      <c r="K1214" s="89">
        <v>-58</v>
      </c>
      <c r="L1214" s="88">
        <f>L1213+K1214</f>
        <v>3481265</v>
      </c>
      <c r="M1214" s="177" t="s">
        <v>504</v>
      </c>
    </row>
    <row r="1215" spans="1:13" ht="29.25" customHeight="1">
      <c r="A1215" s="218">
        <v>40417</v>
      </c>
      <c r="B1215" s="185" t="s">
        <v>365</v>
      </c>
      <c r="C1215" s="216" t="s">
        <v>366</v>
      </c>
      <c r="D1215" s="210" t="s">
        <v>126</v>
      </c>
      <c r="E1215" s="194" t="s">
        <v>12</v>
      </c>
      <c r="F1215" s="106" t="s">
        <v>149</v>
      </c>
      <c r="G1215" s="101">
        <v>4300000</v>
      </c>
      <c r="H1215" s="92" t="s">
        <v>72</v>
      </c>
      <c r="I1215" s="220"/>
      <c r="J1215" s="192">
        <v>40451</v>
      </c>
      <c r="K1215" s="87">
        <v>7014337</v>
      </c>
      <c r="L1215" s="88">
        <f t="shared" si="178"/>
        <v>11314337</v>
      </c>
      <c r="M1215" s="177" t="s">
        <v>52</v>
      </c>
    </row>
    <row r="1216" spans="1:13" ht="29.25" customHeight="1">
      <c r="A1216" s="213"/>
      <c r="B1216" s="238">
        <v>1000951</v>
      </c>
      <c r="C1216" s="209"/>
      <c r="D1216" s="211"/>
      <c r="E1216" s="195"/>
      <c r="F1216" s="107"/>
      <c r="G1216" s="103"/>
      <c r="H1216" s="82"/>
      <c r="I1216" s="228"/>
      <c r="J1216" s="192">
        <v>40549</v>
      </c>
      <c r="K1216" s="89">
        <v>-17</v>
      </c>
      <c r="L1216" s="88">
        <f>L1215+K1216</f>
        <v>11314320</v>
      </c>
      <c r="M1216" s="177" t="s">
        <v>52</v>
      </c>
    </row>
    <row r="1217" spans="1:13" ht="29.25" customHeight="1">
      <c r="A1217" s="213"/>
      <c r="B1217" s="238">
        <v>1000951</v>
      </c>
      <c r="C1217" s="209"/>
      <c r="D1217" s="211"/>
      <c r="E1217" s="195"/>
      <c r="F1217" s="107"/>
      <c r="G1217" s="103"/>
      <c r="H1217" s="82"/>
      <c r="I1217" s="228"/>
      <c r="J1217" s="192">
        <v>40632</v>
      </c>
      <c r="K1217" s="89">
        <v>-20</v>
      </c>
      <c r="L1217" s="88">
        <f>L1216+K1217</f>
        <v>11314300</v>
      </c>
      <c r="M1217" s="177" t="s">
        <v>504</v>
      </c>
    </row>
    <row r="1218" spans="1:13" ht="28.5" customHeight="1">
      <c r="A1218" s="111"/>
      <c r="B1218" s="149">
        <v>1000951</v>
      </c>
      <c r="C1218" s="112"/>
      <c r="D1218" s="100"/>
      <c r="E1218" s="100"/>
      <c r="F1218" s="113"/>
      <c r="G1218" s="99"/>
      <c r="H1218" s="100"/>
      <c r="I1218" s="221"/>
      <c r="J1218" s="192">
        <v>40723</v>
      </c>
      <c r="K1218" s="89">
        <v>-192</v>
      </c>
      <c r="L1218" s="88">
        <f>L1217+K1218</f>
        <v>11314108</v>
      </c>
      <c r="M1218" s="177" t="s">
        <v>504</v>
      </c>
    </row>
    <row r="1219" spans="1:13" ht="29.25" customHeight="1">
      <c r="A1219" s="213">
        <v>40422</v>
      </c>
      <c r="B1219" s="186" t="s">
        <v>369</v>
      </c>
      <c r="C1219" s="209" t="s">
        <v>351</v>
      </c>
      <c r="D1219" s="211" t="s">
        <v>77</v>
      </c>
      <c r="E1219" s="195" t="s">
        <v>12</v>
      </c>
      <c r="F1219" s="107" t="s">
        <v>149</v>
      </c>
      <c r="G1219" s="103">
        <v>100000</v>
      </c>
      <c r="H1219" s="82" t="s">
        <v>72</v>
      </c>
      <c r="I1219" s="228" t="s">
        <v>410</v>
      </c>
      <c r="J1219" s="192">
        <v>40451</v>
      </c>
      <c r="K1219" s="87">
        <v>45056</v>
      </c>
      <c r="L1219" s="88">
        <f t="shared" si="178"/>
        <v>145056</v>
      </c>
      <c r="M1219" s="177" t="s">
        <v>52</v>
      </c>
    </row>
    <row r="1220" spans="1:13" ht="29.25" customHeight="1">
      <c r="A1220" s="213"/>
      <c r="B1220" s="238">
        <v>1001421</v>
      </c>
      <c r="C1220" s="209"/>
      <c r="D1220" s="211"/>
      <c r="E1220" s="195"/>
      <c r="F1220" s="107"/>
      <c r="G1220" s="103"/>
      <c r="H1220" s="82"/>
      <c r="I1220" s="228"/>
      <c r="J1220" s="192">
        <v>40549</v>
      </c>
      <c r="K1220" s="89">
        <v>34944</v>
      </c>
      <c r="L1220" s="88">
        <f>L1219+K1220</f>
        <v>180000</v>
      </c>
      <c r="M1220" s="177" t="s">
        <v>52</v>
      </c>
    </row>
    <row r="1221" spans="1:13" ht="29.25" customHeight="1">
      <c r="A1221" s="213"/>
      <c r="B1221" s="238">
        <v>1001421</v>
      </c>
      <c r="C1221" s="209"/>
      <c r="D1221" s="211"/>
      <c r="E1221" s="195"/>
      <c r="F1221" s="107"/>
      <c r="G1221" s="103"/>
      <c r="H1221" s="82"/>
      <c r="I1221" s="228"/>
      <c r="J1221" s="192">
        <v>40632</v>
      </c>
      <c r="K1221" s="89">
        <v>40000</v>
      </c>
      <c r="L1221" s="88">
        <f>L1220+K1221</f>
        <v>220000</v>
      </c>
      <c r="M1221" s="177" t="s">
        <v>504</v>
      </c>
    </row>
    <row r="1222" spans="1:13" ht="28.5" customHeight="1">
      <c r="A1222" s="144"/>
      <c r="B1222" s="238">
        <v>1001421</v>
      </c>
      <c r="C1222" s="209"/>
      <c r="D1222" s="211"/>
      <c r="E1222" s="195"/>
      <c r="F1222" s="107"/>
      <c r="G1222" s="103"/>
      <c r="H1222" s="82"/>
      <c r="I1222" s="228"/>
      <c r="J1222" s="192">
        <v>40723</v>
      </c>
      <c r="K1222" s="89">
        <v>50000</v>
      </c>
      <c r="L1222" s="88">
        <f>L1221+K1222</f>
        <v>270000</v>
      </c>
      <c r="M1222" s="177" t="s">
        <v>504</v>
      </c>
    </row>
    <row r="1223" spans="1:13" ht="28.5" customHeight="1">
      <c r="A1223" s="219"/>
      <c r="B1223" s="238">
        <v>1001421</v>
      </c>
      <c r="C1223" s="112"/>
      <c r="D1223" s="100"/>
      <c r="E1223" s="100"/>
      <c r="F1223" s="113"/>
      <c r="G1223" s="99"/>
      <c r="H1223" s="100"/>
      <c r="I1223" s="221"/>
      <c r="J1223" s="192">
        <v>40983</v>
      </c>
      <c r="K1223" s="89">
        <v>-200000</v>
      </c>
      <c r="L1223" s="88">
        <f>L1222+K1223</f>
        <v>70000</v>
      </c>
      <c r="M1223" s="177" t="s">
        <v>361</v>
      </c>
    </row>
    <row r="1224" spans="1:13" ht="29.25" customHeight="1">
      <c r="A1224" s="218">
        <v>40424</v>
      </c>
      <c r="B1224" s="185" t="s">
        <v>373</v>
      </c>
      <c r="C1224" s="216" t="s">
        <v>95</v>
      </c>
      <c r="D1224" s="210" t="s">
        <v>99</v>
      </c>
      <c r="E1224" s="194" t="s">
        <v>12</v>
      </c>
      <c r="F1224" s="106" t="s">
        <v>149</v>
      </c>
      <c r="G1224" s="101">
        <v>3100000</v>
      </c>
      <c r="H1224" s="92" t="s">
        <v>72</v>
      </c>
      <c r="I1224" s="220"/>
      <c r="J1224" s="192">
        <v>40451</v>
      </c>
      <c r="K1224" s="87">
        <v>5168169</v>
      </c>
      <c r="L1224" s="88">
        <f t="shared" si="178"/>
        <v>8268169</v>
      </c>
      <c r="M1224" s="177" t="s">
        <v>52</v>
      </c>
    </row>
    <row r="1225" spans="1:13" ht="29.25" customHeight="1">
      <c r="A1225" s="213"/>
      <c r="B1225" s="238">
        <v>1001727</v>
      </c>
      <c r="C1225" s="209"/>
      <c r="D1225" s="211"/>
      <c r="E1225" s="195"/>
      <c r="F1225" s="107"/>
      <c r="G1225" s="103"/>
      <c r="H1225" s="82"/>
      <c r="I1225" s="228"/>
      <c r="J1225" s="192">
        <v>40549</v>
      </c>
      <c r="K1225" s="89">
        <v>-12</v>
      </c>
      <c r="L1225" s="88">
        <f t="shared" ref="L1225:L1230" si="179">L1224+K1225</f>
        <v>8268157</v>
      </c>
      <c r="M1225" s="177" t="s">
        <v>52</v>
      </c>
    </row>
    <row r="1226" spans="1:13" ht="29.25" customHeight="1">
      <c r="A1226" s="213"/>
      <c r="B1226" s="238">
        <v>1001727</v>
      </c>
      <c r="C1226" s="209"/>
      <c r="D1226" s="211"/>
      <c r="E1226" s="195"/>
      <c r="F1226" s="107"/>
      <c r="G1226" s="103"/>
      <c r="H1226" s="82"/>
      <c r="I1226" s="228"/>
      <c r="J1226" s="192">
        <v>40632</v>
      </c>
      <c r="K1226" s="89">
        <v>-15</v>
      </c>
      <c r="L1226" s="88">
        <f t="shared" si="179"/>
        <v>8268142</v>
      </c>
      <c r="M1226" s="177" t="s">
        <v>504</v>
      </c>
    </row>
    <row r="1227" spans="1:13" ht="29.25" customHeight="1">
      <c r="A1227" s="213"/>
      <c r="B1227" s="238">
        <v>1001727</v>
      </c>
      <c r="C1227" s="209"/>
      <c r="D1227" s="211"/>
      <c r="E1227" s="195"/>
      <c r="F1227" s="107"/>
      <c r="G1227" s="103"/>
      <c r="H1227" s="82"/>
      <c r="I1227" s="228"/>
      <c r="J1227" s="192">
        <v>40646</v>
      </c>
      <c r="K1227" s="89">
        <v>400000</v>
      </c>
      <c r="L1227" s="88">
        <f t="shared" si="179"/>
        <v>8668142</v>
      </c>
      <c r="M1227" s="177" t="s">
        <v>361</v>
      </c>
    </row>
    <row r="1228" spans="1:13" ht="29.25" customHeight="1">
      <c r="A1228" s="213"/>
      <c r="B1228" s="148">
        <v>1001727</v>
      </c>
      <c r="C1228" s="209"/>
      <c r="D1228" s="211"/>
      <c r="E1228" s="195"/>
      <c r="F1228" s="107"/>
      <c r="G1228" s="103"/>
      <c r="H1228" s="82"/>
      <c r="I1228" s="228"/>
      <c r="J1228" s="192">
        <v>40723</v>
      </c>
      <c r="K1228" s="89">
        <v>-143</v>
      </c>
      <c r="L1228" s="88">
        <f t="shared" si="179"/>
        <v>8667999</v>
      </c>
      <c r="M1228" s="177" t="s">
        <v>504</v>
      </c>
    </row>
    <row r="1229" spans="1:13" ht="28.5" customHeight="1">
      <c r="A1229" s="80"/>
      <c r="B1229" s="148">
        <v>1001727</v>
      </c>
      <c r="C1229" s="81"/>
      <c r="D1229" s="82"/>
      <c r="E1229" s="82"/>
      <c r="F1229" s="83"/>
      <c r="G1229" s="84"/>
      <c r="H1229" s="82"/>
      <c r="I1229" s="228"/>
      <c r="J1229" s="192">
        <v>40801</v>
      </c>
      <c r="K1229" s="89">
        <v>700000</v>
      </c>
      <c r="L1229" s="88">
        <f t="shared" si="179"/>
        <v>9367999</v>
      </c>
      <c r="M1229" s="177" t="s">
        <v>361</v>
      </c>
    </row>
    <row r="1230" spans="1:13" ht="28.5" customHeight="1">
      <c r="A1230" s="80"/>
      <c r="B1230" s="148">
        <v>1001727</v>
      </c>
      <c r="C1230" s="81"/>
      <c r="D1230" s="82"/>
      <c r="E1230" s="82"/>
      <c r="F1230" s="83"/>
      <c r="G1230" s="84"/>
      <c r="H1230" s="82"/>
      <c r="I1230" s="228"/>
      <c r="J1230" s="200">
        <v>40830</v>
      </c>
      <c r="K1230" s="89">
        <v>100000</v>
      </c>
      <c r="L1230" s="151">
        <f t="shared" si="179"/>
        <v>9467999</v>
      </c>
      <c r="M1230" s="201" t="s">
        <v>361</v>
      </c>
    </row>
    <row r="1231" spans="1:13" s="204" customFormat="1" ht="28.5" customHeight="1">
      <c r="A1231" s="80"/>
      <c r="B1231" s="148">
        <v>1001727</v>
      </c>
      <c r="C1231" s="81"/>
      <c r="D1231" s="82"/>
      <c r="E1231" s="82"/>
      <c r="F1231" s="83"/>
      <c r="G1231" s="84"/>
      <c r="H1231" s="82"/>
      <c r="I1231" s="228"/>
      <c r="J1231" s="192">
        <v>40863</v>
      </c>
      <c r="K1231" s="89">
        <v>200000</v>
      </c>
      <c r="L1231" s="88">
        <f>L1230+K1231</f>
        <v>9667999</v>
      </c>
      <c r="M1231" s="177" t="s">
        <v>361</v>
      </c>
    </row>
    <row r="1232" spans="1:13" ht="28.5" customHeight="1">
      <c r="A1232" s="144"/>
      <c r="B1232" s="238">
        <v>1001727</v>
      </c>
      <c r="C1232" s="209"/>
      <c r="D1232" s="211"/>
      <c r="E1232" s="195"/>
      <c r="F1232" s="107"/>
      <c r="G1232" s="103"/>
      <c r="H1232" s="82"/>
      <c r="I1232" s="228"/>
      <c r="J1232" s="192">
        <v>40892</v>
      </c>
      <c r="K1232" s="89">
        <v>1700000</v>
      </c>
      <c r="L1232" s="88">
        <f>L1231+K1232</f>
        <v>11367999</v>
      </c>
      <c r="M1232" s="177" t="s">
        <v>361</v>
      </c>
    </row>
    <row r="1233" spans="1:13" ht="28.5" customHeight="1">
      <c r="A1233" s="144"/>
      <c r="B1233" s="238">
        <v>1001727</v>
      </c>
      <c r="C1233" s="209"/>
      <c r="D1233" s="211"/>
      <c r="E1233" s="195"/>
      <c r="F1233" s="107"/>
      <c r="G1233" s="103"/>
      <c r="H1233" s="82"/>
      <c r="I1233" s="228"/>
      <c r="J1233" s="192">
        <v>41015</v>
      </c>
      <c r="K1233" s="89">
        <v>1600000</v>
      </c>
      <c r="L1233" s="88">
        <f>L1232+K1233</f>
        <v>12967999</v>
      </c>
      <c r="M1233" s="177" t="s">
        <v>361</v>
      </c>
    </row>
    <row r="1234" spans="1:13" ht="28.5" customHeight="1">
      <c r="A1234" s="213"/>
      <c r="B1234" s="238">
        <v>1001727</v>
      </c>
      <c r="C1234" s="81"/>
      <c r="D1234" s="82"/>
      <c r="E1234" s="82"/>
      <c r="F1234" s="83"/>
      <c r="G1234" s="84"/>
      <c r="H1234" s="82"/>
      <c r="I1234" s="228"/>
      <c r="J1234" s="192">
        <v>41045</v>
      </c>
      <c r="K1234" s="89">
        <v>40000</v>
      </c>
      <c r="L1234" s="88">
        <f>L1233+K1234</f>
        <v>13007999</v>
      </c>
      <c r="M1234" s="177" t="s">
        <v>361</v>
      </c>
    </row>
    <row r="1235" spans="1:13" ht="29.25" customHeight="1">
      <c r="A1235" s="218">
        <v>40436</v>
      </c>
      <c r="B1235" s="185" t="s">
        <v>477</v>
      </c>
      <c r="C1235" s="216" t="s">
        <v>376</v>
      </c>
      <c r="D1235" s="210" t="s">
        <v>128</v>
      </c>
      <c r="E1235" s="194" t="s">
        <v>12</v>
      </c>
      <c r="F1235" s="106" t="s">
        <v>149</v>
      </c>
      <c r="G1235" s="101">
        <v>0</v>
      </c>
      <c r="H1235" s="92" t="s">
        <v>72</v>
      </c>
      <c r="I1235" s="220">
        <v>9</v>
      </c>
      <c r="J1235" s="192">
        <v>40436</v>
      </c>
      <c r="K1235" s="87">
        <v>1000000</v>
      </c>
      <c r="L1235" s="88">
        <f>G1235+K1235</f>
        <v>1000000</v>
      </c>
      <c r="M1235" s="177" t="s">
        <v>361</v>
      </c>
    </row>
    <row r="1236" spans="1:13" ht="28.5" customHeight="1">
      <c r="A1236" s="80"/>
      <c r="B1236" s="150">
        <v>1001557</v>
      </c>
      <c r="C1236" s="81"/>
      <c r="D1236" s="82"/>
      <c r="E1236" s="82"/>
      <c r="F1236" s="83"/>
      <c r="G1236" s="84"/>
      <c r="H1236" s="82"/>
      <c r="I1236" s="228"/>
      <c r="J1236" s="191">
        <v>40451</v>
      </c>
      <c r="K1236" s="85">
        <v>450556</v>
      </c>
      <c r="L1236" s="86">
        <f t="shared" ref="L1236" si="180">L1235+K1236</f>
        <v>1450556</v>
      </c>
      <c r="M1236" s="181" t="s">
        <v>52</v>
      </c>
    </row>
    <row r="1237" spans="1:13" ht="28.5" customHeight="1">
      <c r="A1237" s="80"/>
      <c r="B1237" s="148">
        <v>1001557</v>
      </c>
      <c r="C1237" s="81"/>
      <c r="D1237" s="82"/>
      <c r="E1237" s="82"/>
      <c r="F1237" s="83"/>
      <c r="G1237" s="84"/>
      <c r="H1237" s="82"/>
      <c r="I1237" s="228"/>
      <c r="J1237" s="192">
        <v>40549</v>
      </c>
      <c r="K1237" s="89">
        <v>-2</v>
      </c>
      <c r="L1237" s="88">
        <f t="shared" ref="L1237:L1242" si="181">L1236+K1237</f>
        <v>1450554</v>
      </c>
      <c r="M1237" s="177" t="s">
        <v>52</v>
      </c>
    </row>
    <row r="1238" spans="1:13" ht="28.5" customHeight="1">
      <c r="A1238" s="80"/>
      <c r="B1238" s="148">
        <v>1001557</v>
      </c>
      <c r="C1238" s="81"/>
      <c r="D1238" s="82"/>
      <c r="E1238" s="82"/>
      <c r="F1238" s="83"/>
      <c r="G1238" s="84"/>
      <c r="H1238" s="82"/>
      <c r="I1238" s="228"/>
      <c r="J1238" s="192">
        <v>40590</v>
      </c>
      <c r="K1238" s="89">
        <v>3000000</v>
      </c>
      <c r="L1238" s="88">
        <f t="shared" si="181"/>
        <v>4450554</v>
      </c>
      <c r="M1238" s="177" t="s">
        <v>361</v>
      </c>
    </row>
    <row r="1239" spans="1:13" ht="28.5" customHeight="1">
      <c r="A1239" s="80"/>
      <c r="B1239" s="148">
        <v>1001557</v>
      </c>
      <c r="C1239" s="81"/>
      <c r="D1239" s="82"/>
      <c r="E1239" s="82"/>
      <c r="F1239" s="83"/>
      <c r="G1239" s="84"/>
      <c r="H1239" s="82"/>
      <c r="I1239" s="228"/>
      <c r="J1239" s="192">
        <v>40618</v>
      </c>
      <c r="K1239" s="89">
        <v>10200000</v>
      </c>
      <c r="L1239" s="88">
        <f t="shared" si="181"/>
        <v>14650554</v>
      </c>
      <c r="M1239" s="177" t="s">
        <v>361</v>
      </c>
    </row>
    <row r="1240" spans="1:13" ht="28.5" customHeight="1">
      <c r="A1240" s="80"/>
      <c r="B1240" s="148">
        <v>1001557</v>
      </c>
      <c r="C1240" s="81"/>
      <c r="D1240" s="82"/>
      <c r="E1240" s="82"/>
      <c r="F1240" s="83"/>
      <c r="G1240" s="84"/>
      <c r="H1240" s="82"/>
      <c r="I1240" s="228"/>
      <c r="J1240" s="192">
        <v>40632</v>
      </c>
      <c r="K1240" s="89">
        <v>-24</v>
      </c>
      <c r="L1240" s="88">
        <f t="shared" si="181"/>
        <v>14650530</v>
      </c>
      <c r="M1240" s="177" t="s">
        <v>504</v>
      </c>
    </row>
    <row r="1241" spans="1:13" ht="28.5" customHeight="1">
      <c r="A1241" s="80"/>
      <c r="B1241" s="148">
        <v>1001557</v>
      </c>
      <c r="C1241" s="81"/>
      <c r="D1241" s="82"/>
      <c r="E1241" s="82"/>
      <c r="F1241" s="83"/>
      <c r="G1241" s="84"/>
      <c r="H1241" s="82"/>
      <c r="I1241" s="228"/>
      <c r="J1241" s="192">
        <v>40723</v>
      </c>
      <c r="K1241" s="89">
        <v>-227</v>
      </c>
      <c r="L1241" s="88">
        <f t="shared" si="181"/>
        <v>14650303</v>
      </c>
      <c r="M1241" s="177" t="s">
        <v>504</v>
      </c>
    </row>
    <row r="1242" spans="1:13" ht="28.5" customHeight="1">
      <c r="A1242" s="80"/>
      <c r="B1242" s="148">
        <v>1001557</v>
      </c>
      <c r="C1242" s="81"/>
      <c r="D1242" s="82"/>
      <c r="E1242" s="82"/>
      <c r="F1242" s="83"/>
      <c r="G1242" s="84"/>
      <c r="H1242" s="82"/>
      <c r="I1242" s="228"/>
      <c r="J1242" s="192">
        <v>40738</v>
      </c>
      <c r="K1242" s="89">
        <v>12000000</v>
      </c>
      <c r="L1242" s="88">
        <f t="shared" si="181"/>
        <v>26650303</v>
      </c>
      <c r="M1242" s="177" t="s">
        <v>361</v>
      </c>
    </row>
    <row r="1243" spans="1:13" ht="28.5" customHeight="1">
      <c r="A1243" s="80"/>
      <c r="B1243" s="148">
        <v>1001557</v>
      </c>
      <c r="C1243" s="81"/>
      <c r="D1243" s="82"/>
      <c r="E1243" s="82"/>
      <c r="F1243" s="83"/>
      <c r="G1243" s="84"/>
      <c r="H1243" s="82"/>
      <c r="I1243" s="228"/>
      <c r="J1243" s="192">
        <v>40892</v>
      </c>
      <c r="K1243" s="89">
        <v>4100000</v>
      </c>
      <c r="L1243" s="88">
        <f>L1242+K1243</f>
        <v>30750303</v>
      </c>
      <c r="M1243" s="177" t="s">
        <v>361</v>
      </c>
    </row>
    <row r="1244" spans="1:13" ht="28.5" customHeight="1">
      <c r="A1244" s="80"/>
      <c r="B1244" s="148">
        <v>1001557</v>
      </c>
      <c r="C1244" s="81"/>
      <c r="D1244" s="82"/>
      <c r="E1244" s="82"/>
      <c r="F1244" s="83"/>
      <c r="G1244" s="84"/>
      <c r="H1244" s="82"/>
      <c r="I1244" s="228"/>
      <c r="J1244" s="192">
        <v>40921</v>
      </c>
      <c r="K1244" s="89">
        <v>900000</v>
      </c>
      <c r="L1244" s="88">
        <f>L1243+K1244</f>
        <v>31650303</v>
      </c>
      <c r="M1244" s="177" t="s">
        <v>361</v>
      </c>
    </row>
    <row r="1245" spans="1:13" ht="28.5" customHeight="1">
      <c r="A1245" s="80"/>
      <c r="B1245" s="148">
        <v>1001557</v>
      </c>
      <c r="C1245" s="81"/>
      <c r="D1245" s="82"/>
      <c r="E1245" s="82"/>
      <c r="F1245" s="83"/>
      <c r="G1245" s="84"/>
      <c r="H1245" s="82"/>
      <c r="I1245" s="228"/>
      <c r="J1245" s="192">
        <v>41015</v>
      </c>
      <c r="K1245" s="89">
        <v>300000</v>
      </c>
      <c r="L1245" s="88">
        <f>L1244+K1245</f>
        <v>31950303</v>
      </c>
      <c r="M1245" s="177" t="s">
        <v>361</v>
      </c>
    </row>
    <row r="1246" spans="1:13" ht="29.25" customHeight="1">
      <c r="A1246" s="218">
        <v>40436</v>
      </c>
      <c r="B1246" s="185" t="s">
        <v>378</v>
      </c>
      <c r="C1246" s="216" t="s">
        <v>176</v>
      </c>
      <c r="D1246" s="210" t="s">
        <v>99</v>
      </c>
      <c r="E1246" s="194" t="s">
        <v>12</v>
      </c>
      <c r="F1246" s="106" t="s">
        <v>149</v>
      </c>
      <c r="G1246" s="101">
        <v>400000</v>
      </c>
      <c r="H1246" s="92" t="s">
        <v>72</v>
      </c>
      <c r="I1246" s="220"/>
      <c r="J1246" s="192">
        <v>40451</v>
      </c>
      <c r="K1246" s="87">
        <v>180222</v>
      </c>
      <c r="L1246" s="88">
        <f>G1246+K1246</f>
        <v>580222</v>
      </c>
      <c r="M1246" s="177" t="s">
        <v>52</v>
      </c>
    </row>
    <row r="1247" spans="1:13" ht="29.25" customHeight="1">
      <c r="A1247" s="213"/>
      <c r="B1247" s="238">
        <v>1000879</v>
      </c>
      <c r="C1247" s="209"/>
      <c r="D1247" s="211"/>
      <c r="E1247" s="195"/>
      <c r="F1247" s="107"/>
      <c r="G1247" s="103"/>
      <c r="H1247" s="82"/>
      <c r="I1247" s="228"/>
      <c r="J1247" s="192">
        <v>40549</v>
      </c>
      <c r="K1247" s="89">
        <v>-1</v>
      </c>
      <c r="L1247" s="88">
        <f>L1246+K1247</f>
        <v>580221</v>
      </c>
      <c r="M1247" s="177" t="s">
        <v>52</v>
      </c>
    </row>
    <row r="1248" spans="1:13" ht="29.25" customHeight="1">
      <c r="A1248" s="213"/>
      <c r="B1248" s="238">
        <v>1000879</v>
      </c>
      <c r="C1248" s="209"/>
      <c r="D1248" s="211"/>
      <c r="E1248" s="195"/>
      <c r="F1248" s="107"/>
      <c r="G1248" s="103"/>
      <c r="H1248" s="82"/>
      <c r="I1248" s="228"/>
      <c r="J1248" s="192">
        <v>40632</v>
      </c>
      <c r="K1248" s="89">
        <v>-1</v>
      </c>
      <c r="L1248" s="88">
        <f>L1247+K1248</f>
        <v>580220</v>
      </c>
      <c r="M1248" s="177" t="s">
        <v>504</v>
      </c>
    </row>
    <row r="1249" spans="1:13" ht="28.5" customHeight="1">
      <c r="A1249" s="111"/>
      <c r="B1249" s="149">
        <v>1000879</v>
      </c>
      <c r="C1249" s="112"/>
      <c r="D1249" s="100"/>
      <c r="E1249" s="100"/>
      <c r="F1249" s="113"/>
      <c r="G1249" s="99"/>
      <c r="H1249" s="100"/>
      <c r="I1249" s="221"/>
      <c r="J1249" s="192">
        <v>40723</v>
      </c>
      <c r="K1249" s="89">
        <v>-8</v>
      </c>
      <c r="L1249" s="88">
        <f>L1248+K1249</f>
        <v>580212</v>
      </c>
      <c r="M1249" s="177" t="s">
        <v>504</v>
      </c>
    </row>
    <row r="1250" spans="1:13" ht="29.25" customHeight="1">
      <c r="A1250" s="218">
        <v>40445</v>
      </c>
      <c r="B1250" s="185" t="s">
        <v>397</v>
      </c>
      <c r="C1250" s="216" t="s">
        <v>194</v>
      </c>
      <c r="D1250" s="210" t="s">
        <v>100</v>
      </c>
      <c r="E1250" s="194" t="s">
        <v>12</v>
      </c>
      <c r="F1250" s="106" t="s">
        <v>149</v>
      </c>
      <c r="G1250" s="101">
        <v>100000</v>
      </c>
      <c r="H1250" s="92" t="s">
        <v>72</v>
      </c>
      <c r="I1250" s="220"/>
      <c r="J1250" s="192">
        <v>40451</v>
      </c>
      <c r="K1250" s="87">
        <v>45056</v>
      </c>
      <c r="L1250" s="88">
        <f>G1250+K1250</f>
        <v>145056</v>
      </c>
      <c r="M1250" s="177" t="s">
        <v>52</v>
      </c>
    </row>
    <row r="1251" spans="1:13" ht="28.5" customHeight="1">
      <c r="A1251" s="111"/>
      <c r="B1251" s="149">
        <v>1000704</v>
      </c>
      <c r="C1251" s="112"/>
      <c r="D1251" s="100"/>
      <c r="E1251" s="100"/>
      <c r="F1251" s="113"/>
      <c r="G1251" s="99"/>
      <c r="H1251" s="100"/>
      <c r="I1251" s="221"/>
      <c r="J1251" s="192">
        <v>40576</v>
      </c>
      <c r="K1251" s="89">
        <v>-145056</v>
      </c>
      <c r="L1251" s="88">
        <f>L1250+K1251</f>
        <v>0</v>
      </c>
      <c r="M1251" s="177" t="s">
        <v>182</v>
      </c>
    </row>
    <row r="1252" spans="1:13" ht="29.25" customHeight="1">
      <c r="A1252" s="218">
        <v>40445</v>
      </c>
      <c r="B1252" s="185" t="s">
        <v>398</v>
      </c>
      <c r="C1252" s="216" t="s">
        <v>399</v>
      </c>
      <c r="D1252" s="210" t="s">
        <v>99</v>
      </c>
      <c r="E1252" s="194" t="s">
        <v>12</v>
      </c>
      <c r="F1252" s="106" t="s">
        <v>149</v>
      </c>
      <c r="G1252" s="101">
        <v>1900000</v>
      </c>
      <c r="H1252" s="92" t="s">
        <v>72</v>
      </c>
      <c r="I1252" s="220"/>
      <c r="J1252" s="192">
        <v>40451</v>
      </c>
      <c r="K1252" s="87">
        <v>856056</v>
      </c>
      <c r="L1252" s="88">
        <f>G1252+K1252</f>
        <v>2756056</v>
      </c>
      <c r="M1252" s="177" t="s">
        <v>52</v>
      </c>
    </row>
    <row r="1253" spans="1:13" ht="28.5" customHeight="1">
      <c r="A1253" s="80"/>
      <c r="B1253" s="148">
        <v>10204</v>
      </c>
      <c r="C1253" s="81"/>
      <c r="D1253" s="82"/>
      <c r="E1253" s="82"/>
      <c r="F1253" s="83"/>
      <c r="G1253" s="84"/>
      <c r="H1253" s="82"/>
      <c r="I1253" s="228"/>
      <c r="J1253" s="192">
        <v>40549</v>
      </c>
      <c r="K1253" s="89">
        <v>-4</v>
      </c>
      <c r="L1253" s="88">
        <f>L1252+K1253</f>
        <v>2756052</v>
      </c>
      <c r="M1253" s="177" t="s">
        <v>52</v>
      </c>
    </row>
    <row r="1254" spans="1:13" ht="28.5" customHeight="1">
      <c r="A1254" s="111"/>
      <c r="B1254" s="148">
        <v>10204</v>
      </c>
      <c r="C1254" s="112"/>
      <c r="D1254" s="100"/>
      <c r="E1254" s="100"/>
      <c r="F1254" s="113"/>
      <c r="G1254" s="99"/>
      <c r="H1254" s="100"/>
      <c r="I1254" s="221"/>
      <c r="J1254" s="192">
        <v>40611</v>
      </c>
      <c r="K1254" s="89">
        <v>-2756052</v>
      </c>
      <c r="L1254" s="88">
        <f>L1253+K1254</f>
        <v>0</v>
      </c>
      <c r="M1254" s="177" t="s">
        <v>182</v>
      </c>
    </row>
    <row r="1255" spans="1:13" ht="29.25" customHeight="1">
      <c r="A1255" s="213">
        <v>40451</v>
      </c>
      <c r="B1255" s="185" t="s">
        <v>411</v>
      </c>
      <c r="C1255" s="216" t="s">
        <v>76</v>
      </c>
      <c r="D1255" s="210" t="s">
        <v>108</v>
      </c>
      <c r="E1255" s="194" t="s">
        <v>12</v>
      </c>
      <c r="F1255" s="106" t="s">
        <v>149</v>
      </c>
      <c r="G1255" s="101">
        <v>100000</v>
      </c>
      <c r="H1255" s="92" t="s">
        <v>72</v>
      </c>
      <c r="I1255" s="220"/>
      <c r="J1255" s="192">
        <v>40451</v>
      </c>
      <c r="K1255" s="123">
        <v>45056</v>
      </c>
      <c r="L1255" s="88">
        <f t="shared" ref="L1255:L1339" si="182">G1255+K1255</f>
        <v>145056</v>
      </c>
      <c r="M1255" s="177" t="s">
        <v>52</v>
      </c>
    </row>
    <row r="1256" spans="1:13" ht="29.25" customHeight="1">
      <c r="A1256" s="246"/>
      <c r="B1256" s="232">
        <v>1001220</v>
      </c>
      <c r="C1256" s="217"/>
      <c r="D1256" s="212"/>
      <c r="E1256" s="196"/>
      <c r="F1256" s="117"/>
      <c r="G1256" s="118"/>
      <c r="H1256" s="100"/>
      <c r="I1256" s="221"/>
      <c r="J1256" s="192">
        <v>40625</v>
      </c>
      <c r="K1256" s="123">
        <v>-145056</v>
      </c>
      <c r="L1256" s="88">
        <f>L1255+K1256</f>
        <v>0</v>
      </c>
      <c r="M1256" s="177" t="s">
        <v>182</v>
      </c>
    </row>
    <row r="1257" spans="1:13" ht="29.25" customHeight="1">
      <c r="A1257" s="213">
        <v>40451</v>
      </c>
      <c r="B1257" s="185" t="s">
        <v>412</v>
      </c>
      <c r="C1257" s="216" t="s">
        <v>413</v>
      </c>
      <c r="D1257" s="210" t="s">
        <v>119</v>
      </c>
      <c r="E1257" s="194" t="s">
        <v>12</v>
      </c>
      <c r="F1257" s="106" t="s">
        <v>149</v>
      </c>
      <c r="G1257" s="101">
        <v>100000</v>
      </c>
      <c r="H1257" s="92" t="s">
        <v>72</v>
      </c>
      <c r="I1257" s="220" t="s">
        <v>410</v>
      </c>
      <c r="J1257" s="192">
        <v>40451</v>
      </c>
      <c r="K1257" s="123">
        <v>45056</v>
      </c>
      <c r="L1257" s="88">
        <f t="shared" si="182"/>
        <v>145056</v>
      </c>
      <c r="M1257" s="177" t="s">
        <v>52</v>
      </c>
    </row>
    <row r="1258" spans="1:13" ht="29.25" customHeight="1">
      <c r="A1258" s="219"/>
      <c r="B1258" s="232">
        <v>1000478</v>
      </c>
      <c r="C1258" s="217"/>
      <c r="D1258" s="212"/>
      <c r="E1258" s="196"/>
      <c r="F1258" s="117"/>
      <c r="G1258" s="118"/>
      <c r="H1258" s="100"/>
      <c r="I1258" s="221"/>
      <c r="J1258" s="192">
        <v>40723</v>
      </c>
      <c r="K1258" s="123">
        <v>-1</v>
      </c>
      <c r="L1258" s="88">
        <f>L1257+K1258</f>
        <v>145055</v>
      </c>
      <c r="M1258" s="177" t="s">
        <v>504</v>
      </c>
    </row>
    <row r="1259" spans="1:13" ht="29.25" customHeight="1">
      <c r="A1259" s="213">
        <v>40451</v>
      </c>
      <c r="B1259" s="185" t="s">
        <v>414</v>
      </c>
      <c r="C1259" s="216" t="s">
        <v>415</v>
      </c>
      <c r="D1259" s="210" t="s">
        <v>147</v>
      </c>
      <c r="E1259" s="194" t="s">
        <v>12</v>
      </c>
      <c r="F1259" s="106" t="s">
        <v>149</v>
      </c>
      <c r="G1259" s="101">
        <v>100000</v>
      </c>
      <c r="H1259" s="92" t="s">
        <v>72</v>
      </c>
      <c r="I1259" s="220" t="s">
        <v>410</v>
      </c>
      <c r="J1259" s="192">
        <v>40451</v>
      </c>
      <c r="K1259" s="123">
        <v>45056</v>
      </c>
      <c r="L1259" s="88">
        <f t="shared" si="182"/>
        <v>145056</v>
      </c>
      <c r="M1259" s="177" t="s">
        <v>52</v>
      </c>
    </row>
    <row r="1260" spans="1:13" ht="29.25" customHeight="1">
      <c r="A1260" s="219"/>
      <c r="B1260" s="232">
        <v>1001726</v>
      </c>
      <c r="C1260" s="217"/>
      <c r="D1260" s="212"/>
      <c r="E1260" s="196"/>
      <c r="F1260" s="117"/>
      <c r="G1260" s="118"/>
      <c r="H1260" s="100"/>
      <c r="I1260" s="221"/>
      <c r="J1260" s="192">
        <v>40723</v>
      </c>
      <c r="K1260" s="123">
        <v>-1</v>
      </c>
      <c r="L1260" s="88">
        <f>L1259+K1260</f>
        <v>145055</v>
      </c>
      <c r="M1260" s="177" t="s">
        <v>504</v>
      </c>
    </row>
    <row r="1261" spans="1:13" ht="29.25" customHeight="1">
      <c r="A1261" s="218">
        <v>40451</v>
      </c>
      <c r="B1261" s="215" t="s">
        <v>416</v>
      </c>
      <c r="C1261" s="216" t="s">
        <v>58</v>
      </c>
      <c r="D1261" s="210" t="s">
        <v>59</v>
      </c>
      <c r="E1261" s="194" t="s">
        <v>12</v>
      </c>
      <c r="F1261" s="106" t="s">
        <v>149</v>
      </c>
      <c r="G1261" s="101">
        <v>1700000</v>
      </c>
      <c r="H1261" s="92" t="s">
        <v>72</v>
      </c>
      <c r="I1261" s="220" t="s">
        <v>417</v>
      </c>
      <c r="J1261" s="192">
        <v>40451</v>
      </c>
      <c r="K1261" s="123">
        <v>765945</v>
      </c>
      <c r="L1261" s="88">
        <f t="shared" si="182"/>
        <v>2465945</v>
      </c>
      <c r="M1261" s="177" t="s">
        <v>52</v>
      </c>
    </row>
    <row r="1262" spans="1:13" ht="29.25" customHeight="1">
      <c r="A1262" s="213"/>
      <c r="B1262" s="158">
        <v>1000509</v>
      </c>
      <c r="C1262" s="209"/>
      <c r="D1262" s="211"/>
      <c r="E1262" s="195"/>
      <c r="F1262" s="107"/>
      <c r="G1262" s="103"/>
      <c r="H1262" s="82"/>
      <c r="I1262" s="228"/>
      <c r="J1262" s="192">
        <v>40549</v>
      </c>
      <c r="K1262" s="89">
        <v>-3</v>
      </c>
      <c r="L1262" s="88">
        <f>L1261+K1262</f>
        <v>2465942</v>
      </c>
      <c r="M1262" s="177" t="s">
        <v>52</v>
      </c>
    </row>
    <row r="1263" spans="1:13" ht="29.25" customHeight="1">
      <c r="A1263" s="213"/>
      <c r="B1263" s="158">
        <v>1000509</v>
      </c>
      <c r="C1263" s="209"/>
      <c r="D1263" s="211"/>
      <c r="E1263" s="195"/>
      <c r="F1263" s="107"/>
      <c r="G1263" s="103"/>
      <c r="H1263" s="82"/>
      <c r="I1263" s="228"/>
      <c r="J1263" s="192">
        <v>40632</v>
      </c>
      <c r="K1263" s="89">
        <v>-4</v>
      </c>
      <c r="L1263" s="88">
        <f>L1262+K1263</f>
        <v>2465938</v>
      </c>
      <c r="M1263" s="177" t="s">
        <v>504</v>
      </c>
    </row>
    <row r="1264" spans="1:13" ht="28.5" customHeight="1">
      <c r="A1264" s="111"/>
      <c r="B1264" s="159">
        <v>1000509</v>
      </c>
      <c r="C1264" s="112"/>
      <c r="D1264" s="100"/>
      <c r="E1264" s="100"/>
      <c r="F1264" s="113"/>
      <c r="G1264" s="99"/>
      <c r="H1264" s="100"/>
      <c r="I1264" s="221"/>
      <c r="J1264" s="192">
        <v>40723</v>
      </c>
      <c r="K1264" s="89">
        <v>-36</v>
      </c>
      <c r="L1264" s="88">
        <f>L1263+K1264</f>
        <v>2465902</v>
      </c>
      <c r="M1264" s="177" t="s">
        <v>504</v>
      </c>
    </row>
    <row r="1265" spans="1:13" ht="29.25" customHeight="1">
      <c r="A1265" s="213">
        <v>40451</v>
      </c>
      <c r="B1265" s="186" t="s">
        <v>418</v>
      </c>
      <c r="C1265" s="209" t="s">
        <v>24</v>
      </c>
      <c r="D1265" s="211" t="s">
        <v>121</v>
      </c>
      <c r="E1265" s="195" t="s">
        <v>12</v>
      </c>
      <c r="F1265" s="107" t="s">
        <v>149</v>
      </c>
      <c r="G1265" s="103">
        <v>100000</v>
      </c>
      <c r="H1265" s="82" t="s">
        <v>72</v>
      </c>
      <c r="I1265" s="228" t="s">
        <v>410</v>
      </c>
      <c r="J1265" s="192">
        <v>40451</v>
      </c>
      <c r="K1265" s="124">
        <v>45056</v>
      </c>
      <c r="L1265" s="88">
        <f t="shared" si="182"/>
        <v>145056</v>
      </c>
      <c r="M1265" s="177" t="s">
        <v>52</v>
      </c>
    </row>
    <row r="1266" spans="1:13" ht="29.25" customHeight="1">
      <c r="A1266" s="219"/>
      <c r="B1266" s="232">
        <v>1001930</v>
      </c>
      <c r="C1266" s="217"/>
      <c r="D1266" s="212"/>
      <c r="E1266" s="196"/>
      <c r="F1266" s="117"/>
      <c r="G1266" s="118"/>
      <c r="H1266" s="100"/>
      <c r="I1266" s="221"/>
      <c r="J1266" s="192">
        <v>40723</v>
      </c>
      <c r="K1266" s="124">
        <v>-1</v>
      </c>
      <c r="L1266" s="88">
        <f>L1265+K1266</f>
        <v>145055</v>
      </c>
      <c r="M1266" s="177" t="s">
        <v>504</v>
      </c>
    </row>
    <row r="1267" spans="1:13" ht="29.25" customHeight="1">
      <c r="A1267" s="218">
        <v>40445</v>
      </c>
      <c r="B1267" s="185" t="s">
        <v>419</v>
      </c>
      <c r="C1267" s="216" t="s">
        <v>420</v>
      </c>
      <c r="D1267" s="210" t="s">
        <v>99</v>
      </c>
      <c r="E1267" s="194" t="s">
        <v>12</v>
      </c>
      <c r="F1267" s="106" t="s">
        <v>149</v>
      </c>
      <c r="G1267" s="101">
        <v>800000</v>
      </c>
      <c r="H1267" s="92" t="s">
        <v>72</v>
      </c>
      <c r="I1267" s="220"/>
      <c r="J1267" s="192">
        <v>40451</v>
      </c>
      <c r="K1267" s="123">
        <v>360445</v>
      </c>
      <c r="L1267" s="88">
        <f t="shared" si="182"/>
        <v>1160445</v>
      </c>
      <c r="M1267" s="177" t="s">
        <v>52</v>
      </c>
    </row>
    <row r="1268" spans="1:13" ht="28.5" customHeight="1">
      <c r="A1268" s="80"/>
      <c r="B1268" s="148">
        <v>1001848</v>
      </c>
      <c r="C1268" s="81"/>
      <c r="D1268" s="82"/>
      <c r="E1268" s="82"/>
      <c r="F1268" s="83"/>
      <c r="G1268" s="84"/>
      <c r="H1268" s="82"/>
      <c r="I1268" s="228"/>
      <c r="J1268" s="192">
        <v>40549</v>
      </c>
      <c r="K1268" s="89">
        <v>-2</v>
      </c>
      <c r="L1268" s="88">
        <f>L1267+K1268</f>
        <v>1160443</v>
      </c>
      <c r="M1268" s="177" t="s">
        <v>52</v>
      </c>
    </row>
    <row r="1269" spans="1:13" ht="28.5" customHeight="1">
      <c r="A1269" s="111"/>
      <c r="B1269" s="149">
        <v>1001848</v>
      </c>
      <c r="C1269" s="112"/>
      <c r="D1269" s="100"/>
      <c r="E1269" s="100"/>
      <c r="F1269" s="113"/>
      <c r="G1269" s="99"/>
      <c r="H1269" s="100"/>
      <c r="I1269" s="235"/>
      <c r="J1269" s="192">
        <v>40625</v>
      </c>
      <c r="K1269" s="89">
        <v>-1160443</v>
      </c>
      <c r="L1269" s="88">
        <f>L1268+K1269</f>
        <v>0</v>
      </c>
      <c r="M1269" s="177" t="s">
        <v>182</v>
      </c>
    </row>
    <row r="1270" spans="1:13" ht="29.25" customHeight="1">
      <c r="A1270" s="213">
        <v>40451</v>
      </c>
      <c r="B1270" s="186" t="s">
        <v>421</v>
      </c>
      <c r="C1270" s="209" t="s">
        <v>422</v>
      </c>
      <c r="D1270" s="211" t="s">
        <v>121</v>
      </c>
      <c r="E1270" s="195" t="s">
        <v>12</v>
      </c>
      <c r="F1270" s="107" t="s">
        <v>149</v>
      </c>
      <c r="G1270" s="103">
        <v>2000000</v>
      </c>
      <c r="H1270" s="82" t="s">
        <v>72</v>
      </c>
      <c r="I1270" s="228">
        <v>6</v>
      </c>
      <c r="J1270" s="192">
        <v>40451</v>
      </c>
      <c r="K1270" s="123">
        <v>901112</v>
      </c>
      <c r="L1270" s="88">
        <f t="shared" si="182"/>
        <v>2901112</v>
      </c>
      <c r="M1270" s="177" t="s">
        <v>52</v>
      </c>
    </row>
    <row r="1271" spans="1:13" ht="29.25" customHeight="1">
      <c r="A1271" s="213"/>
      <c r="B1271" s="238">
        <v>8</v>
      </c>
      <c r="C1271" s="209"/>
      <c r="D1271" s="211"/>
      <c r="E1271" s="195"/>
      <c r="F1271" s="107"/>
      <c r="G1271" s="103"/>
      <c r="H1271" s="82"/>
      <c r="I1271" s="228"/>
      <c r="J1271" s="192">
        <v>40549</v>
      </c>
      <c r="K1271" s="89">
        <v>-4</v>
      </c>
      <c r="L1271" s="88">
        <f>L1270+K1271</f>
        <v>2901108</v>
      </c>
      <c r="M1271" s="177" t="s">
        <v>52</v>
      </c>
    </row>
    <row r="1272" spans="1:13" ht="29.25" customHeight="1">
      <c r="A1272" s="213"/>
      <c r="B1272" s="238">
        <v>8</v>
      </c>
      <c r="C1272" s="209"/>
      <c r="D1272" s="211"/>
      <c r="E1272" s="195"/>
      <c r="F1272" s="107"/>
      <c r="G1272" s="103"/>
      <c r="H1272" s="82"/>
      <c r="I1272" s="228"/>
      <c r="J1272" s="192">
        <v>40632</v>
      </c>
      <c r="K1272" s="89">
        <v>-5</v>
      </c>
      <c r="L1272" s="88">
        <f>L1271+K1272</f>
        <v>2901103</v>
      </c>
      <c r="M1272" s="177" t="s">
        <v>504</v>
      </c>
    </row>
    <row r="1273" spans="1:13" ht="28.5" customHeight="1">
      <c r="A1273" s="111"/>
      <c r="B1273" s="149">
        <v>8</v>
      </c>
      <c r="C1273" s="112"/>
      <c r="D1273" s="100"/>
      <c r="E1273" s="100"/>
      <c r="F1273" s="113"/>
      <c r="G1273" s="99"/>
      <c r="H1273" s="100"/>
      <c r="I1273" s="221"/>
      <c r="J1273" s="192">
        <v>40723</v>
      </c>
      <c r="K1273" s="89">
        <v>-48</v>
      </c>
      <c r="L1273" s="88">
        <f>L1272+K1273</f>
        <v>2901055</v>
      </c>
      <c r="M1273" s="177" t="s">
        <v>504</v>
      </c>
    </row>
    <row r="1274" spans="1:13" ht="29.25" customHeight="1">
      <c r="A1274" s="218">
        <v>40451</v>
      </c>
      <c r="B1274" s="185" t="s">
        <v>423</v>
      </c>
      <c r="C1274" s="216" t="s">
        <v>424</v>
      </c>
      <c r="D1274" s="210" t="s">
        <v>117</v>
      </c>
      <c r="E1274" s="194" t="s">
        <v>12</v>
      </c>
      <c r="F1274" s="106" t="s">
        <v>149</v>
      </c>
      <c r="G1274" s="101">
        <v>100000</v>
      </c>
      <c r="H1274" s="92" t="s">
        <v>72</v>
      </c>
      <c r="I1274" s="220" t="s">
        <v>410</v>
      </c>
      <c r="J1274" s="192">
        <v>40451</v>
      </c>
      <c r="K1274" s="123">
        <v>45056</v>
      </c>
      <c r="L1274" s="88">
        <f t="shared" si="182"/>
        <v>145056</v>
      </c>
      <c r="M1274" s="177" t="s">
        <v>52</v>
      </c>
    </row>
    <row r="1275" spans="1:13" ht="29.25" customHeight="1">
      <c r="A1275" s="219"/>
      <c r="B1275" s="232">
        <v>10616</v>
      </c>
      <c r="C1275" s="217"/>
      <c r="D1275" s="212"/>
      <c r="E1275" s="196"/>
      <c r="F1275" s="117"/>
      <c r="G1275" s="118"/>
      <c r="H1275" s="100"/>
      <c r="I1275" s="221"/>
      <c r="J1275" s="192">
        <v>40723</v>
      </c>
      <c r="K1275" s="123">
        <v>-1</v>
      </c>
      <c r="L1275" s="88">
        <f>L1274+K1275</f>
        <v>145055</v>
      </c>
      <c r="M1275" s="177" t="s">
        <v>504</v>
      </c>
    </row>
    <row r="1276" spans="1:13" ht="29.25" customHeight="1">
      <c r="A1276" s="213">
        <v>40451</v>
      </c>
      <c r="B1276" s="185" t="s">
        <v>425</v>
      </c>
      <c r="C1276" s="216" t="s">
        <v>426</v>
      </c>
      <c r="D1276" s="210" t="s">
        <v>121</v>
      </c>
      <c r="E1276" s="194" t="s">
        <v>12</v>
      </c>
      <c r="F1276" s="106" t="s">
        <v>149</v>
      </c>
      <c r="G1276" s="101">
        <v>100000</v>
      </c>
      <c r="H1276" s="92" t="s">
        <v>72</v>
      </c>
      <c r="I1276" s="220" t="s">
        <v>410</v>
      </c>
      <c r="J1276" s="192">
        <v>40451</v>
      </c>
      <c r="K1276" s="123">
        <v>45056</v>
      </c>
      <c r="L1276" s="88">
        <f t="shared" si="182"/>
        <v>145056</v>
      </c>
      <c r="M1276" s="177" t="s">
        <v>52</v>
      </c>
    </row>
    <row r="1277" spans="1:13" ht="29.25" customHeight="1">
      <c r="A1277" s="219"/>
      <c r="B1277" s="232">
        <v>10364</v>
      </c>
      <c r="C1277" s="217"/>
      <c r="D1277" s="212"/>
      <c r="E1277" s="196"/>
      <c r="F1277" s="117"/>
      <c r="G1277" s="118"/>
      <c r="H1277" s="100"/>
      <c r="I1277" s="221"/>
      <c r="J1277" s="192">
        <v>40723</v>
      </c>
      <c r="K1277" s="123">
        <v>-1</v>
      </c>
      <c r="L1277" s="88">
        <f>L1276+K1277</f>
        <v>145055</v>
      </c>
      <c r="M1277" s="177" t="s">
        <v>504</v>
      </c>
    </row>
    <row r="1278" spans="1:13" ht="29.25" customHeight="1">
      <c r="A1278" s="218">
        <v>40451</v>
      </c>
      <c r="B1278" s="215" t="s">
        <v>427</v>
      </c>
      <c r="C1278" s="216" t="s">
        <v>428</v>
      </c>
      <c r="D1278" s="210" t="s">
        <v>100</v>
      </c>
      <c r="E1278" s="194" t="s">
        <v>12</v>
      </c>
      <c r="F1278" s="106" t="s">
        <v>149</v>
      </c>
      <c r="G1278" s="101">
        <v>100000</v>
      </c>
      <c r="H1278" s="92" t="s">
        <v>72</v>
      </c>
      <c r="I1278" s="220" t="s">
        <v>410</v>
      </c>
      <c r="J1278" s="192">
        <v>40451</v>
      </c>
      <c r="K1278" s="123">
        <v>45056</v>
      </c>
      <c r="L1278" s="88">
        <f t="shared" si="182"/>
        <v>145056</v>
      </c>
      <c r="M1278" s="177" t="s">
        <v>52</v>
      </c>
    </row>
    <row r="1279" spans="1:13" ht="29.25" customHeight="1">
      <c r="A1279" s="219"/>
      <c r="B1279" s="243">
        <v>10253</v>
      </c>
      <c r="C1279" s="217"/>
      <c r="D1279" s="212"/>
      <c r="E1279" s="196"/>
      <c r="F1279" s="117"/>
      <c r="G1279" s="118"/>
      <c r="H1279" s="100"/>
      <c r="I1279" s="221"/>
      <c r="J1279" s="192">
        <v>40723</v>
      </c>
      <c r="K1279" s="123">
        <v>-1</v>
      </c>
      <c r="L1279" s="88">
        <f>L1278+K1279</f>
        <v>145055</v>
      </c>
      <c r="M1279" s="177" t="s">
        <v>504</v>
      </c>
    </row>
    <row r="1280" spans="1:13" ht="29.25" customHeight="1">
      <c r="A1280" s="213">
        <v>40451</v>
      </c>
      <c r="B1280" s="186" t="s">
        <v>429</v>
      </c>
      <c r="C1280" s="209" t="s">
        <v>430</v>
      </c>
      <c r="D1280" s="211" t="s">
        <v>135</v>
      </c>
      <c r="E1280" s="195" t="s">
        <v>12</v>
      </c>
      <c r="F1280" s="107" t="s">
        <v>149</v>
      </c>
      <c r="G1280" s="103">
        <v>400000</v>
      </c>
      <c r="H1280" s="82" t="s">
        <v>72</v>
      </c>
      <c r="I1280" s="228"/>
      <c r="J1280" s="192">
        <v>40451</v>
      </c>
      <c r="K1280" s="123">
        <v>180222</v>
      </c>
      <c r="L1280" s="88">
        <f t="shared" si="182"/>
        <v>580222</v>
      </c>
      <c r="M1280" s="177" t="s">
        <v>52</v>
      </c>
    </row>
    <row r="1281" spans="1:13" ht="28.5" customHeight="1">
      <c r="A1281" s="80"/>
      <c r="B1281" s="148">
        <v>1000487</v>
      </c>
      <c r="C1281" s="81"/>
      <c r="D1281" s="82"/>
      <c r="E1281" s="82"/>
      <c r="F1281" s="83"/>
      <c r="G1281" s="84"/>
      <c r="H1281" s="82"/>
      <c r="I1281" s="228"/>
      <c r="J1281" s="192">
        <v>40549</v>
      </c>
      <c r="K1281" s="89">
        <v>-1</v>
      </c>
      <c r="L1281" s="88">
        <f>L1280+K1281</f>
        <v>580221</v>
      </c>
      <c r="M1281" s="177" t="s">
        <v>52</v>
      </c>
    </row>
    <row r="1282" spans="1:13" ht="28.5" customHeight="1">
      <c r="A1282" s="80"/>
      <c r="B1282" s="148">
        <v>1000487</v>
      </c>
      <c r="C1282" s="81"/>
      <c r="D1282" s="82"/>
      <c r="E1282" s="82"/>
      <c r="F1282" s="83"/>
      <c r="G1282" s="84"/>
      <c r="H1282" s="82"/>
      <c r="I1282" s="228"/>
      <c r="J1282" s="192">
        <v>40625</v>
      </c>
      <c r="K1282" s="89">
        <v>-580221</v>
      </c>
      <c r="L1282" s="88">
        <f>L1281+K1282</f>
        <v>0</v>
      </c>
      <c r="M1282" s="177" t="s">
        <v>182</v>
      </c>
    </row>
    <row r="1283" spans="1:13" ht="29.25" customHeight="1">
      <c r="A1283" s="218">
        <v>40451</v>
      </c>
      <c r="B1283" s="185" t="s">
        <v>431</v>
      </c>
      <c r="C1283" s="216" t="s">
        <v>74</v>
      </c>
      <c r="D1283" s="210" t="s">
        <v>66</v>
      </c>
      <c r="E1283" s="194" t="s">
        <v>12</v>
      </c>
      <c r="F1283" s="106" t="s">
        <v>149</v>
      </c>
      <c r="G1283" s="101">
        <v>800000</v>
      </c>
      <c r="H1283" s="92" t="s">
        <v>72</v>
      </c>
      <c r="I1283" s="220" t="s">
        <v>432</v>
      </c>
      <c r="J1283" s="192">
        <v>40451</v>
      </c>
      <c r="K1283" s="123">
        <v>360445</v>
      </c>
      <c r="L1283" s="88">
        <f t="shared" si="182"/>
        <v>1160445</v>
      </c>
      <c r="M1283" s="177" t="s">
        <v>52</v>
      </c>
    </row>
    <row r="1284" spans="1:13" ht="29.25" customHeight="1">
      <c r="A1284" s="213"/>
      <c r="B1284" s="238">
        <v>10228</v>
      </c>
      <c r="C1284" s="209"/>
      <c r="D1284" s="211"/>
      <c r="E1284" s="195"/>
      <c r="F1284" s="107"/>
      <c r="G1284" s="103"/>
      <c r="H1284" s="82"/>
      <c r="I1284" s="228"/>
      <c r="J1284" s="192">
        <v>40549</v>
      </c>
      <c r="K1284" s="89">
        <v>-2</v>
      </c>
      <c r="L1284" s="88">
        <f>L1283+K1284</f>
        <v>1160443</v>
      </c>
      <c r="M1284" s="177" t="s">
        <v>52</v>
      </c>
    </row>
    <row r="1285" spans="1:13" ht="29.25" customHeight="1">
      <c r="A1285" s="213"/>
      <c r="B1285" s="238">
        <v>10228</v>
      </c>
      <c r="C1285" s="209"/>
      <c r="D1285" s="211"/>
      <c r="E1285" s="195"/>
      <c r="F1285" s="107"/>
      <c r="G1285" s="103"/>
      <c r="H1285" s="82"/>
      <c r="I1285" s="228"/>
      <c r="J1285" s="192">
        <v>40632</v>
      </c>
      <c r="K1285" s="89">
        <v>-2</v>
      </c>
      <c r="L1285" s="88">
        <f>L1284+K1285</f>
        <v>1160441</v>
      </c>
      <c r="M1285" s="177" t="s">
        <v>504</v>
      </c>
    </row>
    <row r="1286" spans="1:13" ht="28.5" customHeight="1">
      <c r="A1286" s="111"/>
      <c r="B1286" s="149">
        <v>10228</v>
      </c>
      <c r="C1286" s="112"/>
      <c r="D1286" s="100"/>
      <c r="E1286" s="100"/>
      <c r="F1286" s="113"/>
      <c r="G1286" s="99"/>
      <c r="H1286" s="100"/>
      <c r="I1286" s="221"/>
      <c r="J1286" s="192">
        <v>40723</v>
      </c>
      <c r="K1286" s="89">
        <v>-18</v>
      </c>
      <c r="L1286" s="88">
        <f>L1285+K1286</f>
        <v>1160423</v>
      </c>
      <c r="M1286" s="177" t="s">
        <v>504</v>
      </c>
    </row>
    <row r="1287" spans="1:13" ht="29.25" customHeight="1">
      <c r="A1287" s="218">
        <v>40451</v>
      </c>
      <c r="B1287" s="185" t="s">
        <v>433</v>
      </c>
      <c r="C1287" s="209" t="s">
        <v>430</v>
      </c>
      <c r="D1287" s="211" t="s">
        <v>135</v>
      </c>
      <c r="E1287" s="194" t="s">
        <v>12</v>
      </c>
      <c r="F1287" s="106" t="s">
        <v>149</v>
      </c>
      <c r="G1287" s="101">
        <v>1700000</v>
      </c>
      <c r="H1287" s="92" t="s">
        <v>72</v>
      </c>
      <c r="I1287" s="220">
        <v>4</v>
      </c>
      <c r="J1287" s="192">
        <v>40451</v>
      </c>
      <c r="K1287" s="123">
        <v>765945</v>
      </c>
      <c r="L1287" s="88">
        <f t="shared" si="182"/>
        <v>2465945</v>
      </c>
      <c r="M1287" s="177" t="s">
        <v>52</v>
      </c>
    </row>
    <row r="1288" spans="1:13" ht="29.25" customHeight="1">
      <c r="A1288" s="213"/>
      <c r="B1288" s="238">
        <v>1000773</v>
      </c>
      <c r="C1288" s="209"/>
      <c r="D1288" s="211"/>
      <c r="E1288" s="195"/>
      <c r="F1288" s="107"/>
      <c r="G1288" s="103"/>
      <c r="H1288" s="82"/>
      <c r="I1288" s="228"/>
      <c r="J1288" s="192">
        <v>40549</v>
      </c>
      <c r="K1288" s="89">
        <v>-4</v>
      </c>
      <c r="L1288" s="88">
        <f>L1287+K1288</f>
        <v>2465941</v>
      </c>
      <c r="M1288" s="177" t="s">
        <v>52</v>
      </c>
    </row>
    <row r="1289" spans="1:13" ht="29.25" customHeight="1">
      <c r="A1289" s="213"/>
      <c r="B1289" s="238">
        <v>1000773</v>
      </c>
      <c r="C1289" s="209"/>
      <c r="D1289" s="211"/>
      <c r="E1289" s="195"/>
      <c r="F1289" s="107"/>
      <c r="G1289" s="103"/>
      <c r="H1289" s="82"/>
      <c r="I1289" s="228"/>
      <c r="J1289" s="192">
        <v>40632</v>
      </c>
      <c r="K1289" s="89">
        <v>-4</v>
      </c>
      <c r="L1289" s="88">
        <f>L1288+K1289</f>
        <v>2465937</v>
      </c>
      <c r="M1289" s="177" t="s">
        <v>504</v>
      </c>
    </row>
    <row r="1290" spans="1:13" ht="28.5" customHeight="1">
      <c r="A1290" s="80"/>
      <c r="B1290" s="148">
        <v>1000773</v>
      </c>
      <c r="C1290" s="81"/>
      <c r="D1290" s="82"/>
      <c r="E1290" s="82"/>
      <c r="F1290" s="83"/>
      <c r="G1290" s="84"/>
      <c r="H1290" s="82"/>
      <c r="I1290" s="228"/>
      <c r="J1290" s="192">
        <v>40723</v>
      </c>
      <c r="K1290" s="89">
        <v>-40</v>
      </c>
      <c r="L1290" s="88">
        <f>L1289+K1290</f>
        <v>2465897</v>
      </c>
      <c r="M1290" s="177" t="s">
        <v>504</v>
      </c>
    </row>
    <row r="1291" spans="1:13" ht="29.25" customHeight="1">
      <c r="A1291" s="218">
        <v>40451</v>
      </c>
      <c r="B1291" s="185" t="s">
        <v>434</v>
      </c>
      <c r="C1291" s="216" t="s">
        <v>168</v>
      </c>
      <c r="D1291" s="210" t="s">
        <v>128</v>
      </c>
      <c r="E1291" s="194" t="s">
        <v>12</v>
      </c>
      <c r="F1291" s="106" t="s">
        <v>149</v>
      </c>
      <c r="G1291" s="101">
        <v>100000</v>
      </c>
      <c r="H1291" s="92" t="s">
        <v>72</v>
      </c>
      <c r="I1291" s="220" t="s">
        <v>410</v>
      </c>
      <c r="J1291" s="192">
        <v>40451</v>
      </c>
      <c r="K1291" s="123">
        <v>45056</v>
      </c>
      <c r="L1291" s="88">
        <f t="shared" si="182"/>
        <v>145056</v>
      </c>
      <c r="M1291" s="177" t="s">
        <v>52</v>
      </c>
    </row>
    <row r="1292" spans="1:13" ht="29.25" customHeight="1">
      <c r="A1292" s="219"/>
      <c r="B1292" s="232">
        <v>1001744</v>
      </c>
      <c r="C1292" s="217"/>
      <c r="D1292" s="212"/>
      <c r="E1292" s="196"/>
      <c r="F1292" s="117"/>
      <c r="G1292" s="118"/>
      <c r="H1292" s="100"/>
      <c r="I1292" s="221"/>
      <c r="J1292" s="200">
        <v>40723</v>
      </c>
      <c r="K1292" s="123">
        <v>-1</v>
      </c>
      <c r="L1292" s="88">
        <f>L1291+K1292</f>
        <v>145055</v>
      </c>
      <c r="M1292" s="177" t="s">
        <v>504</v>
      </c>
    </row>
    <row r="1293" spans="1:13" ht="29.25" customHeight="1">
      <c r="A1293" s="218">
        <v>40451</v>
      </c>
      <c r="B1293" s="215" t="s">
        <v>435</v>
      </c>
      <c r="C1293" s="216" t="s">
        <v>436</v>
      </c>
      <c r="D1293" s="210" t="s">
        <v>230</v>
      </c>
      <c r="E1293" s="194" t="s">
        <v>12</v>
      </c>
      <c r="F1293" s="106" t="s">
        <v>149</v>
      </c>
      <c r="G1293" s="101">
        <v>100000</v>
      </c>
      <c r="H1293" s="92" t="s">
        <v>72</v>
      </c>
      <c r="I1293" s="220"/>
      <c r="J1293" s="200">
        <v>40451</v>
      </c>
      <c r="K1293" s="123">
        <v>45056</v>
      </c>
      <c r="L1293" s="88">
        <f t="shared" si="182"/>
        <v>145056</v>
      </c>
      <c r="M1293" s="177" t="s">
        <v>52</v>
      </c>
    </row>
    <row r="1294" spans="1:13" ht="29.25" customHeight="1">
      <c r="A1294" s="247"/>
      <c r="B1294" s="248">
        <v>1001637</v>
      </c>
      <c r="C1294" s="217"/>
      <c r="D1294" s="249"/>
      <c r="E1294" s="250"/>
      <c r="F1294" s="251"/>
      <c r="G1294" s="252"/>
      <c r="H1294" s="253"/>
      <c r="I1294" s="254"/>
      <c r="J1294" s="230">
        <v>40625</v>
      </c>
      <c r="K1294" s="255">
        <v>-145056</v>
      </c>
      <c r="L1294" s="88">
        <f>L1293+K1294</f>
        <v>0</v>
      </c>
      <c r="M1294" s="177" t="s">
        <v>182</v>
      </c>
    </row>
    <row r="1295" spans="1:13" ht="29.25" customHeight="1">
      <c r="A1295" s="213">
        <v>40451</v>
      </c>
      <c r="B1295" s="186" t="s">
        <v>437</v>
      </c>
      <c r="C1295" s="209" t="s">
        <v>171</v>
      </c>
      <c r="D1295" s="211" t="s">
        <v>117</v>
      </c>
      <c r="E1295" s="195" t="s">
        <v>12</v>
      </c>
      <c r="F1295" s="107" t="s">
        <v>149</v>
      </c>
      <c r="G1295" s="103">
        <v>100000</v>
      </c>
      <c r="H1295" s="82" t="s">
        <v>72</v>
      </c>
      <c r="I1295" s="228" t="s">
        <v>410</v>
      </c>
      <c r="J1295" s="191">
        <v>40451</v>
      </c>
      <c r="K1295" s="123">
        <v>45056</v>
      </c>
      <c r="L1295" s="88">
        <f t="shared" si="182"/>
        <v>145056</v>
      </c>
      <c r="M1295" s="177" t="s">
        <v>52</v>
      </c>
    </row>
    <row r="1296" spans="1:13" ht="29.25" customHeight="1">
      <c r="A1296" s="219"/>
      <c r="B1296" s="232">
        <v>10350</v>
      </c>
      <c r="C1296" s="217"/>
      <c r="D1296" s="212"/>
      <c r="E1296" s="196"/>
      <c r="F1296" s="117"/>
      <c r="G1296" s="118"/>
      <c r="H1296" s="100"/>
      <c r="I1296" s="221"/>
      <c r="J1296" s="191">
        <v>40723</v>
      </c>
      <c r="K1296" s="123">
        <v>-1</v>
      </c>
      <c r="L1296" s="88">
        <f>L1295+K1296</f>
        <v>145055</v>
      </c>
      <c r="M1296" s="177" t="s">
        <v>504</v>
      </c>
    </row>
    <row r="1297" spans="1:13" ht="29.25" customHeight="1">
      <c r="A1297" s="218">
        <v>40445</v>
      </c>
      <c r="B1297" s="185" t="s">
        <v>438</v>
      </c>
      <c r="C1297" s="216" t="s">
        <v>83</v>
      </c>
      <c r="D1297" s="210" t="s">
        <v>107</v>
      </c>
      <c r="E1297" s="194" t="s">
        <v>12</v>
      </c>
      <c r="F1297" s="106" t="s">
        <v>149</v>
      </c>
      <c r="G1297" s="101">
        <v>300000</v>
      </c>
      <c r="H1297" s="92" t="s">
        <v>72</v>
      </c>
      <c r="I1297" s="220" t="s">
        <v>410</v>
      </c>
      <c r="J1297" s="192">
        <v>40451</v>
      </c>
      <c r="K1297" s="123">
        <v>135167</v>
      </c>
      <c r="L1297" s="88">
        <f t="shared" si="182"/>
        <v>435167</v>
      </c>
      <c r="M1297" s="177" t="s">
        <v>52</v>
      </c>
    </row>
    <row r="1298" spans="1:13" ht="29.25" customHeight="1">
      <c r="A1298" s="213"/>
      <c r="B1298" s="238">
        <v>1000492</v>
      </c>
      <c r="C1298" s="209"/>
      <c r="D1298" s="211"/>
      <c r="E1298" s="195"/>
      <c r="F1298" s="107"/>
      <c r="G1298" s="103"/>
      <c r="H1298" s="82"/>
      <c r="I1298" s="228"/>
      <c r="J1298" s="192">
        <v>40549</v>
      </c>
      <c r="K1298" s="89">
        <v>-1</v>
      </c>
      <c r="L1298" s="88">
        <f>L1297+K1298</f>
        <v>435166</v>
      </c>
      <c r="M1298" s="177" t="s">
        <v>52</v>
      </c>
    </row>
    <row r="1299" spans="1:13" ht="29.25" customHeight="1">
      <c r="A1299" s="213"/>
      <c r="B1299" s="238">
        <v>1000492</v>
      </c>
      <c r="C1299" s="209"/>
      <c r="D1299" s="211"/>
      <c r="E1299" s="195"/>
      <c r="F1299" s="107"/>
      <c r="G1299" s="103"/>
      <c r="H1299" s="82"/>
      <c r="I1299" s="228"/>
      <c r="J1299" s="192">
        <v>40632</v>
      </c>
      <c r="K1299" s="89">
        <v>-1</v>
      </c>
      <c r="L1299" s="88">
        <f>L1298+K1299</f>
        <v>435165</v>
      </c>
      <c r="M1299" s="177" t="s">
        <v>504</v>
      </c>
    </row>
    <row r="1300" spans="1:13" ht="28.5" customHeight="1">
      <c r="A1300" s="111"/>
      <c r="B1300" s="149">
        <v>1000492</v>
      </c>
      <c r="C1300" s="112"/>
      <c r="D1300" s="100"/>
      <c r="E1300" s="100"/>
      <c r="F1300" s="113"/>
      <c r="G1300" s="99"/>
      <c r="H1300" s="100"/>
      <c r="I1300" s="221"/>
      <c r="J1300" s="192">
        <v>40723</v>
      </c>
      <c r="K1300" s="89">
        <v>-6</v>
      </c>
      <c r="L1300" s="88">
        <f>L1299+K1300</f>
        <v>435159</v>
      </c>
      <c r="M1300" s="177" t="s">
        <v>504</v>
      </c>
    </row>
    <row r="1301" spans="1:13" ht="29.25" customHeight="1">
      <c r="A1301" s="213">
        <v>40451</v>
      </c>
      <c r="B1301" s="186" t="s">
        <v>439</v>
      </c>
      <c r="C1301" s="209" t="s">
        <v>96</v>
      </c>
      <c r="D1301" s="211" t="s">
        <v>131</v>
      </c>
      <c r="E1301" s="195" t="s">
        <v>12</v>
      </c>
      <c r="F1301" s="107" t="s">
        <v>149</v>
      </c>
      <c r="G1301" s="103">
        <v>1000000</v>
      </c>
      <c r="H1301" s="82" t="s">
        <v>72</v>
      </c>
      <c r="I1301" s="228"/>
      <c r="J1301" s="192">
        <v>40451</v>
      </c>
      <c r="K1301" s="123">
        <v>450556</v>
      </c>
      <c r="L1301" s="88">
        <f t="shared" si="182"/>
        <v>1450556</v>
      </c>
      <c r="M1301" s="177" t="s">
        <v>52</v>
      </c>
    </row>
    <row r="1302" spans="1:13" ht="29.25" customHeight="1">
      <c r="A1302" s="213"/>
      <c r="B1302" s="238">
        <v>1001010</v>
      </c>
      <c r="C1302" s="209"/>
      <c r="D1302" s="211"/>
      <c r="E1302" s="195"/>
      <c r="F1302" s="107"/>
      <c r="G1302" s="103"/>
      <c r="H1302" s="82"/>
      <c r="I1302" s="228"/>
      <c r="J1302" s="192">
        <v>40549</v>
      </c>
      <c r="K1302" s="89">
        <v>-2</v>
      </c>
      <c r="L1302" s="88">
        <f>L1301+K1302</f>
        <v>1450554</v>
      </c>
      <c r="M1302" s="177" t="s">
        <v>52</v>
      </c>
    </row>
    <row r="1303" spans="1:13" ht="29.25" customHeight="1">
      <c r="A1303" s="213"/>
      <c r="B1303" s="238">
        <v>1001010</v>
      </c>
      <c r="C1303" s="209"/>
      <c r="D1303" s="211"/>
      <c r="E1303" s="195"/>
      <c r="F1303" s="107"/>
      <c r="G1303" s="103"/>
      <c r="H1303" s="82"/>
      <c r="I1303" s="228"/>
      <c r="J1303" s="192">
        <v>40632</v>
      </c>
      <c r="K1303" s="89">
        <v>-2</v>
      </c>
      <c r="L1303" s="88">
        <f>L1302+K1303</f>
        <v>1450552</v>
      </c>
      <c r="M1303" s="177" t="s">
        <v>504</v>
      </c>
    </row>
    <row r="1304" spans="1:13" ht="28.5" customHeight="1">
      <c r="A1304" s="111"/>
      <c r="B1304" s="149">
        <v>1001010</v>
      </c>
      <c r="C1304" s="112"/>
      <c r="D1304" s="100"/>
      <c r="E1304" s="100"/>
      <c r="F1304" s="113"/>
      <c r="G1304" s="99"/>
      <c r="H1304" s="100"/>
      <c r="I1304" s="221"/>
      <c r="J1304" s="192">
        <v>40723</v>
      </c>
      <c r="K1304" s="89">
        <v>-23</v>
      </c>
      <c r="L1304" s="88">
        <f>L1303+K1304</f>
        <v>1450529</v>
      </c>
      <c r="M1304" s="177" t="s">
        <v>504</v>
      </c>
    </row>
    <row r="1305" spans="1:13" ht="29.25" customHeight="1">
      <c r="A1305" s="218">
        <v>40451</v>
      </c>
      <c r="B1305" s="185" t="s">
        <v>440</v>
      </c>
      <c r="C1305" s="216" t="s">
        <v>116</v>
      </c>
      <c r="D1305" s="210" t="s">
        <v>11</v>
      </c>
      <c r="E1305" s="194" t="s">
        <v>12</v>
      </c>
      <c r="F1305" s="106" t="s">
        <v>149</v>
      </c>
      <c r="G1305" s="101">
        <v>700000</v>
      </c>
      <c r="H1305" s="92" t="s">
        <v>72</v>
      </c>
      <c r="I1305" s="220" t="s">
        <v>410</v>
      </c>
      <c r="J1305" s="192">
        <v>40451</v>
      </c>
      <c r="K1305" s="123">
        <v>315389</v>
      </c>
      <c r="L1305" s="88">
        <f t="shared" si="182"/>
        <v>1015389</v>
      </c>
      <c r="M1305" s="177" t="s">
        <v>52</v>
      </c>
    </row>
    <row r="1306" spans="1:13" ht="29.25" customHeight="1">
      <c r="A1306" s="213"/>
      <c r="B1306" s="238">
        <v>10529</v>
      </c>
      <c r="C1306" s="209"/>
      <c r="D1306" s="211"/>
      <c r="E1306" s="195"/>
      <c r="F1306" s="107"/>
      <c r="G1306" s="103"/>
      <c r="H1306" s="82"/>
      <c r="I1306" s="228"/>
      <c r="J1306" s="192">
        <v>40549</v>
      </c>
      <c r="K1306" s="89">
        <v>-1</v>
      </c>
      <c r="L1306" s="88">
        <f>L1305+K1306</f>
        <v>1015388</v>
      </c>
      <c r="M1306" s="177" t="s">
        <v>52</v>
      </c>
    </row>
    <row r="1307" spans="1:13" ht="29.25" customHeight="1">
      <c r="A1307" s="213"/>
      <c r="B1307" s="238">
        <v>10529</v>
      </c>
      <c r="C1307" s="209"/>
      <c r="D1307" s="211"/>
      <c r="E1307" s="195"/>
      <c r="F1307" s="107"/>
      <c r="G1307" s="103"/>
      <c r="H1307" s="82"/>
      <c r="I1307" s="228"/>
      <c r="J1307" s="192">
        <v>40632</v>
      </c>
      <c r="K1307" s="89">
        <v>-1</v>
      </c>
      <c r="L1307" s="88">
        <f>L1306+K1307</f>
        <v>1015387</v>
      </c>
      <c r="M1307" s="177" t="s">
        <v>504</v>
      </c>
    </row>
    <row r="1308" spans="1:13" ht="28.5" customHeight="1">
      <c r="A1308" s="111"/>
      <c r="B1308" s="149">
        <v>10529</v>
      </c>
      <c r="C1308" s="112"/>
      <c r="D1308" s="100"/>
      <c r="E1308" s="100"/>
      <c r="F1308" s="113"/>
      <c r="G1308" s="99"/>
      <c r="H1308" s="100"/>
      <c r="I1308" s="221"/>
      <c r="J1308" s="192">
        <v>40723</v>
      </c>
      <c r="K1308" s="89">
        <v>-11</v>
      </c>
      <c r="L1308" s="88">
        <f>L1307+K1308</f>
        <v>1015376</v>
      </c>
      <c r="M1308" s="177" t="s">
        <v>504</v>
      </c>
    </row>
    <row r="1309" spans="1:13" ht="29.25" customHeight="1">
      <c r="A1309" s="213">
        <v>40451</v>
      </c>
      <c r="B1309" s="185" t="s">
        <v>441</v>
      </c>
      <c r="C1309" s="216" t="s">
        <v>134</v>
      </c>
      <c r="D1309" s="210" t="s">
        <v>111</v>
      </c>
      <c r="E1309" s="194" t="s">
        <v>12</v>
      </c>
      <c r="F1309" s="106" t="s">
        <v>149</v>
      </c>
      <c r="G1309" s="101">
        <v>1400000</v>
      </c>
      <c r="H1309" s="92" t="s">
        <v>72</v>
      </c>
      <c r="I1309" s="228">
        <v>5</v>
      </c>
      <c r="J1309" s="192">
        <v>40451</v>
      </c>
      <c r="K1309" s="123">
        <v>630778</v>
      </c>
      <c r="L1309" s="88">
        <f t="shared" si="182"/>
        <v>2030778</v>
      </c>
      <c r="M1309" s="177" t="s">
        <v>52</v>
      </c>
    </row>
    <row r="1310" spans="1:13" ht="29.25" customHeight="1">
      <c r="A1310" s="213"/>
      <c r="B1310" s="238">
        <v>1000645</v>
      </c>
      <c r="C1310" s="209"/>
      <c r="D1310" s="211"/>
      <c r="E1310" s="195"/>
      <c r="F1310" s="107"/>
      <c r="G1310" s="103"/>
      <c r="H1310" s="82"/>
      <c r="I1310" s="228"/>
      <c r="J1310" s="192">
        <v>40549</v>
      </c>
      <c r="K1310" s="89">
        <v>-3</v>
      </c>
      <c r="L1310" s="88">
        <f>L1309+K1310</f>
        <v>2030775</v>
      </c>
      <c r="M1310" s="177" t="s">
        <v>52</v>
      </c>
    </row>
    <row r="1311" spans="1:13" ht="29.25" customHeight="1">
      <c r="A1311" s="213"/>
      <c r="B1311" s="238">
        <v>1000645</v>
      </c>
      <c r="C1311" s="209"/>
      <c r="D1311" s="211"/>
      <c r="E1311" s="195"/>
      <c r="F1311" s="107"/>
      <c r="G1311" s="103"/>
      <c r="H1311" s="82"/>
      <c r="I1311" s="228"/>
      <c r="J1311" s="192">
        <v>40632</v>
      </c>
      <c r="K1311" s="89">
        <v>-3</v>
      </c>
      <c r="L1311" s="88">
        <f>L1310+K1311</f>
        <v>2030772</v>
      </c>
      <c r="M1311" s="177" t="s">
        <v>504</v>
      </c>
    </row>
    <row r="1312" spans="1:13" ht="28.5" customHeight="1">
      <c r="A1312" s="111"/>
      <c r="B1312" s="149">
        <v>1000645</v>
      </c>
      <c r="C1312" s="112"/>
      <c r="D1312" s="100"/>
      <c r="E1312" s="100"/>
      <c r="F1312" s="113"/>
      <c r="G1312" s="99"/>
      <c r="H1312" s="100"/>
      <c r="I1312" s="221"/>
      <c r="J1312" s="192">
        <v>40723</v>
      </c>
      <c r="K1312" s="89">
        <v>-33</v>
      </c>
      <c r="L1312" s="88">
        <f>L1311+K1312</f>
        <v>2030739</v>
      </c>
      <c r="M1312" s="177" t="s">
        <v>504</v>
      </c>
    </row>
    <row r="1313" spans="1:13" ht="29.25" customHeight="1">
      <c r="A1313" s="218">
        <v>40451</v>
      </c>
      <c r="B1313" s="215" t="s">
        <v>442</v>
      </c>
      <c r="C1313" s="216" t="s">
        <v>443</v>
      </c>
      <c r="D1313" s="210" t="s">
        <v>110</v>
      </c>
      <c r="E1313" s="194" t="s">
        <v>12</v>
      </c>
      <c r="F1313" s="106" t="s">
        <v>149</v>
      </c>
      <c r="G1313" s="101">
        <v>500000</v>
      </c>
      <c r="H1313" s="92" t="s">
        <v>72</v>
      </c>
      <c r="I1313" s="220"/>
      <c r="J1313" s="192">
        <v>40451</v>
      </c>
      <c r="K1313" s="123">
        <v>225278</v>
      </c>
      <c r="L1313" s="88">
        <f t="shared" si="182"/>
        <v>725278</v>
      </c>
      <c r="M1313" s="177" t="s">
        <v>52</v>
      </c>
    </row>
    <row r="1314" spans="1:13" ht="28.5" customHeight="1">
      <c r="A1314" s="80"/>
      <c r="B1314" s="148">
        <v>1001636</v>
      </c>
      <c r="C1314" s="81"/>
      <c r="D1314" s="82"/>
      <c r="E1314" s="82"/>
      <c r="F1314" s="83"/>
      <c r="G1314" s="84"/>
      <c r="H1314" s="82"/>
      <c r="I1314" s="228"/>
      <c r="J1314" s="192">
        <v>40549</v>
      </c>
      <c r="K1314" s="89">
        <v>-1</v>
      </c>
      <c r="L1314" s="88">
        <f>L1313+K1314</f>
        <v>725277</v>
      </c>
      <c r="M1314" s="177" t="s">
        <v>52</v>
      </c>
    </row>
    <row r="1315" spans="1:13" ht="28.5" customHeight="1">
      <c r="A1315" s="111"/>
      <c r="B1315" s="149">
        <v>1001636</v>
      </c>
      <c r="C1315" s="112"/>
      <c r="D1315" s="100"/>
      <c r="E1315" s="100"/>
      <c r="F1315" s="113"/>
      <c r="G1315" s="99"/>
      <c r="H1315" s="100"/>
      <c r="I1315" s="221"/>
      <c r="J1315" s="192">
        <v>40611</v>
      </c>
      <c r="K1315" s="89">
        <v>-725277</v>
      </c>
      <c r="L1315" s="88">
        <f>L1314+K1315</f>
        <v>0</v>
      </c>
      <c r="M1315" s="177" t="s">
        <v>182</v>
      </c>
    </row>
    <row r="1316" spans="1:13" ht="29.25" customHeight="1">
      <c r="A1316" s="213">
        <v>40451</v>
      </c>
      <c r="B1316" s="186" t="s">
        <v>444</v>
      </c>
      <c r="C1316" s="209" t="s">
        <v>75</v>
      </c>
      <c r="D1316" s="211" t="s">
        <v>77</v>
      </c>
      <c r="E1316" s="195" t="s">
        <v>12</v>
      </c>
      <c r="F1316" s="107" t="s">
        <v>149</v>
      </c>
      <c r="G1316" s="103">
        <v>100000</v>
      </c>
      <c r="H1316" s="82" t="s">
        <v>72</v>
      </c>
      <c r="I1316" s="220" t="s">
        <v>410</v>
      </c>
      <c r="J1316" s="192">
        <v>40451</v>
      </c>
      <c r="K1316" s="123">
        <v>45056</v>
      </c>
      <c r="L1316" s="88">
        <f t="shared" si="182"/>
        <v>145056</v>
      </c>
      <c r="M1316" s="177" t="s">
        <v>52</v>
      </c>
    </row>
    <row r="1317" spans="1:13" ht="29.25" customHeight="1">
      <c r="A1317" s="219"/>
      <c r="B1317" s="232">
        <v>1001907</v>
      </c>
      <c r="C1317" s="217"/>
      <c r="D1317" s="212"/>
      <c r="E1317" s="196"/>
      <c r="F1317" s="117"/>
      <c r="G1317" s="118"/>
      <c r="H1317" s="100"/>
      <c r="I1317" s="221"/>
      <c r="J1317" s="192">
        <v>40723</v>
      </c>
      <c r="K1317" s="123">
        <v>-1</v>
      </c>
      <c r="L1317" s="88">
        <f>L1316+K1317</f>
        <v>145055</v>
      </c>
      <c r="M1317" s="177" t="s">
        <v>504</v>
      </c>
    </row>
    <row r="1318" spans="1:13" ht="29.25" customHeight="1">
      <c r="A1318" s="213">
        <v>40451</v>
      </c>
      <c r="B1318" s="186" t="s">
        <v>476</v>
      </c>
      <c r="C1318" s="209" t="s">
        <v>376</v>
      </c>
      <c r="D1318" s="211" t="s">
        <v>128</v>
      </c>
      <c r="E1318" s="195" t="s">
        <v>12</v>
      </c>
      <c r="F1318" s="107" t="s">
        <v>149</v>
      </c>
      <c r="G1318" s="103">
        <v>43500000</v>
      </c>
      <c r="H1318" s="82" t="s">
        <v>72</v>
      </c>
      <c r="I1318" s="228" t="s">
        <v>445</v>
      </c>
      <c r="J1318" s="192">
        <v>40451</v>
      </c>
      <c r="K1318" s="123">
        <v>49915806</v>
      </c>
      <c r="L1318" s="88">
        <f t="shared" si="182"/>
        <v>93415806</v>
      </c>
      <c r="M1318" s="177" t="s">
        <v>52</v>
      </c>
    </row>
    <row r="1319" spans="1:13" ht="29.25" customHeight="1">
      <c r="A1319" s="213"/>
      <c r="B1319" s="238">
        <v>10457</v>
      </c>
      <c r="C1319" s="209"/>
      <c r="D1319" s="211"/>
      <c r="E1319" s="195"/>
      <c r="F1319" s="107"/>
      <c r="G1319" s="103"/>
      <c r="H1319" s="82"/>
      <c r="I1319" s="228"/>
      <c r="J1319" s="192">
        <v>40549</v>
      </c>
      <c r="K1319" s="89">
        <v>-125</v>
      </c>
      <c r="L1319" s="88">
        <f>L1318+K1319</f>
        <v>93415681</v>
      </c>
      <c r="M1319" s="177" t="s">
        <v>52</v>
      </c>
    </row>
    <row r="1320" spans="1:13" ht="29.25" customHeight="1">
      <c r="A1320" s="213"/>
      <c r="B1320" s="238">
        <v>10457</v>
      </c>
      <c r="C1320" s="209"/>
      <c r="D1320" s="211"/>
      <c r="E1320" s="195"/>
      <c r="F1320" s="107"/>
      <c r="G1320" s="103"/>
      <c r="H1320" s="82"/>
      <c r="I1320" s="228"/>
      <c r="J1320" s="192">
        <v>40632</v>
      </c>
      <c r="K1320" s="89">
        <v>-139</v>
      </c>
      <c r="L1320" s="88">
        <f>L1319+K1320</f>
        <v>93415542</v>
      </c>
      <c r="M1320" s="177" t="s">
        <v>504</v>
      </c>
    </row>
    <row r="1321" spans="1:13" ht="28.5" customHeight="1">
      <c r="A1321" s="111"/>
      <c r="B1321" s="149">
        <v>10457</v>
      </c>
      <c r="C1321" s="112"/>
      <c r="D1321" s="100"/>
      <c r="E1321" s="100"/>
      <c r="F1321" s="113"/>
      <c r="G1321" s="99"/>
      <c r="H1321" s="100"/>
      <c r="I1321" s="221"/>
      <c r="J1321" s="192">
        <v>40723</v>
      </c>
      <c r="K1321" s="89">
        <v>-1223</v>
      </c>
      <c r="L1321" s="88">
        <f>L1320+K1321</f>
        <v>93414319</v>
      </c>
      <c r="M1321" s="177" t="s">
        <v>504</v>
      </c>
    </row>
    <row r="1322" spans="1:13" ht="29.25" customHeight="1">
      <c r="A1322" s="218">
        <v>40451</v>
      </c>
      <c r="B1322" s="185" t="s">
        <v>446</v>
      </c>
      <c r="C1322" s="216" t="s">
        <v>447</v>
      </c>
      <c r="D1322" s="210" t="s">
        <v>135</v>
      </c>
      <c r="E1322" s="194" t="s">
        <v>12</v>
      </c>
      <c r="F1322" s="106" t="s">
        <v>149</v>
      </c>
      <c r="G1322" s="101">
        <v>100000</v>
      </c>
      <c r="H1322" s="92" t="s">
        <v>72</v>
      </c>
      <c r="I1322" s="220" t="s">
        <v>410</v>
      </c>
      <c r="J1322" s="192">
        <v>40451</v>
      </c>
      <c r="K1322" s="123">
        <v>45056</v>
      </c>
      <c r="L1322" s="88">
        <f t="shared" si="182"/>
        <v>145056</v>
      </c>
      <c r="M1322" s="177" t="s">
        <v>52</v>
      </c>
    </row>
    <row r="1323" spans="1:13" ht="29.25" customHeight="1">
      <c r="A1323" s="219"/>
      <c r="B1323" s="232">
        <v>1001163</v>
      </c>
      <c r="C1323" s="217"/>
      <c r="D1323" s="212"/>
      <c r="E1323" s="196"/>
      <c r="F1323" s="117"/>
      <c r="G1323" s="118"/>
      <c r="H1323" s="100"/>
      <c r="I1323" s="221"/>
      <c r="J1323" s="192">
        <v>40723</v>
      </c>
      <c r="K1323" s="123">
        <v>-1</v>
      </c>
      <c r="L1323" s="88">
        <f>L1322+K1323</f>
        <v>145055</v>
      </c>
      <c r="M1323" s="177" t="s">
        <v>504</v>
      </c>
    </row>
    <row r="1324" spans="1:13" ht="29.25" customHeight="1">
      <c r="A1324" s="213">
        <v>40451</v>
      </c>
      <c r="B1324" s="185" t="s">
        <v>448</v>
      </c>
      <c r="C1324" s="216" t="s">
        <v>449</v>
      </c>
      <c r="D1324" s="210" t="s">
        <v>396</v>
      </c>
      <c r="E1324" s="194" t="s">
        <v>12</v>
      </c>
      <c r="F1324" s="106" t="s">
        <v>149</v>
      </c>
      <c r="G1324" s="101">
        <v>100000</v>
      </c>
      <c r="H1324" s="92" t="s">
        <v>72</v>
      </c>
      <c r="I1324" s="220" t="s">
        <v>410</v>
      </c>
      <c r="J1324" s="192">
        <v>40451</v>
      </c>
      <c r="K1324" s="123">
        <v>45056</v>
      </c>
      <c r="L1324" s="88">
        <f t="shared" si="182"/>
        <v>145056</v>
      </c>
      <c r="M1324" s="177" t="s">
        <v>52</v>
      </c>
    </row>
    <row r="1325" spans="1:13" ht="29.25" customHeight="1">
      <c r="A1325" s="219"/>
      <c r="B1325" s="232">
        <v>1000818</v>
      </c>
      <c r="C1325" s="217"/>
      <c r="D1325" s="212"/>
      <c r="E1325" s="196"/>
      <c r="F1325" s="117"/>
      <c r="G1325" s="118"/>
      <c r="H1325" s="100"/>
      <c r="I1325" s="221"/>
      <c r="J1325" s="192">
        <v>40723</v>
      </c>
      <c r="K1325" s="123">
        <v>-1</v>
      </c>
      <c r="L1325" s="88">
        <f>L1324+K1325</f>
        <v>145055</v>
      </c>
      <c r="M1325" s="177" t="s">
        <v>504</v>
      </c>
    </row>
    <row r="1326" spans="1:13" ht="29.25" customHeight="1">
      <c r="A1326" s="218">
        <v>40451</v>
      </c>
      <c r="B1326" s="215" t="s">
        <v>450</v>
      </c>
      <c r="C1326" s="216" t="s">
        <v>129</v>
      </c>
      <c r="D1326" s="210" t="s">
        <v>130</v>
      </c>
      <c r="E1326" s="194" t="s">
        <v>12</v>
      </c>
      <c r="F1326" s="106" t="s">
        <v>149</v>
      </c>
      <c r="G1326" s="101">
        <v>600000</v>
      </c>
      <c r="H1326" s="92" t="s">
        <v>72</v>
      </c>
      <c r="I1326" s="220"/>
      <c r="J1326" s="192">
        <v>40451</v>
      </c>
      <c r="K1326" s="123">
        <v>270334</v>
      </c>
      <c r="L1326" s="88">
        <f t="shared" si="182"/>
        <v>870334</v>
      </c>
      <c r="M1326" s="177" t="s">
        <v>52</v>
      </c>
    </row>
    <row r="1327" spans="1:13" ht="28.5" customHeight="1">
      <c r="A1327" s="80"/>
      <c r="B1327" s="148">
        <v>1001721</v>
      </c>
      <c r="C1327" s="81"/>
      <c r="D1327" s="82"/>
      <c r="E1327" s="82"/>
      <c r="F1327" s="83"/>
      <c r="G1327" s="84"/>
      <c r="H1327" s="82"/>
      <c r="I1327" s="228"/>
      <c r="J1327" s="192">
        <v>40549</v>
      </c>
      <c r="K1327" s="89">
        <v>-1</v>
      </c>
      <c r="L1327" s="88">
        <f>L1326+K1327</f>
        <v>870333</v>
      </c>
      <c r="M1327" s="177" t="s">
        <v>52</v>
      </c>
    </row>
    <row r="1328" spans="1:13" ht="28.5" customHeight="1">
      <c r="A1328" s="111"/>
      <c r="B1328" s="148">
        <v>1001721</v>
      </c>
      <c r="C1328" s="112"/>
      <c r="D1328" s="100"/>
      <c r="E1328" s="100"/>
      <c r="F1328" s="113"/>
      <c r="G1328" s="99"/>
      <c r="H1328" s="100"/>
      <c r="I1328" s="221"/>
      <c r="J1328" s="192">
        <v>40591</v>
      </c>
      <c r="K1328" s="87">
        <v>-870333</v>
      </c>
      <c r="L1328" s="88">
        <f t="shared" ref="L1328" si="183">L1327+K1328</f>
        <v>0</v>
      </c>
      <c r="M1328" s="177" t="s">
        <v>182</v>
      </c>
    </row>
    <row r="1329" spans="1:13" ht="29.25" customHeight="1">
      <c r="A1329" s="218">
        <v>40451</v>
      </c>
      <c r="B1329" s="185" t="s">
        <v>451</v>
      </c>
      <c r="C1329" s="216" t="s">
        <v>216</v>
      </c>
      <c r="D1329" s="210" t="s">
        <v>136</v>
      </c>
      <c r="E1329" s="194" t="s">
        <v>12</v>
      </c>
      <c r="F1329" s="106" t="s">
        <v>149</v>
      </c>
      <c r="G1329" s="101">
        <v>100000</v>
      </c>
      <c r="H1329" s="92" t="s">
        <v>72</v>
      </c>
      <c r="I1329" s="220" t="s">
        <v>410</v>
      </c>
      <c r="J1329" s="192">
        <v>40451</v>
      </c>
      <c r="K1329" s="123">
        <v>45056</v>
      </c>
      <c r="L1329" s="88">
        <f t="shared" si="182"/>
        <v>145056</v>
      </c>
      <c r="M1329" s="177" t="s">
        <v>52</v>
      </c>
    </row>
    <row r="1330" spans="1:13" ht="29.25" customHeight="1">
      <c r="A1330" s="219"/>
      <c r="B1330" s="232">
        <v>1001893</v>
      </c>
      <c r="C1330" s="217"/>
      <c r="D1330" s="212"/>
      <c r="E1330" s="196"/>
      <c r="F1330" s="117"/>
      <c r="G1330" s="118"/>
      <c r="H1330" s="100"/>
      <c r="I1330" s="221"/>
      <c r="J1330" s="191">
        <v>40723</v>
      </c>
      <c r="K1330" s="130">
        <v>-1</v>
      </c>
      <c r="L1330" s="88">
        <f>L1329+K1330</f>
        <v>145055</v>
      </c>
      <c r="M1330" s="177" t="s">
        <v>504</v>
      </c>
    </row>
    <row r="1331" spans="1:13" ht="29.25" customHeight="1">
      <c r="A1331" s="213">
        <v>40527</v>
      </c>
      <c r="B1331" s="154" t="s">
        <v>474</v>
      </c>
      <c r="C1331" s="209" t="s">
        <v>90</v>
      </c>
      <c r="D1331" s="211" t="s">
        <v>109</v>
      </c>
      <c r="E1331" s="195" t="s">
        <v>12</v>
      </c>
      <c r="F1331" s="107" t="s">
        <v>149</v>
      </c>
      <c r="G1331" s="103">
        <v>0</v>
      </c>
      <c r="H1331" s="82" t="s">
        <v>72</v>
      </c>
      <c r="I1331" s="228">
        <v>9</v>
      </c>
      <c r="J1331" s="191">
        <v>40527</v>
      </c>
      <c r="K1331" s="130">
        <v>5000000</v>
      </c>
      <c r="L1331" s="86">
        <f t="shared" si="182"/>
        <v>5000000</v>
      </c>
      <c r="M1331" s="181" t="s">
        <v>52</v>
      </c>
    </row>
    <row r="1332" spans="1:13" ht="28.5" customHeight="1">
      <c r="A1332" s="80"/>
      <c r="B1332" s="148">
        <v>1001754</v>
      </c>
      <c r="C1332" s="81"/>
      <c r="D1332" s="82"/>
      <c r="E1332" s="82"/>
      <c r="F1332" s="83"/>
      <c r="G1332" s="84"/>
      <c r="H1332" s="82"/>
      <c r="I1332" s="228"/>
      <c r="J1332" s="192">
        <v>40549</v>
      </c>
      <c r="K1332" s="89">
        <v>-7</v>
      </c>
      <c r="L1332" s="88">
        <f t="shared" ref="L1332:L1338" si="184">L1331+K1332</f>
        <v>4999993</v>
      </c>
      <c r="M1332" s="177" t="s">
        <v>52</v>
      </c>
    </row>
    <row r="1333" spans="1:13" ht="28.5" customHeight="1">
      <c r="A1333" s="80"/>
      <c r="B1333" s="148">
        <v>1001754</v>
      </c>
      <c r="C1333" s="81"/>
      <c r="D1333" s="82"/>
      <c r="E1333" s="82"/>
      <c r="F1333" s="83"/>
      <c r="G1333" s="84"/>
      <c r="H1333" s="82"/>
      <c r="I1333" s="228"/>
      <c r="J1333" s="192">
        <v>40590</v>
      </c>
      <c r="K1333" s="89">
        <v>500000</v>
      </c>
      <c r="L1333" s="88">
        <f t="shared" si="184"/>
        <v>5499993</v>
      </c>
      <c r="M1333" s="177" t="s">
        <v>361</v>
      </c>
    </row>
    <row r="1334" spans="1:13" ht="28.5" customHeight="1">
      <c r="A1334" s="80"/>
      <c r="B1334" s="148">
        <v>1001754</v>
      </c>
      <c r="C1334" s="81"/>
      <c r="D1334" s="82"/>
      <c r="E1334" s="82"/>
      <c r="F1334" s="83"/>
      <c r="G1334" s="84"/>
      <c r="H1334" s="82"/>
      <c r="I1334" s="228"/>
      <c r="J1334" s="192">
        <v>40618</v>
      </c>
      <c r="K1334" s="87">
        <v>100000</v>
      </c>
      <c r="L1334" s="88">
        <f t="shared" si="184"/>
        <v>5599993</v>
      </c>
      <c r="M1334" s="177" t="s">
        <v>361</v>
      </c>
    </row>
    <row r="1335" spans="1:13" ht="28.5" customHeight="1">
      <c r="A1335" s="80"/>
      <c r="B1335" s="148">
        <v>1001754</v>
      </c>
      <c r="C1335" s="81"/>
      <c r="D1335" s="82"/>
      <c r="E1335" s="82"/>
      <c r="F1335" s="83"/>
      <c r="G1335" s="84"/>
      <c r="H1335" s="82"/>
      <c r="I1335" s="228"/>
      <c r="J1335" s="192">
        <v>40632</v>
      </c>
      <c r="K1335" s="87">
        <v>-9</v>
      </c>
      <c r="L1335" s="88">
        <f t="shared" si="184"/>
        <v>5599984</v>
      </c>
      <c r="M1335" s="177" t="s">
        <v>504</v>
      </c>
    </row>
    <row r="1336" spans="1:13" ht="28.5" customHeight="1">
      <c r="A1336" s="80"/>
      <c r="B1336" s="148">
        <v>1001754</v>
      </c>
      <c r="C1336" s="81"/>
      <c r="D1336" s="82"/>
      <c r="E1336" s="82"/>
      <c r="F1336" s="83"/>
      <c r="G1336" s="84"/>
      <c r="H1336" s="82"/>
      <c r="I1336" s="228"/>
      <c r="J1336" s="192">
        <v>40723</v>
      </c>
      <c r="K1336" s="87">
        <v>-85</v>
      </c>
      <c r="L1336" s="88">
        <f t="shared" si="184"/>
        <v>5599899</v>
      </c>
      <c r="M1336" s="177" t="s">
        <v>504</v>
      </c>
    </row>
    <row r="1337" spans="1:13" ht="28.5" customHeight="1">
      <c r="A1337" s="80"/>
      <c r="B1337" s="148">
        <v>1001754</v>
      </c>
      <c r="C1337" s="81"/>
      <c r="D1337" s="82"/>
      <c r="E1337" s="82"/>
      <c r="F1337" s="83"/>
      <c r="G1337" s="84"/>
      <c r="H1337" s="82"/>
      <c r="I1337" s="228"/>
      <c r="J1337" s="192">
        <v>40863</v>
      </c>
      <c r="K1337" s="87">
        <v>-2500000</v>
      </c>
      <c r="L1337" s="88">
        <f t="shared" si="184"/>
        <v>3099899</v>
      </c>
      <c r="M1337" s="177" t="s">
        <v>361</v>
      </c>
    </row>
    <row r="1338" spans="1:13" ht="28.5" customHeight="1">
      <c r="A1338" s="80"/>
      <c r="B1338" s="148">
        <v>1001754</v>
      </c>
      <c r="C1338" s="81"/>
      <c r="D1338" s="82"/>
      <c r="E1338" s="82"/>
      <c r="F1338" s="83"/>
      <c r="G1338" s="84"/>
      <c r="H1338" s="82"/>
      <c r="I1338" s="228"/>
      <c r="J1338" s="192">
        <v>40983</v>
      </c>
      <c r="K1338" s="87">
        <v>200000</v>
      </c>
      <c r="L1338" s="88">
        <f t="shared" si="184"/>
        <v>3299899</v>
      </c>
      <c r="M1338" s="177" t="s">
        <v>361</v>
      </c>
    </row>
    <row r="1339" spans="1:13" ht="29.25" customHeight="1">
      <c r="A1339" s="218">
        <v>40527</v>
      </c>
      <c r="B1339" s="185" t="s">
        <v>475</v>
      </c>
      <c r="C1339" s="216" t="s">
        <v>58</v>
      </c>
      <c r="D1339" s="210" t="s">
        <v>59</v>
      </c>
      <c r="E1339" s="194" t="s">
        <v>12</v>
      </c>
      <c r="F1339" s="106" t="s">
        <v>149</v>
      </c>
      <c r="G1339" s="101">
        <v>0</v>
      </c>
      <c r="H1339" s="92" t="s">
        <v>72</v>
      </c>
      <c r="I1339" s="220">
        <v>9</v>
      </c>
      <c r="J1339" s="192">
        <v>40527</v>
      </c>
      <c r="K1339" s="123">
        <v>4300000</v>
      </c>
      <c r="L1339" s="88">
        <f t="shared" si="182"/>
        <v>4300000</v>
      </c>
      <c r="M1339" s="177" t="s">
        <v>52</v>
      </c>
    </row>
    <row r="1340" spans="1:13" ht="29.25" customHeight="1">
      <c r="A1340" s="213"/>
      <c r="B1340" s="238">
        <v>1000991</v>
      </c>
      <c r="C1340" s="209"/>
      <c r="D1340" s="211"/>
      <c r="E1340" s="195"/>
      <c r="F1340" s="107"/>
      <c r="G1340" s="103"/>
      <c r="H1340" s="82"/>
      <c r="I1340" s="228"/>
      <c r="J1340" s="200">
        <v>40549</v>
      </c>
      <c r="K1340" s="89">
        <v>-4</v>
      </c>
      <c r="L1340" s="88">
        <f>L1339+K1340</f>
        <v>4299996</v>
      </c>
      <c r="M1340" s="201" t="s">
        <v>52</v>
      </c>
    </row>
    <row r="1341" spans="1:13" ht="29.25" customHeight="1">
      <c r="A1341" s="213"/>
      <c r="B1341" s="238">
        <v>1000991</v>
      </c>
      <c r="C1341" s="209"/>
      <c r="D1341" s="211"/>
      <c r="E1341" s="195"/>
      <c r="F1341" s="107"/>
      <c r="G1341" s="103"/>
      <c r="H1341" s="82"/>
      <c r="I1341" s="228"/>
      <c r="J1341" s="200">
        <v>40723</v>
      </c>
      <c r="K1341" s="89">
        <v>-5</v>
      </c>
      <c r="L1341" s="88">
        <f>L1340+K1341</f>
        <v>4299991</v>
      </c>
      <c r="M1341" s="177" t="s">
        <v>504</v>
      </c>
    </row>
    <row r="1342" spans="1:13" ht="29.25" customHeight="1">
      <c r="A1342" s="218">
        <v>40646</v>
      </c>
      <c r="B1342" s="185" t="s">
        <v>505</v>
      </c>
      <c r="C1342" s="216" t="s">
        <v>506</v>
      </c>
      <c r="D1342" s="210" t="s">
        <v>135</v>
      </c>
      <c r="E1342" s="194" t="s">
        <v>12</v>
      </c>
      <c r="F1342" s="106" t="s">
        <v>149</v>
      </c>
      <c r="G1342" s="101">
        <v>0</v>
      </c>
      <c r="H1342" s="92" t="s">
        <v>72</v>
      </c>
      <c r="I1342" s="220">
        <v>9</v>
      </c>
      <c r="J1342" s="200">
        <v>40646</v>
      </c>
      <c r="K1342" s="89">
        <v>200000</v>
      </c>
      <c r="L1342" s="151">
        <f>G1342+K1342</f>
        <v>200000</v>
      </c>
      <c r="M1342" s="177" t="s">
        <v>361</v>
      </c>
    </row>
    <row r="1343" spans="1:13" ht="29.25" customHeight="1">
      <c r="A1343" s="213"/>
      <c r="B1343" s="238">
        <v>10151</v>
      </c>
      <c r="C1343" s="209"/>
      <c r="D1343" s="211"/>
      <c r="E1343" s="195"/>
      <c r="F1343" s="107"/>
      <c r="G1343" s="103"/>
      <c r="H1343" s="82"/>
      <c r="I1343" s="228"/>
      <c r="J1343" s="200">
        <v>40676</v>
      </c>
      <c r="K1343" s="89">
        <v>100000</v>
      </c>
      <c r="L1343" s="151">
        <f>L1342+K1343</f>
        <v>300000</v>
      </c>
      <c r="M1343" s="177" t="s">
        <v>361</v>
      </c>
    </row>
    <row r="1344" spans="1:13" ht="29.25" customHeight="1">
      <c r="A1344" s="213"/>
      <c r="B1344" s="238">
        <v>10151</v>
      </c>
      <c r="C1344" s="209"/>
      <c r="D1344" s="211"/>
      <c r="E1344" s="195"/>
      <c r="F1344" s="107"/>
      <c r="G1344" s="103"/>
      <c r="H1344" s="82"/>
      <c r="I1344" s="228"/>
      <c r="J1344" s="200">
        <v>40710</v>
      </c>
      <c r="K1344" s="89">
        <v>300000</v>
      </c>
      <c r="L1344" s="151">
        <f>L1343+K1344</f>
        <v>600000</v>
      </c>
      <c r="M1344" s="177" t="s">
        <v>361</v>
      </c>
    </row>
    <row r="1345" spans="1:13" ht="29.25" customHeight="1">
      <c r="A1345" s="213"/>
      <c r="B1345" s="238">
        <v>10151</v>
      </c>
      <c r="C1345" s="209"/>
      <c r="D1345" s="211"/>
      <c r="E1345" s="195"/>
      <c r="F1345" s="107"/>
      <c r="G1345" s="103"/>
      <c r="H1345" s="82"/>
      <c r="I1345" s="228"/>
      <c r="J1345" s="200">
        <v>40723</v>
      </c>
      <c r="K1345" s="89">
        <v>-9</v>
      </c>
      <c r="L1345" s="151">
        <f>L1344+K1345</f>
        <v>599991</v>
      </c>
      <c r="M1345" s="177" t="s">
        <v>504</v>
      </c>
    </row>
    <row r="1346" spans="1:13" ht="29.25" customHeight="1">
      <c r="A1346" s="219"/>
      <c r="B1346" s="232">
        <v>10151</v>
      </c>
      <c r="C1346" s="217"/>
      <c r="D1346" s="212"/>
      <c r="E1346" s="196"/>
      <c r="F1346" s="117"/>
      <c r="G1346" s="118"/>
      <c r="H1346" s="100"/>
      <c r="I1346" s="221"/>
      <c r="J1346" s="200">
        <v>40771</v>
      </c>
      <c r="K1346" s="89">
        <v>200000</v>
      </c>
      <c r="L1346" s="151">
        <f>L1345+K1346</f>
        <v>799991</v>
      </c>
      <c r="M1346" s="177" t="s">
        <v>361</v>
      </c>
    </row>
    <row r="1347" spans="1:13" ht="29.25" customHeight="1">
      <c r="A1347" s="172">
        <v>40646</v>
      </c>
      <c r="B1347" s="185" t="s">
        <v>507</v>
      </c>
      <c r="C1347" s="216" t="s">
        <v>508</v>
      </c>
      <c r="D1347" s="225" t="s">
        <v>136</v>
      </c>
      <c r="E1347" s="194" t="s">
        <v>12</v>
      </c>
      <c r="F1347" s="106" t="s">
        <v>149</v>
      </c>
      <c r="G1347" s="101">
        <v>0</v>
      </c>
      <c r="H1347" s="92" t="s">
        <v>72</v>
      </c>
      <c r="I1347" s="173">
        <v>9</v>
      </c>
      <c r="J1347" s="200">
        <v>40646</v>
      </c>
      <c r="K1347" s="89">
        <v>100000</v>
      </c>
      <c r="L1347" s="151">
        <f>G1347+K1347</f>
        <v>100000</v>
      </c>
      <c r="M1347" s="177" t="s">
        <v>361</v>
      </c>
    </row>
    <row r="1348" spans="1:13" ht="29.25" customHeight="1">
      <c r="A1348" s="218">
        <v>40646</v>
      </c>
      <c r="B1348" s="185" t="s">
        <v>509</v>
      </c>
      <c r="C1348" s="216" t="s">
        <v>95</v>
      </c>
      <c r="D1348" s="210" t="s">
        <v>99</v>
      </c>
      <c r="E1348" s="194" t="s">
        <v>12</v>
      </c>
      <c r="F1348" s="106" t="s">
        <v>149</v>
      </c>
      <c r="G1348" s="101">
        <v>0</v>
      </c>
      <c r="H1348" s="92" t="s">
        <v>72</v>
      </c>
      <c r="I1348" s="228">
        <v>9</v>
      </c>
      <c r="J1348" s="200">
        <v>40646</v>
      </c>
      <c r="K1348" s="89">
        <v>1000000</v>
      </c>
      <c r="L1348" s="151">
        <f>G1348+K1348</f>
        <v>1000000</v>
      </c>
      <c r="M1348" s="177" t="s">
        <v>361</v>
      </c>
    </row>
    <row r="1349" spans="1:13" ht="29.25" customHeight="1">
      <c r="A1349" s="213"/>
      <c r="B1349" s="238">
        <v>1001970</v>
      </c>
      <c r="C1349" s="209"/>
      <c r="D1349" s="211"/>
      <c r="E1349" s="195"/>
      <c r="F1349" s="107"/>
      <c r="G1349" s="103"/>
      <c r="H1349" s="82"/>
      <c r="I1349" s="228"/>
      <c r="J1349" s="200">
        <v>40723</v>
      </c>
      <c r="K1349" s="89">
        <v>233268</v>
      </c>
      <c r="L1349" s="151">
        <f>L1348+K1349</f>
        <v>1233268</v>
      </c>
      <c r="M1349" s="177" t="s">
        <v>504</v>
      </c>
    </row>
    <row r="1350" spans="1:13" ht="29.25" customHeight="1">
      <c r="A1350" s="219"/>
      <c r="B1350" s="238">
        <v>1001970</v>
      </c>
      <c r="C1350" s="217"/>
      <c r="D1350" s="212"/>
      <c r="E1350" s="196"/>
      <c r="F1350" s="117"/>
      <c r="G1350" s="118"/>
      <c r="H1350" s="100"/>
      <c r="I1350" s="221"/>
      <c r="J1350" s="200">
        <v>40863</v>
      </c>
      <c r="K1350" s="89">
        <v>100000</v>
      </c>
      <c r="L1350" s="151">
        <f>L1349+K1350</f>
        <v>1333268</v>
      </c>
      <c r="M1350" s="177" t="s">
        <v>361</v>
      </c>
    </row>
    <row r="1351" spans="1:13" ht="29.25" customHeight="1">
      <c r="A1351" s="218">
        <v>40646</v>
      </c>
      <c r="B1351" s="185" t="s">
        <v>510</v>
      </c>
      <c r="C1351" s="216" t="s">
        <v>511</v>
      </c>
      <c r="D1351" s="210" t="s">
        <v>100</v>
      </c>
      <c r="E1351" s="194" t="s">
        <v>12</v>
      </c>
      <c r="F1351" s="106" t="s">
        <v>149</v>
      </c>
      <c r="G1351" s="101">
        <v>0</v>
      </c>
      <c r="H1351" s="92" t="s">
        <v>72</v>
      </c>
      <c r="I1351" s="220">
        <v>9</v>
      </c>
      <c r="J1351" s="200">
        <v>40646</v>
      </c>
      <c r="K1351" s="89">
        <v>200000</v>
      </c>
      <c r="L1351" s="151">
        <f t="shared" ref="L1351" si="185">G1351+K1351</f>
        <v>200000</v>
      </c>
      <c r="M1351" s="177" t="s">
        <v>361</v>
      </c>
    </row>
    <row r="1352" spans="1:13" ht="29.25" customHeight="1">
      <c r="A1352" s="219"/>
      <c r="B1352" s="232">
        <v>1001231</v>
      </c>
      <c r="C1352" s="217"/>
      <c r="D1352" s="212"/>
      <c r="E1352" s="196"/>
      <c r="F1352" s="117"/>
      <c r="G1352" s="118"/>
      <c r="H1352" s="100"/>
      <c r="I1352" s="221"/>
      <c r="J1352" s="200">
        <v>40723</v>
      </c>
      <c r="K1352" s="89">
        <v>17687</v>
      </c>
      <c r="L1352" s="151">
        <f>L1351+K1352</f>
        <v>217687</v>
      </c>
      <c r="M1352" s="177" t="s">
        <v>504</v>
      </c>
    </row>
    <row r="1353" spans="1:13" ht="29.25" customHeight="1">
      <c r="A1353" s="213">
        <v>40676</v>
      </c>
      <c r="B1353" s="186" t="s">
        <v>512</v>
      </c>
      <c r="C1353" s="209" t="s">
        <v>513</v>
      </c>
      <c r="D1353" s="195" t="s">
        <v>100</v>
      </c>
      <c r="E1353" s="195" t="s">
        <v>12</v>
      </c>
      <c r="F1353" s="107" t="s">
        <v>149</v>
      </c>
      <c r="G1353" s="103">
        <v>0</v>
      </c>
      <c r="H1353" s="82" t="s">
        <v>72</v>
      </c>
      <c r="I1353" s="228">
        <v>9</v>
      </c>
      <c r="J1353" s="237">
        <v>40676</v>
      </c>
      <c r="K1353" s="89">
        <v>500000</v>
      </c>
      <c r="L1353" s="151">
        <f>G1353+K1353</f>
        <v>500000</v>
      </c>
      <c r="M1353" s="177" t="s">
        <v>361</v>
      </c>
    </row>
    <row r="1354" spans="1:13" ht="29.25" customHeight="1">
      <c r="A1354" s="213"/>
      <c r="B1354" s="238">
        <v>1002025</v>
      </c>
      <c r="C1354" s="209"/>
      <c r="D1354" s="195"/>
      <c r="E1354" s="195"/>
      <c r="F1354" s="107"/>
      <c r="G1354" s="103"/>
      <c r="H1354" s="82"/>
      <c r="I1354" s="228"/>
      <c r="J1354" s="237">
        <v>40710</v>
      </c>
      <c r="K1354" s="105">
        <v>100000</v>
      </c>
      <c r="L1354" s="151">
        <f t="shared" ref="L1354:L1359" si="186">L1353+K1354</f>
        <v>600000</v>
      </c>
      <c r="M1354" s="201" t="s">
        <v>361</v>
      </c>
    </row>
    <row r="1355" spans="1:13" ht="29.25" customHeight="1">
      <c r="A1355" s="213"/>
      <c r="B1355" s="238">
        <v>1002025</v>
      </c>
      <c r="C1355" s="209"/>
      <c r="D1355" s="195"/>
      <c r="E1355" s="195"/>
      <c r="F1355" s="107"/>
      <c r="G1355" s="103"/>
      <c r="H1355" s="82"/>
      <c r="I1355" s="228"/>
      <c r="J1355" s="237">
        <v>40723</v>
      </c>
      <c r="K1355" s="105">
        <v>-9</v>
      </c>
      <c r="L1355" s="151">
        <f t="shared" si="186"/>
        <v>599991</v>
      </c>
      <c r="M1355" s="201" t="s">
        <v>504</v>
      </c>
    </row>
    <row r="1356" spans="1:13" ht="29.25" customHeight="1">
      <c r="A1356" s="213"/>
      <c r="B1356" s="238">
        <v>1002025</v>
      </c>
      <c r="C1356" s="209"/>
      <c r="D1356" s="195"/>
      <c r="E1356" s="195"/>
      <c r="F1356" s="107"/>
      <c r="G1356" s="103"/>
      <c r="H1356" s="82"/>
      <c r="I1356" s="228"/>
      <c r="J1356" s="230">
        <v>40738</v>
      </c>
      <c r="K1356" s="87">
        <v>200000</v>
      </c>
      <c r="L1356" s="151">
        <f t="shared" si="186"/>
        <v>799991</v>
      </c>
      <c r="M1356" s="177" t="s">
        <v>361</v>
      </c>
    </row>
    <row r="1357" spans="1:13" ht="29.25" customHeight="1">
      <c r="A1357" s="213"/>
      <c r="B1357" s="238">
        <v>1002025</v>
      </c>
      <c r="C1357" s="209"/>
      <c r="D1357" s="195"/>
      <c r="E1357" s="195"/>
      <c r="F1357" s="107"/>
      <c r="G1357" s="103"/>
      <c r="H1357" s="82"/>
      <c r="I1357" s="228"/>
      <c r="J1357" s="230">
        <v>40801</v>
      </c>
      <c r="K1357" s="87">
        <v>100000</v>
      </c>
      <c r="L1357" s="151">
        <f t="shared" si="186"/>
        <v>899991</v>
      </c>
      <c r="M1357" s="177" t="s">
        <v>361</v>
      </c>
    </row>
    <row r="1358" spans="1:13" ht="29.25" customHeight="1">
      <c r="A1358" s="213"/>
      <c r="B1358" s="238">
        <v>1002025</v>
      </c>
      <c r="C1358" s="209"/>
      <c r="D1358" s="195"/>
      <c r="E1358" s="195"/>
      <c r="F1358" s="107"/>
      <c r="G1358" s="103"/>
      <c r="H1358" s="82"/>
      <c r="I1358" s="228"/>
      <c r="J1358" s="237">
        <v>40863</v>
      </c>
      <c r="K1358" s="105">
        <v>2500000</v>
      </c>
      <c r="L1358" s="151">
        <f t="shared" si="186"/>
        <v>3399991</v>
      </c>
      <c r="M1358" s="201" t="s">
        <v>361</v>
      </c>
    </row>
    <row r="1359" spans="1:13" ht="29.25" customHeight="1">
      <c r="A1359" s="213"/>
      <c r="B1359" s="238">
        <v>1002025</v>
      </c>
      <c r="C1359" s="209"/>
      <c r="D1359" s="195"/>
      <c r="E1359" s="195"/>
      <c r="F1359" s="107"/>
      <c r="G1359" s="103"/>
      <c r="H1359" s="82"/>
      <c r="I1359" s="228"/>
      <c r="J1359" s="200">
        <v>41045</v>
      </c>
      <c r="K1359" s="89">
        <v>1510000</v>
      </c>
      <c r="L1359" s="151">
        <f t="shared" si="186"/>
        <v>4909991</v>
      </c>
      <c r="M1359" s="201" t="s">
        <v>361</v>
      </c>
    </row>
    <row r="1360" spans="1:13" s="204" customFormat="1" ht="29.25" customHeight="1">
      <c r="A1360" s="218">
        <v>40738</v>
      </c>
      <c r="B1360" s="185" t="s">
        <v>518</v>
      </c>
      <c r="C1360" s="216" t="s">
        <v>166</v>
      </c>
      <c r="D1360" s="210" t="s">
        <v>103</v>
      </c>
      <c r="E1360" s="194" t="s">
        <v>12</v>
      </c>
      <c r="F1360" s="106" t="s">
        <v>149</v>
      </c>
      <c r="G1360" s="101">
        <v>0</v>
      </c>
      <c r="H1360" s="92" t="s">
        <v>72</v>
      </c>
      <c r="I1360" s="220">
        <v>9</v>
      </c>
      <c r="J1360" s="200">
        <v>40738</v>
      </c>
      <c r="K1360" s="89">
        <v>200000</v>
      </c>
      <c r="L1360" s="151">
        <f>K1360</f>
        <v>200000</v>
      </c>
      <c r="M1360" s="177" t="s">
        <v>361</v>
      </c>
    </row>
    <row r="1361" spans="1:13" s="204" customFormat="1" ht="29.25" customHeight="1">
      <c r="A1361" s="213"/>
      <c r="B1361" s="238">
        <v>1002041</v>
      </c>
      <c r="C1361" s="209"/>
      <c r="D1361" s="211"/>
      <c r="E1361" s="195"/>
      <c r="F1361" s="107"/>
      <c r="G1361" s="103"/>
      <c r="H1361" s="82"/>
      <c r="I1361" s="228"/>
      <c r="J1361" s="237">
        <v>40863</v>
      </c>
      <c r="K1361" s="105">
        <v>900000</v>
      </c>
      <c r="L1361" s="151">
        <f>L1360+K1361</f>
        <v>1100000</v>
      </c>
      <c r="M1361" s="201" t="s">
        <v>361</v>
      </c>
    </row>
    <row r="1362" spans="1:13" s="204" customFormat="1" ht="29.25" customHeight="1">
      <c r="A1362" s="219"/>
      <c r="B1362" s="232">
        <v>1002041</v>
      </c>
      <c r="C1362" s="217"/>
      <c r="D1362" s="212"/>
      <c r="E1362" s="196"/>
      <c r="F1362" s="117"/>
      <c r="G1362" s="118"/>
      <c r="H1362" s="100"/>
      <c r="I1362" s="221"/>
      <c r="J1362" s="200">
        <v>40921</v>
      </c>
      <c r="K1362" s="89">
        <v>100000</v>
      </c>
      <c r="L1362" s="151">
        <f>L1361+K1362</f>
        <v>1200000</v>
      </c>
      <c r="M1362" s="201" t="s">
        <v>361</v>
      </c>
    </row>
    <row r="1363" spans="1:13" s="204" customFormat="1" ht="29.25" customHeight="1">
      <c r="A1363" s="219">
        <v>40801</v>
      </c>
      <c r="B1363" s="239" t="s">
        <v>521</v>
      </c>
      <c r="C1363" s="217" t="s">
        <v>525</v>
      </c>
      <c r="D1363" s="196" t="s">
        <v>524</v>
      </c>
      <c r="E1363" s="196" t="s">
        <v>12</v>
      </c>
      <c r="F1363" s="117" t="s">
        <v>149</v>
      </c>
      <c r="G1363" s="118">
        <v>0</v>
      </c>
      <c r="H1363" s="100" t="s">
        <v>72</v>
      </c>
      <c r="I1363" s="173">
        <v>9</v>
      </c>
      <c r="J1363" s="200">
        <v>40801</v>
      </c>
      <c r="K1363" s="89">
        <v>100000</v>
      </c>
      <c r="L1363" s="151">
        <f>K1363</f>
        <v>100000</v>
      </c>
      <c r="M1363" s="177" t="s">
        <v>361</v>
      </c>
    </row>
    <row r="1364" spans="1:13" s="204" customFormat="1" ht="29.25" customHeight="1">
      <c r="A1364" s="219">
        <v>40801</v>
      </c>
      <c r="B1364" s="239" t="s">
        <v>522</v>
      </c>
      <c r="C1364" s="217" t="s">
        <v>523</v>
      </c>
      <c r="D1364" s="196" t="s">
        <v>147</v>
      </c>
      <c r="E1364" s="196" t="s">
        <v>12</v>
      </c>
      <c r="F1364" s="117" t="s">
        <v>149</v>
      </c>
      <c r="G1364" s="118">
        <v>0</v>
      </c>
      <c r="H1364" s="100" t="s">
        <v>72</v>
      </c>
      <c r="I1364" s="173">
        <v>9</v>
      </c>
      <c r="J1364" s="200">
        <v>40801</v>
      </c>
      <c r="K1364" s="89">
        <v>1300000</v>
      </c>
      <c r="L1364" s="151">
        <f>K1364</f>
        <v>1300000</v>
      </c>
      <c r="M1364" s="177" t="s">
        <v>361</v>
      </c>
    </row>
    <row r="1365" spans="1:13" ht="29.25" customHeight="1">
      <c r="A1365" s="218">
        <v>40892</v>
      </c>
      <c r="B1365" s="185" t="s">
        <v>530</v>
      </c>
      <c r="C1365" s="216" t="s">
        <v>531</v>
      </c>
      <c r="D1365" s="210" t="s">
        <v>100</v>
      </c>
      <c r="E1365" s="194" t="s">
        <v>12</v>
      </c>
      <c r="F1365" s="106" t="s">
        <v>149</v>
      </c>
      <c r="G1365" s="101">
        <v>0</v>
      </c>
      <c r="H1365" s="92" t="s">
        <v>72</v>
      </c>
      <c r="I1365" s="220">
        <v>9</v>
      </c>
      <c r="J1365" s="200">
        <v>40892</v>
      </c>
      <c r="K1365" s="89">
        <v>200000</v>
      </c>
      <c r="L1365" s="151">
        <v>200000</v>
      </c>
      <c r="M1365" s="177" t="s">
        <v>361</v>
      </c>
    </row>
    <row r="1366" spans="1:13" ht="29.25" customHeight="1">
      <c r="A1366" s="219"/>
      <c r="B1366" s="238">
        <v>1002097</v>
      </c>
      <c r="C1366" s="217"/>
      <c r="D1366" s="212"/>
      <c r="E1366" s="196"/>
      <c r="F1366" s="117"/>
      <c r="G1366" s="118"/>
      <c r="H1366" s="100"/>
      <c r="I1366" s="221"/>
      <c r="J1366" s="200">
        <v>41015</v>
      </c>
      <c r="K1366" s="89">
        <v>600000</v>
      </c>
      <c r="L1366" s="151">
        <f>L1365+K1366</f>
        <v>800000</v>
      </c>
      <c r="M1366" s="177" t="s">
        <v>361</v>
      </c>
    </row>
    <row r="1367" spans="1:13" ht="29.25" customHeight="1">
      <c r="A1367" s="218">
        <v>40921</v>
      </c>
      <c r="B1367" s="185" t="s">
        <v>533</v>
      </c>
      <c r="C1367" s="216" t="s">
        <v>534</v>
      </c>
      <c r="D1367" s="210" t="s">
        <v>100</v>
      </c>
      <c r="E1367" s="194" t="s">
        <v>12</v>
      </c>
      <c r="F1367" s="106" t="s">
        <v>149</v>
      </c>
      <c r="G1367" s="122">
        <v>0</v>
      </c>
      <c r="H1367" s="92" t="s">
        <v>72</v>
      </c>
      <c r="I1367" s="220">
        <v>9</v>
      </c>
      <c r="J1367" s="200">
        <v>40921</v>
      </c>
      <c r="K1367" s="89">
        <v>100000</v>
      </c>
      <c r="L1367" s="151">
        <v>100000</v>
      </c>
      <c r="M1367" s="177" t="s">
        <v>361</v>
      </c>
    </row>
    <row r="1368" spans="1:13" ht="29.25" customHeight="1" thickBot="1">
      <c r="A1368" s="268">
        <v>40983</v>
      </c>
      <c r="B1368" s="269" t="s">
        <v>536</v>
      </c>
      <c r="C1368" s="270" t="s">
        <v>537</v>
      </c>
      <c r="D1368" s="271" t="s">
        <v>119</v>
      </c>
      <c r="E1368" s="271" t="s">
        <v>12</v>
      </c>
      <c r="F1368" s="272" t="s">
        <v>149</v>
      </c>
      <c r="G1368" s="285">
        <v>0</v>
      </c>
      <c r="H1368" s="273" t="s">
        <v>72</v>
      </c>
      <c r="I1368" s="274">
        <v>9</v>
      </c>
      <c r="J1368" s="275">
        <v>40983</v>
      </c>
      <c r="K1368" s="276">
        <v>100000</v>
      </c>
      <c r="L1368" s="277">
        <v>100000</v>
      </c>
      <c r="M1368" s="278" t="s">
        <v>361</v>
      </c>
    </row>
    <row r="1369" spans="1:13">
      <c r="A1369" s="199"/>
      <c r="B1369" s="259"/>
      <c r="C1369" s="174"/>
      <c r="D1369" s="207"/>
      <c r="E1369" s="208"/>
      <c r="F1369" s="125"/>
      <c r="G1369" s="126"/>
      <c r="H1369" s="127"/>
      <c r="I1369" s="207"/>
      <c r="J1369" s="180"/>
      <c r="K1369" s="128"/>
      <c r="L1369" s="129"/>
      <c r="M1369" s="222"/>
    </row>
    <row r="1370" spans="1:13" ht="14.4" thickBot="1">
      <c r="B1370" s="171"/>
      <c r="C1370" s="174"/>
      <c r="F1370" s="189" t="s">
        <v>53</v>
      </c>
      <c r="G1370" s="231">
        <f>SUM(G15:G1368)</f>
        <v>23831570000</v>
      </c>
      <c r="H1370" s="299" t="s">
        <v>54</v>
      </c>
      <c r="I1370" s="299"/>
      <c r="J1370" s="299"/>
      <c r="K1370" s="206">
        <f>SUM(K15:K1368)</f>
        <v>6049733607.079999</v>
      </c>
    </row>
    <row r="1371" spans="1:13" ht="14.4" thickTop="1">
      <c r="B1371" s="204"/>
      <c r="M1371" s="167"/>
    </row>
    <row r="1372" spans="1:13" ht="14.4" thickBot="1">
      <c r="G1372" s="160" t="s">
        <v>61</v>
      </c>
      <c r="H1372" s="161"/>
      <c r="I1372" s="161"/>
      <c r="J1372" s="162"/>
      <c r="K1372" s="240">
        <f>SUM(G1370+K1370)</f>
        <v>29881303607.079998</v>
      </c>
      <c r="M1372" s="167"/>
    </row>
    <row r="1373" spans="1:13" ht="14.4" thickTop="1">
      <c r="J1373" s="203"/>
      <c r="K1373" s="204"/>
    </row>
    <row r="1374" spans="1:13">
      <c r="A1374" s="315" t="s">
        <v>41</v>
      </c>
      <c r="B1374" s="315"/>
      <c r="C1374" s="315"/>
      <c r="D1374" s="315"/>
      <c r="E1374" s="315"/>
      <c r="F1374" s="315"/>
      <c r="G1374" s="315"/>
      <c r="H1374" s="315"/>
      <c r="I1374" s="315"/>
      <c r="J1374" s="315"/>
      <c r="K1374" s="315"/>
      <c r="L1374" s="315"/>
      <c r="M1374" s="315"/>
    </row>
    <row r="1375" spans="1:13">
      <c r="A1375" s="315" t="s">
        <v>55</v>
      </c>
      <c r="B1375" s="315"/>
      <c r="C1375" s="315"/>
      <c r="D1375" s="315"/>
      <c r="E1375" s="315"/>
      <c r="F1375" s="315"/>
      <c r="G1375" s="315"/>
      <c r="H1375" s="315"/>
      <c r="I1375" s="315"/>
      <c r="J1375" s="315"/>
      <c r="K1375" s="315"/>
      <c r="L1375" s="315"/>
      <c r="M1375" s="315"/>
    </row>
    <row r="1376" spans="1:13">
      <c r="A1376" s="315" t="s">
        <v>183</v>
      </c>
      <c r="B1376" s="315"/>
      <c r="C1376" s="315"/>
      <c r="D1376" s="315"/>
      <c r="E1376" s="315"/>
      <c r="F1376" s="315"/>
      <c r="G1376" s="315"/>
      <c r="H1376" s="315"/>
      <c r="I1376" s="315"/>
      <c r="J1376" s="315"/>
      <c r="K1376" s="315"/>
      <c r="L1376" s="315"/>
      <c r="M1376" s="315"/>
    </row>
    <row r="1377" spans="1:13">
      <c r="A1377" s="302" t="s">
        <v>316</v>
      </c>
      <c r="B1377" s="302"/>
      <c r="C1377" s="302"/>
      <c r="D1377" s="302"/>
      <c r="E1377" s="302"/>
      <c r="F1377" s="302"/>
      <c r="G1377" s="302"/>
      <c r="H1377" s="302"/>
      <c r="I1377" s="302"/>
      <c r="J1377" s="302"/>
      <c r="K1377" s="302"/>
      <c r="L1377" s="302"/>
      <c r="M1377" s="302"/>
    </row>
    <row r="1378" spans="1:13">
      <c r="A1378" s="296" t="s">
        <v>452</v>
      </c>
      <c r="B1378" s="296"/>
      <c r="C1378" s="296"/>
      <c r="D1378" s="296"/>
      <c r="E1378" s="296"/>
      <c r="F1378" s="296"/>
      <c r="G1378" s="296"/>
      <c r="H1378" s="296"/>
      <c r="I1378" s="296"/>
      <c r="J1378" s="296"/>
      <c r="K1378" s="296"/>
      <c r="L1378" s="296"/>
      <c r="M1378" s="296"/>
    </row>
    <row r="1379" spans="1:13">
      <c r="A1379" s="296" t="s">
        <v>453</v>
      </c>
      <c r="B1379" s="296"/>
      <c r="C1379" s="296"/>
      <c r="D1379" s="296"/>
      <c r="E1379" s="296"/>
      <c r="F1379" s="296"/>
      <c r="G1379" s="296"/>
      <c r="H1379" s="296"/>
      <c r="I1379" s="296"/>
      <c r="J1379" s="296"/>
      <c r="K1379" s="296"/>
      <c r="L1379" s="296"/>
      <c r="M1379" s="296"/>
    </row>
    <row r="1380" spans="1:13">
      <c r="A1380" s="296" t="s">
        <v>454</v>
      </c>
      <c r="B1380" s="296"/>
      <c r="C1380" s="296"/>
      <c r="D1380" s="296"/>
      <c r="E1380" s="296"/>
      <c r="F1380" s="296"/>
      <c r="G1380" s="296"/>
      <c r="H1380" s="296"/>
      <c r="I1380" s="296"/>
      <c r="J1380" s="296"/>
      <c r="K1380" s="296"/>
      <c r="L1380" s="296"/>
      <c r="M1380" s="296"/>
    </row>
    <row r="1381" spans="1:13">
      <c r="A1381" s="296" t="s">
        <v>455</v>
      </c>
      <c r="B1381" s="296"/>
      <c r="C1381" s="296"/>
      <c r="D1381" s="296"/>
      <c r="E1381" s="296"/>
      <c r="F1381" s="296"/>
      <c r="G1381" s="296"/>
      <c r="H1381" s="296"/>
      <c r="I1381" s="296"/>
      <c r="J1381" s="296"/>
      <c r="K1381" s="296"/>
      <c r="L1381" s="296"/>
      <c r="M1381" s="296"/>
    </row>
    <row r="1382" spans="1:13">
      <c r="A1382" s="296" t="s">
        <v>456</v>
      </c>
      <c r="B1382" s="296"/>
      <c r="C1382" s="296"/>
      <c r="D1382" s="296"/>
      <c r="E1382" s="296"/>
      <c r="F1382" s="296"/>
      <c r="G1382" s="296"/>
      <c r="H1382" s="296"/>
      <c r="I1382" s="296"/>
      <c r="J1382" s="296"/>
      <c r="K1382" s="296"/>
      <c r="L1382" s="296"/>
      <c r="M1382" s="296"/>
    </row>
    <row r="1383" spans="1:13" ht="14.25" customHeight="1">
      <c r="A1383" s="316" t="s">
        <v>457</v>
      </c>
      <c r="B1383" s="316"/>
      <c r="C1383" s="316"/>
      <c r="D1383" s="316"/>
      <c r="E1383" s="316"/>
      <c r="F1383" s="316"/>
      <c r="G1383" s="316"/>
      <c r="H1383" s="316"/>
      <c r="I1383" s="316"/>
      <c r="J1383" s="316"/>
      <c r="K1383" s="316"/>
      <c r="L1383" s="316"/>
      <c r="M1383" s="316"/>
    </row>
    <row r="1384" spans="1:13" ht="14.25" customHeight="1">
      <c r="A1384" s="316" t="s">
        <v>458</v>
      </c>
      <c r="B1384" s="316"/>
      <c r="C1384" s="316"/>
      <c r="D1384" s="316"/>
      <c r="E1384" s="316"/>
      <c r="F1384" s="316"/>
      <c r="G1384" s="316"/>
      <c r="H1384" s="316"/>
      <c r="I1384" s="316"/>
      <c r="J1384" s="316"/>
      <c r="K1384" s="316"/>
      <c r="L1384" s="316"/>
      <c r="M1384" s="316"/>
    </row>
    <row r="1385" spans="1:13">
      <c r="A1385" s="302" t="s">
        <v>516</v>
      </c>
      <c r="B1385" s="302"/>
      <c r="C1385" s="302"/>
      <c r="D1385" s="302"/>
      <c r="E1385" s="302"/>
      <c r="F1385" s="302"/>
      <c r="G1385" s="302"/>
      <c r="H1385" s="302"/>
      <c r="I1385" s="302"/>
      <c r="J1385" s="302"/>
      <c r="K1385" s="302"/>
      <c r="L1385" s="302"/>
      <c r="M1385" s="302"/>
    </row>
    <row r="1386" spans="1:13">
      <c r="A1386" s="287" t="s">
        <v>517</v>
      </c>
      <c r="B1386" s="205"/>
      <c r="C1386" s="205"/>
      <c r="D1386" s="205"/>
      <c r="E1386" s="205"/>
      <c r="F1386" s="205"/>
      <c r="G1386" s="205"/>
      <c r="H1386" s="205"/>
      <c r="I1386" s="168"/>
      <c r="J1386" s="205"/>
      <c r="K1386" s="205"/>
      <c r="L1386" s="205"/>
      <c r="M1386" s="205"/>
    </row>
    <row r="1387" spans="1:13">
      <c r="A1387" s="302" t="s">
        <v>528</v>
      </c>
      <c r="B1387" s="302"/>
      <c r="C1387" s="302"/>
      <c r="D1387" s="302"/>
      <c r="E1387" s="302"/>
      <c r="F1387" s="302"/>
      <c r="G1387" s="302"/>
      <c r="H1387" s="302"/>
      <c r="I1387" s="302"/>
      <c r="J1387" s="302"/>
      <c r="K1387" s="302"/>
      <c r="L1387" s="302"/>
      <c r="M1387" s="302"/>
    </row>
    <row r="1388" spans="1:13">
      <c r="A1388" s="302" t="s">
        <v>529</v>
      </c>
      <c r="B1388" s="302"/>
      <c r="C1388" s="302"/>
      <c r="D1388" s="302"/>
      <c r="E1388" s="302"/>
      <c r="F1388" s="302"/>
      <c r="G1388" s="302"/>
      <c r="H1388" s="302"/>
      <c r="I1388" s="302"/>
      <c r="J1388" s="302"/>
      <c r="K1388" s="302"/>
      <c r="L1388" s="302"/>
      <c r="M1388" s="302"/>
    </row>
    <row r="1389" spans="1:13">
      <c r="A1389" s="205"/>
      <c r="B1389" s="205"/>
      <c r="C1389" s="205"/>
      <c r="D1389" s="205"/>
      <c r="E1389" s="205"/>
      <c r="F1389" s="205"/>
      <c r="G1389" s="205"/>
      <c r="H1389" s="205"/>
      <c r="I1389" s="168"/>
      <c r="J1389" s="205"/>
      <c r="K1389" s="205"/>
      <c r="L1389" s="205"/>
      <c r="M1389" s="205"/>
    </row>
    <row r="1390" spans="1:13">
      <c r="A1390" s="302" t="s">
        <v>304</v>
      </c>
      <c r="B1390" s="302"/>
      <c r="C1390" s="302"/>
      <c r="D1390" s="302"/>
      <c r="E1390" s="302"/>
      <c r="F1390" s="302"/>
      <c r="G1390" s="302"/>
      <c r="H1390" s="302"/>
      <c r="I1390" s="302"/>
      <c r="J1390" s="302"/>
      <c r="K1390" s="302"/>
      <c r="L1390" s="302"/>
      <c r="M1390" s="302"/>
    </row>
    <row r="1391" spans="1:13">
      <c r="A1391" s="296" t="s">
        <v>514</v>
      </c>
      <c r="B1391" s="296"/>
      <c r="C1391" s="296"/>
      <c r="D1391" s="296"/>
      <c r="E1391" s="296"/>
      <c r="F1391" s="296"/>
      <c r="G1391" s="296"/>
      <c r="H1391" s="296"/>
      <c r="I1391" s="296"/>
      <c r="J1391" s="296"/>
      <c r="K1391" s="296"/>
      <c r="L1391" s="296"/>
      <c r="M1391" s="296"/>
    </row>
    <row r="1392" spans="1:13">
      <c r="A1392" s="302" t="s">
        <v>305</v>
      </c>
      <c r="B1392" s="302"/>
      <c r="C1392" s="302"/>
      <c r="D1392" s="302"/>
      <c r="E1392" s="302"/>
      <c r="F1392" s="302"/>
      <c r="G1392" s="302"/>
      <c r="H1392" s="302"/>
      <c r="I1392" s="302"/>
      <c r="J1392" s="302"/>
      <c r="K1392" s="302"/>
      <c r="L1392" s="302"/>
      <c r="M1392" s="302"/>
    </row>
    <row r="1393" spans="1:13">
      <c r="A1393" s="296" t="s">
        <v>306</v>
      </c>
      <c r="B1393" s="296"/>
      <c r="C1393" s="296"/>
      <c r="D1393" s="296"/>
      <c r="E1393" s="296"/>
      <c r="F1393" s="296"/>
      <c r="G1393" s="296"/>
      <c r="H1393" s="296"/>
      <c r="I1393" s="296"/>
      <c r="J1393" s="296"/>
      <c r="K1393" s="296"/>
      <c r="L1393" s="296"/>
      <c r="M1393" s="296"/>
    </row>
    <row r="1394" spans="1:13">
      <c r="A1394" s="296" t="s">
        <v>464</v>
      </c>
      <c r="B1394" s="296"/>
      <c r="C1394" s="296"/>
      <c r="D1394" s="296"/>
      <c r="E1394" s="296"/>
      <c r="F1394" s="296"/>
      <c r="G1394" s="296"/>
      <c r="H1394" s="296"/>
      <c r="I1394" s="296"/>
      <c r="J1394" s="296"/>
      <c r="K1394" s="296"/>
      <c r="L1394" s="296"/>
      <c r="M1394" s="296"/>
    </row>
    <row r="1395" spans="1:13">
      <c r="A1395" s="296" t="s">
        <v>463</v>
      </c>
      <c r="B1395" s="296"/>
      <c r="C1395" s="296"/>
      <c r="D1395" s="296"/>
      <c r="E1395" s="296"/>
      <c r="F1395" s="296"/>
      <c r="G1395" s="296"/>
      <c r="H1395" s="296"/>
      <c r="I1395" s="296"/>
      <c r="J1395" s="296"/>
      <c r="K1395" s="296"/>
      <c r="L1395" s="296"/>
      <c r="M1395" s="296"/>
    </row>
    <row r="1397" spans="1:13">
      <c r="A1397" s="293"/>
    </row>
    <row r="1398" spans="1:13">
      <c r="A1398" s="289"/>
    </row>
    <row r="1399" spans="1:13">
      <c r="A1399" s="289"/>
    </row>
    <row r="1402" spans="1:13">
      <c r="A1402" s="286"/>
    </row>
    <row r="1805" spans="1:10">
      <c r="A1805" s="286"/>
      <c r="D1805" s="286"/>
      <c r="E1805" s="286"/>
      <c r="F1805" s="286"/>
      <c r="G1805" s="166"/>
      <c r="H1805" s="204"/>
      <c r="I1805" s="286"/>
      <c r="J1805" s="286"/>
    </row>
  </sheetData>
  <autoFilter ref="A14:M1368">
    <filterColumn colId="9"/>
    <filterColumn colId="12"/>
  </autoFilter>
  <mergeCells count="38">
    <mergeCell ref="A1392:M1392"/>
    <mergeCell ref="A1393:M1393"/>
    <mergeCell ref="A1394:M1394"/>
    <mergeCell ref="A1395:M1395"/>
    <mergeCell ref="A1382:M1382"/>
    <mergeCell ref="A1383:M1383"/>
    <mergeCell ref="A1384:M1384"/>
    <mergeCell ref="A1385:M1385"/>
    <mergeCell ref="A1390:M1390"/>
    <mergeCell ref="A1391:M1391"/>
    <mergeCell ref="A1387:M1387"/>
    <mergeCell ref="A1388:M1388"/>
    <mergeCell ref="A1:M1"/>
    <mergeCell ref="A2:M2"/>
    <mergeCell ref="A1379:M1379"/>
    <mergeCell ref="A1380:M1380"/>
    <mergeCell ref="A11:M11"/>
    <mergeCell ref="A12:M12"/>
    <mergeCell ref="A13:A14"/>
    <mergeCell ref="E13:E14"/>
    <mergeCell ref="F13:F14"/>
    <mergeCell ref="G13:G14"/>
    <mergeCell ref="H13:H14"/>
    <mergeCell ref="I13:I14"/>
    <mergeCell ref="J13:M13"/>
    <mergeCell ref="A1374:M1374"/>
    <mergeCell ref="A1375:M1375"/>
    <mergeCell ref="A1376:M1376"/>
    <mergeCell ref="A4:M4"/>
    <mergeCell ref="A6:M6"/>
    <mergeCell ref="A8:M8"/>
    <mergeCell ref="A1377:M1377"/>
    <mergeCell ref="A1378:M1378"/>
    <mergeCell ref="A1381:M1381"/>
    <mergeCell ref="A179:A180"/>
    <mergeCell ref="A194:A195"/>
    <mergeCell ref="A712:A713"/>
    <mergeCell ref="H1370:J1370"/>
  </mergeCells>
  <printOptions horizontalCentered="1"/>
  <pageMargins left="0.25" right="0.25" top="0.5" bottom="0.5" header="0.3" footer="0.3"/>
  <pageSetup paperSize="5" scale="48" orientation="landscape" r:id="rId1"/>
  <headerFooter>
    <oddFooter>&amp;RPage &amp;P of &amp;N</oddFooter>
  </headerFooter>
  <rowBreaks count="5" manualBreakCount="5">
    <brk id="1118" max="12" man="1"/>
    <brk id="1160" max="12" man="1"/>
    <brk id="1294" max="12" man="1"/>
    <brk id="1328" max="12" man="1"/>
    <brk id="1372" max="12" man="1"/>
  </rowBreaks>
  <ignoredErrors>
    <ignoredError sqref="L620 L597" formula="1"/>
  </ignoredErrors>
</worksheet>
</file>

<file path=xl/worksheets/sheet2.xml><?xml version="1.0" encoding="utf-8"?>
<worksheet xmlns="http://schemas.openxmlformats.org/spreadsheetml/2006/main" xmlns:r="http://schemas.openxmlformats.org/officeDocument/2006/relationships">
  <sheetPr>
    <pageSetUpPr fitToPage="1"/>
  </sheetPr>
  <dimension ref="B1:M106"/>
  <sheetViews>
    <sheetView topLeftCell="A55" zoomScale="70" zoomScaleNormal="70" zoomScalePageLayoutView="55" workbookViewId="0">
      <selection activeCell="G87" sqref="C87:G87"/>
    </sheetView>
  </sheetViews>
  <sheetFormatPr defaultColWidth="9.109375" defaultRowHeight="14.4"/>
  <cols>
    <col min="1" max="2" width="9.109375" style="131"/>
    <col min="3" max="3" width="44.109375" style="131" bestFit="1" customWidth="1"/>
    <col min="4" max="4" width="23" style="131" bestFit="1" customWidth="1"/>
    <col min="5" max="5" width="28.88671875" style="131" customWidth="1"/>
    <col min="6" max="6" width="22.33203125" style="131" customWidth="1"/>
    <col min="7" max="7" width="25.5546875" style="132" bestFit="1" customWidth="1"/>
    <col min="8" max="8" width="9.109375" style="131"/>
    <col min="9" max="9" width="44.5546875" style="131" bestFit="1" customWidth="1"/>
    <col min="10" max="10" width="16.33203125" style="131" bestFit="1" customWidth="1"/>
    <col min="11" max="11" width="17.33203125" style="131" bestFit="1" customWidth="1"/>
    <col min="12" max="12" width="16.33203125" style="131" bestFit="1" customWidth="1"/>
    <col min="13" max="13" width="18" style="131" bestFit="1" customWidth="1"/>
    <col min="14" max="16384" width="9.109375" style="131"/>
  </cols>
  <sheetData>
    <row r="1" spans="2:13">
      <c r="C1" s="317" t="s">
        <v>467</v>
      </c>
      <c r="D1" s="318"/>
      <c r="E1" s="318"/>
      <c r="F1" s="318"/>
      <c r="G1" s="318"/>
    </row>
    <row r="2" spans="2:13">
      <c r="C2" s="317"/>
      <c r="D2" s="317"/>
      <c r="E2" s="317"/>
      <c r="F2" s="317"/>
      <c r="G2" s="317"/>
    </row>
    <row r="3" spans="2:13">
      <c r="C3" s="317" t="s">
        <v>540</v>
      </c>
      <c r="D3" s="317"/>
      <c r="E3" s="317"/>
      <c r="F3" s="317"/>
      <c r="G3" s="317"/>
    </row>
    <row r="4" spans="2:13">
      <c r="C4" s="317" t="s">
        <v>543</v>
      </c>
      <c r="D4" s="317"/>
      <c r="E4" s="317"/>
      <c r="F4" s="317"/>
      <c r="G4" s="317"/>
    </row>
    <row r="5" spans="2:13" ht="15" thickBot="1">
      <c r="C5" s="319"/>
      <c r="D5" s="319"/>
      <c r="E5" s="319"/>
      <c r="F5" s="319"/>
      <c r="G5" s="319"/>
    </row>
    <row r="6" spans="2:13" ht="33" customHeight="1" thickBot="1">
      <c r="C6" s="136" t="s">
        <v>69</v>
      </c>
      <c r="D6" s="135" t="s">
        <v>468</v>
      </c>
      <c r="E6" s="135" t="s">
        <v>469</v>
      </c>
      <c r="F6" s="134" t="s">
        <v>470</v>
      </c>
      <c r="G6" s="133" t="s">
        <v>235</v>
      </c>
    </row>
    <row r="7" spans="2:13">
      <c r="B7" s="139"/>
      <c r="C7" s="145" t="s">
        <v>205</v>
      </c>
      <c r="D7" s="137">
        <v>3329.43</v>
      </c>
      <c r="E7" s="137">
        <v>7180.61</v>
      </c>
      <c r="F7" s="137">
        <v>6329.43</v>
      </c>
      <c r="G7" s="256">
        <v>16839.47</v>
      </c>
      <c r="I7"/>
      <c r="J7" s="241"/>
      <c r="K7" s="241"/>
      <c r="L7" s="241"/>
      <c r="M7" s="241"/>
    </row>
    <row r="8" spans="2:13">
      <c r="B8" s="139"/>
      <c r="C8" s="282" t="s">
        <v>471</v>
      </c>
      <c r="D8" s="283">
        <v>30119884.739999998</v>
      </c>
      <c r="E8" s="283">
        <v>95824325.520000011</v>
      </c>
      <c r="F8" s="283">
        <v>67339338.609999999</v>
      </c>
      <c r="G8" s="284">
        <v>193283548.87</v>
      </c>
      <c r="I8"/>
      <c r="J8" s="241"/>
      <c r="K8" s="241"/>
      <c r="L8" s="241"/>
      <c r="M8" s="241"/>
    </row>
    <row r="9" spans="2:13">
      <c r="B9" s="139"/>
      <c r="C9" s="145" t="s">
        <v>478</v>
      </c>
      <c r="D9" s="137">
        <v>19251.11</v>
      </c>
      <c r="E9" s="137"/>
      <c r="F9" s="137">
        <v>22238.69</v>
      </c>
      <c r="G9" s="257">
        <v>41489.800000000003</v>
      </c>
      <c r="I9"/>
      <c r="J9" s="241"/>
      <c r="K9" s="241"/>
      <c r="L9" s="241"/>
      <c r="M9" s="241"/>
    </row>
    <row r="10" spans="2:13">
      <c r="B10" s="139"/>
      <c r="C10" s="145" t="s">
        <v>479</v>
      </c>
      <c r="D10" s="137">
        <v>14297247.91</v>
      </c>
      <c r="E10" s="137">
        <v>36979626.18</v>
      </c>
      <c r="F10" s="137">
        <v>26784440.640000001</v>
      </c>
      <c r="G10" s="257">
        <v>78061314.730000004</v>
      </c>
      <c r="I10"/>
      <c r="J10" s="241"/>
      <c r="K10" s="241"/>
      <c r="L10" s="241"/>
      <c r="M10" s="241"/>
    </row>
    <row r="11" spans="2:13">
      <c r="B11" s="139"/>
      <c r="C11" s="146" t="s">
        <v>472</v>
      </c>
      <c r="D11" s="138">
        <v>107985992.29000001</v>
      </c>
      <c r="E11" s="138">
        <v>262906469.58000001</v>
      </c>
      <c r="F11" s="138">
        <v>189485268.06999999</v>
      </c>
      <c r="G11" s="258">
        <v>560377729.94000006</v>
      </c>
      <c r="I11"/>
      <c r="J11" s="241"/>
      <c r="K11" s="241"/>
      <c r="L11" s="241"/>
      <c r="M11" s="241"/>
    </row>
    <row r="12" spans="2:13">
      <c r="B12" s="139"/>
      <c r="C12" s="146" t="s">
        <v>161</v>
      </c>
      <c r="D12" s="138">
        <v>4267061.9700000007</v>
      </c>
      <c r="E12" s="138">
        <v>17852011.770000003</v>
      </c>
      <c r="F12" s="138">
        <v>9159438.9199999999</v>
      </c>
      <c r="G12" s="258">
        <v>31278512.660000004</v>
      </c>
      <c r="I12"/>
      <c r="J12" s="241"/>
      <c r="K12" s="241"/>
      <c r="L12" s="241"/>
      <c r="M12" s="241"/>
    </row>
    <row r="13" spans="2:13">
      <c r="B13" s="139"/>
      <c r="C13" s="146" t="s">
        <v>544</v>
      </c>
      <c r="D13" s="138">
        <v>3666195.94</v>
      </c>
      <c r="E13" s="138">
        <v>10252648.469999999</v>
      </c>
      <c r="F13" s="138">
        <v>6987508.2699999996</v>
      </c>
      <c r="G13" s="258">
        <v>20906352.68</v>
      </c>
      <c r="I13"/>
      <c r="J13" s="241"/>
      <c r="K13" s="241"/>
      <c r="L13" s="241"/>
      <c r="M13" s="241"/>
    </row>
    <row r="14" spans="2:13">
      <c r="B14" s="139"/>
      <c r="C14" s="146" t="s">
        <v>484</v>
      </c>
      <c r="D14" s="138">
        <v>3665549.69</v>
      </c>
      <c r="E14" s="138">
        <v>7874244.8199999994</v>
      </c>
      <c r="F14" s="138">
        <v>6523927.7300000004</v>
      </c>
      <c r="G14" s="258">
        <v>18063722.240000002</v>
      </c>
      <c r="I14"/>
      <c r="J14" s="241"/>
      <c r="K14" s="241"/>
      <c r="L14" s="241"/>
      <c r="M14" s="241"/>
    </row>
    <row r="15" spans="2:13">
      <c r="B15" s="139"/>
      <c r="C15" s="146" t="s">
        <v>485</v>
      </c>
      <c r="D15" s="138">
        <v>4372877.6900000004</v>
      </c>
      <c r="E15" s="138">
        <v>13796492.59</v>
      </c>
      <c r="F15" s="138">
        <v>9718217.1099999994</v>
      </c>
      <c r="G15" s="258">
        <v>27887587.390000001</v>
      </c>
      <c r="I15"/>
      <c r="J15" s="241"/>
      <c r="K15" s="241"/>
      <c r="L15" s="241"/>
      <c r="M15" s="241"/>
    </row>
    <row r="16" spans="2:13">
      <c r="B16" s="139"/>
      <c r="C16" s="146" t="s">
        <v>486</v>
      </c>
      <c r="D16" s="138">
        <v>1033659.32</v>
      </c>
      <c r="E16" s="138">
        <v>2725058.57</v>
      </c>
      <c r="F16" s="138">
        <v>2063939.88</v>
      </c>
      <c r="G16" s="258">
        <v>5822657.7699999996</v>
      </c>
      <c r="I16"/>
      <c r="J16" s="241"/>
      <c r="K16" s="241"/>
      <c r="L16" s="241"/>
      <c r="M16" s="241"/>
    </row>
    <row r="17" spans="2:13">
      <c r="B17" s="139"/>
      <c r="C17" s="146" t="s">
        <v>198</v>
      </c>
      <c r="D17" s="138">
        <v>45103.42</v>
      </c>
      <c r="E17" s="138">
        <v>75703.48</v>
      </c>
      <c r="F17" s="138">
        <v>97403.459999999992</v>
      </c>
      <c r="G17" s="258">
        <v>218210.36</v>
      </c>
      <c r="I17"/>
      <c r="J17" s="241"/>
      <c r="K17" s="241"/>
      <c r="L17" s="241"/>
      <c r="M17" s="241"/>
    </row>
    <row r="18" spans="2:13">
      <c r="B18" s="139"/>
      <c r="C18" s="146" t="s">
        <v>487</v>
      </c>
      <c r="D18" s="138">
        <v>34238292.519999996</v>
      </c>
      <c r="E18" s="138">
        <v>110116063.84999999</v>
      </c>
      <c r="F18" s="138">
        <v>68715282.079999998</v>
      </c>
      <c r="G18" s="258">
        <v>213069638.44999999</v>
      </c>
      <c r="I18"/>
      <c r="J18" s="241"/>
      <c r="K18" s="241"/>
      <c r="L18" s="241"/>
      <c r="M18" s="241"/>
    </row>
    <row r="19" spans="2:13">
      <c r="B19" s="139"/>
      <c r="C19" s="146" t="s">
        <v>488</v>
      </c>
      <c r="D19" s="138">
        <v>7250</v>
      </c>
      <c r="E19" s="138">
        <v>24150.25</v>
      </c>
      <c r="F19" s="138">
        <v>21516.67</v>
      </c>
      <c r="G19" s="258">
        <v>52916.92</v>
      </c>
      <c r="I19"/>
      <c r="J19" s="241"/>
      <c r="K19" s="241"/>
      <c r="L19" s="241"/>
      <c r="M19" s="241"/>
    </row>
    <row r="20" spans="2:13">
      <c r="B20" s="139"/>
      <c r="C20" s="146" t="s">
        <v>200</v>
      </c>
      <c r="D20" s="138">
        <v>29712.85</v>
      </c>
      <c r="E20" s="138">
        <v>74359.460000000006</v>
      </c>
      <c r="F20" s="138">
        <v>64121.96</v>
      </c>
      <c r="G20" s="258">
        <v>168194.27</v>
      </c>
      <c r="I20"/>
      <c r="J20" s="241"/>
      <c r="K20" s="241"/>
      <c r="L20" s="241"/>
      <c r="M20" s="241"/>
    </row>
    <row r="21" spans="2:13">
      <c r="B21" s="139"/>
      <c r="C21" s="146" t="s">
        <v>237</v>
      </c>
      <c r="D21" s="138">
        <v>2514.14</v>
      </c>
      <c r="E21" s="138">
        <v>16068.88</v>
      </c>
      <c r="F21" s="138">
        <v>6214.1399999999994</v>
      </c>
      <c r="G21" s="258">
        <v>24797.16</v>
      </c>
      <c r="I21"/>
      <c r="J21" s="241"/>
      <c r="K21" s="241"/>
      <c r="L21" s="241"/>
      <c r="M21" s="241"/>
    </row>
    <row r="22" spans="2:13">
      <c r="B22" s="139"/>
      <c r="C22" s="146" t="s">
        <v>181</v>
      </c>
      <c r="D22" s="138">
        <v>7569459.2000000002</v>
      </c>
      <c r="E22" s="138">
        <v>11592937.049999999</v>
      </c>
      <c r="F22" s="138">
        <v>16279383.050000001</v>
      </c>
      <c r="G22" s="258">
        <v>35441779.299999997</v>
      </c>
      <c r="I22"/>
      <c r="J22" s="241"/>
      <c r="K22" s="241"/>
      <c r="L22" s="241"/>
      <c r="M22" s="241"/>
    </row>
    <row r="23" spans="2:13">
      <c r="B23" s="139"/>
      <c r="C23" s="146" t="s">
        <v>373</v>
      </c>
      <c r="D23" s="138">
        <v>168388.42</v>
      </c>
      <c r="E23" s="138">
        <v>313342.48</v>
      </c>
      <c r="F23" s="138">
        <v>173971.72</v>
      </c>
      <c r="G23" s="258">
        <v>655702.62</v>
      </c>
      <c r="I23"/>
      <c r="J23" s="241"/>
      <c r="K23" s="241"/>
      <c r="L23" s="241"/>
      <c r="M23" s="241"/>
    </row>
    <row r="24" spans="2:13">
      <c r="B24" s="139"/>
      <c r="C24" s="146" t="s">
        <v>512</v>
      </c>
      <c r="D24" s="138">
        <v>11840.4</v>
      </c>
      <c r="E24" s="138">
        <v>23757.03</v>
      </c>
      <c r="F24" s="138">
        <v>13116.08</v>
      </c>
      <c r="G24" s="258">
        <v>48713.51</v>
      </c>
      <c r="I24"/>
      <c r="J24" s="241"/>
      <c r="K24" s="241"/>
      <c r="L24" s="241"/>
      <c r="M24" s="241"/>
    </row>
    <row r="25" spans="2:13">
      <c r="B25" s="139"/>
      <c r="C25" s="146" t="s">
        <v>489</v>
      </c>
      <c r="D25" s="138">
        <v>458792.83</v>
      </c>
      <c r="E25" s="138">
        <v>1097194.3</v>
      </c>
      <c r="F25" s="138">
        <v>920179.72</v>
      </c>
      <c r="G25" s="258">
        <v>2476166.85</v>
      </c>
      <c r="I25"/>
      <c r="J25" s="241"/>
      <c r="K25" s="241"/>
      <c r="L25" s="241"/>
      <c r="M25" s="241"/>
    </row>
    <row r="26" spans="2:13">
      <c r="B26" s="139"/>
      <c r="C26" s="146" t="s">
        <v>246</v>
      </c>
      <c r="D26" s="138">
        <v>2775.62</v>
      </c>
      <c r="E26" s="138">
        <v>3423.27</v>
      </c>
      <c r="F26" s="138">
        <v>8717.9</v>
      </c>
      <c r="G26" s="258">
        <v>14916.789999999999</v>
      </c>
      <c r="I26"/>
      <c r="J26" s="241"/>
      <c r="K26" s="241"/>
      <c r="L26" s="241"/>
      <c r="M26" s="241"/>
    </row>
    <row r="27" spans="2:13">
      <c r="B27" s="139"/>
      <c r="C27" s="263" t="s">
        <v>207</v>
      </c>
      <c r="D27" s="264">
        <v>239987.15</v>
      </c>
      <c r="E27" s="264">
        <v>479980.78</v>
      </c>
      <c r="F27" s="264">
        <v>601745.66999999993</v>
      </c>
      <c r="G27" s="265">
        <v>1321713.6000000001</v>
      </c>
      <c r="I27"/>
      <c r="J27" s="241"/>
      <c r="K27" s="241"/>
      <c r="L27" s="241"/>
      <c r="M27" s="241"/>
    </row>
    <row r="28" spans="2:13">
      <c r="B28" s="139"/>
      <c r="C28" s="146" t="s">
        <v>433</v>
      </c>
      <c r="D28" s="138">
        <v>750</v>
      </c>
      <c r="E28" s="138">
        <v>2205.39</v>
      </c>
      <c r="F28" s="138">
        <v>3000</v>
      </c>
      <c r="G28" s="258">
        <v>5955.3899999999994</v>
      </c>
      <c r="I28"/>
      <c r="J28" s="241"/>
      <c r="K28" s="241"/>
      <c r="L28" s="241"/>
      <c r="M28" s="241"/>
    </row>
    <row r="29" spans="2:13">
      <c r="B29" s="139"/>
      <c r="C29" s="146" t="s">
        <v>289</v>
      </c>
      <c r="D29" s="138">
        <v>3833.34</v>
      </c>
      <c r="E29" s="138">
        <v>13204.31</v>
      </c>
      <c r="F29" s="138">
        <v>7916.67</v>
      </c>
      <c r="G29" s="258">
        <v>24954.32</v>
      </c>
      <c r="I29"/>
      <c r="J29" s="241"/>
      <c r="K29" s="241"/>
      <c r="L29" s="241"/>
      <c r="M29" s="241"/>
    </row>
    <row r="30" spans="2:13">
      <c r="B30" s="139"/>
      <c r="C30" s="146" t="s">
        <v>218</v>
      </c>
      <c r="D30" s="138">
        <v>3000</v>
      </c>
      <c r="E30" s="138">
        <v>2200.3599999999997</v>
      </c>
      <c r="F30" s="138">
        <v>5000</v>
      </c>
      <c r="G30" s="258">
        <v>10200.36</v>
      </c>
      <c r="I30"/>
      <c r="J30" s="241"/>
      <c r="K30" s="241"/>
      <c r="L30" s="241"/>
      <c r="M30" s="241"/>
    </row>
    <row r="31" spans="2:13">
      <c r="B31" s="139"/>
      <c r="C31" s="146" t="s">
        <v>490</v>
      </c>
      <c r="D31" s="138">
        <v>26984735.099999998</v>
      </c>
      <c r="E31" s="138">
        <v>77093488.010000005</v>
      </c>
      <c r="F31" s="138">
        <v>53324874.580000006</v>
      </c>
      <c r="G31" s="258">
        <v>157403097.69</v>
      </c>
      <c r="I31"/>
      <c r="J31" s="241"/>
      <c r="K31" s="241"/>
      <c r="L31" s="241"/>
      <c r="M31" s="241"/>
    </row>
    <row r="32" spans="2:13">
      <c r="B32" s="139"/>
      <c r="C32" s="146" t="s">
        <v>222</v>
      </c>
      <c r="D32" s="138">
        <v>5916.67</v>
      </c>
      <c r="E32" s="138">
        <v>7763.05</v>
      </c>
      <c r="F32" s="138">
        <v>7500</v>
      </c>
      <c r="G32" s="258">
        <v>21179.72</v>
      </c>
      <c r="I32"/>
      <c r="J32" s="241"/>
      <c r="K32" s="241"/>
      <c r="L32" s="241"/>
      <c r="M32" s="241"/>
    </row>
    <row r="33" spans="2:13">
      <c r="B33" s="139"/>
      <c r="C33" s="146" t="s">
        <v>292</v>
      </c>
      <c r="D33" s="138">
        <v>33161.29</v>
      </c>
      <c r="E33" s="138">
        <v>78950.14</v>
      </c>
      <c r="F33" s="138">
        <v>62944.63</v>
      </c>
      <c r="G33" s="258">
        <v>175056.06</v>
      </c>
      <c r="I33"/>
      <c r="J33" s="241"/>
      <c r="K33" s="241"/>
      <c r="L33" s="241"/>
      <c r="M33" s="241"/>
    </row>
    <row r="34" spans="2:13">
      <c r="B34" s="139"/>
      <c r="C34" s="146" t="s">
        <v>170</v>
      </c>
      <c r="D34" s="138">
        <v>824251.39</v>
      </c>
      <c r="E34" s="138">
        <v>2539356.71</v>
      </c>
      <c r="F34" s="138">
        <v>2315733.09</v>
      </c>
      <c r="G34" s="258">
        <v>5679341.1899999995</v>
      </c>
      <c r="I34"/>
      <c r="J34" s="241"/>
      <c r="K34" s="241"/>
      <c r="L34" s="241"/>
      <c r="M34" s="241"/>
    </row>
    <row r="35" spans="2:13">
      <c r="B35" s="139"/>
      <c r="C35" s="146" t="s">
        <v>518</v>
      </c>
      <c r="D35" s="138">
        <v>34409.5</v>
      </c>
      <c r="E35" s="138">
        <v>71157.98</v>
      </c>
      <c r="F35" s="138">
        <v>36391.379999999997</v>
      </c>
      <c r="G35" s="258">
        <v>141958.85999999999</v>
      </c>
      <c r="I35"/>
      <c r="J35" s="241"/>
      <c r="K35" s="241"/>
      <c r="L35" s="241"/>
      <c r="M35" s="241"/>
    </row>
    <row r="36" spans="2:13">
      <c r="B36" s="139"/>
      <c r="C36" s="146" t="s">
        <v>437</v>
      </c>
      <c r="D36" s="138">
        <v>916.67</v>
      </c>
      <c r="E36" s="138"/>
      <c r="F36" s="138">
        <v>1000</v>
      </c>
      <c r="G36" s="258">
        <v>1916.67</v>
      </c>
      <c r="I36"/>
      <c r="J36" s="241"/>
      <c r="K36" s="241"/>
      <c r="L36" s="241"/>
      <c r="M36" s="241"/>
    </row>
    <row r="37" spans="2:13">
      <c r="B37" s="139"/>
      <c r="C37" s="146" t="s">
        <v>241</v>
      </c>
      <c r="D37" s="138">
        <v>14943.49</v>
      </c>
      <c r="E37" s="138">
        <v>19400.509999999998</v>
      </c>
      <c r="F37" s="138">
        <v>34528.959999999999</v>
      </c>
      <c r="G37" s="258">
        <v>68872.959999999992</v>
      </c>
      <c r="I37"/>
      <c r="J37" s="241"/>
      <c r="K37" s="241"/>
      <c r="L37" s="241"/>
      <c r="M37" s="241"/>
    </row>
    <row r="38" spans="2:13">
      <c r="B38" s="139"/>
      <c r="C38" s="279" t="s">
        <v>164</v>
      </c>
      <c r="D38" s="280">
        <v>169857.8</v>
      </c>
      <c r="E38" s="280">
        <v>2440767.73</v>
      </c>
      <c r="F38" s="280">
        <v>3698606.99</v>
      </c>
      <c r="G38" s="281">
        <v>6309232.5199999996</v>
      </c>
      <c r="I38"/>
      <c r="J38" s="241"/>
      <c r="K38" s="241"/>
      <c r="L38" s="241"/>
      <c r="M38" s="241"/>
    </row>
    <row r="39" spans="2:13">
      <c r="B39" s="139"/>
      <c r="C39" s="146" t="s">
        <v>491</v>
      </c>
      <c r="D39" s="138">
        <v>0</v>
      </c>
      <c r="E39" s="138">
        <v>3036319.34</v>
      </c>
      <c r="F39" s="138">
        <v>5272500</v>
      </c>
      <c r="G39" s="258">
        <v>8308819.3399999999</v>
      </c>
      <c r="I39"/>
      <c r="J39" s="241"/>
      <c r="K39" s="241"/>
      <c r="L39" s="241"/>
      <c r="M39" s="241"/>
    </row>
    <row r="40" spans="2:13">
      <c r="B40" s="139"/>
      <c r="C40" s="146" t="s">
        <v>492</v>
      </c>
      <c r="D40" s="138">
        <v>1916.66</v>
      </c>
      <c r="E40" s="138">
        <v>5572.9</v>
      </c>
      <c r="F40" s="138">
        <v>5833.34</v>
      </c>
      <c r="G40" s="258">
        <v>13322.9</v>
      </c>
      <c r="I40"/>
      <c r="J40" s="241"/>
      <c r="K40" s="241"/>
      <c r="L40" s="241"/>
      <c r="M40" s="241"/>
    </row>
    <row r="41" spans="2:13">
      <c r="B41" s="139"/>
      <c r="C41" s="146" t="s">
        <v>197</v>
      </c>
      <c r="D41" s="138">
        <v>3348.46</v>
      </c>
      <c r="E41" s="138">
        <v>9881.5</v>
      </c>
      <c r="F41" s="138">
        <v>6569.5300000000007</v>
      </c>
      <c r="G41" s="258">
        <v>19799.489999999998</v>
      </c>
      <c r="I41"/>
      <c r="J41" s="241"/>
      <c r="K41" s="241"/>
      <c r="L41" s="241"/>
      <c r="M41" s="241"/>
    </row>
    <row r="42" spans="2:13">
      <c r="B42" s="139"/>
      <c r="C42" s="146" t="s">
        <v>280</v>
      </c>
      <c r="D42" s="138">
        <v>0</v>
      </c>
      <c r="E42" s="138">
        <v>10502</v>
      </c>
      <c r="F42" s="138">
        <v>15000</v>
      </c>
      <c r="G42" s="258">
        <v>25502</v>
      </c>
      <c r="I42"/>
      <c r="J42" s="241"/>
      <c r="K42" s="241"/>
      <c r="L42" s="241"/>
      <c r="M42" s="241"/>
    </row>
    <row r="43" spans="2:13">
      <c r="B43" s="139"/>
      <c r="C43" s="146" t="s">
        <v>27</v>
      </c>
      <c r="D43" s="138">
        <v>7916.67</v>
      </c>
      <c r="E43" s="138">
        <v>22435.5</v>
      </c>
      <c r="F43" s="138">
        <v>15000</v>
      </c>
      <c r="G43" s="258">
        <v>45352.17</v>
      </c>
      <c r="I43"/>
      <c r="J43" s="241"/>
      <c r="K43" s="241"/>
      <c r="L43" s="241"/>
      <c r="M43" s="241"/>
    </row>
    <row r="44" spans="2:13">
      <c r="B44" s="139"/>
      <c r="C44" s="146" t="s">
        <v>228</v>
      </c>
      <c r="D44" s="138">
        <v>8000</v>
      </c>
      <c r="E44" s="138">
        <v>17390.330000000002</v>
      </c>
      <c r="F44" s="138">
        <v>19000</v>
      </c>
      <c r="G44" s="258">
        <v>44390.33</v>
      </c>
      <c r="I44"/>
      <c r="J44" s="241"/>
      <c r="K44" s="241"/>
      <c r="L44" s="241"/>
      <c r="M44" s="241"/>
    </row>
    <row r="45" spans="2:13">
      <c r="B45" s="139"/>
      <c r="C45" s="146" t="s">
        <v>249</v>
      </c>
      <c r="D45" s="138">
        <v>10247.15</v>
      </c>
      <c r="E45" s="138">
        <v>12094.17</v>
      </c>
      <c r="F45" s="138">
        <v>17330.48</v>
      </c>
      <c r="G45" s="258">
        <v>39671.800000000003</v>
      </c>
      <c r="I45"/>
      <c r="J45" s="241"/>
      <c r="K45" s="241"/>
      <c r="L45" s="241"/>
      <c r="M45" s="241"/>
    </row>
    <row r="46" spans="2:13">
      <c r="B46" s="139"/>
      <c r="C46" s="146" t="s">
        <v>532</v>
      </c>
      <c r="D46" s="138">
        <v>750</v>
      </c>
      <c r="E46" s="138"/>
      <c r="F46" s="138">
        <v>1000</v>
      </c>
      <c r="G46" s="258">
        <v>1750</v>
      </c>
      <c r="I46"/>
      <c r="J46" s="241"/>
      <c r="K46" s="241"/>
      <c r="L46" s="241"/>
      <c r="M46" s="241"/>
    </row>
    <row r="47" spans="2:13">
      <c r="B47" s="139"/>
      <c r="C47" s="146" t="s">
        <v>493</v>
      </c>
      <c r="D47" s="138">
        <v>127205970.99000001</v>
      </c>
      <c r="E47" s="138">
        <v>239033424.02999997</v>
      </c>
      <c r="F47" s="138">
        <v>204025639.81999999</v>
      </c>
      <c r="G47" s="258">
        <v>570265034.83999991</v>
      </c>
      <c r="I47"/>
      <c r="J47" s="241"/>
      <c r="K47" s="241"/>
      <c r="L47" s="241"/>
      <c r="M47" s="241"/>
    </row>
    <row r="48" spans="2:13">
      <c r="B48" s="139"/>
      <c r="C48" s="146" t="s">
        <v>184</v>
      </c>
      <c r="D48" s="138">
        <v>3926.15</v>
      </c>
      <c r="E48" s="138">
        <v>3368.61</v>
      </c>
      <c r="F48" s="138">
        <v>9672.68</v>
      </c>
      <c r="G48" s="258">
        <v>16967.440000000002</v>
      </c>
      <c r="I48"/>
      <c r="J48" s="241"/>
      <c r="K48" s="241"/>
      <c r="L48" s="241"/>
      <c r="M48" s="241"/>
    </row>
    <row r="49" spans="2:13">
      <c r="B49" s="139"/>
      <c r="C49" s="263" t="s">
        <v>25</v>
      </c>
      <c r="D49" s="264">
        <v>2000</v>
      </c>
      <c r="E49" s="264">
        <v>3540.8</v>
      </c>
      <c r="F49" s="264">
        <v>3000</v>
      </c>
      <c r="G49" s="265">
        <v>8540.7999999999993</v>
      </c>
      <c r="I49"/>
      <c r="J49" s="241"/>
      <c r="K49" s="241"/>
      <c r="L49" s="241"/>
      <c r="M49" s="241"/>
    </row>
    <row r="50" spans="2:13">
      <c r="B50" s="139"/>
      <c r="C50" s="146" t="s">
        <v>494</v>
      </c>
      <c r="D50" s="138">
        <v>13441220.42</v>
      </c>
      <c r="E50" s="138">
        <v>35353125.990000002</v>
      </c>
      <c r="F50" s="138">
        <v>27530413.93</v>
      </c>
      <c r="G50" s="258">
        <v>76324760.340000004</v>
      </c>
      <c r="I50"/>
      <c r="J50" s="241"/>
      <c r="K50" s="241"/>
      <c r="L50" s="241"/>
      <c r="M50" s="241"/>
    </row>
    <row r="51" spans="2:13">
      <c r="B51" s="139"/>
      <c r="C51" s="146" t="s">
        <v>239</v>
      </c>
      <c r="D51" s="138">
        <v>6537.5</v>
      </c>
      <c r="E51" s="138">
        <v>12952.72</v>
      </c>
      <c r="F51" s="138">
        <v>19993</v>
      </c>
      <c r="G51" s="258">
        <v>39483.22</v>
      </c>
      <c r="I51"/>
      <c r="J51" s="241"/>
      <c r="K51" s="241"/>
      <c r="L51" s="241"/>
      <c r="M51" s="241"/>
    </row>
    <row r="52" spans="2:13">
      <c r="B52" s="139"/>
      <c r="C52" s="146" t="s">
        <v>440</v>
      </c>
      <c r="D52" s="138">
        <v>27356.89</v>
      </c>
      <c r="E52" s="138"/>
      <c r="F52" s="138">
        <v>29587.26</v>
      </c>
      <c r="G52" s="258">
        <v>56944.149999999994</v>
      </c>
      <c r="I52"/>
      <c r="J52" s="241"/>
      <c r="K52" s="241"/>
      <c r="L52" s="241"/>
      <c r="M52" s="241"/>
    </row>
    <row r="53" spans="2:13">
      <c r="B53" s="139"/>
      <c r="C53" s="146" t="s">
        <v>495</v>
      </c>
      <c r="D53" s="138">
        <v>352195.77</v>
      </c>
      <c r="E53" s="138">
        <v>970196.74</v>
      </c>
      <c r="F53" s="138">
        <v>839632.77</v>
      </c>
      <c r="G53" s="258">
        <v>2162025.2800000003</v>
      </c>
      <c r="I53"/>
      <c r="J53" s="241"/>
      <c r="K53" s="241"/>
      <c r="L53" s="241"/>
      <c r="M53" s="241"/>
    </row>
    <row r="54" spans="2:13">
      <c r="B54" s="139"/>
      <c r="C54" s="146" t="s">
        <v>444</v>
      </c>
      <c r="D54" s="138">
        <v>2793.04</v>
      </c>
      <c r="E54" s="138"/>
      <c r="F54" s="138">
        <v>3057.36</v>
      </c>
      <c r="G54" s="258">
        <v>5850.4</v>
      </c>
      <c r="I54"/>
      <c r="J54" s="241"/>
      <c r="K54" s="241"/>
      <c r="L54" s="241"/>
      <c r="M54" s="241"/>
    </row>
    <row r="55" spans="2:13">
      <c r="B55" s="139"/>
      <c r="C55" s="146" t="s">
        <v>496</v>
      </c>
      <c r="D55" s="138">
        <v>1406090.11</v>
      </c>
      <c r="E55" s="138">
        <v>170445.25</v>
      </c>
      <c r="F55" s="138">
        <v>1776871.2</v>
      </c>
      <c r="G55" s="258">
        <v>3353406.56</v>
      </c>
      <c r="I55"/>
      <c r="J55" s="241"/>
      <c r="K55" s="241"/>
      <c r="L55" s="241"/>
      <c r="M55" s="241"/>
    </row>
    <row r="56" spans="2:13">
      <c r="B56" s="139"/>
      <c r="C56" s="146" t="s">
        <v>378</v>
      </c>
      <c r="D56" s="138">
        <v>1000</v>
      </c>
      <c r="E56" s="138">
        <v>1090.56</v>
      </c>
      <c r="F56" s="138">
        <v>2000</v>
      </c>
      <c r="G56" s="258">
        <v>4090.56</v>
      </c>
      <c r="I56"/>
      <c r="J56" s="241"/>
      <c r="K56" s="241"/>
      <c r="L56" s="241"/>
      <c r="M56" s="241"/>
    </row>
    <row r="57" spans="2:13">
      <c r="B57" s="139"/>
      <c r="C57" s="146" t="s">
        <v>37</v>
      </c>
      <c r="D57" s="138">
        <v>27583.35</v>
      </c>
      <c r="E57" s="138">
        <v>82943.83</v>
      </c>
      <c r="F57" s="138">
        <v>61716.67</v>
      </c>
      <c r="G57" s="258">
        <v>172243.84999999998</v>
      </c>
      <c r="I57"/>
      <c r="J57" s="241"/>
      <c r="K57" s="241"/>
      <c r="L57" s="241"/>
      <c r="M57" s="241"/>
    </row>
    <row r="58" spans="2:13">
      <c r="B58" s="139"/>
      <c r="C58" s="146" t="s">
        <v>30</v>
      </c>
      <c r="D58" s="138">
        <v>345841.21</v>
      </c>
      <c r="E58" s="138">
        <v>2305003</v>
      </c>
      <c r="F58" s="138">
        <v>1977320.74</v>
      </c>
      <c r="G58" s="258">
        <v>4628164.95</v>
      </c>
      <c r="I58"/>
      <c r="J58" s="241"/>
      <c r="K58" s="241"/>
      <c r="L58" s="241"/>
      <c r="M58" s="241"/>
    </row>
    <row r="59" spans="2:13">
      <c r="B59" s="139"/>
      <c r="C59" s="146" t="s">
        <v>535</v>
      </c>
      <c r="D59" s="138">
        <v>70313.09</v>
      </c>
      <c r="E59" s="138">
        <v>136351.69</v>
      </c>
      <c r="F59" s="138">
        <v>159285.52000000002</v>
      </c>
      <c r="G59" s="258">
        <v>365950.30000000005</v>
      </c>
      <c r="I59"/>
      <c r="J59" s="241"/>
      <c r="K59" s="241"/>
      <c r="L59" s="241"/>
      <c r="M59" s="241"/>
    </row>
    <row r="60" spans="2:13">
      <c r="B60" s="139"/>
      <c r="C60" s="146" t="s">
        <v>18</v>
      </c>
      <c r="D60" s="138">
        <v>1116265.3099999998</v>
      </c>
      <c r="E60" s="138">
        <v>4002465</v>
      </c>
      <c r="F60" s="138">
        <v>2591168.04</v>
      </c>
      <c r="G60" s="258">
        <v>7709898.3499999996</v>
      </c>
      <c r="I60"/>
      <c r="J60" s="241"/>
      <c r="K60" s="241"/>
      <c r="L60" s="241"/>
      <c r="M60" s="241"/>
    </row>
    <row r="61" spans="2:13">
      <c r="B61" s="139"/>
      <c r="C61" s="146" t="s">
        <v>87</v>
      </c>
      <c r="D61" s="138">
        <v>9700942.5099999998</v>
      </c>
      <c r="E61" s="138">
        <v>23103551.539999999</v>
      </c>
      <c r="F61" s="138">
        <v>18391524.600000001</v>
      </c>
      <c r="G61" s="258">
        <v>51196018.649999999</v>
      </c>
      <c r="I61"/>
      <c r="J61" s="241"/>
      <c r="K61" s="241"/>
      <c r="L61" s="241"/>
      <c r="M61" s="241"/>
    </row>
    <row r="62" spans="2:13">
      <c r="B62" s="139"/>
      <c r="C62" s="146" t="s">
        <v>314</v>
      </c>
      <c r="D62" s="138">
        <v>115248.82</v>
      </c>
      <c r="E62" s="138">
        <v>434357.24999999994</v>
      </c>
      <c r="F62" s="138">
        <v>330915.48</v>
      </c>
      <c r="G62" s="258">
        <v>880521.54999999993</v>
      </c>
      <c r="I62"/>
      <c r="J62" s="241"/>
      <c r="K62" s="241"/>
      <c r="L62" s="241"/>
      <c r="M62" s="241"/>
    </row>
    <row r="63" spans="2:13">
      <c r="B63" s="139"/>
      <c r="C63" s="146" t="s">
        <v>526</v>
      </c>
      <c r="D63" s="138">
        <v>6000</v>
      </c>
      <c r="E63" s="138">
        <v>25472.370000000003</v>
      </c>
      <c r="F63" s="138">
        <v>14200</v>
      </c>
      <c r="G63" s="258">
        <v>45672.37</v>
      </c>
      <c r="I63"/>
      <c r="J63" s="241"/>
      <c r="K63" s="241"/>
      <c r="L63" s="241"/>
      <c r="M63" s="241"/>
    </row>
    <row r="64" spans="2:13">
      <c r="B64" s="139"/>
      <c r="C64" s="146" t="s">
        <v>187</v>
      </c>
      <c r="D64" s="138">
        <v>0</v>
      </c>
      <c r="E64" s="138">
        <v>3568.11</v>
      </c>
      <c r="F64" s="138">
        <v>6500</v>
      </c>
      <c r="G64" s="258">
        <v>10068.11</v>
      </c>
      <c r="I64"/>
      <c r="J64" s="241"/>
      <c r="K64" s="241"/>
      <c r="L64" s="241"/>
      <c r="M64" s="241"/>
    </row>
    <row r="65" spans="2:13">
      <c r="B65" s="139"/>
      <c r="C65" s="146" t="s">
        <v>497</v>
      </c>
      <c r="D65" s="138">
        <v>34649695.649999999</v>
      </c>
      <c r="E65" s="138">
        <v>100105218.06</v>
      </c>
      <c r="F65" s="138">
        <v>74884624.049999997</v>
      </c>
      <c r="G65" s="258">
        <v>209639537.75999999</v>
      </c>
      <c r="I65"/>
      <c r="J65" s="241"/>
      <c r="K65" s="241"/>
      <c r="L65" s="241"/>
      <c r="M65" s="241"/>
    </row>
    <row r="66" spans="2:13">
      <c r="B66" s="139"/>
      <c r="C66" s="146" t="s">
        <v>193</v>
      </c>
      <c r="D66" s="138">
        <v>24723644.670000002</v>
      </c>
      <c r="E66" s="138">
        <v>82940896</v>
      </c>
      <c r="F66" s="138">
        <v>45759591</v>
      </c>
      <c r="G66" s="258">
        <v>153424131.67000002</v>
      </c>
      <c r="I66"/>
      <c r="J66" s="241"/>
      <c r="K66" s="241"/>
      <c r="L66" s="241"/>
      <c r="M66" s="241"/>
    </row>
    <row r="67" spans="2:13">
      <c r="B67" s="139"/>
      <c r="C67" s="146" t="s">
        <v>204</v>
      </c>
      <c r="D67" s="138">
        <v>3583.33</v>
      </c>
      <c r="E67" s="138">
        <v>5618.08</v>
      </c>
      <c r="F67" s="138">
        <v>10600</v>
      </c>
      <c r="G67" s="258">
        <v>19801.41</v>
      </c>
      <c r="I67"/>
      <c r="J67" s="241"/>
      <c r="K67" s="241"/>
      <c r="L67" s="241"/>
      <c r="M67" s="241"/>
    </row>
    <row r="68" spans="2:13">
      <c r="B68" s="139"/>
      <c r="C68" s="146" t="s">
        <v>274</v>
      </c>
      <c r="D68" s="138">
        <v>11000</v>
      </c>
      <c r="E68" s="138">
        <v>23936.55</v>
      </c>
      <c r="F68" s="138">
        <v>19000</v>
      </c>
      <c r="G68" s="258">
        <v>53936.55</v>
      </c>
      <c r="I68"/>
      <c r="J68" s="241"/>
      <c r="K68" s="241"/>
      <c r="L68" s="241"/>
      <c r="M68" s="241"/>
    </row>
    <row r="69" spans="2:13">
      <c r="B69" s="139"/>
      <c r="C69" s="146" t="s">
        <v>364</v>
      </c>
      <c r="D69" s="138">
        <v>916.67</v>
      </c>
      <c r="E69" s="138">
        <v>1994.62</v>
      </c>
      <c r="F69" s="138">
        <v>1916.67</v>
      </c>
      <c r="G69" s="258">
        <v>4827.96</v>
      </c>
      <c r="I69"/>
      <c r="J69" s="241"/>
      <c r="K69" s="241"/>
      <c r="L69" s="241"/>
      <c r="M69" s="241"/>
    </row>
    <row r="70" spans="2:13">
      <c r="B70" s="139"/>
      <c r="C70" s="146" t="s">
        <v>188</v>
      </c>
      <c r="D70" s="138">
        <v>2575150.52</v>
      </c>
      <c r="E70" s="138">
        <v>3591967.7500000005</v>
      </c>
      <c r="F70" s="138">
        <v>3368724.24</v>
      </c>
      <c r="G70" s="258">
        <v>9535842.5100000016</v>
      </c>
      <c r="I70"/>
      <c r="J70" s="241"/>
      <c r="K70" s="241"/>
      <c r="L70" s="241"/>
      <c r="M70" s="241"/>
    </row>
    <row r="71" spans="2:13">
      <c r="B71" s="139"/>
      <c r="C71" s="146" t="s">
        <v>31</v>
      </c>
      <c r="D71" s="138">
        <v>18312.52</v>
      </c>
      <c r="E71" s="138">
        <v>221797.74000000002</v>
      </c>
      <c r="F71" s="138">
        <v>210000</v>
      </c>
      <c r="G71" s="258">
        <v>450110.26</v>
      </c>
      <c r="I71"/>
      <c r="J71" s="241"/>
      <c r="K71" s="241"/>
      <c r="L71" s="241"/>
      <c r="M71" s="241"/>
    </row>
    <row r="72" spans="2:13">
      <c r="B72" s="139"/>
      <c r="C72" s="146" t="s">
        <v>43</v>
      </c>
      <c r="D72" s="138">
        <v>1000</v>
      </c>
      <c r="E72" s="138">
        <v>795.24</v>
      </c>
      <c r="F72" s="138">
        <v>2000</v>
      </c>
      <c r="G72" s="258">
        <v>3795.24</v>
      </c>
      <c r="I72"/>
      <c r="J72" s="241"/>
      <c r="K72" s="241"/>
      <c r="L72" s="241"/>
      <c r="M72" s="241"/>
    </row>
    <row r="73" spans="2:13">
      <c r="B73" s="139"/>
      <c r="C73" s="146" t="s">
        <v>240</v>
      </c>
      <c r="D73" s="138">
        <v>123560.02</v>
      </c>
      <c r="E73" s="138">
        <v>272690.91000000003</v>
      </c>
      <c r="F73" s="138">
        <v>170984.09</v>
      </c>
      <c r="G73" s="258">
        <v>567235.02</v>
      </c>
      <c r="I73"/>
      <c r="J73" s="241"/>
      <c r="K73" s="241"/>
      <c r="L73" s="241"/>
      <c r="M73" s="241"/>
    </row>
    <row r="74" spans="2:13">
      <c r="B74" s="139"/>
      <c r="C74" s="146" t="s">
        <v>498</v>
      </c>
      <c r="D74" s="138">
        <v>542526.86</v>
      </c>
      <c r="E74" s="138">
        <v>1622675.3800000001</v>
      </c>
      <c r="F74" s="138">
        <v>1255951.81</v>
      </c>
      <c r="G74" s="258">
        <v>3421154.0500000003</v>
      </c>
      <c r="I74"/>
      <c r="J74" s="241"/>
      <c r="K74" s="241"/>
      <c r="L74" s="241"/>
      <c r="M74" s="241"/>
    </row>
    <row r="75" spans="2:13">
      <c r="B75" s="139"/>
      <c r="C75" s="146" t="s">
        <v>499</v>
      </c>
      <c r="D75" s="138">
        <v>164852.94</v>
      </c>
      <c r="E75" s="138">
        <v>227582.28000000003</v>
      </c>
      <c r="F75" s="138">
        <v>401333.81</v>
      </c>
      <c r="G75" s="258">
        <v>793769.03</v>
      </c>
      <c r="I75"/>
      <c r="J75" s="241"/>
      <c r="K75" s="241"/>
      <c r="L75" s="241"/>
      <c r="M75" s="241"/>
    </row>
    <row r="76" spans="2:13">
      <c r="B76" s="139"/>
      <c r="C76" s="146" t="s">
        <v>196</v>
      </c>
      <c r="D76" s="138">
        <v>76796.62</v>
      </c>
      <c r="E76" s="138">
        <v>220376.56</v>
      </c>
      <c r="F76" s="138">
        <v>180337.4</v>
      </c>
      <c r="G76" s="258">
        <v>477510.57999999996</v>
      </c>
      <c r="I76"/>
      <c r="J76" s="241"/>
      <c r="K76" s="241"/>
      <c r="L76" s="241"/>
      <c r="M76" s="241"/>
    </row>
    <row r="77" spans="2:13">
      <c r="B77" s="139"/>
      <c r="C77" s="146" t="s">
        <v>530</v>
      </c>
      <c r="D77" s="138">
        <v>8750.01</v>
      </c>
      <c r="E77" s="138">
        <v>56082.02</v>
      </c>
      <c r="F77" s="138">
        <v>19250.03</v>
      </c>
      <c r="G77" s="258">
        <v>84082.06</v>
      </c>
      <c r="I77"/>
      <c r="J77" s="241"/>
      <c r="K77" s="241"/>
      <c r="L77" s="241"/>
      <c r="M77" s="241"/>
    </row>
    <row r="78" spans="2:13">
      <c r="B78" s="139"/>
      <c r="C78" s="295" t="s">
        <v>156</v>
      </c>
      <c r="D78" s="261">
        <v>19743877.199999999</v>
      </c>
      <c r="E78" s="261">
        <v>42109621.809999995</v>
      </c>
      <c r="F78" s="261">
        <v>39754447.519999996</v>
      </c>
      <c r="G78" s="262">
        <v>101607946.52999999</v>
      </c>
      <c r="I78"/>
      <c r="J78" s="241"/>
      <c r="K78" s="241"/>
      <c r="L78" s="241"/>
      <c r="M78" s="241"/>
    </row>
    <row r="79" spans="2:13">
      <c r="B79" s="139"/>
      <c r="C79" s="146" t="s">
        <v>212</v>
      </c>
      <c r="D79" s="138">
        <v>10750</v>
      </c>
      <c r="E79" s="138">
        <v>35477.550000000003</v>
      </c>
      <c r="F79" s="138">
        <v>23500</v>
      </c>
      <c r="G79" s="258">
        <v>69727.55</v>
      </c>
      <c r="I79"/>
      <c r="J79" s="241"/>
      <c r="K79" s="241"/>
      <c r="L79" s="241"/>
      <c r="M79" s="241"/>
    </row>
    <row r="80" spans="2:13">
      <c r="B80" s="147"/>
      <c r="C80" s="146" t="s">
        <v>475</v>
      </c>
      <c r="D80" s="138">
        <v>211256.55</v>
      </c>
      <c r="E80" s="138">
        <v>343478.36</v>
      </c>
      <c r="F80" s="138">
        <v>245752.36</v>
      </c>
      <c r="G80" s="258">
        <v>800487.2699999999</v>
      </c>
      <c r="I80"/>
      <c r="J80" s="241"/>
      <c r="K80" s="241"/>
      <c r="L80" s="241"/>
      <c r="M80" s="241"/>
    </row>
    <row r="81" spans="2:13">
      <c r="B81" s="147"/>
      <c r="C81" s="146" t="s">
        <v>500</v>
      </c>
      <c r="D81" s="138">
        <v>33712963.980000004</v>
      </c>
      <c r="E81" s="138">
        <v>71990544.689999998</v>
      </c>
      <c r="F81" s="138">
        <v>58213471.239999995</v>
      </c>
      <c r="G81" s="258">
        <v>163916979.91</v>
      </c>
      <c r="I81"/>
      <c r="J81" s="241"/>
      <c r="K81" s="241"/>
      <c r="L81" s="241"/>
      <c r="M81" s="241"/>
    </row>
    <row r="82" spans="2:13">
      <c r="B82" s="147"/>
      <c r="C82" s="146" t="s">
        <v>501</v>
      </c>
      <c r="D82" s="138">
        <v>11583.33</v>
      </c>
      <c r="E82" s="138">
        <v>32922.46</v>
      </c>
      <c r="F82" s="138">
        <v>19500</v>
      </c>
      <c r="G82" s="258">
        <v>64005.79</v>
      </c>
      <c r="I82"/>
      <c r="J82" s="241"/>
      <c r="K82" s="241"/>
      <c r="L82" s="241"/>
      <c r="M82" s="241"/>
    </row>
    <row r="83" spans="2:13">
      <c r="B83" s="147"/>
      <c r="C83" s="146" t="s">
        <v>502</v>
      </c>
      <c r="D83" s="138">
        <v>79738.75</v>
      </c>
      <c r="E83" s="138">
        <v>287838.26</v>
      </c>
      <c r="F83" s="138">
        <v>173808.74</v>
      </c>
      <c r="G83" s="258">
        <v>541385.75</v>
      </c>
      <c r="I83"/>
      <c r="J83" s="241"/>
      <c r="K83" s="241"/>
      <c r="L83" s="241"/>
      <c r="M83" s="241"/>
    </row>
    <row r="84" spans="2:13">
      <c r="B84" s="147"/>
      <c r="C84" s="146" t="s">
        <v>33</v>
      </c>
      <c r="D84" s="138">
        <v>49915.1</v>
      </c>
      <c r="E84" s="138">
        <v>153906.17000000001</v>
      </c>
      <c r="F84" s="138">
        <v>143165.1</v>
      </c>
      <c r="G84" s="258">
        <v>346986.37</v>
      </c>
      <c r="I84"/>
      <c r="J84" s="241"/>
      <c r="K84" s="241"/>
      <c r="L84" s="241"/>
      <c r="M84" s="241"/>
    </row>
    <row r="85" spans="2:13">
      <c r="B85" s="147"/>
      <c r="C85" s="146" t="s">
        <v>253</v>
      </c>
      <c r="D85" s="138">
        <v>29355.9</v>
      </c>
      <c r="E85" s="138">
        <v>131903.44</v>
      </c>
      <c r="F85" s="138">
        <v>58189.240000000005</v>
      </c>
      <c r="G85" s="258">
        <v>219448.58000000002</v>
      </c>
      <c r="I85"/>
      <c r="J85" s="241"/>
      <c r="K85" s="241"/>
      <c r="L85" s="241"/>
      <c r="M85" s="241"/>
    </row>
    <row r="86" spans="2:13">
      <c r="B86" s="147"/>
      <c r="C86" s="146" t="s">
        <v>473</v>
      </c>
      <c r="D86" s="138">
        <v>1264901.1000000001</v>
      </c>
      <c r="E86" s="138">
        <v>2976003.2099999995</v>
      </c>
      <c r="F86" s="138">
        <v>2633192.92</v>
      </c>
      <c r="G86" s="258">
        <v>6874097.2299999995</v>
      </c>
      <c r="I86"/>
      <c r="J86" s="241"/>
      <c r="K86" s="241"/>
      <c r="L86" s="241"/>
      <c r="M86" s="241"/>
    </row>
    <row r="87" spans="2:13">
      <c r="B87" s="147"/>
      <c r="C87" s="146" t="s">
        <v>257</v>
      </c>
      <c r="D87" s="138">
        <v>54295.39</v>
      </c>
      <c r="E87" s="138">
        <v>136060.75</v>
      </c>
      <c r="F87" s="138">
        <v>129110.3</v>
      </c>
      <c r="G87" s="258">
        <v>319466.44</v>
      </c>
      <c r="I87"/>
      <c r="J87" s="241"/>
      <c r="K87" s="241"/>
      <c r="L87" s="241"/>
      <c r="M87" s="241"/>
    </row>
    <row r="88" spans="2:13">
      <c r="B88" s="147"/>
      <c r="C88" s="146" t="s">
        <v>17</v>
      </c>
      <c r="D88" s="138">
        <v>24250</v>
      </c>
      <c r="E88" s="138">
        <v>92469.18</v>
      </c>
      <c r="F88" s="138">
        <v>42416.67</v>
      </c>
      <c r="G88" s="258">
        <v>159135.84999999998</v>
      </c>
      <c r="I88"/>
      <c r="J88" s="241"/>
      <c r="K88" s="241"/>
      <c r="L88" s="241"/>
      <c r="M88" s="241"/>
    </row>
    <row r="89" spans="2:13">
      <c r="C89" s="146" t="s">
        <v>519</v>
      </c>
      <c r="D89" s="138">
        <v>4717.8999999999996</v>
      </c>
      <c r="E89" s="138">
        <v>7251.55</v>
      </c>
      <c r="F89" s="138">
        <v>4717.8999999999996</v>
      </c>
      <c r="G89" s="258">
        <v>16687.349999999999</v>
      </c>
      <c r="I89"/>
      <c r="J89" s="241"/>
      <c r="K89" s="241"/>
      <c r="L89" s="241"/>
      <c r="M89" s="241"/>
    </row>
    <row r="90" spans="2:13">
      <c r="C90" s="146" t="s">
        <v>256</v>
      </c>
      <c r="D90" s="138">
        <v>115042.27</v>
      </c>
      <c r="E90" s="138">
        <v>427223.83999999997</v>
      </c>
      <c r="F90" s="138">
        <v>283158.93</v>
      </c>
      <c r="G90" s="258">
        <v>825425.04</v>
      </c>
      <c r="I90"/>
      <c r="J90" s="241"/>
      <c r="K90" s="241"/>
      <c r="L90" s="241"/>
      <c r="M90" s="241"/>
    </row>
    <row r="91" spans="2:13">
      <c r="C91" s="146" t="s">
        <v>199</v>
      </c>
      <c r="D91" s="138">
        <v>5598878.2999999998</v>
      </c>
      <c r="E91" s="138">
        <v>15569970.140000001</v>
      </c>
      <c r="F91" s="138">
        <v>12682365.18</v>
      </c>
      <c r="G91" s="258">
        <v>33851213.620000005</v>
      </c>
      <c r="I91"/>
      <c r="J91" s="241"/>
      <c r="K91" s="241"/>
      <c r="L91" s="241"/>
      <c r="M91" s="241"/>
    </row>
    <row r="92" spans="2:13">
      <c r="C92" s="146" t="s">
        <v>308</v>
      </c>
      <c r="D92" s="138">
        <v>1000</v>
      </c>
      <c r="E92" s="138">
        <v>938.19</v>
      </c>
      <c r="F92" s="138">
        <v>3000</v>
      </c>
      <c r="G92" s="258">
        <v>4938.1900000000005</v>
      </c>
      <c r="I92"/>
      <c r="J92" s="242"/>
      <c r="K92" s="242"/>
      <c r="L92" s="242"/>
      <c r="M92" s="242"/>
    </row>
    <row r="93" spans="2:13">
      <c r="C93" s="266" t="s">
        <v>225</v>
      </c>
      <c r="D93" s="261">
        <v>22535.439999999999</v>
      </c>
      <c r="E93" s="261">
        <v>44623.65</v>
      </c>
      <c r="F93" s="261">
        <v>42407.17</v>
      </c>
      <c r="G93" s="262">
        <v>109566.26</v>
      </c>
    </row>
    <row r="94" spans="2:13">
      <c r="C94" s="263" t="s">
        <v>509</v>
      </c>
      <c r="D94" s="264">
        <v>72211.13</v>
      </c>
      <c r="E94" s="264">
        <v>162447.75</v>
      </c>
      <c r="F94" s="264">
        <v>76406.17</v>
      </c>
      <c r="G94" s="265">
        <v>311065.05</v>
      </c>
    </row>
    <row r="95" spans="2:13">
      <c r="C95" s="146" t="s">
        <v>503</v>
      </c>
      <c r="D95" s="138">
        <v>181201.55</v>
      </c>
      <c r="E95" s="138">
        <v>359009.57</v>
      </c>
      <c r="F95" s="138">
        <v>309456.66000000003</v>
      </c>
      <c r="G95" s="258">
        <v>849667.78</v>
      </c>
    </row>
    <row r="96" spans="2:13">
      <c r="C96" s="146" t="s">
        <v>477</v>
      </c>
      <c r="D96" s="138">
        <v>207034.14</v>
      </c>
      <c r="E96" s="138">
        <v>650461.35</v>
      </c>
      <c r="F96" s="138">
        <v>760813.4</v>
      </c>
      <c r="G96" s="258">
        <v>1618308.8900000001</v>
      </c>
    </row>
    <row r="97" spans="3:9">
      <c r="C97" s="146" t="s">
        <v>22</v>
      </c>
      <c r="D97" s="138">
        <v>0</v>
      </c>
      <c r="E97" s="138">
        <v>76889.58</v>
      </c>
      <c r="F97" s="138">
        <v>162000</v>
      </c>
      <c r="G97" s="258">
        <v>238889.58000000002</v>
      </c>
    </row>
    <row r="98" spans="3:9">
      <c r="C98" s="146" t="s">
        <v>480</v>
      </c>
      <c r="D98" s="138">
        <v>83701756</v>
      </c>
      <c r="E98" s="138">
        <v>211945163.93000001</v>
      </c>
      <c r="F98" s="138">
        <v>156767442.66</v>
      </c>
      <c r="G98" s="258">
        <v>452414362.59000003</v>
      </c>
    </row>
    <row r="99" spans="3:9">
      <c r="C99" s="146" t="s">
        <v>63</v>
      </c>
      <c r="D99" s="138">
        <v>93545.55</v>
      </c>
      <c r="E99" s="138">
        <v>374718.56</v>
      </c>
      <c r="F99" s="138">
        <v>210612.53999999998</v>
      </c>
      <c r="G99" s="258">
        <v>678876.64999999991</v>
      </c>
    </row>
    <row r="100" spans="3:9">
      <c r="C100" s="146" t="s">
        <v>510</v>
      </c>
      <c r="D100" s="138">
        <v>7416.67</v>
      </c>
      <c r="E100" s="138">
        <v>23242.81</v>
      </c>
      <c r="F100" s="138">
        <v>10916.67</v>
      </c>
      <c r="G100" s="258">
        <v>41576.15</v>
      </c>
    </row>
    <row r="101" spans="3:9">
      <c r="C101" s="146" t="s">
        <v>165</v>
      </c>
      <c r="D101" s="138">
        <v>0</v>
      </c>
      <c r="E101" s="138">
        <v>490394.1</v>
      </c>
      <c r="F101" s="138">
        <v>1167000</v>
      </c>
      <c r="G101" s="258">
        <v>1657394.1</v>
      </c>
    </row>
    <row r="102" spans="3:9">
      <c r="C102" s="146" t="s">
        <v>217</v>
      </c>
      <c r="D102" s="138">
        <v>10634.02</v>
      </c>
      <c r="E102" s="138">
        <v>13328.5</v>
      </c>
      <c r="F102" s="138">
        <v>27884.02</v>
      </c>
      <c r="G102" s="258">
        <v>51846.54</v>
      </c>
    </row>
    <row r="103" spans="3:9" ht="15" thickBot="1">
      <c r="C103" s="267" t="s">
        <v>545</v>
      </c>
      <c r="D103" s="267">
        <v>602253056.06999969</v>
      </c>
      <c r="E103" s="267">
        <v>1500787106.9499996</v>
      </c>
      <c r="F103" s="267">
        <v>1127843577.0099993</v>
      </c>
      <c r="G103" s="267">
        <v>3230883740.0300002</v>
      </c>
    </row>
    <row r="106" spans="3:9">
      <c r="I106" s="294"/>
    </row>
  </sheetData>
  <autoFilter ref="C6:G103">
    <filterColumn colId="4"/>
  </autoFilter>
  <sortState ref="C7:G103">
    <sortCondition ref="C7"/>
  </sortState>
  <mergeCells count="5">
    <mergeCell ref="C1:G1"/>
    <mergeCell ref="C2:G2"/>
    <mergeCell ref="C3:G3"/>
    <mergeCell ref="C4:G4"/>
    <mergeCell ref="C5:G5"/>
  </mergeCells>
  <pageMargins left="0.7" right="0.7" top="0.75" bottom="0.75" header="0.3" footer="0.3"/>
  <pageSetup scale="64" fitToHeight="2" orientation="portrait" r:id="rId1"/>
  <headerFooter>
    <oddFooter>&amp;RPage &amp;P of &amp;N</oddFooter>
  </headerFooter>
  <rowBreaks count="1" manualBreakCount="1">
    <brk id="40" min="2" max="2" man="1"/>
  </rowBreaks>
</worksheet>
</file>

<file path=xl/worksheets/sheet3.xml><?xml version="1.0" encoding="utf-8"?>
<worksheet xmlns="http://schemas.openxmlformats.org/spreadsheetml/2006/main" xmlns:r="http://schemas.openxmlformats.org/officeDocument/2006/relationships">
  <dimension ref="A1:K773"/>
  <sheetViews>
    <sheetView topLeftCell="D1" zoomScale="70"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303" t="s">
        <v>344</v>
      </c>
      <c r="B1" s="303"/>
      <c r="C1" s="303"/>
      <c r="D1" s="303"/>
      <c r="E1" s="303"/>
      <c r="F1" s="303"/>
      <c r="G1" s="303"/>
      <c r="H1" s="303"/>
      <c r="I1" s="303"/>
      <c r="J1" s="303"/>
      <c r="K1" s="303"/>
    </row>
    <row r="2" spans="1:11" s="52" customFormat="1" ht="13.8">
      <c r="A2" s="303" t="s">
        <v>345</v>
      </c>
      <c r="B2" s="303"/>
      <c r="C2" s="303"/>
      <c r="D2" s="303"/>
      <c r="E2" s="303"/>
      <c r="F2" s="303"/>
      <c r="G2" s="303"/>
      <c r="H2" s="303"/>
      <c r="I2" s="303"/>
      <c r="J2" s="303"/>
      <c r="K2" s="303"/>
    </row>
    <row r="3" spans="1:11" s="52" customFormat="1" ht="14.4" thickBot="1">
      <c r="A3" s="328"/>
      <c r="B3" s="328"/>
      <c r="C3" s="328"/>
      <c r="D3" s="328"/>
      <c r="E3" s="328"/>
      <c r="F3" s="328"/>
      <c r="G3" s="328"/>
      <c r="H3" s="328"/>
      <c r="I3" s="328"/>
      <c r="J3" s="328"/>
      <c r="K3" s="328"/>
    </row>
    <row r="4" spans="1:11" s="52" customFormat="1" ht="23.25" customHeight="1">
      <c r="A4" s="330" t="s">
        <v>317</v>
      </c>
      <c r="B4" s="320" t="s">
        <v>1</v>
      </c>
      <c r="C4" s="336" t="s">
        <v>67</v>
      </c>
      <c r="D4" s="313"/>
      <c r="E4" s="337"/>
      <c r="F4" s="320" t="s">
        <v>68</v>
      </c>
      <c r="G4" s="320" t="s">
        <v>163</v>
      </c>
      <c r="H4" s="322" t="s">
        <v>379</v>
      </c>
      <c r="I4" s="322" t="s">
        <v>380</v>
      </c>
      <c r="J4" s="332" t="s">
        <v>381</v>
      </c>
      <c r="K4" s="324" t="s">
        <v>7</v>
      </c>
    </row>
    <row r="5" spans="1:11" s="52" customFormat="1" ht="22.5" customHeight="1" thickBot="1">
      <c r="A5" s="331"/>
      <c r="B5" s="335"/>
      <c r="C5" s="41" t="s">
        <v>69</v>
      </c>
      <c r="D5" s="22" t="s">
        <v>70</v>
      </c>
      <c r="E5" s="21" t="s">
        <v>71</v>
      </c>
      <c r="F5" s="321"/>
      <c r="G5" s="321"/>
      <c r="H5" s="323"/>
      <c r="I5" s="323"/>
      <c r="J5" s="333"/>
      <c r="K5" s="325"/>
    </row>
    <row r="6" spans="1:11" s="52" customFormat="1" ht="17.25" customHeight="1">
      <c r="A6" s="42"/>
      <c r="B6" s="17">
        <v>40352</v>
      </c>
      <c r="C6" s="2" t="s">
        <v>336</v>
      </c>
      <c r="D6" s="2" t="s">
        <v>337</v>
      </c>
      <c r="E6" s="19" t="s">
        <v>140</v>
      </c>
      <c r="F6" s="24" t="s">
        <v>12</v>
      </c>
      <c r="G6" s="1" t="s">
        <v>338</v>
      </c>
      <c r="H6" s="44">
        <v>102800000</v>
      </c>
      <c r="I6" s="44" t="s">
        <v>236</v>
      </c>
      <c r="J6" s="56">
        <f>H6+I7+I8</f>
        <v>194026240</v>
      </c>
      <c r="K6" s="18" t="s">
        <v>72</v>
      </c>
    </row>
    <row r="7" spans="1:11" s="52" customFormat="1" ht="17.25" customHeight="1">
      <c r="A7" s="42">
        <v>2</v>
      </c>
      <c r="B7" s="17">
        <v>40444</v>
      </c>
      <c r="C7" s="20"/>
      <c r="D7" s="20"/>
      <c r="E7" s="43"/>
      <c r="F7" s="24" t="s">
        <v>12</v>
      </c>
      <c r="G7" s="1" t="s">
        <v>338</v>
      </c>
      <c r="H7" s="44" t="s">
        <v>236</v>
      </c>
      <c r="I7" s="44">
        <v>34056581</v>
      </c>
      <c r="J7" s="54"/>
      <c r="K7" s="18" t="s">
        <v>72</v>
      </c>
    </row>
    <row r="8" spans="1:11" s="52" customFormat="1" ht="17.25" customHeight="1">
      <c r="A8" s="42">
        <v>3</v>
      </c>
      <c r="B8" s="17">
        <v>40450</v>
      </c>
      <c r="C8" s="57"/>
      <c r="D8" s="20"/>
      <c r="E8" s="43"/>
      <c r="F8" s="24" t="s">
        <v>12</v>
      </c>
      <c r="G8" s="1" t="s">
        <v>338</v>
      </c>
      <c r="H8" s="44" t="s">
        <v>236</v>
      </c>
      <c r="I8" s="44">
        <v>57169659</v>
      </c>
      <c r="J8" s="55"/>
      <c r="K8" s="18" t="s">
        <v>72</v>
      </c>
    </row>
    <row r="9" spans="1:11" s="52" customFormat="1" ht="17.25" customHeight="1">
      <c r="A9" s="42"/>
      <c r="B9" s="17">
        <v>40352</v>
      </c>
      <c r="C9" s="2" t="s">
        <v>339</v>
      </c>
      <c r="D9" s="2" t="s">
        <v>213</v>
      </c>
      <c r="E9" s="19" t="s">
        <v>100</v>
      </c>
      <c r="F9" s="24" t="s">
        <v>12</v>
      </c>
      <c r="G9" s="1" t="s">
        <v>338</v>
      </c>
      <c r="H9" s="45">
        <v>699600000</v>
      </c>
      <c r="I9" s="45" t="s">
        <v>236</v>
      </c>
      <c r="J9" s="53">
        <f>H9+I10+I11</f>
        <v>1975334096</v>
      </c>
      <c r="K9" s="18" t="s">
        <v>72</v>
      </c>
    </row>
    <row r="10" spans="1:11" s="52" customFormat="1" ht="17.25" customHeight="1">
      <c r="A10" s="42">
        <v>2</v>
      </c>
      <c r="B10" s="17">
        <v>40444</v>
      </c>
      <c r="C10" s="20"/>
      <c r="D10" s="20"/>
      <c r="E10" s="43"/>
      <c r="F10" s="24" t="s">
        <v>12</v>
      </c>
      <c r="G10" s="1" t="s">
        <v>338</v>
      </c>
      <c r="H10" s="44" t="s">
        <v>236</v>
      </c>
      <c r="I10" s="44">
        <v>476257070</v>
      </c>
      <c r="J10" s="54"/>
      <c r="K10" s="18" t="s">
        <v>72</v>
      </c>
    </row>
    <row r="11" spans="1:11" s="52" customFormat="1" ht="17.25" customHeight="1">
      <c r="A11" s="42">
        <v>3</v>
      </c>
      <c r="B11" s="17">
        <v>40450</v>
      </c>
      <c r="C11" s="57"/>
      <c r="D11" s="20"/>
      <c r="E11" s="43"/>
      <c r="F11" s="24" t="s">
        <v>12</v>
      </c>
      <c r="G11" s="1" t="s">
        <v>338</v>
      </c>
      <c r="H11" s="44" t="s">
        <v>236</v>
      </c>
      <c r="I11" s="44">
        <v>799477026</v>
      </c>
      <c r="J11" s="54"/>
      <c r="K11" s="18" t="s">
        <v>72</v>
      </c>
    </row>
    <row r="12" spans="1:11" s="52" customFormat="1" ht="17.25" customHeight="1">
      <c r="A12" s="42"/>
      <c r="B12" s="17">
        <v>40352</v>
      </c>
      <c r="C12" s="2" t="s">
        <v>340</v>
      </c>
      <c r="D12" s="2" t="s">
        <v>141</v>
      </c>
      <c r="E12" s="19" t="s">
        <v>121</v>
      </c>
      <c r="F12" s="24" t="s">
        <v>12</v>
      </c>
      <c r="G12" s="1" t="s">
        <v>338</v>
      </c>
      <c r="H12" s="44">
        <v>418000000</v>
      </c>
      <c r="I12" s="44" t="s">
        <v>236</v>
      </c>
      <c r="J12" s="53">
        <f>H12+I13+I14</f>
        <v>1057839136</v>
      </c>
      <c r="K12" s="18" t="s">
        <v>72</v>
      </c>
    </row>
    <row r="13" spans="1:11" s="52" customFormat="1" ht="17.25" customHeight="1">
      <c r="A13" s="42">
        <v>2</v>
      </c>
      <c r="B13" s="17">
        <v>40444</v>
      </c>
      <c r="C13" s="20"/>
      <c r="D13" s="20"/>
      <c r="E13" s="43"/>
      <c r="F13" s="24" t="s">
        <v>12</v>
      </c>
      <c r="G13" s="1" t="s">
        <v>338</v>
      </c>
      <c r="H13" s="44" t="s">
        <v>236</v>
      </c>
      <c r="I13" s="44">
        <v>238864755</v>
      </c>
      <c r="J13" s="54"/>
      <c r="K13" s="18" t="s">
        <v>72</v>
      </c>
    </row>
    <row r="14" spans="1:11" s="52" customFormat="1" ht="17.25" customHeight="1">
      <c r="A14" s="42">
        <v>3</v>
      </c>
      <c r="B14" s="17">
        <v>40450</v>
      </c>
      <c r="C14" s="57"/>
      <c r="D14" s="20"/>
      <c r="E14" s="43"/>
      <c r="F14" s="24" t="s">
        <v>12</v>
      </c>
      <c r="G14" s="1" t="s">
        <v>338</v>
      </c>
      <c r="H14" s="44" t="s">
        <v>236</v>
      </c>
      <c r="I14" s="44">
        <v>400974381</v>
      </c>
      <c r="J14" s="55"/>
      <c r="K14" s="18" t="s">
        <v>72</v>
      </c>
    </row>
    <row r="15" spans="1:11" s="52" customFormat="1" ht="17.25" customHeight="1">
      <c r="A15" s="42"/>
      <c r="B15" s="17">
        <v>40352</v>
      </c>
      <c r="C15" s="2" t="s">
        <v>341</v>
      </c>
      <c r="D15" s="2" t="s">
        <v>326</v>
      </c>
      <c r="E15" s="19" t="s">
        <v>92</v>
      </c>
      <c r="F15" s="24" t="s">
        <v>12</v>
      </c>
      <c r="G15" s="1" t="s">
        <v>338</v>
      </c>
      <c r="H15" s="44">
        <v>125100000</v>
      </c>
      <c r="I15" s="44" t="s">
        <v>236</v>
      </c>
      <c r="J15" s="58">
        <f>H15+I16</f>
        <v>267766006</v>
      </c>
      <c r="K15" s="18" t="s">
        <v>72</v>
      </c>
    </row>
    <row r="16" spans="1:11" s="52" customFormat="1" ht="17.25" customHeight="1">
      <c r="A16" s="42">
        <v>3</v>
      </c>
      <c r="B16" s="17">
        <v>40450</v>
      </c>
      <c r="C16" s="57"/>
      <c r="D16" s="23"/>
      <c r="E16" s="59"/>
      <c r="F16" s="24" t="s">
        <v>12</v>
      </c>
      <c r="G16" s="1" t="s">
        <v>338</v>
      </c>
      <c r="H16" s="44" t="s">
        <v>236</v>
      </c>
      <c r="I16" s="44">
        <v>142666006</v>
      </c>
      <c r="J16" s="55"/>
      <c r="K16" s="18" t="s">
        <v>72</v>
      </c>
    </row>
    <row r="17" spans="1:11" s="52" customFormat="1" ht="17.25" customHeight="1">
      <c r="A17" s="42"/>
      <c r="B17" s="17">
        <v>40352</v>
      </c>
      <c r="C17" s="2" t="s">
        <v>342</v>
      </c>
      <c r="D17" s="2" t="s">
        <v>343</v>
      </c>
      <c r="E17" s="19" t="s">
        <v>66</v>
      </c>
      <c r="F17" s="24" t="s">
        <v>12</v>
      </c>
      <c r="G17" s="1" t="s">
        <v>338</v>
      </c>
      <c r="H17" s="45">
        <v>154500000</v>
      </c>
      <c r="I17" s="45" t="s">
        <v>236</v>
      </c>
      <c r="J17" s="53">
        <f>H17+I18+I19</f>
        <v>498605738</v>
      </c>
      <c r="K17" s="18" t="s">
        <v>72</v>
      </c>
    </row>
    <row r="18" spans="1:11" s="52" customFormat="1" ht="17.25" customHeight="1">
      <c r="A18" s="42">
        <v>2</v>
      </c>
      <c r="B18" s="17">
        <v>40444</v>
      </c>
      <c r="C18" s="20"/>
      <c r="D18" s="20"/>
      <c r="E18" s="43"/>
      <c r="F18" s="24" t="s">
        <v>12</v>
      </c>
      <c r="G18" s="1" t="s">
        <v>338</v>
      </c>
      <c r="H18" s="44" t="s">
        <v>236</v>
      </c>
      <c r="I18" s="44">
        <v>128461559</v>
      </c>
      <c r="J18" s="54"/>
      <c r="K18" s="18" t="s">
        <v>72</v>
      </c>
    </row>
    <row r="19" spans="1:11" s="52" customFormat="1" ht="17.25" customHeight="1">
      <c r="A19" s="42">
        <v>3</v>
      </c>
      <c r="B19" s="17">
        <v>40450</v>
      </c>
      <c r="C19" s="57"/>
      <c r="D19" s="23"/>
      <c r="E19" s="59"/>
      <c r="F19" s="24" t="s">
        <v>12</v>
      </c>
      <c r="G19" s="1" t="s">
        <v>338</v>
      </c>
      <c r="H19" s="44" t="s">
        <v>236</v>
      </c>
      <c r="I19" s="44">
        <v>215644179</v>
      </c>
      <c r="J19" s="55"/>
      <c r="K19" s="18" t="s">
        <v>72</v>
      </c>
    </row>
    <row r="20" spans="1:11" s="52" customFormat="1" ht="17.25" customHeight="1">
      <c r="A20" s="42"/>
      <c r="B20" s="17">
        <v>40393</v>
      </c>
      <c r="C20" s="2" t="s">
        <v>350</v>
      </c>
      <c r="D20" s="20" t="s">
        <v>351</v>
      </c>
      <c r="E20" s="43" t="s">
        <v>77</v>
      </c>
      <c r="F20" s="24" t="s">
        <v>12</v>
      </c>
      <c r="G20" s="1" t="s">
        <v>338</v>
      </c>
      <c r="H20" s="46">
        <v>159000000</v>
      </c>
      <c r="I20" s="44" t="s">
        <v>236</v>
      </c>
      <c r="J20" s="53">
        <f>H20+I21+I22</f>
        <v>482781786</v>
      </c>
      <c r="K20" s="18" t="s">
        <v>72</v>
      </c>
    </row>
    <row r="21" spans="1:11" s="52" customFormat="1" ht="17.25" customHeight="1">
      <c r="A21" s="42">
        <v>2</v>
      </c>
      <c r="B21" s="17">
        <v>40444</v>
      </c>
      <c r="C21" s="20"/>
      <c r="D21" s="20"/>
      <c r="E21" s="43"/>
      <c r="F21" s="24" t="s">
        <v>12</v>
      </c>
      <c r="G21" s="1" t="s">
        <v>338</v>
      </c>
      <c r="H21" s="46" t="s">
        <v>236</v>
      </c>
      <c r="I21" s="44">
        <v>120874221</v>
      </c>
      <c r="J21" s="54"/>
      <c r="K21" s="18" t="s">
        <v>72</v>
      </c>
    </row>
    <row r="22" spans="1:11" s="52" customFormat="1" ht="17.25" customHeight="1">
      <c r="A22" s="42">
        <v>3</v>
      </c>
      <c r="B22" s="17">
        <v>40450</v>
      </c>
      <c r="C22" s="57"/>
      <c r="D22" s="20"/>
      <c r="E22" s="43"/>
      <c r="F22" s="24" t="s">
        <v>12</v>
      </c>
      <c r="G22" s="1" t="s">
        <v>338</v>
      </c>
      <c r="H22" s="44" t="s">
        <v>236</v>
      </c>
      <c r="I22" s="44">
        <v>202907565</v>
      </c>
      <c r="J22" s="55"/>
      <c r="K22" s="18" t="s">
        <v>72</v>
      </c>
    </row>
    <row r="23" spans="1:11" s="52" customFormat="1" ht="17.25" customHeight="1">
      <c r="A23" s="42"/>
      <c r="B23" s="17">
        <v>40393</v>
      </c>
      <c r="C23" s="2" t="s">
        <v>352</v>
      </c>
      <c r="D23" s="2" t="s">
        <v>353</v>
      </c>
      <c r="E23" s="19" t="s">
        <v>135</v>
      </c>
      <c r="F23" s="24" t="s">
        <v>12</v>
      </c>
      <c r="G23" s="1" t="s">
        <v>338</v>
      </c>
      <c r="H23" s="47">
        <v>172000000</v>
      </c>
      <c r="I23" s="45" t="s">
        <v>236</v>
      </c>
      <c r="J23" s="53">
        <f>H23+I24+I25</f>
        <v>570395099</v>
      </c>
      <c r="K23" s="18" t="s">
        <v>72</v>
      </c>
    </row>
    <row r="24" spans="1:11" s="52" customFormat="1" ht="17.25" customHeight="1">
      <c r="A24" s="42">
        <v>2</v>
      </c>
      <c r="B24" s="17">
        <v>40444</v>
      </c>
      <c r="C24" s="20"/>
      <c r="D24" s="20"/>
      <c r="E24" s="43"/>
      <c r="F24" s="24" t="s">
        <v>12</v>
      </c>
      <c r="G24" s="1" t="s">
        <v>338</v>
      </c>
      <c r="H24" s="47" t="s">
        <v>236</v>
      </c>
      <c r="I24" s="45">
        <v>148728864</v>
      </c>
      <c r="J24" s="54"/>
      <c r="K24" s="18" t="s">
        <v>72</v>
      </c>
    </row>
    <row r="25" spans="1:11" s="52" customFormat="1" ht="17.25" customHeight="1">
      <c r="A25" s="42">
        <v>3</v>
      </c>
      <c r="B25" s="17">
        <v>40450</v>
      </c>
      <c r="C25" s="57"/>
      <c r="D25" s="20"/>
      <c r="E25" s="43"/>
      <c r="F25" s="24" t="s">
        <v>12</v>
      </c>
      <c r="G25" s="1" t="s">
        <v>338</v>
      </c>
      <c r="H25" s="44" t="s">
        <v>236</v>
      </c>
      <c r="I25" s="44">
        <v>249666235</v>
      </c>
      <c r="J25" s="55"/>
      <c r="K25" s="18" t="s">
        <v>72</v>
      </c>
    </row>
    <row r="26" spans="1:11" s="52" customFormat="1" ht="17.25" customHeight="1">
      <c r="A26" s="42"/>
      <c r="B26" s="17">
        <v>40393</v>
      </c>
      <c r="C26" s="2" t="s">
        <v>354</v>
      </c>
      <c r="D26" s="2" t="s">
        <v>167</v>
      </c>
      <c r="E26" s="19" t="s">
        <v>103</v>
      </c>
      <c r="F26" s="24" t="s">
        <v>12</v>
      </c>
      <c r="G26" s="1" t="s">
        <v>338</v>
      </c>
      <c r="H26" s="47">
        <v>88000000</v>
      </c>
      <c r="I26" s="45" t="s">
        <v>236</v>
      </c>
      <c r="J26" s="53">
        <f>H26+I27+I28</f>
        <v>220042786</v>
      </c>
      <c r="K26" s="18" t="s">
        <v>72</v>
      </c>
    </row>
    <row r="27" spans="1:11" s="52" customFormat="1" ht="17.25" customHeight="1">
      <c r="A27" s="42">
        <v>2</v>
      </c>
      <c r="B27" s="17">
        <v>40444</v>
      </c>
      <c r="C27" s="20"/>
      <c r="D27" s="20"/>
      <c r="E27" s="43"/>
      <c r="F27" s="24" t="s">
        <v>12</v>
      </c>
      <c r="G27" s="1" t="s">
        <v>338</v>
      </c>
      <c r="H27" s="47" t="s">
        <v>236</v>
      </c>
      <c r="I27" s="45">
        <v>49294215</v>
      </c>
      <c r="J27" s="54"/>
      <c r="K27" s="18" t="s">
        <v>72</v>
      </c>
    </row>
    <row r="28" spans="1:11" s="52" customFormat="1" ht="17.25" customHeight="1">
      <c r="A28" s="42">
        <v>3</v>
      </c>
      <c r="B28" s="17">
        <v>40450</v>
      </c>
      <c r="C28" s="57"/>
      <c r="D28" s="20"/>
      <c r="E28" s="43"/>
      <c r="F28" s="24" t="s">
        <v>12</v>
      </c>
      <c r="G28" s="1" t="s">
        <v>338</v>
      </c>
      <c r="H28" s="44" t="s">
        <v>236</v>
      </c>
      <c r="I28" s="44">
        <v>82748571</v>
      </c>
      <c r="J28" s="55"/>
      <c r="K28" s="18" t="s">
        <v>72</v>
      </c>
    </row>
    <row r="29" spans="1:11" s="52" customFormat="1" ht="17.25" customHeight="1">
      <c r="A29" s="42"/>
      <c r="B29" s="17">
        <v>40393</v>
      </c>
      <c r="C29" s="2" t="s">
        <v>355</v>
      </c>
      <c r="D29" s="2" t="s">
        <v>356</v>
      </c>
      <c r="E29" s="19" t="s">
        <v>357</v>
      </c>
      <c r="F29" s="24" t="s">
        <v>12</v>
      </c>
      <c r="G29" s="1" t="s">
        <v>338</v>
      </c>
      <c r="H29" s="47">
        <v>43000000</v>
      </c>
      <c r="I29" s="45" t="s">
        <v>236</v>
      </c>
      <c r="J29" s="53">
        <f>H29+I30+I31</f>
        <v>79351573</v>
      </c>
      <c r="K29" s="18" t="s">
        <v>72</v>
      </c>
    </row>
    <row r="30" spans="1:11" s="52" customFormat="1" ht="17.25" customHeight="1">
      <c r="A30" s="42">
        <v>2</v>
      </c>
      <c r="B30" s="17">
        <v>40444</v>
      </c>
      <c r="C30" s="20"/>
      <c r="D30" s="20"/>
      <c r="E30" s="43"/>
      <c r="F30" s="24" t="s">
        <v>12</v>
      </c>
      <c r="G30" s="1" t="s">
        <v>338</v>
      </c>
      <c r="H30" s="46" t="s">
        <v>236</v>
      </c>
      <c r="I30" s="44">
        <v>13570770</v>
      </c>
      <c r="J30" s="54"/>
      <c r="K30" s="18" t="s">
        <v>72</v>
      </c>
    </row>
    <row r="31" spans="1:11" s="52" customFormat="1" ht="17.25" customHeight="1">
      <c r="A31" s="42">
        <v>3</v>
      </c>
      <c r="B31" s="17">
        <v>40450</v>
      </c>
      <c r="C31" s="57"/>
      <c r="D31" s="20"/>
      <c r="E31" s="43"/>
      <c r="F31" s="24" t="s">
        <v>12</v>
      </c>
      <c r="G31" s="1" t="s">
        <v>338</v>
      </c>
      <c r="H31" s="44" t="s">
        <v>236</v>
      </c>
      <c r="I31" s="44">
        <v>22780803</v>
      </c>
      <c r="J31" s="55"/>
      <c r="K31" s="18" t="s">
        <v>72</v>
      </c>
    </row>
    <row r="32" spans="1:11" s="52" customFormat="1" ht="17.25" customHeight="1">
      <c r="A32" s="42"/>
      <c r="B32" s="17">
        <v>40393</v>
      </c>
      <c r="C32" s="2" t="s">
        <v>358</v>
      </c>
      <c r="D32" s="2" t="s">
        <v>76</v>
      </c>
      <c r="E32" s="19" t="s">
        <v>108</v>
      </c>
      <c r="F32" s="24" t="s">
        <v>12</v>
      </c>
      <c r="G32" s="1" t="s">
        <v>338</v>
      </c>
      <c r="H32" s="47">
        <v>138000000</v>
      </c>
      <c r="I32" s="45" t="s">
        <v>236</v>
      </c>
      <c r="J32" s="53">
        <f>H32+I33+I34</f>
        <v>295431547</v>
      </c>
      <c r="K32" s="18" t="s">
        <v>72</v>
      </c>
    </row>
    <row r="33" spans="1:11" s="52" customFormat="1" ht="17.25" customHeight="1">
      <c r="A33" s="42">
        <v>2</v>
      </c>
      <c r="B33" s="17">
        <v>40444</v>
      </c>
      <c r="C33" s="20"/>
      <c r="D33" s="20"/>
      <c r="E33" s="43"/>
      <c r="F33" s="24" t="s">
        <v>12</v>
      </c>
      <c r="G33" s="1" t="s">
        <v>338</v>
      </c>
      <c r="H33" s="47" t="s">
        <v>236</v>
      </c>
      <c r="I33" s="45">
        <v>58772347</v>
      </c>
      <c r="J33" s="54"/>
      <c r="K33" s="18" t="s">
        <v>72</v>
      </c>
    </row>
    <row r="34" spans="1:11" s="52" customFormat="1" ht="17.25" customHeight="1">
      <c r="A34" s="42">
        <v>3</v>
      </c>
      <c r="B34" s="17">
        <v>40450</v>
      </c>
      <c r="C34" s="57"/>
      <c r="D34" s="20"/>
      <c r="E34" s="43"/>
      <c r="F34" s="24" t="s">
        <v>12</v>
      </c>
      <c r="G34" s="1" t="s">
        <v>338</v>
      </c>
      <c r="H34" s="44" t="s">
        <v>236</v>
      </c>
      <c r="I34" s="44">
        <v>98659200</v>
      </c>
      <c r="J34" s="55"/>
      <c r="K34" s="18" t="s">
        <v>72</v>
      </c>
    </row>
    <row r="35" spans="1:11" s="52" customFormat="1" ht="17.25" customHeight="1">
      <c r="A35" s="42"/>
      <c r="B35" s="17">
        <v>40444</v>
      </c>
      <c r="C35" s="2" t="s">
        <v>382</v>
      </c>
      <c r="D35" s="2" t="s">
        <v>383</v>
      </c>
      <c r="E35" s="19" t="s">
        <v>118</v>
      </c>
      <c r="F35" s="24" t="s">
        <v>12</v>
      </c>
      <c r="G35" s="1" t="s">
        <v>338</v>
      </c>
      <c r="H35" s="47">
        <v>60672471</v>
      </c>
      <c r="I35" s="47" t="s">
        <v>236</v>
      </c>
      <c r="J35" s="58">
        <f>H35+I36</f>
        <v>162521345</v>
      </c>
      <c r="K35" s="18" t="s">
        <v>72</v>
      </c>
    </row>
    <row r="36" spans="1:11" s="52" customFormat="1" ht="17.25" customHeight="1">
      <c r="A36" s="42">
        <v>3</v>
      </c>
      <c r="B36" s="17">
        <v>40450</v>
      </c>
      <c r="C36" s="57"/>
      <c r="D36" s="20"/>
      <c r="E36" s="43"/>
      <c r="F36" s="24" t="s">
        <v>12</v>
      </c>
      <c r="G36" s="1" t="s">
        <v>338</v>
      </c>
      <c r="H36" s="44" t="s">
        <v>236</v>
      </c>
      <c r="I36" s="44">
        <v>101848874</v>
      </c>
      <c r="J36" s="55"/>
      <c r="K36" s="18" t="s">
        <v>72</v>
      </c>
    </row>
    <row r="37" spans="1:11" s="52" customFormat="1" ht="17.25" customHeight="1">
      <c r="A37" s="42"/>
      <c r="B37" s="17">
        <v>40444</v>
      </c>
      <c r="C37" s="2" t="s">
        <v>384</v>
      </c>
      <c r="D37" s="2" t="s">
        <v>73</v>
      </c>
      <c r="E37" s="19" t="s">
        <v>101</v>
      </c>
      <c r="F37" s="24" t="s">
        <v>12</v>
      </c>
      <c r="G37" s="1" t="s">
        <v>338</v>
      </c>
      <c r="H37" s="47">
        <v>55588050</v>
      </c>
      <c r="I37" s="47" t="s">
        <v>236</v>
      </c>
      <c r="J37" s="58">
        <f>H37+I38</f>
        <v>148901875</v>
      </c>
      <c r="K37" s="18" t="s">
        <v>72</v>
      </c>
    </row>
    <row r="38" spans="1:11" s="52" customFormat="1" ht="17.25" customHeight="1">
      <c r="A38" s="42">
        <v>3</v>
      </c>
      <c r="B38" s="17">
        <v>40450</v>
      </c>
      <c r="C38" s="57"/>
      <c r="D38" s="20"/>
      <c r="E38" s="43"/>
      <c r="F38" s="24" t="s">
        <v>12</v>
      </c>
      <c r="G38" s="1" t="s">
        <v>338</v>
      </c>
      <c r="H38" s="44" t="s">
        <v>236</v>
      </c>
      <c r="I38" s="44">
        <v>93313825</v>
      </c>
      <c r="J38" s="55"/>
      <c r="K38" s="18" t="s">
        <v>72</v>
      </c>
    </row>
    <row r="39" spans="1:11" s="52" customFormat="1" ht="17.25" customHeight="1">
      <c r="A39" s="42"/>
      <c r="B39" s="17">
        <v>40444</v>
      </c>
      <c r="C39" s="2" t="s">
        <v>385</v>
      </c>
      <c r="D39" s="2" t="s">
        <v>377</v>
      </c>
      <c r="E39" s="19" t="s">
        <v>106</v>
      </c>
      <c r="F39" s="24" t="s">
        <v>12</v>
      </c>
      <c r="G39" s="1" t="s">
        <v>338</v>
      </c>
      <c r="H39" s="47">
        <v>38036950</v>
      </c>
      <c r="I39" s="47" t="s">
        <v>236</v>
      </c>
      <c r="J39" s="58">
        <f>H39+I40</f>
        <v>101888323</v>
      </c>
      <c r="K39" s="18" t="s">
        <v>72</v>
      </c>
    </row>
    <row r="40" spans="1:11" s="52" customFormat="1" ht="17.25" customHeight="1">
      <c r="A40" s="42">
        <v>3</v>
      </c>
      <c r="B40" s="17">
        <v>40450</v>
      </c>
      <c r="C40" s="57"/>
      <c r="D40" s="20"/>
      <c r="E40" s="43"/>
      <c r="F40" s="24" t="s">
        <v>12</v>
      </c>
      <c r="G40" s="1" t="s">
        <v>338</v>
      </c>
      <c r="H40" s="44" t="s">
        <v>236</v>
      </c>
      <c r="I40" s="44">
        <v>63851373</v>
      </c>
      <c r="J40" s="55"/>
      <c r="K40" s="18" t="s">
        <v>72</v>
      </c>
    </row>
    <row r="41" spans="1:11" s="52" customFormat="1" ht="17.25" customHeight="1">
      <c r="A41" s="42"/>
      <c r="B41" s="17">
        <v>40444</v>
      </c>
      <c r="C41" s="141" t="s">
        <v>386</v>
      </c>
      <c r="D41" s="141" t="s">
        <v>97</v>
      </c>
      <c r="E41" s="19" t="s">
        <v>115</v>
      </c>
      <c r="F41" s="24" t="s">
        <v>12</v>
      </c>
      <c r="G41" s="1" t="s">
        <v>338</v>
      </c>
      <c r="H41" s="47">
        <v>126650987</v>
      </c>
      <c r="I41" s="47" t="s">
        <v>236</v>
      </c>
      <c r="J41" s="58">
        <f>H41+I42</f>
        <v>339255819</v>
      </c>
      <c r="K41" s="18" t="s">
        <v>72</v>
      </c>
    </row>
    <row r="42" spans="1:11" s="52" customFormat="1" ht="17.25" customHeight="1">
      <c r="A42" s="42">
        <v>3</v>
      </c>
      <c r="B42" s="17">
        <v>40450</v>
      </c>
      <c r="C42" s="140"/>
      <c r="D42" s="140"/>
      <c r="E42" s="59"/>
      <c r="F42" s="24" t="s">
        <v>12</v>
      </c>
      <c r="G42" s="1" t="s">
        <v>338</v>
      </c>
      <c r="H42" s="44" t="s">
        <v>236</v>
      </c>
      <c r="I42" s="44">
        <v>212604832</v>
      </c>
      <c r="J42" s="55"/>
      <c r="K42" s="18" t="s">
        <v>72</v>
      </c>
    </row>
    <row r="43" spans="1:11" s="52" customFormat="1" ht="17.25" customHeight="1">
      <c r="A43" s="42"/>
      <c r="B43" s="17">
        <v>40444</v>
      </c>
      <c r="C43" s="2" t="s">
        <v>387</v>
      </c>
      <c r="D43" s="2" t="s">
        <v>388</v>
      </c>
      <c r="E43" s="19" t="s">
        <v>114</v>
      </c>
      <c r="F43" s="24" t="s">
        <v>12</v>
      </c>
      <c r="G43" s="1" t="s">
        <v>338</v>
      </c>
      <c r="H43" s="47">
        <v>82762859</v>
      </c>
      <c r="I43" s="47" t="s">
        <v>236</v>
      </c>
      <c r="J43" s="58">
        <f>H43+I44</f>
        <v>221694139</v>
      </c>
      <c r="K43" s="18" t="s">
        <v>72</v>
      </c>
    </row>
    <row r="44" spans="1:11" s="52" customFormat="1" ht="17.25" customHeight="1">
      <c r="A44" s="42">
        <v>3</v>
      </c>
      <c r="B44" s="17">
        <v>40450</v>
      </c>
      <c r="C44" s="57"/>
      <c r="D44" s="20"/>
      <c r="E44" s="43"/>
      <c r="F44" s="24" t="s">
        <v>12</v>
      </c>
      <c r="G44" s="1" t="s">
        <v>338</v>
      </c>
      <c r="H44" s="44" t="s">
        <v>236</v>
      </c>
      <c r="I44" s="44">
        <v>138931280</v>
      </c>
      <c r="J44" s="55"/>
      <c r="K44" s="18" t="s">
        <v>72</v>
      </c>
    </row>
    <row r="45" spans="1:11" s="52" customFormat="1" ht="17.25" customHeight="1">
      <c r="A45" s="42"/>
      <c r="B45" s="17">
        <v>40444</v>
      </c>
      <c r="C45" s="2" t="s">
        <v>389</v>
      </c>
      <c r="D45" s="2" t="s">
        <v>95</v>
      </c>
      <c r="E45" s="19" t="s">
        <v>99</v>
      </c>
      <c r="F45" s="24" t="s">
        <v>12</v>
      </c>
      <c r="G45" s="1" t="s">
        <v>338</v>
      </c>
      <c r="H45" s="47">
        <v>166352726</v>
      </c>
      <c r="I45" s="47" t="s">
        <v>236</v>
      </c>
      <c r="J45" s="58">
        <f>H45+I46</f>
        <v>445603557</v>
      </c>
      <c r="K45" s="18" t="s">
        <v>72</v>
      </c>
    </row>
    <row r="46" spans="1:11" s="52" customFormat="1" ht="17.25" customHeight="1">
      <c r="A46" s="42">
        <v>3</v>
      </c>
      <c r="B46" s="17">
        <v>40450</v>
      </c>
      <c r="C46" s="57"/>
      <c r="D46" s="20"/>
      <c r="E46" s="43"/>
      <c r="F46" s="24" t="s">
        <v>12</v>
      </c>
      <c r="G46" s="1" t="s">
        <v>338</v>
      </c>
      <c r="H46" s="44" t="s">
        <v>236</v>
      </c>
      <c r="I46" s="44">
        <v>279250831</v>
      </c>
      <c r="J46" s="55"/>
      <c r="K46" s="18" t="s">
        <v>72</v>
      </c>
    </row>
    <row r="47" spans="1:11" s="52" customFormat="1" ht="17.25" customHeight="1">
      <c r="A47" s="42"/>
      <c r="B47" s="17">
        <v>40444</v>
      </c>
      <c r="C47" s="2" t="s">
        <v>390</v>
      </c>
      <c r="D47" s="2" t="s">
        <v>391</v>
      </c>
      <c r="E47" s="19" t="s">
        <v>147</v>
      </c>
      <c r="F47" s="24" t="s">
        <v>12</v>
      </c>
      <c r="G47" s="1" t="s">
        <v>338</v>
      </c>
      <c r="H47" s="47">
        <v>112200637</v>
      </c>
      <c r="I47" s="47" t="s">
        <v>236</v>
      </c>
      <c r="J47" s="58">
        <f>H47+I48</f>
        <v>300548144</v>
      </c>
      <c r="K47" s="18" t="s">
        <v>72</v>
      </c>
    </row>
    <row r="48" spans="1:11" s="52" customFormat="1" ht="17.25" customHeight="1">
      <c r="A48" s="42">
        <v>3</v>
      </c>
      <c r="B48" s="17">
        <v>40450</v>
      </c>
      <c r="C48" s="57"/>
      <c r="D48" s="20"/>
      <c r="E48" s="43"/>
      <c r="F48" s="24" t="s">
        <v>12</v>
      </c>
      <c r="G48" s="1" t="s">
        <v>338</v>
      </c>
      <c r="H48" s="44" t="s">
        <v>236</v>
      </c>
      <c r="I48" s="44">
        <v>188347507</v>
      </c>
      <c r="J48" s="55"/>
      <c r="K48" s="18" t="s">
        <v>72</v>
      </c>
    </row>
    <row r="49" spans="1:11" s="52" customFormat="1" ht="17.25" customHeight="1">
      <c r="A49" s="42"/>
      <c r="B49" s="17">
        <v>40444</v>
      </c>
      <c r="C49" s="2" t="s">
        <v>392</v>
      </c>
      <c r="D49" s="2" t="s">
        <v>138</v>
      </c>
      <c r="E49" s="19" t="s">
        <v>139</v>
      </c>
      <c r="F49" s="24" t="s">
        <v>12</v>
      </c>
      <c r="G49" s="1" t="s">
        <v>338</v>
      </c>
      <c r="H49" s="51">
        <v>7726678</v>
      </c>
      <c r="I49" s="47" t="s">
        <v>236</v>
      </c>
      <c r="J49" s="58">
        <f>H49+I50</f>
        <v>20697198</v>
      </c>
      <c r="K49" s="18" t="s">
        <v>72</v>
      </c>
    </row>
    <row r="50" spans="1:11" s="52" customFormat="1" ht="17.25" customHeight="1">
      <c r="A50" s="42">
        <v>3</v>
      </c>
      <c r="B50" s="17">
        <v>40450</v>
      </c>
      <c r="C50" s="57"/>
      <c r="D50" s="20"/>
      <c r="E50" s="43"/>
      <c r="F50" s="24" t="s">
        <v>12</v>
      </c>
      <c r="G50" s="1" t="s">
        <v>338</v>
      </c>
      <c r="H50" s="44" t="s">
        <v>236</v>
      </c>
      <c r="I50" s="44">
        <v>12970520</v>
      </c>
      <c r="J50" s="55"/>
      <c r="K50" s="18" t="s">
        <v>72</v>
      </c>
    </row>
    <row r="51" spans="1:11" s="52" customFormat="1" ht="17.25" customHeight="1">
      <c r="A51" s="42"/>
      <c r="B51" s="17">
        <v>40444</v>
      </c>
      <c r="C51" s="2" t="s">
        <v>393</v>
      </c>
      <c r="D51" s="2" t="s">
        <v>132</v>
      </c>
      <c r="E51" s="19" t="s">
        <v>111</v>
      </c>
      <c r="F51" s="24" t="s">
        <v>12</v>
      </c>
      <c r="G51" s="1" t="s">
        <v>338</v>
      </c>
      <c r="H51" s="47">
        <v>81128260</v>
      </c>
      <c r="I51" s="47" t="s">
        <v>236</v>
      </c>
      <c r="J51" s="58">
        <f>H51+I52</f>
        <v>217315593</v>
      </c>
      <c r="K51" s="18" t="s">
        <v>72</v>
      </c>
    </row>
    <row r="52" spans="1:11" s="52" customFormat="1" ht="17.25" customHeight="1" thickBot="1">
      <c r="A52" s="60">
        <v>3</v>
      </c>
      <c r="B52" s="61">
        <v>40450</v>
      </c>
      <c r="C52" s="62"/>
      <c r="D52" s="63"/>
      <c r="E52" s="64"/>
      <c r="F52" s="65" t="s">
        <v>12</v>
      </c>
      <c r="G52" s="63" t="s">
        <v>338</v>
      </c>
      <c r="H52" s="66" t="s">
        <v>236</v>
      </c>
      <c r="I52" s="66">
        <v>136187333</v>
      </c>
      <c r="J52" s="25"/>
      <c r="K52" s="67" t="s">
        <v>72</v>
      </c>
    </row>
    <row r="53" spans="1:11" s="52" customFormat="1" ht="13.8">
      <c r="A53" s="9"/>
      <c r="B53" s="329"/>
      <c r="C53" s="329"/>
      <c r="D53" s="329"/>
      <c r="E53" s="329"/>
      <c r="F53" s="329"/>
      <c r="G53" s="329"/>
      <c r="H53" s="329"/>
      <c r="I53" s="329"/>
      <c r="J53" s="329"/>
      <c r="K53" s="329"/>
    </row>
    <row r="54" spans="1:11" s="52" customFormat="1" ht="15" customHeight="1" thickBot="1">
      <c r="A54" s="9"/>
      <c r="B54" s="296"/>
      <c r="C54" s="296"/>
      <c r="D54" s="296"/>
      <c r="E54" s="296"/>
      <c r="F54" s="296"/>
      <c r="G54" s="334" t="s">
        <v>394</v>
      </c>
      <c r="H54" s="334"/>
      <c r="I54" s="334"/>
      <c r="J54" s="68">
        <f>SUM(J6:J52)</f>
        <v>7600000000</v>
      </c>
      <c r="K54" s="9"/>
    </row>
    <row r="55" spans="1:11" s="52" customFormat="1" ht="14.4" thickTop="1">
      <c r="A55" s="9"/>
      <c r="B55" s="296"/>
      <c r="C55" s="296"/>
      <c r="D55" s="296"/>
      <c r="E55" s="296"/>
      <c r="F55" s="296"/>
      <c r="G55" s="296"/>
      <c r="H55" s="296"/>
      <c r="I55" s="296"/>
      <c r="J55" s="296"/>
      <c r="K55" s="296"/>
    </row>
    <row r="56" spans="1:11" ht="12.75" customHeight="1">
      <c r="A56" s="327" t="s">
        <v>346</v>
      </c>
      <c r="B56" s="327"/>
      <c r="C56" s="327"/>
      <c r="D56" s="327"/>
      <c r="E56" s="327"/>
      <c r="F56" s="327"/>
      <c r="G56" s="327"/>
      <c r="H56" s="327"/>
      <c r="I56" s="327"/>
      <c r="J56" s="327"/>
      <c r="K56" s="327"/>
    </row>
    <row r="57" spans="1:11" ht="14.25" customHeight="1">
      <c r="A57" s="326" t="s">
        <v>395</v>
      </c>
      <c r="B57" s="326"/>
      <c r="C57" s="326"/>
      <c r="D57" s="326"/>
      <c r="E57" s="326"/>
      <c r="F57" s="326"/>
      <c r="G57" s="326"/>
      <c r="H57" s="326"/>
      <c r="I57" s="326"/>
      <c r="J57" s="326"/>
      <c r="K57" s="326"/>
    </row>
    <row r="58" spans="1:11" ht="13.8">
      <c r="A58" s="326" t="s">
        <v>400</v>
      </c>
      <c r="B58" s="326"/>
      <c r="C58" s="326"/>
      <c r="D58" s="326"/>
      <c r="E58" s="326"/>
      <c r="F58" s="326"/>
      <c r="G58" s="326"/>
      <c r="H58" s="326"/>
      <c r="I58" s="326"/>
      <c r="J58" s="326"/>
      <c r="K58" s="326"/>
    </row>
    <row r="773" spans="6:6">
      <c r="F773" s="50" t="s">
        <v>327</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F9" sqref="F9"/>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99" t="s">
        <v>375</v>
      </c>
      <c r="B1" s="299"/>
      <c r="C1" s="299"/>
      <c r="D1" s="299"/>
      <c r="E1" s="299"/>
      <c r="F1" s="299"/>
      <c r="G1" s="299"/>
      <c r="H1" s="299"/>
      <c r="I1" s="299"/>
      <c r="J1" s="299"/>
    </row>
    <row r="2" spans="1:12" ht="14.4" thickBot="1">
      <c r="B2" s="28"/>
      <c r="C2" s="28"/>
      <c r="D2" s="28"/>
      <c r="E2" s="28"/>
      <c r="F2" s="29"/>
      <c r="G2" s="28"/>
      <c r="H2" s="28"/>
      <c r="I2" s="30"/>
      <c r="J2" s="30"/>
    </row>
    <row r="3" spans="1:12">
      <c r="A3" s="344" t="s">
        <v>98</v>
      </c>
      <c r="B3" s="346" t="s">
        <v>1</v>
      </c>
      <c r="C3" s="348" t="s">
        <v>67</v>
      </c>
      <c r="D3" s="349"/>
      <c r="E3" s="350"/>
      <c r="F3" s="346" t="s">
        <v>68</v>
      </c>
      <c r="G3" s="351" t="s">
        <v>145</v>
      </c>
      <c r="H3" s="320" t="s">
        <v>146</v>
      </c>
      <c r="I3" s="353" t="s">
        <v>7</v>
      </c>
      <c r="J3" s="354"/>
    </row>
    <row r="4" spans="1:12" ht="14.4" thickBot="1">
      <c r="A4" s="345"/>
      <c r="B4" s="347"/>
      <c r="C4" s="15" t="s">
        <v>371</v>
      </c>
      <c r="D4" s="15" t="s">
        <v>70</v>
      </c>
      <c r="E4" s="15" t="s">
        <v>71</v>
      </c>
      <c r="F4" s="347"/>
      <c r="G4" s="352"/>
      <c r="H4" s="321"/>
      <c r="I4" s="355"/>
      <c r="J4" s="356"/>
      <c r="K4" s="339"/>
      <c r="L4" s="340"/>
    </row>
    <row r="5" spans="1:12" ht="43.5" customHeight="1" thickBot="1">
      <c r="A5" s="5">
        <v>1</v>
      </c>
      <c r="B5" s="12">
        <v>40424</v>
      </c>
      <c r="C5" s="8" t="s">
        <v>372</v>
      </c>
      <c r="D5" s="13" t="s">
        <v>10</v>
      </c>
      <c r="E5" s="6" t="s">
        <v>11</v>
      </c>
      <c r="F5" s="7" t="s">
        <v>12</v>
      </c>
      <c r="G5" s="38" t="s">
        <v>374</v>
      </c>
      <c r="H5" s="39">
        <v>8117000000</v>
      </c>
      <c r="I5" s="341" t="s">
        <v>72</v>
      </c>
      <c r="J5" s="342"/>
      <c r="K5" s="343"/>
      <c r="L5" s="343"/>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38" t="s">
        <v>466</v>
      </c>
      <c r="B12" s="338"/>
      <c r="C12" s="338"/>
      <c r="D12" s="338"/>
      <c r="E12" s="338"/>
      <c r="F12" s="338"/>
      <c r="G12" s="338"/>
      <c r="H12" s="338"/>
      <c r="I12" s="338"/>
      <c r="J12" s="338"/>
    </row>
    <row r="13" spans="1:12">
      <c r="A13" s="338"/>
      <c r="B13" s="338"/>
      <c r="C13" s="338"/>
      <c r="D13" s="338"/>
      <c r="E13" s="338"/>
      <c r="F13" s="338"/>
      <c r="G13" s="338"/>
      <c r="H13" s="338"/>
      <c r="I13" s="338"/>
      <c r="J13" s="338"/>
    </row>
    <row r="14" spans="1:12">
      <c r="A14" s="338"/>
      <c r="B14" s="338"/>
      <c r="C14" s="338"/>
      <c r="D14" s="338"/>
      <c r="E14" s="338"/>
      <c r="F14" s="338"/>
      <c r="G14" s="338"/>
      <c r="H14" s="338"/>
      <c r="I14" s="338"/>
      <c r="J14" s="338"/>
    </row>
    <row r="15" spans="1:12">
      <c r="A15" s="338"/>
      <c r="B15" s="338"/>
      <c r="C15" s="338"/>
      <c r="D15" s="338"/>
      <c r="E15" s="338"/>
      <c r="F15" s="338"/>
      <c r="G15" s="338"/>
      <c r="H15" s="338"/>
      <c r="I15" s="338"/>
      <c r="J15" s="338"/>
    </row>
    <row r="16" spans="1:12">
      <c r="A16" s="40"/>
      <c r="B16" s="40"/>
      <c r="C16" s="40"/>
      <c r="D16" s="40"/>
      <c r="E16" s="40"/>
      <c r="F16" s="40"/>
      <c r="G16" s="40"/>
      <c r="H16" s="40"/>
      <c r="I16" s="40"/>
      <c r="J16" s="36"/>
    </row>
    <row r="746" spans="6:6" ht="41.4">
      <c r="F746" s="16" t="s">
        <v>327</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2012-05-25T04:00:00+00:00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DC61B5-F973-4F03-B2B4-1E12FB809A0E}"/>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2012-05-29T13:45:16Z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4" name="Category">
    <vt:lpwstr>TARP Housing Transaction Reports</vt:lpwstr>
  </property>
  <property fmtid="{D5CDD505-2E9C-101B-9397-08002B2CF9AE}" pid="15" name="Frequency">
    <vt:lpwstr>As Indicated</vt:lpwstr>
  </property>
  <property fmtid="{D5CDD505-2E9C-101B-9397-08002B2CF9AE}" pid="16" name="display_urn">
    <vt:lpwstr>Noah Iturriaga</vt:lpwstr>
  </property>
  <property fmtid="{D5CDD505-2E9C-101B-9397-08002B2CF9AE}" pid="17" name="MigrationSourceURL0">
    <vt:lpwstr/>
  </property>
  <property fmtid="{D5CDD505-2E9C-101B-9397-08002B2CF9AE}" pid="18" name="MigrationSourceURL5">
    <vt:lpwstr/>
  </property>
  <property fmtid="{D5CDD505-2E9C-101B-9397-08002B2CF9AE}" pid="19" name="MigrationSourceURL3">
    <vt:lpwstr/>
  </property>
  <property fmtid="{D5CDD505-2E9C-101B-9397-08002B2CF9AE}" pid="21" name="MigrationSourceURL1">
    <vt:lpwstr/>
  </property>
  <property fmtid="{D5CDD505-2E9C-101B-9397-08002B2CF9AE}" pid="22" name="Resource Type Tag">
    <vt:lpwstr/>
  </property>
  <property fmtid="{D5CDD505-2E9C-101B-9397-08002B2CF9AE}" pid="23" name="MigrationSourceURL4">
    <vt:lpwstr/>
  </property>
  <property fmtid="{D5CDD505-2E9C-101B-9397-08002B2CF9AE}" pid="24" name="test">
    <vt:lpwstr/>
  </property>
  <property fmtid="{D5CDD505-2E9C-101B-9397-08002B2CF9AE}" pid="25" name="MigrationSourceURL2">
    <vt:lpwstr/>
  </property>
</Properties>
</file>