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o.treas.gov\dfsres\isilon\homeshare4\MeyerDa\ECIP\QSR\Final Documents for 30-day and OMB\Final Documents\"/>
    </mc:Choice>
  </mc:AlternateContent>
  <xr:revisionPtr revIDLastSave="0" documentId="13_ncr:1_{22AF5734-205E-4D98-A483-57DCD293B2EF}" xr6:coauthVersionLast="47" xr6:coauthVersionMax="47" xr10:uidLastSave="{00000000-0000-0000-0000-000000000000}"/>
  <bookViews>
    <workbookView xWindow="-108" yWindow="60" windowWidth="23256" windowHeight="12408" tabRatio="738" firstSheet="2" activeTab="3" xr2:uid="{67F84308-6B8D-44B8-84F2-1B77991140BD}"/>
  </bookViews>
  <sheets>
    <sheet name="ISR Summary Validations (B&amp;HC)" sheetId="18" state="hidden" r:id="rId1"/>
    <sheet name="ISR Summary Sch Form (B&amp;HC)" sheetId="14" state="hidden" r:id="rId2"/>
    <sheet name="Schedule A" sheetId="21" r:id="rId3"/>
    <sheet name="Schedule B" sheetId="23" r:id="rId4"/>
    <sheet name="ISR Alt Validations (B&amp;HC)" sheetId="19" state="hidden" r:id="rId5"/>
    <sheet name="ISR Alt Sch Form (B&amp;HC)" sheetId="15"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W20" i="23" l="1"/>
  <c r="BS20" i="23"/>
  <c r="BO20" i="23"/>
  <c r="BK20" i="23"/>
  <c r="BG20" i="23"/>
  <c r="BC20" i="23"/>
  <c r="AY20" i="23"/>
  <c r="AU20" i="23"/>
  <c r="AQ20" i="23"/>
  <c r="AM20" i="23"/>
  <c r="AI20" i="23"/>
  <c r="AE20" i="23"/>
  <c r="AA20" i="23"/>
  <c r="W20" i="23"/>
  <c r="S20" i="23"/>
  <c r="O20" i="23"/>
  <c r="K20" i="23"/>
  <c r="G20" i="23"/>
  <c r="BW8" i="23"/>
  <c r="BW23" i="23" s="1"/>
  <c r="BS8" i="23"/>
  <c r="BS23" i="23" s="1"/>
  <c r="BO8" i="23"/>
  <c r="BO23" i="23" s="1"/>
  <c r="BK8" i="23"/>
  <c r="BK23" i="23" s="1"/>
  <c r="BG8" i="23"/>
  <c r="BG23" i="23" s="1"/>
  <c r="BC8" i="23"/>
  <c r="BC23" i="23" s="1"/>
  <c r="AY8" i="23"/>
  <c r="AY23" i="23" s="1"/>
  <c r="AU8" i="23"/>
  <c r="AU23" i="23" s="1"/>
  <c r="AQ8" i="23"/>
  <c r="AQ23" i="23" s="1"/>
  <c r="AM8" i="23"/>
  <c r="AM23" i="23" s="1"/>
  <c r="AI8" i="23"/>
  <c r="AI23" i="23" s="1"/>
  <c r="AE8" i="23"/>
  <c r="AE23" i="23" s="1"/>
  <c r="AA8" i="23"/>
  <c r="AA23" i="23" s="1"/>
  <c r="W8" i="23"/>
  <c r="W23" i="23" s="1"/>
  <c r="S8" i="23"/>
  <c r="O8" i="23"/>
  <c r="O23" i="23" s="1"/>
  <c r="K8" i="23"/>
  <c r="K23" i="23" s="1"/>
  <c r="G8" i="23"/>
  <c r="G23" i="23" s="1"/>
  <c r="K15" i="21"/>
  <c r="K14" i="21" l="1"/>
  <c r="AO18" i="19" l="1"/>
  <c r="AM18" i="19"/>
  <c r="AK18" i="19"/>
  <c r="AI18" i="19"/>
  <c r="AG18" i="19"/>
  <c r="AE18" i="19"/>
  <c r="AC18" i="19"/>
  <c r="AA18" i="19"/>
  <c r="Y18" i="19"/>
  <c r="W18" i="19"/>
  <c r="U18" i="19"/>
  <c r="S18" i="19"/>
  <c r="Q18" i="19"/>
  <c r="O18" i="19"/>
  <c r="M18" i="19"/>
  <c r="K18" i="19"/>
  <c r="AQ18" i="19" s="1"/>
  <c r="AS18" i="19" s="1"/>
  <c r="I18" i="19"/>
  <c r="G18" i="19"/>
  <c r="E18" i="19"/>
  <c r="AO17" i="19"/>
  <c r="AM17" i="19"/>
  <c r="AK17" i="19"/>
  <c r="AI17" i="19"/>
  <c r="AG17" i="19"/>
  <c r="AE17" i="19"/>
  <c r="AC17" i="19"/>
  <c r="AA17" i="19"/>
  <c r="Y17" i="19"/>
  <c r="W17" i="19"/>
  <c r="U17" i="19"/>
  <c r="AQ17" i="19" s="1"/>
  <c r="AS17" i="19" s="1"/>
  <c r="S17" i="19"/>
  <c r="Q17" i="19"/>
  <c r="O17" i="19"/>
  <c r="M17" i="19"/>
  <c r="K17" i="19"/>
  <c r="I17" i="19"/>
  <c r="G17" i="19"/>
  <c r="E17" i="19"/>
  <c r="AO16" i="19"/>
  <c r="AM16" i="19"/>
  <c r="AK16" i="19"/>
  <c r="AI16" i="19"/>
  <c r="AG16" i="19"/>
  <c r="AE16" i="19"/>
  <c r="AC16" i="19"/>
  <c r="AA16" i="19"/>
  <c r="Y16" i="19"/>
  <c r="W16" i="19"/>
  <c r="U16" i="19"/>
  <c r="S16" i="19"/>
  <c r="Q16" i="19"/>
  <c r="O16" i="19"/>
  <c r="M16" i="19"/>
  <c r="K16" i="19"/>
  <c r="I16" i="19"/>
  <c r="G16" i="19"/>
  <c r="AQ16" i="19" s="1"/>
  <c r="AS16" i="19" s="1"/>
  <c r="E16" i="19"/>
  <c r="AO15" i="19"/>
  <c r="AM15" i="19"/>
  <c r="AK15" i="19"/>
  <c r="AI15" i="19"/>
  <c r="AG15" i="19"/>
  <c r="AE15" i="19"/>
  <c r="AC15" i="19"/>
  <c r="AA15" i="19"/>
  <c r="Y15" i="19"/>
  <c r="W15" i="19"/>
  <c r="U15" i="19"/>
  <c r="S15" i="19"/>
  <c r="Q15" i="19"/>
  <c r="O15" i="19"/>
  <c r="M15" i="19"/>
  <c r="K15" i="19"/>
  <c r="I15" i="19"/>
  <c r="AQ15" i="19" s="1"/>
  <c r="AS15" i="19" s="1"/>
  <c r="G15" i="19"/>
  <c r="E15" i="19"/>
  <c r="AO14" i="19"/>
  <c r="AM14" i="19"/>
  <c r="AK14" i="19"/>
  <c r="AI14" i="19"/>
  <c r="AG14" i="19"/>
  <c r="AE14" i="19"/>
  <c r="AC14" i="19"/>
  <c r="AA14" i="19"/>
  <c r="Y14" i="19"/>
  <c r="W14" i="19"/>
  <c r="U14" i="19"/>
  <c r="S14" i="19"/>
  <c r="Q14" i="19"/>
  <c r="O14" i="19"/>
  <c r="M14" i="19"/>
  <c r="K14" i="19"/>
  <c r="I14" i="19"/>
  <c r="AQ14" i="19" s="1"/>
  <c r="AS14" i="19" s="1"/>
  <c r="G14" i="19"/>
  <c r="E14" i="19"/>
  <c r="AQ13" i="19"/>
  <c r="AS13" i="19" s="1"/>
  <c r="AO13" i="19"/>
  <c r="AM13" i="19"/>
  <c r="AK13" i="19"/>
  <c r="AI13" i="19"/>
  <c r="AG13" i="19"/>
  <c r="AE13" i="19"/>
  <c r="AC13" i="19"/>
  <c r="AA13" i="19"/>
  <c r="Y13" i="19"/>
  <c r="W13" i="19"/>
  <c r="U13" i="19"/>
  <c r="S13" i="19"/>
  <c r="Q13" i="19"/>
  <c r="O13" i="19"/>
  <c r="M13" i="19"/>
  <c r="K13" i="19"/>
  <c r="I13" i="19"/>
  <c r="G13" i="19"/>
  <c r="E13" i="19"/>
  <c r="AO12" i="19"/>
  <c r="AM12" i="19"/>
  <c r="AK12" i="19"/>
  <c r="AI12" i="19"/>
  <c r="AG12" i="19"/>
  <c r="AE12" i="19"/>
  <c r="AC12" i="19"/>
  <c r="AA12" i="19"/>
  <c r="Y12" i="19"/>
  <c r="W12" i="19"/>
  <c r="U12" i="19"/>
  <c r="S12" i="19"/>
  <c r="Q12" i="19"/>
  <c r="O12" i="19"/>
  <c r="M12" i="19"/>
  <c r="K12" i="19"/>
  <c r="I12" i="19"/>
  <c r="G12" i="19"/>
  <c r="AQ12" i="19" s="1"/>
  <c r="AS12" i="19" s="1"/>
  <c r="E12" i="19"/>
  <c r="AO11" i="19"/>
  <c r="AM11" i="19"/>
  <c r="AK11" i="19"/>
  <c r="AI11" i="19"/>
  <c r="AG11" i="19"/>
  <c r="AG19" i="19" s="1"/>
  <c r="AE11" i="19"/>
  <c r="AC11" i="19"/>
  <c r="AA11" i="19"/>
  <c r="Y11" i="19"/>
  <c r="W11" i="19"/>
  <c r="U11" i="19"/>
  <c r="S11" i="19"/>
  <c r="Q11" i="19"/>
  <c r="Q19" i="19" s="1"/>
  <c r="O11" i="19"/>
  <c r="M11" i="19"/>
  <c r="K11" i="19"/>
  <c r="I11" i="19"/>
  <c r="G11" i="19"/>
  <c r="AQ11" i="19" s="1"/>
  <c r="AS11" i="19" s="1"/>
  <c r="E11" i="19"/>
  <c r="AO10" i="19"/>
  <c r="AM10" i="19"/>
  <c r="AK10" i="19"/>
  <c r="AI10" i="19"/>
  <c r="AG10" i="19"/>
  <c r="AE10" i="19"/>
  <c r="AC10" i="19"/>
  <c r="AA10" i="19"/>
  <c r="Y10" i="19"/>
  <c r="W10" i="19"/>
  <c r="U10" i="19"/>
  <c r="S10" i="19"/>
  <c r="Q10" i="19"/>
  <c r="O10" i="19"/>
  <c r="M10" i="19"/>
  <c r="K10" i="19"/>
  <c r="I10" i="19"/>
  <c r="AQ10" i="19" s="1"/>
  <c r="AS10" i="19" s="1"/>
  <c r="G10" i="19"/>
  <c r="E10" i="19"/>
  <c r="AO9" i="19"/>
  <c r="AM9" i="19"/>
  <c r="AK9" i="19"/>
  <c r="AI9" i="19"/>
  <c r="AI19" i="19" s="1"/>
  <c r="AG9" i="19"/>
  <c r="AE9" i="19"/>
  <c r="AC9" i="19"/>
  <c r="AA9" i="19"/>
  <c r="Y9" i="19"/>
  <c r="W9" i="19"/>
  <c r="W19" i="19" s="1"/>
  <c r="U9" i="19"/>
  <c r="S9" i="19"/>
  <c r="AQ9" i="19" s="1"/>
  <c r="AS9" i="19" s="1"/>
  <c r="Q9" i="19"/>
  <c r="O9" i="19"/>
  <c r="M9" i="19"/>
  <c r="K9" i="19"/>
  <c r="I9" i="19"/>
  <c r="G9" i="19"/>
  <c r="G19" i="19" s="1"/>
  <c r="E9" i="19"/>
  <c r="AO8" i="19"/>
  <c r="AO19" i="19" s="1"/>
  <c r="AM8" i="19"/>
  <c r="AM19" i="19" s="1"/>
  <c r="AK8" i="19"/>
  <c r="AK19" i="19" s="1"/>
  <c r="AI8" i="19"/>
  <c r="AG8" i="19"/>
  <c r="AE8" i="19"/>
  <c r="AE19" i="19" s="1"/>
  <c r="AC8" i="19"/>
  <c r="AC19" i="19" s="1"/>
  <c r="AA8" i="19"/>
  <c r="AA19" i="19" s="1"/>
  <c r="Y8" i="19"/>
  <c r="Y19" i="19" s="1"/>
  <c r="W8" i="19"/>
  <c r="U8" i="19"/>
  <c r="U19" i="19" s="1"/>
  <c r="S8" i="19"/>
  <c r="Q8" i="19"/>
  <c r="O8" i="19"/>
  <c r="O19" i="19" s="1"/>
  <c r="M8" i="19"/>
  <c r="M19" i="19" s="1"/>
  <c r="K8" i="19"/>
  <c r="K19" i="19" s="1"/>
  <c r="I8" i="19"/>
  <c r="I19" i="19" s="1"/>
  <c r="G8" i="19"/>
  <c r="AQ8" i="19" s="1"/>
  <c r="AS8" i="19" s="1"/>
  <c r="E8" i="19"/>
  <c r="E19" i="19" s="1"/>
  <c r="AQ19" i="19" l="1"/>
  <c r="AS19" i="19" s="1"/>
  <c r="S19" i="19"/>
  <c r="K16" i="18" l="1"/>
  <c r="I16" i="18"/>
  <c r="G16" i="18"/>
  <c r="M16" i="18" s="1"/>
  <c r="O16" i="18" s="1"/>
  <c r="E16" i="18"/>
  <c r="M15" i="18"/>
  <c r="O15" i="18" s="1"/>
  <c r="K15" i="18"/>
  <c r="I15" i="18"/>
  <c r="G15" i="18"/>
  <c r="E15" i="18"/>
  <c r="K14" i="18"/>
  <c r="I14" i="18"/>
  <c r="G14" i="18"/>
  <c r="M14" i="18" s="1"/>
  <c r="O14" i="18" s="1"/>
  <c r="E14" i="18"/>
  <c r="K13" i="18"/>
  <c r="I13" i="18"/>
  <c r="G13" i="18"/>
  <c r="M13" i="18" s="1"/>
  <c r="O13" i="18" s="1"/>
  <c r="E13" i="18"/>
  <c r="K12" i="18"/>
  <c r="I12" i="18"/>
  <c r="M12" i="18" s="1"/>
  <c r="O12" i="18" s="1"/>
  <c r="G12" i="18"/>
  <c r="E12" i="18"/>
  <c r="M11" i="18"/>
  <c r="O11" i="18" s="1"/>
  <c r="K11" i="18"/>
  <c r="I11" i="18"/>
  <c r="G11" i="18"/>
  <c r="E11" i="18"/>
  <c r="K10" i="18"/>
  <c r="I10" i="18"/>
  <c r="G10" i="18"/>
  <c r="M10" i="18" s="1"/>
  <c r="O10" i="18" s="1"/>
  <c r="E10" i="18"/>
  <c r="M9" i="18"/>
  <c r="O9" i="18" s="1"/>
  <c r="K9" i="18"/>
  <c r="I9" i="18"/>
  <c r="G9" i="18"/>
  <c r="E9" i="18"/>
  <c r="K8" i="18"/>
  <c r="I8" i="18"/>
  <c r="M8" i="18" s="1"/>
  <c r="O8" i="18" s="1"/>
  <c r="G8" i="18"/>
  <c r="E8" i="18"/>
  <c r="M7" i="18"/>
  <c r="O7" i="18" s="1"/>
  <c r="K7" i="18"/>
  <c r="I7" i="18"/>
  <c r="G7" i="18"/>
  <c r="E7" i="18"/>
  <c r="E17" i="18" s="1"/>
  <c r="K6" i="18"/>
  <c r="I6" i="18"/>
  <c r="G6" i="18"/>
  <c r="M6" i="18" s="1"/>
  <c r="E6" i="18"/>
  <c r="G177" i="15"/>
  <c r="G176" i="15"/>
  <c r="G175" i="15"/>
  <c r="G173" i="15"/>
  <c r="G172" i="15"/>
  <c r="G171" i="15"/>
  <c r="G170" i="15"/>
  <c r="D141" i="15"/>
  <c r="D140" i="15"/>
  <c r="D138" i="15"/>
  <c r="D137" i="15"/>
  <c r="D134" i="15"/>
  <c r="C138" i="15"/>
  <c r="D98" i="14"/>
  <c r="C100" i="14"/>
  <c r="C99" i="14"/>
  <c r="C98" i="14"/>
  <c r="C95" i="14"/>
  <c r="C94" i="14"/>
  <c r="C93" i="14"/>
  <c r="C92" i="14"/>
  <c r="D91" i="14"/>
  <c r="D95" i="14" s="1"/>
  <c r="C91" i="14"/>
  <c r="C90" i="14"/>
  <c r="C87" i="14"/>
  <c r="C86" i="14"/>
  <c r="C85" i="14"/>
  <c r="C84" i="14"/>
  <c r="D83" i="14"/>
  <c r="D87" i="14" s="1"/>
  <c r="C83" i="14"/>
  <c r="C82" i="14"/>
  <c r="C79" i="14"/>
  <c r="C78" i="14"/>
  <c r="C77" i="14"/>
  <c r="C76" i="14"/>
  <c r="D75" i="14"/>
  <c r="D79" i="14" s="1"/>
  <c r="C75" i="14"/>
  <c r="C74" i="14"/>
  <c r="C71" i="14"/>
  <c r="C70" i="14"/>
  <c r="C69" i="14"/>
  <c r="C68" i="14"/>
  <c r="D67" i="14"/>
  <c r="D71" i="14" s="1"/>
  <c r="C67" i="14"/>
  <c r="C66" i="14"/>
  <c r="C63" i="14"/>
  <c r="C62" i="14"/>
  <c r="C61" i="14"/>
  <c r="C60" i="14"/>
  <c r="D59" i="14"/>
  <c r="D63" i="14" s="1"/>
  <c r="C59" i="14"/>
  <c r="C58" i="14"/>
  <c r="C55" i="14"/>
  <c r="C54" i="14"/>
  <c r="C53" i="14"/>
  <c r="C52" i="14"/>
  <c r="D51" i="14"/>
  <c r="D55" i="14" s="1"/>
  <c r="C51" i="14"/>
  <c r="C50" i="14"/>
  <c r="C47" i="14"/>
  <c r="C46" i="14"/>
  <c r="C45" i="14"/>
  <c r="C44" i="14"/>
  <c r="D43" i="14"/>
  <c r="D47" i="14" s="1"/>
  <c r="C43" i="14"/>
  <c r="C42" i="14"/>
  <c r="C39" i="14"/>
  <c r="C38" i="14"/>
  <c r="C37" i="14"/>
  <c r="C36" i="14"/>
  <c r="D35" i="14"/>
  <c r="D39" i="14" s="1"/>
  <c r="C35" i="14"/>
  <c r="C34" i="14"/>
  <c r="C31" i="14"/>
  <c r="C30" i="14"/>
  <c r="C29" i="14"/>
  <c r="C28" i="14"/>
  <c r="D27" i="14"/>
  <c r="D31" i="14" s="1"/>
  <c r="C27" i="14"/>
  <c r="C26" i="14"/>
  <c r="C23" i="14"/>
  <c r="C22" i="14"/>
  <c r="C21" i="14"/>
  <c r="C20" i="14"/>
  <c r="C19" i="14"/>
  <c r="C18" i="14"/>
  <c r="M153" i="15"/>
  <c r="M152" i="15"/>
  <c r="M151" i="15"/>
  <c r="M149" i="15"/>
  <c r="M148" i="15"/>
  <c r="M145" i="15"/>
  <c r="L154" i="15"/>
  <c r="L153" i="15"/>
  <c r="L152" i="15"/>
  <c r="L151" i="15"/>
  <c r="L150" i="15"/>
  <c r="L149" i="15"/>
  <c r="L148" i="15"/>
  <c r="L147" i="15"/>
  <c r="L146" i="15"/>
  <c r="L145" i="15"/>
  <c r="L142" i="15"/>
  <c r="L141" i="15"/>
  <c r="L140" i="15"/>
  <c r="L139" i="15"/>
  <c r="M138" i="15"/>
  <c r="L138" i="15"/>
  <c r="L137" i="15"/>
  <c r="L136" i="15"/>
  <c r="M135" i="15"/>
  <c r="L135" i="15"/>
  <c r="L134" i="15"/>
  <c r="L133" i="15"/>
  <c r="L130" i="15"/>
  <c r="L129" i="15"/>
  <c r="L128" i="15"/>
  <c r="L127" i="15"/>
  <c r="M126" i="15"/>
  <c r="L126" i="15"/>
  <c r="L125" i="15"/>
  <c r="L124" i="15"/>
  <c r="M123" i="15"/>
  <c r="L123" i="15"/>
  <c r="L122" i="15"/>
  <c r="L121" i="15"/>
  <c r="L118" i="15"/>
  <c r="L117" i="15"/>
  <c r="L116" i="15"/>
  <c r="L115" i="15"/>
  <c r="M114" i="15"/>
  <c r="L114" i="15"/>
  <c r="L113" i="15"/>
  <c r="L112" i="15"/>
  <c r="M111" i="15"/>
  <c r="M110" i="15" s="1"/>
  <c r="M118" i="15" s="1"/>
  <c r="L111" i="15"/>
  <c r="L110" i="15"/>
  <c r="L109" i="15"/>
  <c r="L106" i="15"/>
  <c r="L105" i="15"/>
  <c r="L104" i="15"/>
  <c r="L103" i="15"/>
  <c r="M102" i="15"/>
  <c r="L102" i="15"/>
  <c r="L101" i="15"/>
  <c r="L100" i="15"/>
  <c r="M99" i="15"/>
  <c r="L99" i="15"/>
  <c r="L98" i="15"/>
  <c r="L97" i="15"/>
  <c r="L94" i="15"/>
  <c r="L93" i="15"/>
  <c r="L92" i="15"/>
  <c r="L91" i="15"/>
  <c r="M90" i="15"/>
  <c r="L90" i="15"/>
  <c r="L89" i="15"/>
  <c r="L88" i="15"/>
  <c r="M87" i="15"/>
  <c r="L87" i="15"/>
  <c r="L86" i="15"/>
  <c r="L85" i="15"/>
  <c r="L82" i="15"/>
  <c r="L81" i="15"/>
  <c r="L80" i="15"/>
  <c r="L79" i="15"/>
  <c r="M78" i="15"/>
  <c r="L78" i="15"/>
  <c r="L77" i="15"/>
  <c r="L76" i="15"/>
  <c r="M75" i="15"/>
  <c r="L75" i="15"/>
  <c r="L74" i="15"/>
  <c r="L73" i="15"/>
  <c r="L70" i="15"/>
  <c r="L69" i="15"/>
  <c r="L68" i="15"/>
  <c r="L67" i="15"/>
  <c r="M66" i="15"/>
  <c r="L66" i="15"/>
  <c r="L65" i="15"/>
  <c r="L64" i="15"/>
  <c r="M63" i="15"/>
  <c r="M62" i="15" s="1"/>
  <c r="M70" i="15" s="1"/>
  <c r="L63" i="15"/>
  <c r="L62" i="15"/>
  <c r="L61" i="15"/>
  <c r="L58" i="15"/>
  <c r="L57" i="15"/>
  <c r="L56" i="15"/>
  <c r="L55" i="15"/>
  <c r="M54" i="15"/>
  <c r="L54" i="15"/>
  <c r="L53" i="15"/>
  <c r="L52" i="15"/>
  <c r="M51" i="15"/>
  <c r="L51" i="15"/>
  <c r="L50" i="15"/>
  <c r="L49" i="15"/>
  <c r="L46" i="15"/>
  <c r="L45" i="15"/>
  <c r="L44" i="15"/>
  <c r="L43" i="15"/>
  <c r="M42" i="15"/>
  <c r="L42" i="15"/>
  <c r="L41" i="15"/>
  <c r="L40" i="15"/>
  <c r="M39" i="15"/>
  <c r="M38" i="15" s="1"/>
  <c r="M46" i="15" s="1"/>
  <c r="L39" i="15"/>
  <c r="L38" i="15"/>
  <c r="L37" i="15"/>
  <c r="L34" i="15"/>
  <c r="L33" i="15"/>
  <c r="L32" i="15"/>
  <c r="L31" i="15"/>
  <c r="L30" i="15"/>
  <c r="L29" i="15"/>
  <c r="L28" i="15"/>
  <c r="L27" i="15"/>
  <c r="L26" i="15"/>
  <c r="L25" i="15"/>
  <c r="M30" i="15"/>
  <c r="M27" i="15"/>
  <c r="M15" i="15"/>
  <c r="M14" i="15" s="1"/>
  <c r="M22" i="15" s="1"/>
  <c r="M18" i="15"/>
  <c r="J117" i="15"/>
  <c r="J115" i="15"/>
  <c r="J112" i="15"/>
  <c r="I118" i="15"/>
  <c r="I117" i="15"/>
  <c r="I116" i="15"/>
  <c r="I115" i="15"/>
  <c r="I114" i="15"/>
  <c r="I113" i="15"/>
  <c r="I112" i="15"/>
  <c r="I109" i="15"/>
  <c r="I108" i="15"/>
  <c r="J107" i="15"/>
  <c r="I107" i="15"/>
  <c r="I106" i="15"/>
  <c r="J105" i="15"/>
  <c r="I105" i="15"/>
  <c r="I104" i="15"/>
  <c r="I103" i="15"/>
  <c r="I100" i="15"/>
  <c r="I99" i="15"/>
  <c r="J98" i="15"/>
  <c r="J95" i="15" s="1"/>
  <c r="J100" i="15" s="1"/>
  <c r="I98" i="15"/>
  <c r="I97" i="15"/>
  <c r="J96" i="15"/>
  <c r="I96" i="15"/>
  <c r="I95" i="15"/>
  <c r="I94" i="15"/>
  <c r="I91" i="15"/>
  <c r="I90" i="15"/>
  <c r="J89" i="15"/>
  <c r="I89" i="15"/>
  <c r="I88" i="15"/>
  <c r="J87" i="15"/>
  <c r="I87" i="15"/>
  <c r="I86" i="15"/>
  <c r="I85" i="15"/>
  <c r="I82" i="15"/>
  <c r="I81" i="15"/>
  <c r="J80" i="15"/>
  <c r="I80" i="15"/>
  <c r="I79" i="15"/>
  <c r="J78" i="15"/>
  <c r="I78" i="15"/>
  <c r="I77" i="15"/>
  <c r="I76" i="15"/>
  <c r="I73" i="15"/>
  <c r="I72" i="15"/>
  <c r="J71" i="15"/>
  <c r="I71" i="15"/>
  <c r="I70" i="15"/>
  <c r="J69" i="15"/>
  <c r="I69" i="15"/>
  <c r="J68" i="15"/>
  <c r="J73" i="15" s="1"/>
  <c r="I68" i="15"/>
  <c r="I67" i="15"/>
  <c r="I64" i="15"/>
  <c r="I63" i="15"/>
  <c r="J62" i="15"/>
  <c r="I62" i="15"/>
  <c r="I61" i="15"/>
  <c r="J60" i="15"/>
  <c r="J59" i="15" s="1"/>
  <c r="J64" i="15" s="1"/>
  <c r="I60" i="15"/>
  <c r="I59" i="15"/>
  <c r="I58" i="15"/>
  <c r="I55" i="15"/>
  <c r="I54" i="15"/>
  <c r="J53" i="15"/>
  <c r="I53" i="15"/>
  <c r="I52" i="15"/>
  <c r="J51" i="15"/>
  <c r="J50" i="15" s="1"/>
  <c r="J55" i="15" s="1"/>
  <c r="I51" i="15"/>
  <c r="I50" i="15"/>
  <c r="I49" i="15"/>
  <c r="I46" i="15"/>
  <c r="I45" i="15"/>
  <c r="J44" i="15"/>
  <c r="I44" i="15"/>
  <c r="I43" i="15"/>
  <c r="J42" i="15"/>
  <c r="I42" i="15"/>
  <c r="I41" i="15"/>
  <c r="I40" i="15"/>
  <c r="I37" i="15"/>
  <c r="I36" i="15"/>
  <c r="J35" i="15"/>
  <c r="I35" i="15"/>
  <c r="I34" i="15"/>
  <c r="J33" i="15"/>
  <c r="I33" i="15"/>
  <c r="I32" i="15"/>
  <c r="I31" i="15"/>
  <c r="I28" i="15"/>
  <c r="I27" i="15"/>
  <c r="I26" i="15"/>
  <c r="I25" i="15"/>
  <c r="I24" i="15"/>
  <c r="I23" i="15"/>
  <c r="I22" i="15"/>
  <c r="J26" i="15"/>
  <c r="J24" i="15"/>
  <c r="J17" i="15"/>
  <c r="J15" i="15"/>
  <c r="G167" i="15"/>
  <c r="F178" i="15"/>
  <c r="F177" i="15"/>
  <c r="F176" i="15"/>
  <c r="F175" i="15"/>
  <c r="F174" i="15"/>
  <c r="F173" i="15"/>
  <c r="F172" i="15"/>
  <c r="F171" i="15"/>
  <c r="F170" i="15"/>
  <c r="F169" i="15"/>
  <c r="F168" i="15"/>
  <c r="F167" i="15"/>
  <c r="F164" i="15"/>
  <c r="F163" i="15"/>
  <c r="F162" i="15"/>
  <c r="F161" i="15"/>
  <c r="G160" i="15"/>
  <c r="F160" i="15"/>
  <c r="F159" i="15"/>
  <c r="F158" i="15"/>
  <c r="F157" i="15"/>
  <c r="F156" i="15"/>
  <c r="G155" i="15"/>
  <c r="F155" i="15"/>
  <c r="F154" i="15"/>
  <c r="F153" i="15"/>
  <c r="F150" i="15"/>
  <c r="F149" i="15"/>
  <c r="F148" i="15"/>
  <c r="F147" i="15"/>
  <c r="G146" i="15"/>
  <c r="F146" i="15"/>
  <c r="F145" i="15"/>
  <c r="F144" i="15"/>
  <c r="F143" i="15"/>
  <c r="F142" i="15"/>
  <c r="G141" i="15"/>
  <c r="F141" i="15"/>
  <c r="F140" i="15"/>
  <c r="F139" i="15"/>
  <c r="F136" i="15"/>
  <c r="F135" i="15"/>
  <c r="F134" i="15"/>
  <c r="F133" i="15"/>
  <c r="G132" i="15"/>
  <c r="F132" i="15"/>
  <c r="F131" i="15"/>
  <c r="F130" i="15"/>
  <c r="F129" i="15"/>
  <c r="F128" i="15"/>
  <c r="G127" i="15"/>
  <c r="F127" i="15"/>
  <c r="F126" i="15"/>
  <c r="F125" i="15"/>
  <c r="F122" i="15"/>
  <c r="F121" i="15"/>
  <c r="F120" i="15"/>
  <c r="F119" i="15"/>
  <c r="G118" i="15"/>
  <c r="F118" i="15"/>
  <c r="F117" i="15"/>
  <c r="F116" i="15"/>
  <c r="F115" i="15"/>
  <c r="F114" i="15"/>
  <c r="G113" i="15"/>
  <c r="F113" i="15"/>
  <c r="F112" i="15"/>
  <c r="F111" i="15"/>
  <c r="F108" i="15"/>
  <c r="F107" i="15"/>
  <c r="F106" i="15"/>
  <c r="F105" i="15"/>
  <c r="G104" i="15"/>
  <c r="F104" i="15"/>
  <c r="F103" i="15"/>
  <c r="F102" i="15"/>
  <c r="F101" i="15"/>
  <c r="F100" i="15"/>
  <c r="G99" i="15"/>
  <c r="F99" i="15"/>
  <c r="F98" i="15"/>
  <c r="F97" i="15"/>
  <c r="F94" i="15"/>
  <c r="F93" i="15"/>
  <c r="F92" i="15"/>
  <c r="F91" i="15"/>
  <c r="G90" i="15"/>
  <c r="F90" i="15"/>
  <c r="F89" i="15"/>
  <c r="F88" i="15"/>
  <c r="F87" i="15"/>
  <c r="F86" i="15"/>
  <c r="G85" i="15"/>
  <c r="F85" i="15"/>
  <c r="F84" i="15"/>
  <c r="F83" i="15"/>
  <c r="F80" i="15"/>
  <c r="F79" i="15"/>
  <c r="F78" i="15"/>
  <c r="F77" i="15"/>
  <c r="G76" i="15"/>
  <c r="F76" i="15"/>
  <c r="F75" i="15"/>
  <c r="F74" i="15"/>
  <c r="F73" i="15"/>
  <c r="F72" i="15"/>
  <c r="G71" i="15"/>
  <c r="F71" i="15"/>
  <c r="F70" i="15"/>
  <c r="F69" i="15"/>
  <c r="F66" i="15"/>
  <c r="F65" i="15"/>
  <c r="F64" i="15"/>
  <c r="F63" i="15"/>
  <c r="G62" i="15"/>
  <c r="F62" i="15"/>
  <c r="F61" i="15"/>
  <c r="F60" i="15"/>
  <c r="F59" i="15"/>
  <c r="F58" i="15"/>
  <c r="G57" i="15"/>
  <c r="F57" i="15"/>
  <c r="F56" i="15"/>
  <c r="F55" i="15"/>
  <c r="F38" i="15"/>
  <c r="F52" i="15" s="1"/>
  <c r="F51" i="15"/>
  <c r="F50" i="15"/>
  <c r="F49" i="15"/>
  <c r="G48" i="15"/>
  <c r="F48" i="15"/>
  <c r="F47" i="15"/>
  <c r="F46" i="15"/>
  <c r="F45" i="15"/>
  <c r="F44" i="15"/>
  <c r="G43" i="15"/>
  <c r="F43" i="15"/>
  <c r="F42" i="15"/>
  <c r="F41" i="15"/>
  <c r="F37" i="15"/>
  <c r="F36" i="15"/>
  <c r="F35" i="15"/>
  <c r="F34" i="15"/>
  <c r="F33" i="15"/>
  <c r="F32" i="15"/>
  <c r="F31" i="15"/>
  <c r="F30" i="15"/>
  <c r="F29" i="15"/>
  <c r="F28" i="15"/>
  <c r="F27" i="15"/>
  <c r="G15" i="15"/>
  <c r="G20" i="15"/>
  <c r="C141" i="15"/>
  <c r="C140" i="15"/>
  <c r="D139" i="15"/>
  <c r="C137" i="15"/>
  <c r="D136" i="15"/>
  <c r="C130" i="15"/>
  <c r="C129" i="15"/>
  <c r="D128" i="15"/>
  <c r="C127" i="15"/>
  <c r="C126" i="15"/>
  <c r="D125" i="15"/>
  <c r="C119" i="15"/>
  <c r="C118" i="15"/>
  <c r="D117" i="15"/>
  <c r="C116" i="15"/>
  <c r="C115" i="15"/>
  <c r="D114" i="15"/>
  <c r="C108" i="15"/>
  <c r="C107" i="15"/>
  <c r="D106" i="15"/>
  <c r="C105" i="15"/>
  <c r="C104" i="15"/>
  <c r="D103" i="15"/>
  <c r="C97" i="15"/>
  <c r="C96" i="15"/>
  <c r="D95" i="15"/>
  <c r="C94" i="15"/>
  <c r="C93" i="15"/>
  <c r="D92" i="15"/>
  <c r="C86" i="15"/>
  <c r="C85" i="15"/>
  <c r="D84" i="15"/>
  <c r="C83" i="15"/>
  <c r="C82" i="15"/>
  <c r="D81" i="15"/>
  <c r="C75" i="15"/>
  <c r="C74" i="15"/>
  <c r="D73" i="15"/>
  <c r="C72" i="15"/>
  <c r="C71" i="15"/>
  <c r="D70" i="15"/>
  <c r="C64" i="15"/>
  <c r="C63" i="15"/>
  <c r="D62" i="15"/>
  <c r="C61" i="15"/>
  <c r="C60" i="15"/>
  <c r="D59" i="15"/>
  <c r="C53" i="15"/>
  <c r="C52" i="15"/>
  <c r="D51" i="15"/>
  <c r="C50" i="15"/>
  <c r="C49" i="15"/>
  <c r="D48" i="15"/>
  <c r="C42" i="15"/>
  <c r="C41" i="15"/>
  <c r="D40" i="15"/>
  <c r="C39" i="15"/>
  <c r="C38" i="15"/>
  <c r="D37" i="15"/>
  <c r="C31" i="15"/>
  <c r="C30" i="15"/>
  <c r="C28" i="15"/>
  <c r="C27" i="15"/>
  <c r="G34" i="15"/>
  <c r="G29" i="15"/>
  <c r="D29" i="15"/>
  <c r="D26" i="15"/>
  <c r="D18" i="15"/>
  <c r="D15" i="15"/>
  <c r="D19" i="14"/>
  <c r="D23" i="14" s="1"/>
  <c r="D11" i="14"/>
  <c r="D15" i="14" s="1"/>
  <c r="M17" i="18" l="1"/>
  <c r="O17" i="18" s="1"/>
  <c r="O6" i="18"/>
  <c r="M134" i="15"/>
  <c r="M142" i="15" s="1"/>
  <c r="M150" i="15"/>
  <c r="J77" i="15"/>
  <c r="J82" i="15" s="1"/>
  <c r="J32" i="15"/>
  <c r="J37" i="15" s="1"/>
  <c r="D99" i="14"/>
  <c r="D100" i="14" s="1"/>
  <c r="J23" i="15"/>
  <c r="J28" i="15" s="1"/>
  <c r="M26" i="15"/>
  <c r="M34" i="15" s="1"/>
  <c r="J116" i="15"/>
  <c r="M50" i="15"/>
  <c r="M58" i="15" s="1"/>
  <c r="M74" i="15"/>
  <c r="M82" i="15" s="1"/>
  <c r="M86" i="15"/>
  <c r="M94" i="15" s="1"/>
  <c r="M98" i="15"/>
  <c r="M106" i="15" s="1"/>
  <c r="M122" i="15"/>
  <c r="M130" i="15" s="1"/>
  <c r="M147" i="15"/>
  <c r="J104" i="15"/>
  <c r="J109" i="15" s="1"/>
  <c r="J114" i="15"/>
  <c r="J41" i="15"/>
  <c r="J46" i="15" s="1"/>
  <c r="J86" i="15"/>
  <c r="J91" i="15" s="1"/>
  <c r="G174" i="15"/>
  <c r="G126" i="15"/>
  <c r="G136" i="15" s="1"/>
  <c r="G154" i="15"/>
  <c r="G164" i="15" s="1"/>
  <c r="G169" i="15"/>
  <c r="J14" i="15"/>
  <c r="J19" i="15" s="1"/>
  <c r="G140" i="15"/>
  <c r="G150" i="15" s="1"/>
  <c r="G98" i="15"/>
  <c r="G108" i="15" s="1"/>
  <c r="G84" i="15"/>
  <c r="G94" i="15" s="1"/>
  <c r="G112" i="15"/>
  <c r="G122" i="15" s="1"/>
  <c r="G56" i="15"/>
  <c r="G66" i="15" s="1"/>
  <c r="G70" i="15"/>
  <c r="G80" i="15" s="1"/>
  <c r="G42" i="15"/>
  <c r="G52" i="15" s="1"/>
  <c r="D135" i="15"/>
  <c r="D142" i="15" s="1"/>
  <c r="D80" i="15"/>
  <c r="D87" i="15" s="1"/>
  <c r="D58" i="15"/>
  <c r="D65" i="15" s="1"/>
  <c r="D25" i="15"/>
  <c r="D32" i="15" s="1"/>
  <c r="D36" i="15"/>
  <c r="D43" i="15" s="1"/>
  <c r="D124" i="15"/>
  <c r="D131" i="15" s="1"/>
  <c r="G28" i="15"/>
  <c r="G38" i="15" s="1"/>
  <c r="D47" i="15"/>
  <c r="D54" i="15" s="1"/>
  <c r="D102" i="15"/>
  <c r="D109" i="15" s="1"/>
  <c r="D69" i="15"/>
  <c r="D76" i="15" s="1"/>
  <c r="D91" i="15"/>
  <c r="D98" i="15" s="1"/>
  <c r="D14" i="15"/>
  <c r="D21" i="15" s="1"/>
  <c r="D113" i="15"/>
  <c r="D120" i="15" s="1"/>
  <c r="G14" i="15"/>
  <c r="G24" i="15" s="1"/>
  <c r="M146" i="15" l="1"/>
  <c r="M154" i="15" s="1"/>
  <c r="J113" i="15"/>
  <c r="J118" i="15" s="1"/>
  <c r="G168" i="15"/>
  <c r="G178"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tc={11D4FFA4-D7DA-4B06-ABF4-4406F199F3FE}</author>
    <author>tc={863C1686-B9D0-4BCD-80A5-619F35F5BB5A}</author>
  </authors>
  <commentList>
    <comment ref="F5" authorId="0" shapeId="0" xr:uid="{11D4FFA4-D7DA-4B06-ABF4-4406F199F3FE}">
      <text>
        <t>[Threaded comment]
Your version of Excel allows you to read this threaded comment; however, any edits to it will get removed if the file is opened in a newer version of Excel. Learn more: https://go.microsoft.com/fwlink/?linkid=870924
Comment:
    Combine</t>
      </text>
    </comment>
    <comment ref="J5" authorId="1" shapeId="0" xr:uid="{863C1686-B9D0-4BCD-80A5-619F35F5BB5A}">
      <text>
        <t>[Threaded comment]
Your version of Excel allows you to read this threaded comment; however, any edits to it will get removed if the file is opened in a newer version of Excel. Learn more: https://go.microsoft.com/fwlink/?linkid=870924
Comment:
    Combine</t>
      </text>
    </comment>
  </commentList>
</comments>
</file>

<file path=xl/sharedStrings.xml><?xml version="1.0" encoding="utf-8"?>
<sst xmlns="http://schemas.openxmlformats.org/spreadsheetml/2006/main" count="1284" uniqueCount="1007">
  <si>
    <t>ISR ID</t>
  </si>
  <si>
    <t>Loans secured by construction, land development, and other land loans*</t>
  </si>
  <si>
    <t>Loans secured by farmland*</t>
  </si>
  <si>
    <t>Loans secured by multifamily (5 or more) residential properties*</t>
  </si>
  <si>
    <t>Loans secured by nonfarm nonresidential properties*</t>
  </si>
  <si>
    <t>Loans to finance agricultural production and other loans to farmers*</t>
  </si>
  <si>
    <t>Commercial and industrial loans*</t>
  </si>
  <si>
    <t>Lease financing receivables*</t>
  </si>
  <si>
    <t>*Within these loan categories, exclude:</t>
  </si>
  <si>
    <t>A. any loans made under the Paycheck Protection Program;</t>
  </si>
  <si>
    <t>B. the portion of any loans held by the issuer for which the risk is assumed by a third party other than the U.S. Small Business Administration, any other U.S. government agency, or a U.S. government-sponsored enterprise (for example, the portion of loans that have been participated); and</t>
  </si>
  <si>
    <t>C. any loan that is an extension or re-write of any existing loan unless it involves an increase of 20% or more in the principal amount of the loan, in which case the entire loan amount, including the increase, is eligible for inclusion in qualified lending.</t>
  </si>
  <si>
    <t>Businesses</t>
  </si>
  <si>
    <t>People</t>
  </si>
  <si>
    <t>Qualified Lending Originations (including Deep Impact Lending Originations)</t>
  </si>
  <si>
    <r>
      <rPr>
        <vertAlign val="superscript"/>
        <sz val="10"/>
        <color theme="1"/>
        <rFont val="Arial"/>
        <family val="2"/>
      </rPr>
      <t>1</t>
    </r>
    <r>
      <rPr>
        <sz val="10"/>
        <color theme="1"/>
        <rFont val="Arial"/>
        <family val="2"/>
      </rPr>
      <t xml:space="preserve"> if they primarily benefit LMI individuals or communities</t>
    </r>
  </si>
  <si>
    <r>
      <rPr>
        <vertAlign val="superscript"/>
        <sz val="10"/>
        <color theme="1"/>
        <rFont val="Arial"/>
        <family val="2"/>
      </rPr>
      <t>2</t>
    </r>
    <r>
      <rPr>
        <sz val="10"/>
        <color theme="1"/>
        <rFont val="Arial"/>
        <family val="2"/>
      </rPr>
      <t xml:space="preserve"> if they primarily benefit Low Income or Minority individuals or businesses</t>
    </r>
  </si>
  <si>
    <t>Places</t>
  </si>
  <si>
    <t>Deep Impact Lending</t>
  </si>
  <si>
    <t>Borrowers or projects that create direct benefits for LMI communities or to Other Targeted Populations</t>
  </si>
  <si>
    <t xml:space="preserve">Total </t>
  </si>
  <si>
    <t>*Within these loan categories, include:</t>
  </si>
  <si>
    <t>B. Purchases of, or participations in, loans made by non-depository CDFI loan funds that were originated within one year of the purchase by the 
participating financial institution .</t>
  </si>
  <si>
    <t xml:space="preserve">A. Aggregate amount of payments subject to forbearance provided, for loans where payments were first paused in the period covered by this report. </t>
  </si>
  <si>
    <t>A. any loans made under the Paycheck Protection Program; [FN1]</t>
  </si>
  <si>
    <t xml:space="preserve">FN1: May need to include for credit unions. </t>
  </si>
  <si>
    <t>Loans to individuals for household, family, and other personal expenditures*</t>
  </si>
  <si>
    <t>Loans secured by 1-4 family residential properties*</t>
  </si>
  <si>
    <t>Direct and indirect investments in real estate ventures</t>
  </si>
  <si>
    <t>Equity investments without readily determinable fair values</t>
  </si>
  <si>
    <t>Lending Activity Categories</t>
  </si>
  <si>
    <t>Total</t>
  </si>
  <si>
    <t>1a</t>
  </si>
  <si>
    <t>2b</t>
  </si>
  <si>
    <t>4d</t>
  </si>
  <si>
    <t>2a</t>
  </si>
  <si>
    <t>3a</t>
  </si>
  <si>
    <t>4a</t>
  </si>
  <si>
    <t>5a</t>
  </si>
  <si>
    <t>6a</t>
  </si>
  <si>
    <t>8a</t>
  </si>
  <si>
    <t>9a</t>
  </si>
  <si>
    <t>7a</t>
  </si>
  <si>
    <t>10a</t>
  </si>
  <si>
    <t>11a</t>
  </si>
  <si>
    <t>12a</t>
  </si>
  <si>
    <t>1b</t>
  </si>
  <si>
    <t>3b</t>
  </si>
  <si>
    <t>4b</t>
  </si>
  <si>
    <t>5b</t>
  </si>
  <si>
    <t>6b</t>
  </si>
  <si>
    <t>7b</t>
  </si>
  <si>
    <t>8b</t>
  </si>
  <si>
    <t>9b</t>
  </si>
  <si>
    <t>10b</t>
  </si>
  <si>
    <t>11b</t>
  </si>
  <si>
    <t>12b</t>
  </si>
  <si>
    <t>1c</t>
  </si>
  <si>
    <t>2c</t>
  </si>
  <si>
    <t>3c</t>
  </si>
  <si>
    <t>4c</t>
  </si>
  <si>
    <t>5c</t>
  </si>
  <si>
    <t>6c</t>
  </si>
  <si>
    <t>7c</t>
  </si>
  <si>
    <t>8c</t>
  </si>
  <si>
    <t>9c</t>
  </si>
  <si>
    <t>10c</t>
  </si>
  <si>
    <t>11c</t>
  </si>
  <si>
    <t>12c</t>
  </si>
  <si>
    <t>1d</t>
  </si>
  <si>
    <t>2d</t>
  </si>
  <si>
    <t>3d</t>
  </si>
  <si>
    <t>5d</t>
  </si>
  <si>
    <t>6d</t>
  </si>
  <si>
    <t>7d</t>
  </si>
  <si>
    <t>8d</t>
  </si>
  <si>
    <t>9d</t>
  </si>
  <si>
    <t>10d</t>
  </si>
  <si>
    <t>11d</t>
  </si>
  <si>
    <t>12d</t>
  </si>
  <si>
    <t>1e</t>
  </si>
  <si>
    <t>2e</t>
  </si>
  <si>
    <t>3e</t>
  </si>
  <si>
    <t>4e</t>
  </si>
  <si>
    <t>4f</t>
  </si>
  <si>
    <t>5e</t>
  </si>
  <si>
    <t>6e</t>
  </si>
  <si>
    <t>7e</t>
  </si>
  <si>
    <t>8e</t>
  </si>
  <si>
    <t>9e</t>
  </si>
  <si>
    <t>10e</t>
  </si>
  <si>
    <t>11e</t>
  </si>
  <si>
    <t>12e</t>
  </si>
  <si>
    <t>1f</t>
  </si>
  <si>
    <t>2f</t>
  </si>
  <si>
    <t>3f</t>
  </si>
  <si>
    <t>5f</t>
  </si>
  <si>
    <t>6f</t>
  </si>
  <si>
    <t>7f</t>
  </si>
  <si>
    <t>8f</t>
  </si>
  <si>
    <t>9f</t>
  </si>
  <si>
    <t>10f</t>
  </si>
  <si>
    <t>11f</t>
  </si>
  <si>
    <t>12f</t>
  </si>
  <si>
    <t>$ in thousands</t>
  </si>
  <si>
    <t>%</t>
  </si>
  <si>
    <t>7m</t>
  </si>
  <si>
    <t>10r</t>
  </si>
  <si>
    <t>11u</t>
  </si>
  <si>
    <t>12t</t>
  </si>
  <si>
    <t>3i</t>
  </si>
  <si>
    <t>4i</t>
  </si>
  <si>
    <t>5i</t>
  </si>
  <si>
    <t>8r</t>
  </si>
  <si>
    <t>9l</t>
  </si>
  <si>
    <t>11l</t>
  </si>
  <si>
    <t>12o</t>
  </si>
  <si>
    <t>9g</t>
  </si>
  <si>
    <t>1g</t>
  </si>
  <si>
    <t>2g</t>
  </si>
  <si>
    <t>3g</t>
  </si>
  <si>
    <t>4g</t>
  </si>
  <si>
    <t>5g</t>
  </si>
  <si>
    <t>6g</t>
  </si>
  <si>
    <t>7g</t>
  </si>
  <si>
    <t>8g</t>
  </si>
  <si>
    <t>10g</t>
  </si>
  <si>
    <t>11g</t>
  </si>
  <si>
    <t>12g</t>
  </si>
  <si>
    <t>1h</t>
  </si>
  <si>
    <t>2h</t>
  </si>
  <si>
    <t>3h</t>
  </si>
  <si>
    <t>4h</t>
  </si>
  <si>
    <t>5h</t>
  </si>
  <si>
    <t>6h</t>
  </si>
  <si>
    <t>7h</t>
  </si>
  <si>
    <t>8h</t>
  </si>
  <si>
    <t>9h</t>
  </si>
  <si>
    <t>10h</t>
  </si>
  <si>
    <t>11h</t>
  </si>
  <si>
    <t>12h</t>
  </si>
  <si>
    <t>1i</t>
  </si>
  <si>
    <t>2i</t>
  </si>
  <si>
    <t>6i</t>
  </si>
  <si>
    <t>7i</t>
  </si>
  <si>
    <t>(Column F) 
Rural Communities</t>
  </si>
  <si>
    <t>(Column G) 
Urban Low-Income Communities</t>
  </si>
  <si>
    <t>(Column H) Underserved Communities</t>
  </si>
  <si>
    <t xml:space="preserve">(Column I) Minority Communities
</t>
  </si>
  <si>
    <t>(Column J) Persistent Povery Counties</t>
  </si>
  <si>
    <t>(Column K) 
[Indian Country] / 
[Indian Reservations and Native Hawaiian Homelands]</t>
  </si>
  <si>
    <t>(Column L) 
U.S. Territories</t>
  </si>
  <si>
    <t>(Column N) Underserved Small Businesses</t>
  </si>
  <si>
    <t>(Column O) Affordable Housing</t>
  </si>
  <si>
    <r>
      <t>(Column P) 
Public Welfare and Community Development Investments</t>
    </r>
    <r>
      <rPr>
        <b/>
        <vertAlign val="superscript"/>
        <sz val="10"/>
        <color theme="1"/>
        <rFont val="Arial"/>
        <family val="2"/>
      </rPr>
      <t>1</t>
    </r>
  </si>
  <si>
    <t>(Column Q) Community Service Facility</t>
  </si>
  <si>
    <t>(Column R) 
Deeply Affordable Housing</t>
  </si>
  <si>
    <r>
      <t>(Column S) 
Public Welfare and Community Development Investments</t>
    </r>
    <r>
      <rPr>
        <b/>
        <vertAlign val="superscript"/>
        <sz val="10"/>
        <rFont val="Arial"/>
        <family val="2"/>
      </rPr>
      <t>2</t>
    </r>
  </si>
  <si>
    <t>1j</t>
  </si>
  <si>
    <t>1k</t>
  </si>
  <si>
    <t>1l</t>
  </si>
  <si>
    <t>1m</t>
  </si>
  <si>
    <t>1n</t>
  </si>
  <si>
    <t>1o</t>
  </si>
  <si>
    <t>1p</t>
  </si>
  <si>
    <t>1q</t>
  </si>
  <si>
    <t>1r</t>
  </si>
  <si>
    <t>1s</t>
  </si>
  <si>
    <t>1t</t>
  </si>
  <si>
    <t>1u</t>
  </si>
  <si>
    <t>2j</t>
  </si>
  <si>
    <t>2k</t>
  </si>
  <si>
    <t>2l</t>
  </si>
  <si>
    <t>2m</t>
  </si>
  <si>
    <t>2n</t>
  </si>
  <si>
    <t>2o</t>
  </si>
  <si>
    <t>2p</t>
  </si>
  <si>
    <t>2q</t>
  </si>
  <si>
    <t>2r</t>
  </si>
  <si>
    <t>2s</t>
  </si>
  <si>
    <t>2t</t>
  </si>
  <si>
    <t>2u</t>
  </si>
  <si>
    <t>3j</t>
  </si>
  <si>
    <t>3k</t>
  </si>
  <si>
    <t>3l</t>
  </si>
  <si>
    <t>3m</t>
  </si>
  <si>
    <t>3n</t>
  </si>
  <si>
    <t>3o</t>
  </si>
  <si>
    <t>3p</t>
  </si>
  <si>
    <t>3q</t>
  </si>
  <si>
    <t>3r</t>
  </si>
  <si>
    <t>3s</t>
  </si>
  <si>
    <t>3t</t>
  </si>
  <si>
    <t>3u</t>
  </si>
  <si>
    <t>4j</t>
  </si>
  <si>
    <t>4k</t>
  </si>
  <si>
    <t>4l</t>
  </si>
  <si>
    <t>4m</t>
  </si>
  <si>
    <t>4n</t>
  </si>
  <si>
    <t>4o</t>
  </si>
  <si>
    <t>4p</t>
  </si>
  <si>
    <t>4q</t>
  </si>
  <si>
    <t>4r</t>
  </si>
  <si>
    <t>4s</t>
  </si>
  <si>
    <t>4t</t>
  </si>
  <si>
    <t>4u</t>
  </si>
  <si>
    <t>5j</t>
  </si>
  <si>
    <t>5k</t>
  </si>
  <si>
    <t>5l</t>
  </si>
  <si>
    <t>5m</t>
  </si>
  <si>
    <t>5n</t>
  </si>
  <si>
    <t>5o</t>
  </si>
  <si>
    <t>5p</t>
  </si>
  <si>
    <t>5q</t>
  </si>
  <si>
    <t>5r</t>
  </si>
  <si>
    <t>5s</t>
  </si>
  <si>
    <t>5t</t>
  </si>
  <si>
    <t>5u</t>
  </si>
  <si>
    <t>6j</t>
  </si>
  <si>
    <t>6k</t>
  </si>
  <si>
    <t>6l</t>
  </si>
  <si>
    <t>6m</t>
  </si>
  <si>
    <t>6n</t>
  </si>
  <si>
    <t>6o</t>
  </si>
  <si>
    <t>6p</t>
  </si>
  <si>
    <t>6q</t>
  </si>
  <si>
    <t>6r</t>
  </si>
  <si>
    <t>6s</t>
  </si>
  <si>
    <t>6t</t>
  </si>
  <si>
    <t>6u</t>
  </si>
  <si>
    <t>7j</t>
  </si>
  <si>
    <t>7k</t>
  </si>
  <si>
    <t>7l</t>
  </si>
  <si>
    <t>7n</t>
  </si>
  <si>
    <t>7o</t>
  </si>
  <si>
    <t>7p</t>
  </si>
  <si>
    <t>7q</t>
  </si>
  <si>
    <t>7r</t>
  </si>
  <si>
    <t>7s</t>
  </si>
  <si>
    <t>7t</t>
  </si>
  <si>
    <t>7u</t>
  </si>
  <si>
    <t>8i</t>
  </si>
  <si>
    <t>8j</t>
  </si>
  <si>
    <t>8k</t>
  </si>
  <si>
    <t>8l</t>
  </si>
  <si>
    <t>8m</t>
  </si>
  <si>
    <t>8n</t>
  </si>
  <si>
    <t>8o</t>
  </si>
  <si>
    <t>8p</t>
  </si>
  <si>
    <t>8q</t>
  </si>
  <si>
    <t>8s</t>
  </si>
  <si>
    <t>8t</t>
  </si>
  <si>
    <t>8u</t>
  </si>
  <si>
    <t>9i</t>
  </si>
  <si>
    <t>9j</t>
  </si>
  <si>
    <t>9k</t>
  </si>
  <si>
    <t>9m</t>
  </si>
  <si>
    <t>9n</t>
  </si>
  <si>
    <t>9o</t>
  </si>
  <si>
    <t>9p</t>
  </si>
  <si>
    <t>9q</t>
  </si>
  <si>
    <t>9r</t>
  </si>
  <si>
    <t>9s</t>
  </si>
  <si>
    <t>9t</t>
  </si>
  <si>
    <t>9u</t>
  </si>
  <si>
    <t>10i</t>
  </si>
  <si>
    <t>10j</t>
  </si>
  <si>
    <t>10k</t>
  </si>
  <si>
    <t>10l</t>
  </si>
  <si>
    <t>10m</t>
  </si>
  <si>
    <t>10n</t>
  </si>
  <si>
    <t>10o</t>
  </si>
  <si>
    <t>10p</t>
  </si>
  <si>
    <t>10q</t>
  </si>
  <si>
    <t>10s</t>
  </si>
  <si>
    <t>10t</t>
  </si>
  <si>
    <t>10u</t>
  </si>
  <si>
    <t>11i</t>
  </si>
  <si>
    <t>11j</t>
  </si>
  <si>
    <t>11k</t>
  </si>
  <si>
    <t>11m</t>
  </si>
  <si>
    <t>11n</t>
  </si>
  <si>
    <t>11o</t>
  </si>
  <si>
    <t>11p</t>
  </si>
  <si>
    <t>11q</t>
  </si>
  <si>
    <t>11r</t>
  </si>
  <si>
    <t>11s</t>
  </si>
  <si>
    <t>11t</t>
  </si>
  <si>
    <t>12i</t>
  </si>
  <si>
    <t>12j</t>
  </si>
  <si>
    <t>12k</t>
  </si>
  <si>
    <t>12l</t>
  </si>
  <si>
    <t>12m</t>
  </si>
  <si>
    <t>12n</t>
  </si>
  <si>
    <t>12p</t>
  </si>
  <si>
    <t>12q</t>
  </si>
  <si>
    <t>12r</t>
  </si>
  <si>
    <t>12s</t>
  </si>
  <si>
    <t>12u</t>
  </si>
  <si>
    <t>(Column M) 
Small Businesses or Farms</t>
  </si>
  <si>
    <t>Non-commercial loans / lines of credit</t>
  </si>
  <si>
    <t>Commercial loans / lines of credit</t>
  </si>
  <si>
    <t>(Column B)
Data Level 1</t>
  </si>
  <si>
    <t>(Column C)
Data Level 2</t>
  </si>
  <si>
    <t>(Column D)
Data Level 3</t>
  </si>
  <si>
    <t>Data Level 1</t>
  </si>
  <si>
    <t>Data Level 2</t>
  </si>
  <si>
    <t>Data Level 3</t>
  </si>
  <si>
    <t>3. Loans secured by 1-4 family residential properties*</t>
  </si>
  <si>
    <t>4. Loans secured by multifamily (5 or more) residential properties*</t>
  </si>
  <si>
    <t>5. Loans secured by nonfarm nonresidential properties*</t>
  </si>
  <si>
    <t>6. Loans to finance agricultural production and other loans to farmers*</t>
  </si>
  <si>
    <t>7. Commercial and industrial loans*</t>
  </si>
  <si>
    <t>8. Loans to individuals for household, family, and other personal expenditures*</t>
  </si>
  <si>
    <t>9. Lease financing receivables*</t>
  </si>
  <si>
    <t>10. Direct and indirect investments in real estate ventures</t>
  </si>
  <si>
    <t>11. Equity investments without readily determinable fair values</t>
  </si>
  <si>
    <t>12. Summary</t>
  </si>
  <si>
    <t>1. Loans secured by construction, land development, and other land loans</t>
  </si>
  <si>
    <t>Total Loan Originations</t>
  </si>
  <si>
    <t>Total Qualified Lending</t>
  </si>
  <si>
    <t>2. Loans secured by farmland</t>
  </si>
  <si>
    <t>Notes</t>
  </si>
  <si>
    <t>Total Qualified Lending as % of Total Loan Originations</t>
  </si>
  <si>
    <t>Amounts should be reported in thousands, i.e., any number less than $500 should be $0</t>
  </si>
  <si>
    <t>Percentage must be less than 100%</t>
  </si>
  <si>
    <t>LMI Borrowers</t>
  </si>
  <si>
    <t>Total Qualified Lending excluding Deep Impact Lending</t>
  </si>
  <si>
    <t>Total Qualified Deep Impact Lending</t>
  </si>
  <si>
    <t>Low-Income Borrowers</t>
  </si>
  <si>
    <t>Mortgage Lending to Other Targeted Populations</t>
  </si>
  <si>
    <t>Rural Communities</t>
  </si>
  <si>
    <t>Urban Low-Income Communities</t>
  </si>
  <si>
    <t>Underserved Communities</t>
  </si>
  <si>
    <t>Minority Communities</t>
  </si>
  <si>
    <t>Persistent Povery Counties</t>
  </si>
  <si>
    <t>[Indian Country] / 
[Indian Reservations and Native Hawaiian Homelands]</t>
  </si>
  <si>
    <t>U.S. Territories</t>
  </si>
  <si>
    <t>Small Businesses or Farms</t>
  </si>
  <si>
    <t>Underserved Small Businesses</t>
  </si>
  <si>
    <t>Affordable Housing</t>
  </si>
  <si>
    <t>Public Welfare and Community Development Investments1</t>
  </si>
  <si>
    <t>Community Service Facility</t>
  </si>
  <si>
    <t>Deeply Affordable Housing</t>
  </si>
  <si>
    <t>Public Welfare and Community Development Investments2</t>
  </si>
  <si>
    <r>
      <rPr>
        <b/>
        <i/>
        <sz val="10"/>
        <color theme="1"/>
        <rFont val="Arial"/>
        <family val="2"/>
      </rPr>
      <t xml:space="preserve">White </t>
    </r>
    <r>
      <rPr>
        <i/>
        <sz val="10"/>
        <color theme="1"/>
        <rFont val="Arial"/>
        <family val="2"/>
      </rPr>
      <t>fields need to be populated</t>
    </r>
  </si>
  <si>
    <r>
      <rPr>
        <b/>
        <i/>
        <sz val="10"/>
        <color theme="1"/>
        <rFont val="Arial"/>
        <family val="2"/>
      </rPr>
      <t xml:space="preserve">Blue </t>
    </r>
    <r>
      <rPr>
        <i/>
        <sz val="10"/>
        <color theme="1"/>
        <rFont val="Arial"/>
        <family val="2"/>
      </rPr>
      <t>fields are calculated</t>
    </r>
  </si>
  <si>
    <r>
      <t xml:space="preserve">Amounts should </t>
    </r>
    <r>
      <rPr>
        <b/>
        <i/>
        <sz val="10"/>
        <color theme="1"/>
        <rFont val="Arial"/>
        <family val="2"/>
      </rPr>
      <t xml:space="preserve">NOT </t>
    </r>
    <r>
      <rPr>
        <i/>
        <sz val="10"/>
        <color theme="1"/>
        <rFont val="Arial"/>
        <family val="2"/>
      </rPr>
      <t>have decimals</t>
    </r>
  </si>
  <si>
    <t>Total Qualified Lending (Excluding Deep Impact Lending)</t>
  </si>
  <si>
    <t>Total Deep Impact Lending</t>
  </si>
  <si>
    <t>Other Targeted Population</t>
  </si>
  <si>
    <t xml:space="preserve">Qualified Lending Originations </t>
  </si>
  <si>
    <t>Total by Lending Activity Category</t>
  </si>
  <si>
    <t>% of Total Loan Originations</t>
  </si>
  <si>
    <t xml:space="preserve">Other Targeted Populations </t>
  </si>
  <si>
    <t xml:space="preserve"> Mortgage Lending to Other Targeted Populations</t>
  </si>
  <si>
    <t>ID</t>
  </si>
  <si>
    <t>1A</t>
  </si>
  <si>
    <t>2A</t>
  </si>
  <si>
    <t>3A</t>
  </si>
  <si>
    <t>4A</t>
  </si>
  <si>
    <t>1B</t>
  </si>
  <si>
    <t>2B</t>
  </si>
  <si>
    <t>3B</t>
  </si>
  <si>
    <t>4B</t>
  </si>
  <si>
    <t>1C</t>
  </si>
  <si>
    <t>2C</t>
  </si>
  <si>
    <t>4C</t>
  </si>
  <si>
    <t>1D</t>
  </si>
  <si>
    <t>2D</t>
  </si>
  <si>
    <t>Baseline Qualified Lending</t>
  </si>
  <si>
    <t>Qualified Lending Originations 
(including Deep Impact Lending Originations)</t>
  </si>
  <si>
    <t>(Column A)
# of Originations</t>
  </si>
  <si>
    <t>(Column B)
$ of Originations</t>
  </si>
  <si>
    <t>(Column C)
# of Originations</t>
  </si>
  <si>
    <t>(Column D)
$ of Originations</t>
  </si>
  <si>
    <t>Total Originations</t>
  </si>
  <si>
    <t>Data Output</t>
  </si>
  <si>
    <t>Recipient Input</t>
  </si>
  <si>
    <t>Input by Recipient</t>
  </si>
  <si>
    <t>Output by Portal</t>
  </si>
  <si>
    <t>Legend</t>
  </si>
  <si>
    <t>Data Upload*</t>
  </si>
  <si>
    <t>*Dummy data provided in Data Upload table below for illustrative purposes.  Users will be provided a .csv template and will upload their data in a prior step.</t>
  </si>
  <si>
    <t>Enter the title of the person certifying this report.</t>
  </si>
  <si>
    <r>
      <t xml:space="preserve">Enter the Recipient </t>
    </r>
    <r>
      <rPr>
        <sz val="10"/>
        <rFont val="Arial"/>
        <family val="2"/>
      </rPr>
      <t>determination</t>
    </r>
    <r>
      <rPr>
        <sz val="10"/>
        <color theme="1"/>
        <rFont val="Arial"/>
        <family val="2"/>
      </rPr>
      <t xml:space="preserve"> of Baseline Qualified Lending in whole dollars.</t>
    </r>
  </si>
  <si>
    <t>I, the undersigned CEO or CFO (or equivalents) of the Recipient, attest that this Initial Supplemental Report has been prepared in conformance with the instructions issued by Treasury and is true and correct to the best of my knowledge and belief.</t>
  </si>
  <si>
    <t>Total Originations Reported by Recipient (sum of Column B)</t>
  </si>
  <si>
    <t>Total Qualified Lending Reported by Recipient (sum of Column D)</t>
  </si>
  <si>
    <t>Upload a narrative explanation of the metholodogy the Recipient used to generate the data provided in items 1 - 2 to the Supplemental Data tab (see here).</t>
  </si>
  <si>
    <t>Enter a narrative explanation if amount Recipient entered in item 4A is different than the amount in item 3B.</t>
  </si>
  <si>
    <t>4D</t>
  </si>
  <si>
    <t>4E</t>
  </si>
  <si>
    <t>Commercial loans / lines of credit not real estate secured</t>
  </si>
  <si>
    <t>Commercial loans / lines of credit real estate secured</t>
  </si>
  <si>
    <t>All other real estate loans / lines of credit</t>
  </si>
  <si>
    <t>Loans / lines of credit secured by junior lien on single 1-4 family res property</t>
  </si>
  <si>
    <t>Loans / lines of credit secured by first lien on single 1-4 family res property</t>
  </si>
  <si>
    <t>All other secured non-real estate loans / lines of credit</t>
  </si>
  <si>
    <t>Leases receivable</t>
  </si>
  <si>
    <t>Used vehicle loans</t>
  </si>
  <si>
    <t>New vehicle loans</t>
  </si>
  <si>
    <t>All other unsecured loans/lines of credit</t>
  </si>
  <si>
    <t>Non-federally guaranteed student loans</t>
  </si>
  <si>
    <t>Payday alternative loans (PALs I and PALs II) (FCU only)</t>
  </si>
  <si>
    <t>Unsecured credit card loans</t>
  </si>
  <si>
    <t>Quarterly Supplemental Report (QSR)
Schedule B - Disaggregated Qualified Lending</t>
  </si>
  <si>
    <t xml:space="preserve">                                                                                                                                                                                                                                                                                                                                                                                                                                                                                                                                                  Qualified Lending Originations (including Deep Impact Lending Originations)</t>
  </si>
  <si>
    <t>Persistent Poverty Counties</t>
  </si>
  <si>
    <t xml:space="preserve">  Indian Reservations and Native Hawaiian Homelands</t>
  </si>
  <si>
    <r>
      <t>Public Welfare and Community Development Investments</t>
    </r>
    <r>
      <rPr>
        <b/>
        <vertAlign val="superscript"/>
        <sz val="10"/>
        <color theme="1"/>
        <rFont val="Arial"/>
        <family val="2"/>
      </rPr>
      <t>1</t>
    </r>
  </si>
  <si>
    <r>
      <t>Public Welfare and Community Development Investments</t>
    </r>
    <r>
      <rPr>
        <b/>
        <vertAlign val="superscript"/>
        <sz val="10"/>
        <rFont val="Arial"/>
        <family val="2"/>
      </rPr>
      <t>2</t>
    </r>
  </si>
  <si>
    <t>(Column E)
# of Originations</t>
  </si>
  <si>
    <t>(Column F)
$ of Originations</t>
  </si>
  <si>
    <t>(Column G)
# of Originations</t>
  </si>
  <si>
    <t>(Column H)
$ of Originations</t>
  </si>
  <si>
    <t>(Column I)
# of Originations</t>
  </si>
  <si>
    <t>(Column J)
$ of Originations</t>
  </si>
  <si>
    <t>(Column K)
# of Originations</t>
  </si>
  <si>
    <t>(Column L)
$ of Originations</t>
  </si>
  <si>
    <t>(Column M)
# of Originations</t>
  </si>
  <si>
    <t>(Column N)
$ of Originations</t>
  </si>
  <si>
    <t>(Column O)
# of Originations</t>
  </si>
  <si>
    <t>(Column P)
$ of Originations</t>
  </si>
  <si>
    <t>(Column Q)
# of Originations</t>
  </si>
  <si>
    <t>(Column R)
$ of Originations</t>
  </si>
  <si>
    <t>(Column S)
# of Originations</t>
  </si>
  <si>
    <t>(Column T)
$ of Originations</t>
  </si>
  <si>
    <t>(Column U)
# of Originations</t>
  </si>
  <si>
    <t>(Column V)
$ of Originations</t>
  </si>
  <si>
    <t>(Column W)
# of Originations</t>
  </si>
  <si>
    <t>(Column X)
$ of Originations</t>
  </si>
  <si>
    <t>(Column Y)
# of Originations</t>
  </si>
  <si>
    <t>(Column Z)
$ of Originations</t>
  </si>
  <si>
    <t>(Column AA)
# of Originations</t>
  </si>
  <si>
    <t>(Column AB)
$ of Originations</t>
  </si>
  <si>
    <t>(Column AC)
# of Originations</t>
  </si>
  <si>
    <t>(Column AD)
$ of Originations</t>
  </si>
  <si>
    <t>(Column AE)
# of Originations</t>
  </si>
  <si>
    <t>(Column AF)
$ of Originations</t>
  </si>
  <si>
    <t>(Column AG)
# of Originations</t>
  </si>
  <si>
    <t>(Column AH)
$ of Originations</t>
  </si>
  <si>
    <t>(Column AI)
# of Originations</t>
  </si>
  <si>
    <t>(Column AJ)
$ of Originations</t>
  </si>
  <si>
    <t>1E</t>
  </si>
  <si>
    <t>1F</t>
  </si>
  <si>
    <t>1G</t>
  </si>
  <si>
    <t>1H</t>
  </si>
  <si>
    <t>1I</t>
  </si>
  <si>
    <t>1J</t>
  </si>
  <si>
    <t>1K</t>
  </si>
  <si>
    <t>1L</t>
  </si>
  <si>
    <t>1M</t>
  </si>
  <si>
    <t>1N</t>
  </si>
  <si>
    <t>1O</t>
  </si>
  <si>
    <t>1P</t>
  </si>
  <si>
    <t>1Q</t>
  </si>
  <si>
    <t>1R</t>
  </si>
  <si>
    <t>1S</t>
  </si>
  <si>
    <t>1T</t>
  </si>
  <si>
    <t>1U</t>
  </si>
  <si>
    <t>1V</t>
  </si>
  <si>
    <t>1W</t>
  </si>
  <si>
    <t>1X</t>
  </si>
  <si>
    <t>1Y</t>
  </si>
  <si>
    <t>1Z</t>
  </si>
  <si>
    <t>1AA</t>
  </si>
  <si>
    <t>1AB</t>
  </si>
  <si>
    <t>1AC</t>
  </si>
  <si>
    <t>1AD</t>
  </si>
  <si>
    <t>1AE</t>
  </si>
  <si>
    <t>1AF</t>
  </si>
  <si>
    <t>1AG</t>
  </si>
  <si>
    <t>1AH</t>
  </si>
  <si>
    <t>1AI</t>
  </si>
  <si>
    <t>1AJ</t>
  </si>
  <si>
    <t>2E</t>
  </si>
  <si>
    <t>2F</t>
  </si>
  <si>
    <t>2G</t>
  </si>
  <si>
    <t>2H</t>
  </si>
  <si>
    <t>2I</t>
  </si>
  <si>
    <t>2J</t>
  </si>
  <si>
    <t>2K</t>
  </si>
  <si>
    <t>2L</t>
  </si>
  <si>
    <t>2M</t>
  </si>
  <si>
    <t>2N</t>
  </si>
  <si>
    <t>2O</t>
  </si>
  <si>
    <t>2P</t>
  </si>
  <si>
    <t>2Q</t>
  </si>
  <si>
    <t>2R</t>
  </si>
  <si>
    <t>2S</t>
  </si>
  <si>
    <t>2T</t>
  </si>
  <si>
    <t>2U</t>
  </si>
  <si>
    <t>2V</t>
  </si>
  <si>
    <t>2W</t>
  </si>
  <si>
    <t>2X</t>
  </si>
  <si>
    <t>2Y</t>
  </si>
  <si>
    <t>2Z</t>
  </si>
  <si>
    <t>2AA</t>
  </si>
  <si>
    <t>2AB</t>
  </si>
  <si>
    <t>2AC</t>
  </si>
  <si>
    <t>2AD</t>
  </si>
  <si>
    <t>2AE</t>
  </si>
  <si>
    <t>2AF</t>
  </si>
  <si>
    <t>2AG</t>
  </si>
  <si>
    <t>2AH</t>
  </si>
  <si>
    <t>2AI</t>
  </si>
  <si>
    <t>2AJ</t>
  </si>
  <si>
    <t>3C</t>
  </si>
  <si>
    <t>3D</t>
  </si>
  <si>
    <t>3E</t>
  </si>
  <si>
    <t>3F</t>
  </si>
  <si>
    <t>3G</t>
  </si>
  <si>
    <t>3H</t>
  </si>
  <si>
    <t>3I</t>
  </si>
  <si>
    <t>3J</t>
  </si>
  <si>
    <t>3K</t>
  </si>
  <si>
    <t>3L</t>
  </si>
  <si>
    <t>3M</t>
  </si>
  <si>
    <t>3N</t>
  </si>
  <si>
    <t>3O</t>
  </si>
  <si>
    <t>3P</t>
  </si>
  <si>
    <t>3Q</t>
  </si>
  <si>
    <t>3R</t>
  </si>
  <si>
    <t>3S</t>
  </si>
  <si>
    <t>3T</t>
  </si>
  <si>
    <t>3U</t>
  </si>
  <si>
    <t>3V</t>
  </si>
  <si>
    <t>3W</t>
  </si>
  <si>
    <t>3X</t>
  </si>
  <si>
    <t>3Y</t>
  </si>
  <si>
    <t>3Z</t>
  </si>
  <si>
    <t>3AA</t>
  </si>
  <si>
    <t>3AB</t>
  </si>
  <si>
    <t>3AC</t>
  </si>
  <si>
    <t>3AD</t>
  </si>
  <si>
    <t>3AE</t>
  </si>
  <si>
    <t>3AF</t>
  </si>
  <si>
    <t>3AG</t>
  </si>
  <si>
    <t>3AH</t>
  </si>
  <si>
    <t>3AI</t>
  </si>
  <si>
    <t>3AJ</t>
  </si>
  <si>
    <t>4F</t>
  </si>
  <si>
    <t>4G</t>
  </si>
  <si>
    <t>4H</t>
  </si>
  <si>
    <t>4I</t>
  </si>
  <si>
    <t>4J</t>
  </si>
  <si>
    <t>4K</t>
  </si>
  <si>
    <t>4L</t>
  </si>
  <si>
    <t>4M</t>
  </si>
  <si>
    <t>4N</t>
  </si>
  <si>
    <t>4O</t>
  </si>
  <si>
    <t>4P</t>
  </si>
  <si>
    <t>4Q</t>
  </si>
  <si>
    <t>4R</t>
  </si>
  <si>
    <t>4S</t>
  </si>
  <si>
    <t>4T</t>
  </si>
  <si>
    <t>4U</t>
  </si>
  <si>
    <t>4V</t>
  </si>
  <si>
    <t>4W</t>
  </si>
  <si>
    <t>4X</t>
  </si>
  <si>
    <t>4Y</t>
  </si>
  <si>
    <t>4Z</t>
  </si>
  <si>
    <t>4AA</t>
  </si>
  <si>
    <t>4AB</t>
  </si>
  <si>
    <t>4AC</t>
  </si>
  <si>
    <t>4AD</t>
  </si>
  <si>
    <t>4AE</t>
  </si>
  <si>
    <t>4AF</t>
  </si>
  <si>
    <t>4AG</t>
  </si>
  <si>
    <t>4AH</t>
  </si>
  <si>
    <t>4AI</t>
  </si>
  <si>
    <t>4AJ</t>
  </si>
  <si>
    <t>5A</t>
  </si>
  <si>
    <t>5B</t>
  </si>
  <si>
    <t>5C</t>
  </si>
  <si>
    <t>5D</t>
  </si>
  <si>
    <t>5E</t>
  </si>
  <si>
    <t>5F</t>
  </si>
  <si>
    <t>5G</t>
  </si>
  <si>
    <t>5H</t>
  </si>
  <si>
    <t>5I</t>
  </si>
  <si>
    <t>5J</t>
  </si>
  <si>
    <t>5K</t>
  </si>
  <si>
    <t>5L</t>
  </si>
  <si>
    <t>5M</t>
  </si>
  <si>
    <t>5N</t>
  </si>
  <si>
    <t>5O</t>
  </si>
  <si>
    <t>5P</t>
  </si>
  <si>
    <t>5Q</t>
  </si>
  <si>
    <t>5R</t>
  </si>
  <si>
    <t>5S</t>
  </si>
  <si>
    <t>5T</t>
  </si>
  <si>
    <t>5U</t>
  </si>
  <si>
    <t>5V</t>
  </si>
  <si>
    <t>5W</t>
  </si>
  <si>
    <t>5X</t>
  </si>
  <si>
    <t>5Y</t>
  </si>
  <si>
    <t>5Z</t>
  </si>
  <si>
    <t>5AA</t>
  </si>
  <si>
    <t>5AB</t>
  </si>
  <si>
    <t>5AC</t>
  </si>
  <si>
    <t>5AD</t>
  </si>
  <si>
    <t>5AE</t>
  </si>
  <si>
    <t>5AF</t>
  </si>
  <si>
    <t>5AG</t>
  </si>
  <si>
    <t>5AH</t>
  </si>
  <si>
    <t>5AI</t>
  </si>
  <si>
    <t>5AJ</t>
  </si>
  <si>
    <t>6A</t>
  </si>
  <si>
    <t>6B</t>
  </si>
  <si>
    <t>6C</t>
  </si>
  <si>
    <t>6D</t>
  </si>
  <si>
    <t>6E</t>
  </si>
  <si>
    <t>6F</t>
  </si>
  <si>
    <t>6G</t>
  </si>
  <si>
    <t>6H</t>
  </si>
  <si>
    <t>6I</t>
  </si>
  <si>
    <t>6J</t>
  </si>
  <si>
    <t>6K</t>
  </si>
  <si>
    <t>6L</t>
  </si>
  <si>
    <t>6M</t>
  </si>
  <si>
    <t>6N</t>
  </si>
  <si>
    <t>6O</t>
  </si>
  <si>
    <t>6P</t>
  </si>
  <si>
    <t>6Q</t>
  </si>
  <si>
    <t>6R</t>
  </si>
  <si>
    <t>6S</t>
  </si>
  <si>
    <t>6T</t>
  </si>
  <si>
    <t>6U</t>
  </si>
  <si>
    <t>6V</t>
  </si>
  <si>
    <t>6W</t>
  </si>
  <si>
    <t>6X</t>
  </si>
  <si>
    <t>6Y</t>
  </si>
  <si>
    <t>6Z</t>
  </si>
  <si>
    <t>6AA</t>
  </si>
  <si>
    <t>6AB</t>
  </si>
  <si>
    <t>6AC</t>
  </si>
  <si>
    <t>6AD</t>
  </si>
  <si>
    <t>6AE</t>
  </si>
  <si>
    <t>6AF</t>
  </si>
  <si>
    <t>6AG</t>
  </si>
  <si>
    <t>6AH</t>
  </si>
  <si>
    <t>6AI</t>
  </si>
  <si>
    <t>6AJ</t>
  </si>
  <si>
    <t>7A</t>
  </si>
  <si>
    <t>7B</t>
  </si>
  <si>
    <t>7C</t>
  </si>
  <si>
    <t>7D</t>
  </si>
  <si>
    <t>7E</t>
  </si>
  <si>
    <t>7F</t>
  </si>
  <si>
    <t>7G</t>
  </si>
  <si>
    <t>7H</t>
  </si>
  <si>
    <t>7I</t>
  </si>
  <si>
    <t>7J</t>
  </si>
  <si>
    <t>7K</t>
  </si>
  <si>
    <t>7L</t>
  </si>
  <si>
    <t>7M</t>
  </si>
  <si>
    <t>7N</t>
  </si>
  <si>
    <t>7O</t>
  </si>
  <si>
    <t>7P</t>
  </si>
  <si>
    <t>7Q</t>
  </si>
  <si>
    <t>7R</t>
  </si>
  <si>
    <t>7S</t>
  </si>
  <si>
    <t>7T</t>
  </si>
  <si>
    <t>7U</t>
  </si>
  <si>
    <t>7V</t>
  </si>
  <si>
    <t>7W</t>
  </si>
  <si>
    <t>7X</t>
  </si>
  <si>
    <t>7Y</t>
  </si>
  <si>
    <t>7Z</t>
  </si>
  <si>
    <t>7AA</t>
  </si>
  <si>
    <t>7AB</t>
  </si>
  <si>
    <t>7AC</t>
  </si>
  <si>
    <t>7AD</t>
  </si>
  <si>
    <t>7AE</t>
  </si>
  <si>
    <t>7AF</t>
  </si>
  <si>
    <t>7AG</t>
  </si>
  <si>
    <t>7AH</t>
  </si>
  <si>
    <t>7AI</t>
  </si>
  <si>
    <t>7AJ</t>
  </si>
  <si>
    <t>8A</t>
  </si>
  <si>
    <t>8B</t>
  </si>
  <si>
    <t>8C</t>
  </si>
  <si>
    <t>8D</t>
  </si>
  <si>
    <t>8E</t>
  </si>
  <si>
    <t>8F</t>
  </si>
  <si>
    <t>8G</t>
  </si>
  <si>
    <t>8H</t>
  </si>
  <si>
    <t>8I</t>
  </si>
  <si>
    <t>8J</t>
  </si>
  <si>
    <t>8K</t>
  </si>
  <si>
    <t>8L</t>
  </si>
  <si>
    <t>8M</t>
  </si>
  <si>
    <t>8N</t>
  </si>
  <si>
    <t>8O</t>
  </si>
  <si>
    <t>8P</t>
  </si>
  <si>
    <t>8Q</t>
  </si>
  <si>
    <t>8R</t>
  </si>
  <si>
    <t>8S</t>
  </si>
  <si>
    <t>8T</t>
  </si>
  <si>
    <t>8U</t>
  </si>
  <si>
    <t>8V</t>
  </si>
  <si>
    <t>8W</t>
  </si>
  <si>
    <t>8X</t>
  </si>
  <si>
    <t>8Y</t>
  </si>
  <si>
    <t>8Z</t>
  </si>
  <si>
    <t>8AA</t>
  </si>
  <si>
    <t>8AB</t>
  </si>
  <si>
    <t>8AC</t>
  </si>
  <si>
    <t>8AD</t>
  </si>
  <si>
    <t>8AE</t>
  </si>
  <si>
    <t>8AF</t>
  </si>
  <si>
    <t>8AG</t>
  </si>
  <si>
    <t>8AH</t>
  </si>
  <si>
    <t>8AI</t>
  </si>
  <si>
    <t>8AJ</t>
  </si>
  <si>
    <t>9A</t>
  </si>
  <si>
    <t>9B</t>
  </si>
  <si>
    <t>9C</t>
  </si>
  <si>
    <t>9D</t>
  </si>
  <si>
    <t>9E</t>
  </si>
  <si>
    <t>9F</t>
  </si>
  <si>
    <t>9G</t>
  </si>
  <si>
    <t>9H</t>
  </si>
  <si>
    <t>9I</t>
  </si>
  <si>
    <t>9J</t>
  </si>
  <si>
    <t>9K</t>
  </si>
  <si>
    <t>9L</t>
  </si>
  <si>
    <t>9M</t>
  </si>
  <si>
    <t>9N</t>
  </si>
  <si>
    <t>9O</t>
  </si>
  <si>
    <t>9P</t>
  </si>
  <si>
    <t>9Q</t>
  </si>
  <si>
    <t>9R</t>
  </si>
  <si>
    <t>9S</t>
  </si>
  <si>
    <t>9T</t>
  </si>
  <si>
    <t>9U</t>
  </si>
  <si>
    <t>9V</t>
  </si>
  <si>
    <t>9W</t>
  </si>
  <si>
    <t>9X</t>
  </si>
  <si>
    <t>9Y</t>
  </si>
  <si>
    <t>9Z</t>
  </si>
  <si>
    <t>9AA</t>
  </si>
  <si>
    <t>9AB</t>
  </si>
  <si>
    <t>9AC</t>
  </si>
  <si>
    <t>9AD</t>
  </si>
  <si>
    <t>9AE</t>
  </si>
  <si>
    <t>9AF</t>
  </si>
  <si>
    <t>9AG</t>
  </si>
  <si>
    <t>9AH</t>
  </si>
  <si>
    <t>9AI</t>
  </si>
  <si>
    <t>9AJ</t>
  </si>
  <si>
    <t>10A</t>
  </si>
  <si>
    <t>10B</t>
  </si>
  <si>
    <t>10C</t>
  </si>
  <si>
    <t>10D</t>
  </si>
  <si>
    <t>10E</t>
  </si>
  <si>
    <t>10F</t>
  </si>
  <si>
    <t>10G</t>
  </si>
  <si>
    <t>10H</t>
  </si>
  <si>
    <t>10I</t>
  </si>
  <si>
    <t>10J</t>
  </si>
  <si>
    <t>10K</t>
  </si>
  <si>
    <t>10L</t>
  </si>
  <si>
    <t>10M</t>
  </si>
  <si>
    <t>10N</t>
  </si>
  <si>
    <t>10O</t>
  </si>
  <si>
    <t>10P</t>
  </si>
  <si>
    <t>10Q</t>
  </si>
  <si>
    <t>10R</t>
  </si>
  <si>
    <t>10S</t>
  </si>
  <si>
    <t>10T</t>
  </si>
  <si>
    <t>10U</t>
  </si>
  <si>
    <t>10V</t>
  </si>
  <si>
    <t>10W</t>
  </si>
  <si>
    <t>10X</t>
  </si>
  <si>
    <t>10Y</t>
  </si>
  <si>
    <t>10Z</t>
  </si>
  <si>
    <t>10AA</t>
  </si>
  <si>
    <t>10AB</t>
  </si>
  <si>
    <t>10AC</t>
  </si>
  <si>
    <t>10AD</t>
  </si>
  <si>
    <t>10AE</t>
  </si>
  <si>
    <t>10AF</t>
  </si>
  <si>
    <t>10AG</t>
  </si>
  <si>
    <t>10AH</t>
  </si>
  <si>
    <t>10AI</t>
  </si>
  <si>
    <t>10AJ</t>
  </si>
  <si>
    <t>11A</t>
  </si>
  <si>
    <t>11B</t>
  </si>
  <si>
    <t>11C</t>
  </si>
  <si>
    <t>11D</t>
  </si>
  <si>
    <t>11E</t>
  </si>
  <si>
    <t>11F</t>
  </si>
  <si>
    <t>11G</t>
  </si>
  <si>
    <t>11H</t>
  </si>
  <si>
    <t>11I</t>
  </si>
  <si>
    <t>11J</t>
  </si>
  <si>
    <t>11K</t>
  </si>
  <si>
    <t>11L</t>
  </si>
  <si>
    <t>11M</t>
  </si>
  <si>
    <t>11N</t>
  </si>
  <si>
    <t>11O</t>
  </si>
  <si>
    <t>11P</t>
  </si>
  <si>
    <t>11Q</t>
  </si>
  <si>
    <t>11R</t>
  </si>
  <si>
    <t>11S</t>
  </si>
  <si>
    <t>11T</t>
  </si>
  <si>
    <t>11U</t>
  </si>
  <si>
    <t>11V</t>
  </si>
  <si>
    <t>11W</t>
  </si>
  <si>
    <t>11X</t>
  </si>
  <si>
    <t>11Y</t>
  </si>
  <si>
    <t>11Z</t>
  </si>
  <si>
    <t>11AA</t>
  </si>
  <si>
    <t>11AB</t>
  </si>
  <si>
    <t>11AC</t>
  </si>
  <si>
    <t>11AD</t>
  </si>
  <si>
    <t>11AE</t>
  </si>
  <si>
    <t>11AF</t>
  </si>
  <si>
    <t>11AG</t>
  </si>
  <si>
    <t>11AH</t>
  </si>
  <si>
    <t>11AI</t>
  </si>
  <si>
    <t>11AJ</t>
  </si>
  <si>
    <t>12A</t>
  </si>
  <si>
    <t>12B</t>
  </si>
  <si>
    <t>12C</t>
  </si>
  <si>
    <t>12D</t>
  </si>
  <si>
    <t>12E</t>
  </si>
  <si>
    <t>12F</t>
  </si>
  <si>
    <t>12G</t>
  </si>
  <si>
    <t>12H</t>
  </si>
  <si>
    <t>12I</t>
  </si>
  <si>
    <t>12J</t>
  </si>
  <si>
    <t>12K</t>
  </si>
  <si>
    <t>12L</t>
  </si>
  <si>
    <t>12M</t>
  </si>
  <si>
    <t>12N</t>
  </si>
  <si>
    <t>12O</t>
  </si>
  <si>
    <t>12P</t>
  </si>
  <si>
    <t>12Q</t>
  </si>
  <si>
    <t>12R</t>
  </si>
  <si>
    <t>12S</t>
  </si>
  <si>
    <t>12T</t>
  </si>
  <si>
    <t>12U</t>
  </si>
  <si>
    <t>12V</t>
  </si>
  <si>
    <t>12W</t>
  </si>
  <si>
    <t>12X</t>
  </si>
  <si>
    <t>12Y</t>
  </si>
  <si>
    <t>12Z</t>
  </si>
  <si>
    <t>12AA</t>
  </si>
  <si>
    <t>12AB</t>
  </si>
  <si>
    <t>12AC</t>
  </si>
  <si>
    <t>12AD</t>
  </si>
  <si>
    <t>12AE</t>
  </si>
  <si>
    <t>12AF</t>
  </si>
  <si>
    <t>12AG</t>
  </si>
  <si>
    <t>12AH</t>
  </si>
  <si>
    <t>12AI</t>
  </si>
  <si>
    <t>12AJ</t>
  </si>
  <si>
    <t>13A</t>
  </si>
  <si>
    <t>13B</t>
  </si>
  <si>
    <t>13C</t>
  </si>
  <si>
    <t>13D</t>
  </si>
  <si>
    <t>13E</t>
  </si>
  <si>
    <t>13F</t>
  </si>
  <si>
    <t>13G</t>
  </si>
  <si>
    <t>13H</t>
  </si>
  <si>
    <t>13I</t>
  </si>
  <si>
    <t>13J</t>
  </si>
  <si>
    <t>13K</t>
  </si>
  <si>
    <t>13L</t>
  </si>
  <si>
    <t>13M</t>
  </si>
  <si>
    <t>13N</t>
  </si>
  <si>
    <t>13O</t>
  </si>
  <si>
    <t>13P</t>
  </si>
  <si>
    <t>13Q</t>
  </si>
  <si>
    <t>13R</t>
  </si>
  <si>
    <t>13S</t>
  </si>
  <si>
    <t>13T</t>
  </si>
  <si>
    <t>13U</t>
  </si>
  <si>
    <t>13V</t>
  </si>
  <si>
    <t>13W</t>
  </si>
  <si>
    <t>13X</t>
  </si>
  <si>
    <t>13Y</t>
  </si>
  <si>
    <t>13Z</t>
  </si>
  <si>
    <t>13AA</t>
  </si>
  <si>
    <t>13AB</t>
  </si>
  <si>
    <t>13AC</t>
  </si>
  <si>
    <t>13AD</t>
  </si>
  <si>
    <t>13AE</t>
  </si>
  <si>
    <t>13AF</t>
  </si>
  <si>
    <t>13AG</t>
  </si>
  <si>
    <t>13AH</t>
  </si>
  <si>
    <t>13AI</t>
  </si>
  <si>
    <t>13AJ</t>
  </si>
  <si>
    <t>14A</t>
  </si>
  <si>
    <t>14B</t>
  </si>
  <si>
    <t>14C</t>
  </si>
  <si>
    <t>14D</t>
  </si>
  <si>
    <t>14E</t>
  </si>
  <si>
    <t>14F</t>
  </si>
  <si>
    <t>14G</t>
  </si>
  <si>
    <t>14H</t>
  </si>
  <si>
    <t>14I</t>
  </si>
  <si>
    <t>14J</t>
  </si>
  <si>
    <t>14K</t>
  </si>
  <si>
    <t>14L</t>
  </si>
  <si>
    <t>14M</t>
  </si>
  <si>
    <t>14N</t>
  </si>
  <si>
    <t>14O</t>
  </si>
  <si>
    <t>14P</t>
  </si>
  <si>
    <t>14Q</t>
  </si>
  <si>
    <t>14R</t>
  </si>
  <si>
    <t>14S</t>
  </si>
  <si>
    <t>14T</t>
  </si>
  <si>
    <t>14U</t>
  </si>
  <si>
    <t>14V</t>
  </si>
  <si>
    <t>14W</t>
  </si>
  <si>
    <t>14X</t>
  </si>
  <si>
    <t>14Y</t>
  </si>
  <si>
    <t>14Z</t>
  </si>
  <si>
    <t>14AA</t>
  </si>
  <si>
    <t>14AB</t>
  </si>
  <si>
    <t>14AC</t>
  </si>
  <si>
    <t>14AD</t>
  </si>
  <si>
    <t>14AE</t>
  </si>
  <si>
    <t>14AF</t>
  </si>
  <si>
    <t>14AG</t>
  </si>
  <si>
    <t>14AH</t>
  </si>
  <si>
    <t>14AI</t>
  </si>
  <si>
    <t>14AJ</t>
  </si>
  <si>
    <t>15A</t>
  </si>
  <si>
    <t>15B</t>
  </si>
  <si>
    <t>15C</t>
  </si>
  <si>
    <t>15D</t>
  </si>
  <si>
    <t>15E</t>
  </si>
  <si>
    <t>15F</t>
  </si>
  <si>
    <t>15G</t>
  </si>
  <si>
    <t>15H</t>
  </si>
  <si>
    <t>15I</t>
  </si>
  <si>
    <t>15J</t>
  </si>
  <si>
    <t>15K</t>
  </si>
  <si>
    <t>15L</t>
  </si>
  <si>
    <t>15M</t>
  </si>
  <si>
    <t>15N</t>
  </si>
  <si>
    <t>15O</t>
  </si>
  <si>
    <t>15P</t>
  </si>
  <si>
    <t>15Q</t>
  </si>
  <si>
    <t>15R</t>
  </si>
  <si>
    <t>15S</t>
  </si>
  <si>
    <t>15T</t>
  </si>
  <si>
    <t>15U</t>
  </si>
  <si>
    <t>15V</t>
  </si>
  <si>
    <t>15W</t>
  </si>
  <si>
    <t>15X</t>
  </si>
  <si>
    <t>15Y</t>
  </si>
  <si>
    <t>15Z</t>
  </si>
  <si>
    <t>15AA</t>
  </si>
  <si>
    <t>15AB</t>
  </si>
  <si>
    <t>15AC</t>
  </si>
  <si>
    <t>15AD</t>
  </si>
  <si>
    <t>15AE</t>
  </si>
  <si>
    <t>15AF</t>
  </si>
  <si>
    <t>15AG</t>
  </si>
  <si>
    <t>15AH</t>
  </si>
  <si>
    <t>15AI</t>
  </si>
  <si>
    <t>15AJ</t>
  </si>
  <si>
    <t>16A</t>
  </si>
  <si>
    <t>16B</t>
  </si>
  <si>
    <t>16C</t>
  </si>
  <si>
    <t>16D</t>
  </si>
  <si>
    <t>16E</t>
  </si>
  <si>
    <t>16F</t>
  </si>
  <si>
    <t>16G</t>
  </si>
  <si>
    <t>16H</t>
  </si>
  <si>
    <t>16I</t>
  </si>
  <si>
    <t>16J</t>
  </si>
  <si>
    <t>16K</t>
  </si>
  <si>
    <t>16L</t>
  </si>
  <si>
    <t>16M</t>
  </si>
  <si>
    <t>16N</t>
  </si>
  <si>
    <t>16O</t>
  </si>
  <si>
    <t>16P</t>
  </si>
  <si>
    <t>16Q</t>
  </si>
  <si>
    <t>16R</t>
  </si>
  <si>
    <t>16S</t>
  </si>
  <si>
    <t>16T</t>
  </si>
  <si>
    <t>16U</t>
  </si>
  <si>
    <t>16V</t>
  </si>
  <si>
    <t>16W</t>
  </si>
  <si>
    <t>16X</t>
  </si>
  <si>
    <t>16Y</t>
  </si>
  <si>
    <t>16Z</t>
  </si>
  <si>
    <t>16AA</t>
  </si>
  <si>
    <t>16AB</t>
  </si>
  <si>
    <t>16AC</t>
  </si>
  <si>
    <t>16AD</t>
  </si>
  <si>
    <t>16AE</t>
  </si>
  <si>
    <t>16AF</t>
  </si>
  <si>
    <t>16AG</t>
  </si>
  <si>
    <t>16AH</t>
  </si>
  <si>
    <t>16AI</t>
  </si>
  <si>
    <t>16AJ</t>
  </si>
  <si>
    <r>
      <rPr>
        <vertAlign val="superscript"/>
        <sz val="10"/>
        <color theme="1"/>
        <rFont val="Arial"/>
        <family val="2"/>
      </rPr>
      <t>1</t>
    </r>
    <r>
      <rPr>
        <sz val="10"/>
        <color theme="1"/>
        <rFont val="Arial"/>
        <family val="2"/>
      </rPr>
      <t xml:space="preserve"> if they primarily benefit LMI Borrowers or communities</t>
    </r>
  </si>
  <si>
    <r>
      <rPr>
        <vertAlign val="superscript"/>
        <sz val="10"/>
        <color theme="1"/>
        <rFont val="Arial"/>
        <family val="2"/>
      </rPr>
      <t>2</t>
    </r>
    <r>
      <rPr>
        <sz val="10"/>
        <color theme="1"/>
        <rFont val="Arial"/>
        <family val="2"/>
      </rPr>
      <t xml:space="preserve"> if they primarily benefit Low-Income Borrowers, Minority borrowers, or Minority Businesses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</si>
</sst>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9" x14ac:knownFonts="1">
    <font>
      <sz val="11"/>
      <color theme="1"/>
      <name val="Calibri"/>
      <family val="2"/>
      <scheme val="minor"/>
    </font>
    <font>
      <sz val="10"/>
      <color theme="1"/>
      <name val="Arial"/>
      <family val="2"/>
    </font>
    <font>
      <b/>
      <sz val="10"/>
      <color theme="0"/>
      <name val="Arial"/>
      <family val="2"/>
    </font>
    <font>
      <sz val="10"/>
      <name val="Arial"/>
      <family val="2"/>
    </font>
    <font>
      <b/>
      <sz val="10"/>
      <color theme="1"/>
      <name val="Arial"/>
      <family val="2"/>
    </font>
    <font>
      <vertAlign val="superscript"/>
      <sz val="10"/>
      <color theme="1"/>
      <name val="Arial"/>
      <family val="2"/>
    </font>
    <font>
      <i/>
      <sz val="10"/>
      <color theme="1"/>
      <name val="Arial"/>
      <family val="2"/>
    </font>
    <font>
      <b/>
      <vertAlign val="superscript"/>
      <sz val="10"/>
      <color theme="1"/>
      <name val="Arial"/>
      <family val="2"/>
    </font>
    <font>
      <b/>
      <sz val="10"/>
      <name val="Arial"/>
      <family val="2"/>
    </font>
    <font>
      <b/>
      <vertAlign val="superscript"/>
      <sz val="10"/>
      <name val="Arial"/>
      <family val="2"/>
    </font>
    <font>
      <sz val="11"/>
      <color theme="1"/>
      <name val="Calibri"/>
      <family val="2"/>
      <scheme val="minor"/>
    </font>
    <font>
      <sz val="8"/>
      <name val="Calibri"/>
      <family val="2"/>
      <scheme val="minor"/>
    </font>
    <font>
      <b/>
      <sz val="11"/>
      <color theme="0"/>
      <name val="Arial"/>
      <family val="2"/>
    </font>
    <font>
      <sz val="11"/>
      <color theme="0"/>
      <name val="Arial"/>
      <family val="2"/>
    </font>
    <font>
      <sz val="11"/>
      <color theme="1"/>
      <name val="Arial"/>
      <family val="2"/>
    </font>
    <font>
      <b/>
      <sz val="11"/>
      <color theme="1"/>
      <name val="Arial"/>
      <family val="2"/>
    </font>
    <font>
      <i/>
      <sz val="11"/>
      <color theme="1"/>
      <name val="Arial"/>
      <family val="2"/>
    </font>
    <font>
      <b/>
      <sz val="11"/>
      <color theme="0"/>
      <name val="Arial"/>
      <family val="2"/>
    </font>
    <font>
      <b/>
      <sz val="11"/>
      <color theme="1"/>
      <name val="Arial"/>
      <family val="2"/>
    </font>
    <font>
      <i/>
      <sz val="11"/>
      <color theme="1"/>
      <name val="Arial"/>
      <family val="2"/>
    </font>
    <font>
      <b/>
      <i/>
      <sz val="11"/>
      <color theme="1"/>
      <name val="Arial"/>
      <family val="2"/>
    </font>
    <font>
      <sz val="11"/>
      <name val="Arial"/>
      <family val="2"/>
    </font>
    <font>
      <sz val="11"/>
      <color theme="0"/>
      <name val="Arial"/>
      <family val="2"/>
    </font>
    <font>
      <b/>
      <i/>
      <sz val="10"/>
      <color theme="1"/>
      <name val="Arial"/>
      <family val="2"/>
    </font>
    <font>
      <sz val="20"/>
      <color theme="1"/>
      <name val="Arial"/>
      <family val="2"/>
    </font>
    <font>
      <b/>
      <sz val="20"/>
      <name val="Arial"/>
      <family val="2"/>
    </font>
    <font>
      <b/>
      <sz val="14"/>
      <name val="Arial"/>
      <family val="2"/>
    </font>
    <font>
      <b/>
      <sz val="11"/>
      <name val="Arial"/>
      <family val="2"/>
    </font>
    <font>
      <b/>
      <sz val="12"/>
      <color theme="1"/>
      <name val="Arial"/>
      <family val="2"/>
    </font>
  </fonts>
  <fills count="19">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249977111117893"/>
        <bgColor indexed="64"/>
      </patternFill>
    </fill>
    <fill>
      <patternFill patternType="solid">
        <fgColor theme="1"/>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8"/>
      </patternFill>
    </fill>
    <fill>
      <patternFill patternType="solid">
        <fgColor theme="2" tint="-9.9978637043366805E-2"/>
        <bgColor indexed="64"/>
      </patternFill>
    </fill>
    <fill>
      <patternFill patternType="solid">
        <fgColor theme="8"/>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F0F7FE"/>
        <bgColor indexed="64"/>
      </patternFill>
    </fill>
    <fill>
      <patternFill patternType="solid">
        <fgColor theme="9"/>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top style="medium">
        <color indexed="64"/>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4" fontId="10" fillId="0" borderId="0" applyFont="0" applyFill="0" applyBorder="0" applyAlignment="0" applyProtection="0"/>
    <xf numFmtId="9" fontId="10" fillId="0" borderId="0" applyFont="0" applyFill="0" applyBorder="0" applyAlignment="0" applyProtection="0"/>
    <xf numFmtId="0" fontId="13" fillId="9" borderId="0" applyNumberFormat="0" applyBorder="0" applyAlignment="0" applyProtection="0"/>
  </cellStyleXfs>
  <cellXfs count="335">
    <xf numFmtId="0" fontId="0" fillId="0" borderId="0" xfId="0"/>
    <xf numFmtId="0" fontId="1" fillId="0" borderId="0" xfId="0" applyFont="1"/>
    <xf numFmtId="0" fontId="1" fillId="0" borderId="1" xfId="0" applyFont="1" applyBorder="1"/>
    <xf numFmtId="0" fontId="4" fillId="0" borderId="0" xfId="0" applyFont="1"/>
    <xf numFmtId="0" fontId="1" fillId="0" borderId="0" xfId="0" applyFont="1" applyBorder="1" applyAlignment="1">
      <alignment horizontal="center" vertical="center"/>
    </xf>
    <xf numFmtId="0" fontId="1" fillId="0" borderId="0" xfId="0" applyFont="1" applyFill="1"/>
    <xf numFmtId="0" fontId="1" fillId="0" borderId="15" xfId="0" applyFont="1" applyBorder="1"/>
    <xf numFmtId="0" fontId="1" fillId="0" borderId="6" xfId="0" applyFont="1" applyBorder="1"/>
    <xf numFmtId="0" fontId="1" fillId="0" borderId="0" xfId="0" applyFont="1" applyAlignment="1"/>
    <xf numFmtId="0" fontId="1" fillId="0" borderId="0" xfId="0" applyFont="1" applyBorder="1"/>
    <xf numFmtId="0" fontId="1" fillId="0" borderId="7" xfId="0" applyFont="1" applyBorder="1" applyAlignment="1">
      <alignment vertical="center"/>
    </xf>
    <xf numFmtId="0" fontId="1" fillId="0" borderId="0" xfId="0" applyFont="1" applyFill="1" applyBorder="1"/>
    <xf numFmtId="14" fontId="4" fillId="0" borderId="0" xfId="0" applyNumberFormat="1" applyFont="1" applyFill="1" applyBorder="1" applyAlignment="1">
      <alignment horizontal="center"/>
    </xf>
    <xf numFmtId="0" fontId="1" fillId="0" borderId="1" xfId="0" applyFont="1" applyBorder="1" applyAlignment="1">
      <alignment horizontal="left"/>
    </xf>
    <xf numFmtId="0" fontId="1" fillId="0" borderId="6"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4" xfId="0" applyFont="1" applyBorder="1"/>
    <xf numFmtId="0" fontId="1" fillId="0" borderId="3" xfId="0" applyFont="1" applyBorder="1"/>
    <xf numFmtId="0" fontId="1" fillId="0" borderId="0" xfId="0" applyFont="1" applyBorder="1" applyAlignment="1">
      <alignment horizontal="left"/>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4" fillId="8" borderId="10" xfId="0" applyFont="1" applyFill="1" applyBorder="1" applyAlignment="1">
      <alignment vertical="center"/>
    </xf>
    <xf numFmtId="0" fontId="1" fillId="0" borderId="6" xfId="0" applyFont="1" applyBorder="1" applyAlignment="1">
      <alignment horizontal="left" vertical="top"/>
    </xf>
    <xf numFmtId="0" fontId="1" fillId="0" borderId="7" xfId="0" applyFont="1" applyBorder="1" applyAlignment="1">
      <alignment horizontal="left" vertical="top"/>
    </xf>
    <xf numFmtId="0" fontId="4" fillId="8" borderId="10" xfId="0" applyFont="1" applyFill="1" applyBorder="1" applyAlignment="1">
      <alignment horizontal="left" vertical="top"/>
    </xf>
    <xf numFmtId="0" fontId="1" fillId="0" borderId="23" xfId="0" applyFont="1" applyBorder="1" applyAlignment="1">
      <alignment horizontal="left" vertical="top"/>
    </xf>
    <xf numFmtId="0" fontId="1" fillId="0" borderId="11" xfId="0" applyFont="1" applyBorder="1" applyAlignment="1">
      <alignment horizontal="left" vertical="top"/>
    </xf>
    <xf numFmtId="0" fontId="1" fillId="0" borderId="30" xfId="0" applyFont="1" applyBorder="1" applyAlignment="1">
      <alignment horizontal="left" vertical="top"/>
    </xf>
    <xf numFmtId="0" fontId="1" fillId="0" borderId="25" xfId="0" applyFont="1" applyBorder="1" applyAlignment="1">
      <alignment horizontal="left" vertical="top"/>
    </xf>
    <xf numFmtId="0" fontId="1" fillId="0" borderId="43" xfId="0" applyFont="1" applyBorder="1"/>
    <xf numFmtId="0" fontId="4" fillId="8" borderId="8" xfId="0" applyFont="1" applyFill="1" applyBorder="1" applyAlignment="1">
      <alignment horizontal="left" vertical="top"/>
    </xf>
    <xf numFmtId="0" fontId="4" fillId="8" borderId="8" xfId="0" applyFont="1" applyFill="1" applyBorder="1" applyAlignment="1">
      <alignment horizontal="center" vertical="center"/>
    </xf>
    <xf numFmtId="0" fontId="4" fillId="6" borderId="42" xfId="0" applyFont="1" applyFill="1" applyBorder="1" applyAlignment="1">
      <alignment horizontal="left" vertical="top"/>
    </xf>
    <xf numFmtId="0" fontId="4" fillId="6" borderId="33" xfId="0" applyFont="1" applyFill="1" applyBorder="1" applyAlignment="1">
      <alignment horizontal="left" vertical="top"/>
    </xf>
    <xf numFmtId="0" fontId="4" fillId="6" borderId="20" xfId="0" applyFont="1" applyFill="1" applyBorder="1" applyAlignment="1">
      <alignment horizontal="left" vertical="top"/>
    </xf>
    <xf numFmtId="0" fontId="4" fillId="8" borderId="20" xfId="0" applyFont="1" applyFill="1" applyBorder="1" applyAlignment="1">
      <alignment horizontal="left" vertical="top"/>
    </xf>
    <xf numFmtId="0" fontId="4" fillId="8" borderId="8" xfId="0" applyFont="1" applyFill="1" applyBorder="1" applyAlignment="1">
      <alignment horizontal="left"/>
    </xf>
    <xf numFmtId="0" fontId="4" fillId="8" borderId="8" xfId="0" applyFont="1" applyFill="1" applyBorder="1"/>
    <xf numFmtId="0" fontId="4" fillId="8" borderId="9" xfId="0" applyFont="1" applyFill="1" applyBorder="1"/>
    <xf numFmtId="0" fontId="4" fillId="8" borderId="16" xfId="0" applyFont="1" applyFill="1" applyBorder="1"/>
    <xf numFmtId="44" fontId="1" fillId="0" borderId="31" xfId="1" applyFont="1" applyBorder="1" applyAlignment="1">
      <alignment horizontal="left" vertical="top"/>
    </xf>
    <xf numFmtId="44" fontId="1" fillId="0" borderId="28" xfId="1" applyFont="1" applyBorder="1" applyAlignment="1">
      <alignment horizontal="left" vertical="top"/>
    </xf>
    <xf numFmtId="44" fontId="1" fillId="0" borderId="28" xfId="0" applyNumberFormat="1" applyFont="1" applyBorder="1" applyAlignment="1">
      <alignment horizontal="left" vertical="top"/>
    </xf>
    <xf numFmtId="9" fontId="1" fillId="0" borderId="31" xfId="2" applyFont="1" applyBorder="1" applyAlignment="1">
      <alignment horizontal="right" vertical="top"/>
    </xf>
    <xf numFmtId="44" fontId="4" fillId="8" borderId="34" xfId="0" applyNumberFormat="1" applyFont="1" applyFill="1" applyBorder="1" applyAlignment="1">
      <alignment horizontal="left" vertical="top"/>
    </xf>
    <xf numFmtId="44" fontId="4" fillId="8" borderId="33" xfId="0" applyNumberFormat="1" applyFont="1" applyFill="1" applyBorder="1" applyAlignment="1">
      <alignment horizontal="left" vertical="top"/>
    </xf>
    <xf numFmtId="9" fontId="4" fillId="8" borderId="34" xfId="2" applyFont="1" applyFill="1" applyBorder="1" applyAlignment="1">
      <alignment horizontal="right" vertical="top"/>
    </xf>
    <xf numFmtId="44" fontId="1" fillId="0" borderId="5" xfId="1" applyFont="1" applyBorder="1" applyAlignment="1">
      <alignment horizontal="left"/>
    </xf>
    <xf numFmtId="44" fontId="4" fillId="8" borderId="10" xfId="0" applyNumberFormat="1" applyFont="1" applyFill="1" applyBorder="1"/>
    <xf numFmtId="44" fontId="4" fillId="8" borderId="9" xfId="0" applyNumberFormat="1" applyFont="1" applyFill="1" applyBorder="1"/>
    <xf numFmtId="9" fontId="4" fillId="8" borderId="10" xfId="2" applyFont="1" applyFill="1" applyBorder="1"/>
    <xf numFmtId="44" fontId="1" fillId="0" borderId="4" xfId="1" applyFont="1" applyBorder="1" applyAlignment="1">
      <alignment horizontal="left"/>
    </xf>
    <xf numFmtId="44" fontId="1" fillId="0" borderId="4" xfId="0" applyNumberFormat="1" applyFont="1" applyBorder="1" applyAlignment="1">
      <alignment horizontal="left"/>
    </xf>
    <xf numFmtId="9" fontId="1" fillId="0" borderId="5" xfId="2" applyFont="1" applyBorder="1" applyAlignment="1">
      <alignment horizontal="right"/>
    </xf>
    <xf numFmtId="0" fontId="0" fillId="0" borderId="0" xfId="0" applyBorder="1"/>
    <xf numFmtId="44" fontId="0" fillId="0" borderId="0" xfId="1" applyFont="1"/>
    <xf numFmtId="0" fontId="14" fillId="0" borderId="0" xfId="0" applyFont="1"/>
    <xf numFmtId="0" fontId="15" fillId="0" borderId="6" xfId="0" applyFont="1" applyBorder="1" applyAlignment="1">
      <alignment horizontal="left" indent="1"/>
    </xf>
    <xf numFmtId="164" fontId="14" fillId="0" borderId="7" xfId="1" applyNumberFormat="1" applyFont="1" applyBorder="1"/>
    <xf numFmtId="0" fontId="12" fillId="11" borderId="6" xfId="0" applyFont="1" applyFill="1" applyBorder="1" applyAlignment="1">
      <alignment horizontal="left" indent="1"/>
    </xf>
    <xf numFmtId="164" fontId="13" fillId="11" borderId="7" xfId="3" applyNumberFormat="1" applyFill="1" applyBorder="1"/>
    <xf numFmtId="164" fontId="21" fillId="12" borderId="7" xfId="3" applyNumberFormat="1" applyFont="1" applyFill="1" applyBorder="1"/>
    <xf numFmtId="0" fontId="16" fillId="0" borderId="6" xfId="0" applyFont="1" applyBorder="1" applyAlignment="1">
      <alignment horizontal="left" indent="2"/>
    </xf>
    <xf numFmtId="164" fontId="14" fillId="12" borderId="7" xfId="1" applyNumberFormat="1" applyFont="1" applyFill="1" applyBorder="1"/>
    <xf numFmtId="0" fontId="0" fillId="0" borderId="36" xfId="0" applyFont="1" applyBorder="1"/>
    <xf numFmtId="0" fontId="0" fillId="0" borderId="35" xfId="0" applyFont="1" applyBorder="1"/>
    <xf numFmtId="0" fontId="0" fillId="0" borderId="36" xfId="0" applyBorder="1"/>
    <xf numFmtId="0" fontId="0" fillId="0" borderId="35" xfId="0" applyBorder="1"/>
    <xf numFmtId="0" fontId="12" fillId="11" borderId="8" xfId="0" applyFont="1" applyFill="1" applyBorder="1" applyAlignment="1">
      <alignment horizontal="left" indent="1"/>
    </xf>
    <xf numFmtId="0" fontId="0" fillId="0" borderId="0" xfId="0" applyAlignment="1">
      <alignment vertical="center"/>
    </xf>
    <xf numFmtId="0" fontId="18" fillId="0" borderId="6" xfId="0" applyFont="1" applyBorder="1" applyAlignment="1">
      <alignment horizontal="left" indent="1"/>
    </xf>
    <xf numFmtId="0" fontId="19" fillId="0" borderId="6" xfId="0" applyFont="1" applyBorder="1" applyAlignment="1">
      <alignment horizontal="left" indent="2"/>
    </xf>
    <xf numFmtId="0" fontId="17" fillId="11" borderId="6" xfId="0" applyFont="1" applyFill="1" applyBorder="1" applyAlignment="1">
      <alignment horizontal="left" indent="1"/>
    </xf>
    <xf numFmtId="0" fontId="24" fillId="0" borderId="0" xfId="0" applyFont="1" applyAlignment="1">
      <alignment vertical="center"/>
    </xf>
    <xf numFmtId="44" fontId="0" fillId="0" borderId="35" xfId="1" applyFont="1" applyBorder="1"/>
    <xf numFmtId="10" fontId="13" fillId="11" borderId="7" xfId="2" applyNumberFormat="1" applyFont="1" applyFill="1" applyBorder="1"/>
    <xf numFmtId="10" fontId="13" fillId="11" borderId="10" xfId="2" applyNumberFormat="1" applyFont="1" applyFill="1" applyBorder="1"/>
    <xf numFmtId="164" fontId="13" fillId="11" borderId="7" xfId="1" applyNumberFormat="1" applyFont="1" applyFill="1" applyBorder="1"/>
    <xf numFmtId="164" fontId="22" fillId="11" borderId="7" xfId="1" applyNumberFormat="1" applyFont="1" applyFill="1" applyBorder="1"/>
    <xf numFmtId="0" fontId="12" fillId="11" borderId="6" xfId="0" applyFont="1" applyFill="1" applyBorder="1" applyAlignment="1">
      <alignment horizontal="left" indent="2"/>
    </xf>
    <xf numFmtId="0" fontId="20" fillId="12" borderId="6" xfId="0" applyFont="1" applyFill="1" applyBorder="1" applyAlignment="1">
      <alignment horizontal="left" indent="3"/>
    </xf>
    <xf numFmtId="0" fontId="16" fillId="0" borderId="6" xfId="0" applyFont="1" applyBorder="1" applyAlignment="1">
      <alignment horizontal="left" indent="4"/>
    </xf>
    <xf numFmtId="10" fontId="13" fillId="11" borderId="7" xfId="3" applyNumberFormat="1" applyFill="1" applyBorder="1"/>
    <xf numFmtId="10" fontId="13" fillId="11" borderId="10" xfId="3" applyNumberFormat="1" applyFill="1" applyBorder="1"/>
    <xf numFmtId="0" fontId="16" fillId="14" borderId="6" xfId="0" applyFont="1" applyFill="1" applyBorder="1" applyAlignment="1">
      <alignment horizontal="left" indent="4"/>
    </xf>
    <xf numFmtId="164" fontId="14" fillId="14" borderId="7" xfId="1" applyNumberFormat="1" applyFont="1" applyFill="1" applyBorder="1"/>
    <xf numFmtId="0" fontId="16" fillId="0" borderId="6" xfId="0" applyFont="1" applyFill="1" applyBorder="1" applyAlignment="1">
      <alignment horizontal="left" indent="4"/>
    </xf>
    <xf numFmtId="164" fontId="14" fillId="0" borderId="7" xfId="1" applyNumberFormat="1" applyFont="1" applyFill="1" applyBorder="1"/>
    <xf numFmtId="164" fontId="1" fillId="0" borderId="0" xfId="0" applyNumberFormat="1" applyFont="1" applyBorder="1"/>
    <xf numFmtId="0" fontId="4" fillId="0" borderId="0" xfId="0" applyFont="1" applyFill="1" applyBorder="1" applyAlignment="1">
      <alignment horizontal="left" vertical="top"/>
    </xf>
    <xf numFmtId="164" fontId="4" fillId="0" borderId="0" xfId="0" applyNumberFormat="1" applyFont="1" applyFill="1" applyBorder="1" applyAlignment="1">
      <alignment horizontal="left" vertical="top"/>
    </xf>
    <xf numFmtId="0" fontId="3" fillId="0" borderId="3" xfId="0" applyFont="1" applyFill="1" applyBorder="1" applyAlignment="1">
      <alignment horizontal="left" vertical="top"/>
    </xf>
    <xf numFmtId="0" fontId="1" fillId="0" borderId="44" xfId="0" applyFont="1" applyBorder="1" applyAlignment="1">
      <alignment horizontal="left" vertical="top"/>
    </xf>
    <xf numFmtId="0" fontId="1" fillId="0" borderId="4" xfId="0" applyNumberFormat="1" applyFont="1" applyFill="1" applyBorder="1" applyAlignment="1">
      <alignment horizontal="left"/>
    </xf>
    <xf numFmtId="0" fontId="4" fillId="0" borderId="0" xfId="0" applyNumberFormat="1" applyFont="1" applyFill="1" applyBorder="1" applyAlignment="1">
      <alignment horizontal="left" vertical="top"/>
    </xf>
    <xf numFmtId="0" fontId="4" fillId="0" borderId="0" xfId="0" applyFont="1" applyFill="1" applyBorder="1"/>
    <xf numFmtId="0" fontId="1" fillId="0" borderId="8" xfId="0" applyFont="1" applyBorder="1" applyAlignment="1">
      <alignment horizontal="left" vertical="top"/>
    </xf>
    <xf numFmtId="0" fontId="1" fillId="0" borderId="20" xfId="0" applyFont="1" applyBorder="1" applyAlignment="1">
      <alignment horizontal="left" vertical="top"/>
    </xf>
    <xf numFmtId="0" fontId="1" fillId="0" borderId="8" xfId="0" applyFont="1" applyFill="1" applyBorder="1" applyAlignment="1">
      <alignment horizontal="left" vertical="top"/>
    </xf>
    <xf numFmtId="0" fontId="1" fillId="0" borderId="9" xfId="0" applyNumberFormat="1" applyFont="1" applyFill="1" applyBorder="1" applyAlignment="1">
      <alignment horizontal="left"/>
    </xf>
    <xf numFmtId="0" fontId="3" fillId="0" borderId="0" xfId="0" applyFont="1" applyBorder="1" applyAlignment="1">
      <alignment horizontal="left"/>
    </xf>
    <xf numFmtId="0" fontId="1" fillId="0" borderId="8" xfId="0" applyFont="1" applyBorder="1" applyAlignment="1">
      <alignment horizontal="left"/>
    </xf>
    <xf numFmtId="0" fontId="1" fillId="16" borderId="5" xfId="1" applyNumberFormat="1" applyFont="1" applyFill="1" applyBorder="1" applyAlignment="1">
      <alignment horizontal="right" vertical="top"/>
    </xf>
    <xf numFmtId="0" fontId="1" fillId="16" borderId="10" xfId="1" applyNumberFormat="1" applyFont="1" applyFill="1" applyBorder="1" applyAlignment="1">
      <alignment horizontal="right" vertical="top"/>
    </xf>
    <xf numFmtId="0" fontId="3" fillId="16" borderId="4" xfId="0" applyFont="1" applyFill="1" applyBorder="1" applyAlignment="1">
      <alignment horizontal="right" vertical="top"/>
    </xf>
    <xf numFmtId="0" fontId="1" fillId="16" borderId="9" xfId="0" applyFont="1" applyFill="1" applyBorder="1" applyAlignment="1">
      <alignment horizontal="right" vertical="top"/>
    </xf>
    <xf numFmtId="0" fontId="1" fillId="16" borderId="4" xfId="0" applyNumberFormat="1" applyFont="1" applyFill="1" applyBorder="1" applyAlignment="1">
      <alignment horizontal="right"/>
    </xf>
    <xf numFmtId="0" fontId="1" fillId="16" borderId="9" xfId="0" applyNumberFormat="1" applyFont="1" applyFill="1" applyBorder="1" applyAlignment="1">
      <alignment horizontal="right"/>
    </xf>
    <xf numFmtId="0" fontId="15" fillId="0" borderId="53" xfId="0" applyFont="1" applyBorder="1" applyAlignment="1">
      <alignment horizontal="center"/>
    </xf>
    <xf numFmtId="0" fontId="1" fillId="16" borderId="55" xfId="0" applyFont="1" applyFill="1" applyBorder="1" applyAlignment="1">
      <alignment horizontal="center"/>
    </xf>
    <xf numFmtId="0" fontId="1" fillId="17" borderId="54" xfId="0" applyFont="1" applyFill="1" applyBorder="1" applyAlignment="1">
      <alignment horizontal="center"/>
    </xf>
    <xf numFmtId="0" fontId="1" fillId="0" borderId="0" xfId="0" applyFont="1" applyBorder="1" applyAlignment="1">
      <alignment horizontal="left" vertical="top" wrapText="1"/>
    </xf>
    <xf numFmtId="0" fontId="1" fillId="0" borderId="9" xfId="0" applyFont="1" applyBorder="1" applyAlignment="1">
      <alignment horizontal="left"/>
    </xf>
    <xf numFmtId="0" fontId="1" fillId="0" borderId="6" xfId="0" applyFont="1" applyBorder="1" applyAlignment="1">
      <alignment horizontal="left" vertical="top"/>
    </xf>
    <xf numFmtId="0" fontId="1" fillId="0" borderId="6" xfId="0" applyFont="1" applyBorder="1" applyAlignment="1">
      <alignment horizontal="left" vertical="top"/>
    </xf>
    <xf numFmtId="0" fontId="1" fillId="4" borderId="6" xfId="0" applyFont="1" applyFill="1" applyBorder="1" applyAlignment="1">
      <alignment horizontal="left" vertical="top"/>
    </xf>
    <xf numFmtId="0" fontId="1" fillId="0" borderId="8" xfId="0" applyFont="1" applyBorder="1" applyAlignment="1">
      <alignment vertical="top"/>
    </xf>
    <xf numFmtId="0" fontId="1" fillId="4" borderId="11" xfId="0" applyFont="1" applyFill="1" applyBorder="1" applyAlignment="1">
      <alignment horizontal="left" vertical="top"/>
    </xf>
    <xf numFmtId="164" fontId="4" fillId="16" borderId="7" xfId="1" applyNumberFormat="1" applyFont="1" applyFill="1" applyBorder="1" applyAlignment="1">
      <alignment vertical="top"/>
    </xf>
    <xf numFmtId="164" fontId="4" fillId="16" borderId="10" xfId="1" applyNumberFormat="1" applyFont="1" applyFill="1" applyBorder="1" applyAlignment="1">
      <alignment horizontal="left" vertical="top"/>
    </xf>
    <xf numFmtId="164" fontId="1" fillId="17" borderId="7" xfId="0" applyNumberFormat="1" applyFont="1" applyFill="1" applyBorder="1" applyAlignment="1">
      <alignment vertical="top"/>
    </xf>
    <xf numFmtId="164" fontId="1" fillId="17" borderId="10" xfId="0" applyNumberFormat="1" applyFont="1" applyFill="1" applyBorder="1" applyAlignment="1">
      <alignment vertical="top"/>
    </xf>
    <xf numFmtId="14" fontId="3" fillId="0" borderId="29" xfId="0" applyNumberFormat="1" applyFont="1" applyFill="1" applyBorder="1" applyAlignment="1">
      <alignment horizontal="center" vertical="center" wrapText="1"/>
    </xf>
    <xf numFmtId="14" fontId="3" fillId="0" borderId="35" xfId="0" applyNumberFormat="1"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3"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5"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14" fontId="2" fillId="7" borderId="8" xfId="0" applyNumberFormat="1" applyFont="1" applyFill="1" applyBorder="1" applyAlignment="1">
      <alignment horizontal="center" vertical="center" wrapText="1"/>
    </xf>
    <xf numFmtId="14" fontId="2" fillId="7" borderId="9" xfId="0" applyNumberFormat="1" applyFont="1" applyFill="1" applyBorder="1" applyAlignment="1">
      <alignment horizontal="center" vertical="center"/>
    </xf>
    <xf numFmtId="14" fontId="2" fillId="7" borderId="9" xfId="0" applyNumberFormat="1" applyFont="1" applyFill="1" applyBorder="1" applyAlignment="1">
      <alignment horizontal="center" vertical="center" wrapText="1"/>
    </xf>
    <xf numFmtId="14" fontId="2" fillId="7" borderId="20" xfId="0" applyNumberFormat="1" applyFont="1" applyFill="1" applyBorder="1" applyAlignment="1">
      <alignment horizontal="center" vertical="center" wrapText="1"/>
    </xf>
    <xf numFmtId="14" fontId="2" fillId="7" borderId="16" xfId="0" applyNumberFormat="1" applyFont="1" applyFill="1" applyBorder="1" applyAlignment="1">
      <alignment horizontal="center" vertical="center" wrapText="1"/>
    </xf>
    <xf numFmtId="14" fontId="2" fillId="7" borderId="34"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41" xfId="0" applyFont="1" applyFill="1" applyBorder="1" applyAlignment="1">
      <alignment horizontal="center" vertical="center"/>
    </xf>
    <xf numFmtId="0" fontId="12" fillId="7" borderId="2" xfId="0" applyFont="1" applyFill="1" applyBorder="1" applyAlignment="1">
      <alignment horizontal="left"/>
    </xf>
    <xf numFmtId="0" fontId="12" fillId="7" borderId="15" xfId="0" applyFont="1" applyFill="1" applyBorder="1" applyAlignment="1">
      <alignment horizontal="left"/>
    </xf>
    <xf numFmtId="0" fontId="17" fillId="2" borderId="38" xfId="0" applyFont="1" applyFill="1" applyBorder="1" applyAlignment="1">
      <alignment horizontal="left"/>
    </xf>
    <xf numFmtId="0" fontId="17" fillId="2" borderId="21" xfId="0" applyFont="1" applyFill="1" applyBorder="1" applyAlignment="1">
      <alignment horizontal="left"/>
    </xf>
    <xf numFmtId="0" fontId="6" fillId="10" borderId="29" xfId="0" applyFont="1" applyFill="1" applyBorder="1" applyAlignment="1">
      <alignment horizontal="left"/>
    </xf>
    <xf numFmtId="0" fontId="6" fillId="10" borderId="41" xfId="0" applyFont="1" applyFill="1" applyBorder="1" applyAlignment="1">
      <alignment horizontal="left"/>
    </xf>
    <xf numFmtId="0" fontId="6" fillId="10" borderId="44" xfId="0" applyFont="1" applyFill="1" applyBorder="1" applyAlignment="1">
      <alignment horizontal="left"/>
    </xf>
    <xf numFmtId="0" fontId="6" fillId="10" borderId="45" xfId="0" applyFont="1" applyFill="1" applyBorder="1" applyAlignment="1">
      <alignment horizontal="left"/>
    </xf>
    <xf numFmtId="0" fontId="17" fillId="2" borderId="17" xfId="0" applyFont="1" applyFill="1" applyBorder="1" applyAlignment="1">
      <alignment horizontal="left"/>
    </xf>
    <xf numFmtId="0" fontId="17" fillId="2" borderId="19" xfId="0" applyFont="1" applyFill="1" applyBorder="1" applyAlignment="1">
      <alignment horizontal="left"/>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0" borderId="57" xfId="0" applyFont="1" applyBorder="1" applyAlignment="1">
      <alignment horizontal="left" vertical="top" wrapText="1"/>
    </xf>
    <xf numFmtId="0" fontId="1" fillId="0" borderId="58" xfId="0" applyFont="1" applyBorder="1" applyAlignment="1">
      <alignment horizontal="left" vertical="top" wrapText="1"/>
    </xf>
    <xf numFmtId="0" fontId="1" fillId="0" borderId="60" xfId="0" applyFont="1" applyBorder="1" applyAlignment="1">
      <alignment horizontal="left" vertical="top" wrapText="1"/>
    </xf>
    <xf numFmtId="0" fontId="1" fillId="0" borderId="44" xfId="0" applyFont="1" applyBorder="1" applyAlignment="1">
      <alignment horizontal="left" vertical="top" wrapText="1"/>
    </xf>
    <xf numFmtId="0" fontId="1" fillId="0" borderId="59" xfId="0" applyFont="1" applyBorder="1" applyAlignment="1">
      <alignment horizontal="left" vertical="top" wrapText="1"/>
    </xf>
    <xf numFmtId="0" fontId="1" fillId="0" borderId="45" xfId="0" applyFont="1" applyBorder="1" applyAlignment="1">
      <alignment horizontal="left" vertical="top" wrapText="1"/>
    </xf>
    <xf numFmtId="164" fontId="4" fillId="16" borderId="56" xfId="1" applyNumberFormat="1" applyFont="1" applyFill="1" applyBorder="1" applyAlignment="1">
      <alignment horizontal="center" vertical="top"/>
    </xf>
    <xf numFmtId="164" fontId="4" fillId="16" borderId="13" xfId="1" applyNumberFormat="1" applyFont="1" applyFill="1" applyBorder="1" applyAlignment="1">
      <alignment horizontal="center" vertical="top"/>
    </xf>
    <xf numFmtId="0" fontId="1" fillId="0" borderId="9" xfId="0" applyFont="1" applyBorder="1" applyAlignment="1">
      <alignment horizontal="left" vertical="top"/>
    </xf>
    <xf numFmtId="0" fontId="4" fillId="0" borderId="0" xfId="0" applyFont="1" applyAlignment="1">
      <alignment horizontal="center" wrapText="1"/>
    </xf>
    <xf numFmtId="0" fontId="26" fillId="15" borderId="48" xfId="0" applyFont="1" applyFill="1" applyBorder="1" applyAlignment="1">
      <alignment horizontal="center"/>
    </xf>
    <xf numFmtId="0" fontId="26" fillId="15" borderId="49" xfId="0" applyFont="1" applyFill="1" applyBorder="1" applyAlignment="1">
      <alignment horizontal="center"/>
    </xf>
    <xf numFmtId="0" fontId="26" fillId="15" borderId="37" xfId="0" applyFont="1" applyFill="1" applyBorder="1" applyAlignment="1">
      <alignment horizontal="center"/>
    </xf>
    <xf numFmtId="0" fontId="27" fillId="4" borderId="48" xfId="0" applyFont="1" applyFill="1" applyBorder="1" applyAlignment="1">
      <alignment horizontal="center"/>
    </xf>
    <xf numFmtId="0" fontId="27" fillId="4" borderId="49" xfId="0" applyFont="1" applyFill="1" applyBorder="1" applyAlignment="1">
      <alignment horizontal="center"/>
    </xf>
    <xf numFmtId="0" fontId="27" fillId="4" borderId="37" xfId="0" applyFont="1" applyFill="1" applyBorder="1" applyAlignment="1">
      <alignment horizont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0" fillId="0" borderId="32" xfId="0" applyBorder="1" applyAlignment="1"/>
    <xf numFmtId="0" fontId="0" fillId="0" borderId="13" xfId="0" applyBorder="1" applyAlignment="1"/>
    <xf numFmtId="0" fontId="2" fillId="5" borderId="30"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8" fillId="8" borderId="30" xfId="0" applyFont="1" applyFill="1" applyBorder="1" applyAlignment="1">
      <alignment horizontal="center" vertical="center" wrapText="1"/>
    </xf>
    <xf numFmtId="0" fontId="8" fillId="8" borderId="50" xfId="0" applyFont="1" applyFill="1" applyBorder="1" applyAlignment="1">
      <alignment horizontal="center" vertical="center" wrapText="1"/>
    </xf>
    <xf numFmtId="0" fontId="8" fillId="8" borderId="39" xfId="0" applyFont="1" applyFill="1" applyBorder="1" applyAlignment="1">
      <alignment horizontal="center" vertical="center" wrapText="1"/>
    </xf>
    <xf numFmtId="0" fontId="8" fillId="8" borderId="51" xfId="0" applyFont="1" applyFill="1" applyBorder="1" applyAlignment="1">
      <alignment horizontal="center" vertical="center" wrapText="1"/>
    </xf>
    <xf numFmtId="0" fontId="8" fillId="8" borderId="25" xfId="0" applyFont="1" applyFill="1" applyBorder="1" applyAlignment="1">
      <alignment horizontal="center" vertical="center" wrapText="1"/>
    </xf>
    <xf numFmtId="0" fontId="8" fillId="8" borderId="31" xfId="0" applyFont="1" applyFill="1" applyBorder="1" applyAlignment="1">
      <alignment horizontal="center" vertical="center" wrapText="1"/>
    </xf>
    <xf numFmtId="0" fontId="8" fillId="8" borderId="52" xfId="0" applyFont="1" applyFill="1" applyBorder="1" applyAlignment="1">
      <alignment horizontal="center" vertical="center" wrapText="1"/>
    </xf>
    <xf numFmtId="0" fontId="8" fillId="8" borderId="40" xfId="0" applyFont="1" applyFill="1" applyBorder="1" applyAlignment="1">
      <alignment horizontal="center" vertical="center" wrapText="1"/>
    </xf>
    <xf numFmtId="0" fontId="1" fillId="4" borderId="2" xfId="0" applyFont="1" applyFill="1" applyBorder="1" applyAlignment="1">
      <alignment horizontal="left" vertical="top"/>
    </xf>
    <xf numFmtId="0" fontId="1" fillId="4" borderId="22" xfId="0" applyFont="1" applyFill="1" applyBorder="1" applyAlignment="1">
      <alignment horizontal="left" vertical="top"/>
    </xf>
    <xf numFmtId="0" fontId="1" fillId="4" borderId="21" xfId="0" applyFont="1" applyFill="1" applyBorder="1" applyAlignment="1">
      <alignment horizontal="left" vertical="top"/>
    </xf>
    <xf numFmtId="0" fontId="28" fillId="0" borderId="0" xfId="0" applyFont="1" applyBorder="1" applyAlignment="1">
      <alignment horizontal="left" vertical="top" wrapText="1"/>
    </xf>
    <xf numFmtId="0" fontId="27" fillId="4" borderId="3" xfId="0" applyFont="1" applyFill="1" applyBorder="1" applyAlignment="1">
      <alignment horizontal="center"/>
    </xf>
    <xf numFmtId="0" fontId="27" fillId="4" borderId="4" xfId="0" applyFont="1" applyFill="1" applyBorder="1" applyAlignment="1">
      <alignment horizontal="center"/>
    </xf>
    <xf numFmtId="0" fontId="27" fillId="4" borderId="5" xfId="0" applyFont="1" applyFill="1" applyBorder="1" applyAlignment="1">
      <alignment horizontal="center"/>
    </xf>
    <xf numFmtId="0" fontId="3" fillId="0" borderId="1" xfId="0" applyFont="1" applyBorder="1" applyAlignment="1">
      <alignment horizontal="left" vertical="top"/>
    </xf>
    <xf numFmtId="0" fontId="3" fillId="0" borderId="9" xfId="0" applyFont="1" applyBorder="1" applyAlignment="1">
      <alignment horizontal="left" vertical="top"/>
    </xf>
    <xf numFmtId="0" fontId="1" fillId="0" borderId="24" xfId="0" applyFont="1" applyBorder="1" applyAlignment="1">
      <alignment horizontal="left" vertical="top"/>
    </xf>
    <xf numFmtId="0" fontId="1" fillId="0" borderId="57" xfId="0" applyFont="1" applyFill="1" applyBorder="1" applyAlignment="1">
      <alignment horizontal="left" vertical="top" wrapText="1"/>
    </xf>
    <xf numFmtId="0" fontId="1" fillId="0" borderId="58" xfId="0" applyFont="1" applyFill="1" applyBorder="1" applyAlignment="1">
      <alignment horizontal="left" vertical="top" wrapText="1"/>
    </xf>
    <xf numFmtId="0" fontId="1" fillId="0" borderId="61" xfId="0" applyFont="1" applyFill="1" applyBorder="1" applyAlignment="1">
      <alignment horizontal="left" vertical="top" wrapText="1"/>
    </xf>
    <xf numFmtId="0" fontId="1" fillId="16" borderId="57" xfId="0" applyFont="1" applyFill="1" applyBorder="1" applyAlignment="1">
      <alignment horizontal="left" vertical="top" wrapText="1"/>
    </xf>
    <xf numFmtId="0" fontId="1" fillId="16" borderId="58" xfId="0" applyFont="1" applyFill="1" applyBorder="1" applyAlignment="1">
      <alignment horizontal="left" vertical="top" wrapText="1"/>
    </xf>
    <xf numFmtId="0" fontId="1" fillId="16" borderId="61" xfId="0" applyFont="1" applyFill="1" applyBorder="1" applyAlignment="1">
      <alignment horizontal="left" vertical="top" wrapText="1"/>
    </xf>
    <xf numFmtId="0" fontId="1" fillId="16" borderId="29" xfId="0" applyFont="1" applyFill="1" applyBorder="1" applyAlignment="1">
      <alignment horizontal="left" vertical="top" wrapText="1"/>
    </xf>
    <xf numFmtId="0" fontId="1" fillId="16" borderId="0" xfId="0" applyFont="1" applyFill="1" applyBorder="1" applyAlignment="1">
      <alignment horizontal="left" vertical="top" wrapText="1"/>
    </xf>
    <xf numFmtId="0" fontId="1" fillId="16" borderId="35" xfId="0" applyFont="1" applyFill="1" applyBorder="1" applyAlignment="1">
      <alignment horizontal="left" vertical="top" wrapText="1"/>
    </xf>
    <xf numFmtId="0" fontId="1" fillId="16" borderId="44" xfId="0" applyFont="1" applyFill="1" applyBorder="1" applyAlignment="1">
      <alignment horizontal="left" vertical="top" wrapText="1"/>
    </xf>
    <xf numFmtId="0" fontId="1" fillId="16" borderId="59" xfId="0" applyFont="1" applyFill="1" applyBorder="1" applyAlignment="1">
      <alignment horizontal="left" vertical="top" wrapText="1"/>
    </xf>
    <xf numFmtId="0" fontId="1" fillId="16" borderId="47" xfId="0" applyFont="1" applyFill="1" applyBorder="1" applyAlignment="1">
      <alignment horizontal="left" vertical="top" wrapText="1"/>
    </xf>
    <xf numFmtId="0" fontId="1" fillId="4" borderId="1" xfId="0" applyFont="1" applyFill="1" applyBorder="1" applyAlignment="1">
      <alignment horizontal="left" vertical="top"/>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5" borderId="36"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30" xfId="0" applyFont="1" applyFill="1" applyBorder="1" applyAlignment="1">
      <alignment horizontal="center"/>
    </xf>
    <xf numFmtId="0" fontId="2" fillId="5" borderId="28" xfId="0" applyFont="1" applyFill="1" applyBorder="1" applyAlignment="1">
      <alignment horizontal="center"/>
    </xf>
    <xf numFmtId="0" fontId="2" fillId="5" borderId="31" xfId="0" applyFont="1" applyFill="1" applyBorder="1" applyAlignment="1">
      <alignment horizontal="center"/>
    </xf>
    <xf numFmtId="14" fontId="2" fillId="7" borderId="3" xfId="0" applyNumberFormat="1" applyFont="1" applyFill="1" applyBorder="1" applyAlignment="1">
      <alignment horizontal="center"/>
    </xf>
    <xf numFmtId="14" fontId="2" fillId="7" borderId="4" xfId="0" applyNumberFormat="1" applyFont="1" applyFill="1" applyBorder="1" applyAlignment="1">
      <alignment horizontal="center"/>
    </xf>
    <xf numFmtId="0" fontId="2" fillId="7" borderId="4" xfId="0" applyFont="1" applyFill="1" applyBorder="1" applyAlignment="1">
      <alignment horizontal="center"/>
    </xf>
    <xf numFmtId="0" fontId="2" fillId="7" borderId="5" xfId="0" applyFont="1" applyFill="1" applyBorder="1" applyAlignment="1">
      <alignment horizontal="center"/>
    </xf>
    <xf numFmtId="14" fontId="2" fillId="7" borderId="17" xfId="0" applyNumberFormat="1" applyFont="1" applyFill="1" applyBorder="1" applyAlignment="1">
      <alignment horizontal="center"/>
    </xf>
    <xf numFmtId="14" fontId="2" fillId="7" borderId="18" xfId="0" applyNumberFormat="1" applyFont="1" applyFill="1" applyBorder="1" applyAlignment="1">
      <alignment horizontal="center"/>
    </xf>
    <xf numFmtId="14" fontId="2" fillId="7" borderId="19" xfId="0" applyNumberFormat="1" applyFont="1" applyFill="1" applyBorder="1" applyAlignment="1">
      <alignment horizontal="center"/>
    </xf>
    <xf numFmtId="14" fontId="2" fillId="7" borderId="17" xfId="0" applyNumberFormat="1" applyFont="1" applyFill="1" applyBorder="1" applyAlignment="1">
      <alignment horizontal="center" wrapText="1"/>
    </xf>
    <xf numFmtId="14" fontId="2" fillId="7" borderId="18" xfId="0" applyNumberFormat="1" applyFont="1" applyFill="1" applyBorder="1" applyAlignment="1">
      <alignment horizontal="center" wrapText="1"/>
    </xf>
    <xf numFmtId="0" fontId="2" fillId="7" borderId="1"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8" fillId="0" borderId="38" xfId="0" applyFont="1" applyFill="1" applyBorder="1" applyAlignment="1">
      <alignment horizontal="center" wrapText="1"/>
    </xf>
    <xf numFmtId="0" fontId="8" fillId="0" borderId="22" xfId="0" applyFont="1" applyFill="1" applyBorder="1" applyAlignment="1">
      <alignment horizontal="center" wrapText="1"/>
    </xf>
    <xf numFmtId="0" fontId="8" fillId="0" borderId="15" xfId="0" applyFont="1" applyFill="1" applyBorder="1" applyAlignment="1">
      <alignment horizontal="center" wrapText="1"/>
    </xf>
    <xf numFmtId="0" fontId="8" fillId="3" borderId="2" xfId="0" applyFont="1" applyFill="1" applyBorder="1" applyAlignment="1">
      <alignment horizontal="center" wrapText="1"/>
    </xf>
    <xf numFmtId="0" fontId="8" fillId="3" borderId="22" xfId="0" applyFont="1" applyFill="1" applyBorder="1" applyAlignment="1">
      <alignment horizontal="center" wrapText="1"/>
    </xf>
    <xf numFmtId="0" fontId="4" fillId="0" borderId="42" xfId="0" applyFont="1" applyBorder="1" applyAlignment="1">
      <alignment horizontal="center" vertical="top" wrapText="1"/>
    </xf>
    <xf numFmtId="0" fontId="4" fillId="0" borderId="16" xfId="0" applyFont="1" applyBorder="1" applyAlignment="1">
      <alignment horizontal="center" vertical="top" wrapText="1"/>
    </xf>
    <xf numFmtId="0" fontId="4" fillId="0" borderId="20" xfId="0" applyFont="1" applyBorder="1" applyAlignment="1">
      <alignment horizontal="center" vertical="top" wrapText="1"/>
    </xf>
    <xf numFmtId="0" fontId="8" fillId="3" borderId="20" xfId="0" applyFont="1" applyFill="1" applyBorder="1" applyAlignment="1">
      <alignment horizontal="center" vertical="top" wrapText="1"/>
    </xf>
    <xf numFmtId="0" fontId="8" fillId="3" borderId="16" xfId="0" applyFont="1" applyFill="1" applyBorder="1" applyAlignment="1">
      <alignment horizontal="center" vertical="top" wrapText="1"/>
    </xf>
    <xf numFmtId="0" fontId="8" fillId="3" borderId="34" xfId="0" applyFont="1" applyFill="1" applyBorder="1" applyAlignment="1">
      <alignment horizontal="center" vertical="top" wrapText="1"/>
    </xf>
    <xf numFmtId="14" fontId="2" fillId="4" borderId="38" xfId="0" applyNumberFormat="1" applyFont="1" applyFill="1" applyBorder="1" applyAlignment="1">
      <alignment horizontal="center"/>
    </xf>
    <xf numFmtId="14" fontId="2" fillId="4" borderId="22" xfId="0" applyNumberFormat="1" applyFont="1" applyFill="1" applyBorder="1" applyAlignment="1">
      <alignment horizontal="center"/>
    </xf>
    <xf numFmtId="14" fontId="2" fillId="4" borderId="15" xfId="0" applyNumberFormat="1" applyFont="1" applyFill="1" applyBorder="1" applyAlignment="1">
      <alignment horizontal="center"/>
    </xf>
    <xf numFmtId="0" fontId="8" fillId="3" borderId="2" xfId="0" applyFont="1" applyFill="1" applyBorder="1" applyAlignment="1">
      <alignment horizontal="center"/>
    </xf>
    <xf numFmtId="0" fontId="8" fillId="3" borderId="22" xfId="0" applyFont="1" applyFill="1" applyBorder="1" applyAlignment="1">
      <alignment horizontal="center"/>
    </xf>
    <xf numFmtId="0" fontId="8" fillId="3" borderId="21" xfId="0" applyFont="1" applyFill="1" applyBorder="1" applyAlignment="1">
      <alignment horizontal="center"/>
    </xf>
    <xf numFmtId="0" fontId="8" fillId="0" borderId="38" xfId="0" applyFont="1" applyFill="1" applyBorder="1" applyAlignment="1">
      <alignment horizontal="center"/>
    </xf>
    <xf numFmtId="0" fontId="8" fillId="0" borderId="22" xfId="0" applyFont="1" applyFill="1" applyBorder="1" applyAlignment="1">
      <alignment horizontal="center"/>
    </xf>
    <xf numFmtId="0" fontId="8" fillId="0" borderId="15" xfId="0" applyFont="1" applyFill="1" applyBorder="1" applyAlignment="1">
      <alignment horizontal="center"/>
    </xf>
    <xf numFmtId="0" fontId="8" fillId="3" borderId="21" xfId="0" applyFont="1" applyFill="1" applyBorder="1" applyAlignment="1">
      <alignment horizontal="center" wrapText="1"/>
    </xf>
    <xf numFmtId="0" fontId="1" fillId="0" borderId="29" xfId="0" applyFont="1" applyBorder="1" applyAlignment="1">
      <alignment horizontal="center" wrapText="1"/>
    </xf>
    <xf numFmtId="0" fontId="1" fillId="0" borderId="35" xfId="0" applyFont="1" applyBorder="1" applyAlignment="1">
      <alignment horizontal="center" wrapText="1"/>
    </xf>
    <xf numFmtId="0" fontId="4" fillId="0" borderId="42" xfId="0" applyFont="1" applyFill="1" applyBorder="1" applyAlignment="1">
      <alignment horizontal="center" vertical="top" wrapText="1"/>
    </xf>
    <xf numFmtId="0" fontId="4" fillId="0" borderId="16" xfId="0" applyFont="1" applyFill="1" applyBorder="1" applyAlignment="1">
      <alignment horizontal="center" vertical="top" wrapText="1"/>
    </xf>
    <xf numFmtId="0" fontId="8" fillId="3" borderId="33" xfId="0" applyFont="1" applyFill="1" applyBorder="1" applyAlignment="1">
      <alignment horizontal="center" vertical="top" wrapText="1"/>
    </xf>
    <xf numFmtId="0" fontId="1" fillId="0" borderId="24" xfId="0" applyFont="1" applyBorder="1" applyAlignment="1">
      <alignment horizontal="center" wrapText="1"/>
    </xf>
    <xf numFmtId="0" fontId="1" fillId="0" borderId="14" xfId="0" applyFont="1" applyBorder="1" applyAlignment="1">
      <alignment horizontal="center" wrapText="1"/>
    </xf>
    <xf numFmtId="0" fontId="25" fillId="13" borderId="30" xfId="0" applyFont="1" applyFill="1" applyBorder="1" applyAlignment="1">
      <alignment horizontal="center" vertical="center" wrapText="1"/>
    </xf>
    <xf numFmtId="0" fontId="25" fillId="13" borderId="31" xfId="0" applyFont="1" applyFill="1" applyBorder="1" applyAlignment="1">
      <alignment horizontal="center" vertical="center" wrapText="1"/>
    </xf>
    <xf numFmtId="0" fontId="25" fillId="13" borderId="46" xfId="0" applyFont="1" applyFill="1" applyBorder="1" applyAlignment="1">
      <alignment horizontal="center" vertical="center" wrapText="1"/>
    </xf>
    <xf numFmtId="0" fontId="25" fillId="13" borderId="47" xfId="0" applyFont="1" applyFill="1" applyBorder="1" applyAlignment="1">
      <alignment horizontal="center" vertical="center" wrapText="1"/>
    </xf>
    <xf numFmtId="0" fontId="17" fillId="2" borderId="38" xfId="0" applyFont="1" applyFill="1" applyBorder="1" applyAlignment="1">
      <alignment horizontal="left" wrapText="1"/>
    </xf>
    <xf numFmtId="0" fontId="17" fillId="2" borderId="21" xfId="0" applyFont="1" applyFill="1" applyBorder="1" applyAlignment="1">
      <alignment horizontal="left" wrapText="1"/>
    </xf>
    <xf numFmtId="0" fontId="25" fillId="13" borderId="30" xfId="0" applyFont="1" applyFill="1" applyBorder="1" applyAlignment="1">
      <alignment horizontal="center" vertical="center"/>
    </xf>
    <xf numFmtId="0" fontId="25" fillId="13" borderId="31" xfId="0" applyFont="1" applyFill="1" applyBorder="1" applyAlignment="1">
      <alignment horizontal="center" vertical="center"/>
    </xf>
    <xf numFmtId="0" fontId="25" fillId="13" borderId="46" xfId="0" applyFont="1" applyFill="1" applyBorder="1" applyAlignment="1">
      <alignment horizontal="center" vertical="center"/>
    </xf>
    <xf numFmtId="0" fontId="25" fillId="13" borderId="47" xfId="0" applyFont="1" applyFill="1" applyBorder="1" applyAlignment="1">
      <alignment horizontal="center" vertical="center"/>
    </xf>
    <xf numFmtId="0" fontId="17" fillId="7" borderId="2" xfId="0" applyFont="1" applyFill="1" applyBorder="1" applyAlignment="1">
      <alignment horizontal="left"/>
    </xf>
    <xf numFmtId="0" fontId="17" fillId="7" borderId="15" xfId="0" applyFont="1" applyFill="1" applyBorder="1" applyAlignment="1">
      <alignment horizontal="left"/>
    </xf>
    <xf numFmtId="0" fontId="26" fillId="15" borderId="17" xfId="0" applyFont="1" applyFill="1" applyBorder="1" applyAlignment="1">
      <alignment horizontal="center" vertical="center" wrapText="1"/>
    </xf>
    <xf numFmtId="0" fontId="26" fillId="15" borderId="18" xfId="0" applyFont="1" applyFill="1" applyBorder="1" applyAlignment="1">
      <alignment horizontal="center" vertical="center" wrapText="1"/>
    </xf>
    <xf numFmtId="0" fontId="26" fillId="15" borderId="19"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5" borderId="1" xfId="0" applyFont="1" applyFill="1" applyBorder="1" applyAlignment="1">
      <alignment horizontal="left"/>
    </xf>
    <xf numFmtId="0" fontId="2" fillId="5" borderId="7" xfId="0" applyFont="1" applyFill="1" applyBorder="1" applyAlignment="1">
      <alignment horizontal="left"/>
    </xf>
    <xf numFmtId="14" fontId="2" fillId="7" borderId="62" xfId="0" applyNumberFormat="1" applyFont="1" applyFill="1" applyBorder="1" applyAlignment="1">
      <alignment horizontal="center"/>
    </xf>
    <xf numFmtId="14" fontId="2" fillId="7" borderId="62" xfId="0" applyNumberFormat="1" applyFont="1" applyFill="1" applyBorder="1" applyAlignment="1">
      <alignment horizontal="center" wrapText="1"/>
    </xf>
    <xf numFmtId="14" fontId="2" fillId="7" borderId="56" xfId="0" applyNumberFormat="1" applyFont="1" applyFill="1" applyBorder="1" applyAlignment="1">
      <alignment horizont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8" fillId="3" borderId="4" xfId="0" applyFont="1" applyFill="1" applyBorder="1" applyAlignment="1">
      <alignment horizontal="center"/>
    </xf>
    <xf numFmtId="0" fontId="8" fillId="3" borderId="5" xfId="0" applyFont="1" applyFill="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3" borderId="4" xfId="0" applyFont="1" applyFill="1" applyBorder="1" applyAlignment="1">
      <alignment horizontal="center" wrapText="1"/>
    </xf>
    <xf numFmtId="0" fontId="8" fillId="3" borderId="5" xfId="0" applyFont="1" applyFill="1" applyBorder="1" applyAlignment="1">
      <alignment horizontal="center" wrapText="1"/>
    </xf>
    <xf numFmtId="0" fontId="1" fillId="0" borderId="17" xfId="0" applyFont="1" applyBorder="1" applyAlignment="1">
      <alignment horizontal="center"/>
    </xf>
    <xf numFmtId="0" fontId="1" fillId="0" borderId="18" xfId="0" applyFont="1" applyBorder="1" applyAlignment="1">
      <alignment horizontal="center"/>
    </xf>
    <xf numFmtId="0" fontId="1" fillId="0" borderId="43" xfId="0" applyFont="1" applyBorder="1" applyAlignment="1">
      <alignment horizont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0" borderId="9" xfId="0" applyFont="1" applyBorder="1" applyAlignment="1">
      <alignment horizontal="center" vertical="center" wrapText="1"/>
    </xf>
    <xf numFmtId="0" fontId="2" fillId="2" borderId="11" xfId="0" applyFont="1" applyFill="1" applyBorder="1" applyAlignment="1">
      <alignment horizontal="center" vertical="center"/>
    </xf>
    <xf numFmtId="0" fontId="2" fillId="2" borderId="62" xfId="0" applyFont="1" applyFill="1" applyBorder="1" applyAlignment="1">
      <alignment horizontal="center" vertical="center"/>
    </xf>
    <xf numFmtId="0" fontId="8" fillId="0" borderId="63" xfId="0" applyFont="1" applyBorder="1" applyAlignment="1">
      <alignment horizontal="center" vertical="center" wrapText="1"/>
    </xf>
    <xf numFmtId="0" fontId="8" fillId="0" borderId="64" xfId="0" applyFont="1" applyBorder="1" applyAlignment="1">
      <alignment horizontal="center" vertical="center" wrapText="1"/>
    </xf>
    <xf numFmtId="0" fontId="8" fillId="3" borderId="64"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1" fillId="0" borderId="0" xfId="0" applyFont="1" applyAlignment="1">
      <alignment horizontal="left"/>
    </xf>
    <xf numFmtId="0" fontId="1" fillId="18" borderId="3" xfId="0" applyFont="1" applyFill="1" applyBorder="1" applyAlignment="1">
      <alignment horizontal="left" vertical="center"/>
    </xf>
    <xf numFmtId="0" fontId="1" fillId="18" borderId="5" xfId="0" applyFont="1" applyFill="1" applyBorder="1" applyAlignment="1">
      <alignment vertical="center"/>
    </xf>
    <xf numFmtId="0" fontId="1" fillId="18" borderId="12" xfId="0" applyFont="1" applyFill="1" applyBorder="1" applyAlignment="1">
      <alignment horizontal="left" vertical="center"/>
    </xf>
    <xf numFmtId="164" fontId="1" fillId="18" borderId="66" xfId="0" applyNumberFormat="1" applyFont="1" applyFill="1" applyBorder="1" applyAlignment="1">
      <alignment horizontal="left" vertical="center"/>
    </xf>
    <xf numFmtId="0" fontId="1" fillId="18" borderId="66" xfId="0" applyFont="1" applyFill="1" applyBorder="1" applyAlignment="1">
      <alignment horizontal="left" vertical="center"/>
    </xf>
    <xf numFmtId="164" fontId="1" fillId="18" borderId="13" xfId="0" applyNumberFormat="1" applyFont="1" applyFill="1" applyBorder="1" applyAlignment="1">
      <alignment horizontal="left" vertical="center"/>
    </xf>
    <xf numFmtId="0" fontId="1" fillId="0" borderId="6" xfId="0" applyFont="1" applyBorder="1" applyAlignment="1">
      <alignment horizontal="left" vertical="center"/>
    </xf>
    <xf numFmtId="0" fontId="6" fillId="0" borderId="7" xfId="0" applyFont="1" applyBorder="1" applyAlignment="1">
      <alignment horizontal="left" vertical="center"/>
    </xf>
    <xf numFmtId="164" fontId="1" fillId="0" borderId="1" xfId="1" applyNumberFormat="1" applyFont="1" applyBorder="1" applyAlignment="1">
      <alignment horizontal="center" vertical="center"/>
    </xf>
    <xf numFmtId="0" fontId="1" fillId="0" borderId="1" xfId="0" applyFont="1" applyBorder="1" applyAlignment="1">
      <alignment horizontal="left" vertical="center"/>
    </xf>
    <xf numFmtId="164" fontId="1" fillId="0" borderId="1" xfId="0" applyNumberFormat="1" applyFont="1" applyBorder="1" applyAlignment="1">
      <alignment horizontal="left" vertical="center"/>
    </xf>
    <xf numFmtId="164" fontId="1" fillId="0" borderId="1" xfId="1" applyNumberFormat="1" applyFont="1" applyBorder="1" applyAlignment="1">
      <alignment horizontal="left" vertical="center"/>
    </xf>
    <xf numFmtId="164" fontId="1" fillId="0" borderId="7" xfId="1" applyNumberFormat="1" applyFont="1" applyBorder="1" applyAlignment="1">
      <alignment horizontal="left" vertical="center"/>
    </xf>
    <xf numFmtId="0" fontId="1" fillId="18" borderId="6" xfId="0" applyFont="1" applyFill="1" applyBorder="1" applyAlignment="1">
      <alignment horizontal="left" vertical="center"/>
    </xf>
    <xf numFmtId="0" fontId="1" fillId="18" borderId="7" xfId="0" applyFont="1" applyFill="1" applyBorder="1" applyAlignment="1">
      <alignment horizontal="left" vertical="center"/>
    </xf>
    <xf numFmtId="164" fontId="1" fillId="18" borderId="1" xfId="0" applyNumberFormat="1" applyFont="1" applyFill="1" applyBorder="1" applyAlignment="1">
      <alignment horizontal="left" vertical="center"/>
    </xf>
    <xf numFmtId="0" fontId="1" fillId="18" borderId="1" xfId="0" applyFont="1" applyFill="1" applyBorder="1" applyAlignment="1">
      <alignment horizontal="left" vertical="center"/>
    </xf>
    <xf numFmtId="164" fontId="1" fillId="18" borderId="7" xfId="0" applyNumberFormat="1" applyFont="1" applyFill="1" applyBorder="1" applyAlignment="1">
      <alignment horizontal="left" vertical="center"/>
    </xf>
    <xf numFmtId="164" fontId="1" fillId="0" borderId="1" xfId="1" applyNumberFormat="1" applyFont="1" applyBorder="1" applyAlignment="1">
      <alignment vertical="center"/>
    </xf>
    <xf numFmtId="0" fontId="4" fillId="8" borderId="8" xfId="0" applyFont="1" applyFill="1" applyBorder="1" applyAlignment="1">
      <alignment horizontal="left" vertical="center"/>
    </xf>
    <xf numFmtId="164" fontId="4" fillId="8" borderId="9" xfId="0" applyNumberFormat="1" applyFont="1" applyFill="1" applyBorder="1" applyAlignment="1">
      <alignment vertical="center"/>
    </xf>
    <xf numFmtId="0" fontId="4" fillId="8" borderId="9" xfId="0" applyFont="1" applyFill="1" applyBorder="1" applyAlignment="1">
      <alignment horizontal="left" vertical="center"/>
    </xf>
    <xf numFmtId="164" fontId="4" fillId="8" borderId="10" xfId="0" applyNumberFormat="1" applyFont="1" applyFill="1" applyBorder="1" applyAlignment="1">
      <alignment vertical="center"/>
    </xf>
    <xf numFmtId="0" fontId="4" fillId="0" borderId="0" xfId="0" applyFont="1" applyAlignment="1">
      <alignment horizontal="left" vertical="top"/>
    </xf>
    <xf numFmtId="0" fontId="4" fillId="0" borderId="0" xfId="0" applyFont="1" applyAlignment="1">
      <alignment vertical="top"/>
    </xf>
    <xf numFmtId="164" fontId="4" fillId="0" borderId="0" xfId="0" applyNumberFormat="1" applyFont="1" applyAlignment="1">
      <alignment vertical="top"/>
    </xf>
  </cellXfs>
  <cellStyles count="4">
    <cellStyle name="Accent5" xfId="3" builtinId="45" customBuiltin="1"/>
    <cellStyle name="Currency" xfId="1" builtinId="4"/>
    <cellStyle name="Normal" xfId="0" builtinId="0"/>
    <cellStyle name="Percent" xfId="2" builtinId="5"/>
  </cellStyles>
  <dxfs count="0"/>
  <tableStyles count="0" defaultTableStyle="TableStyleMedium2" defaultPivotStyle="PivotStyleLight16"/>
  <colors>
    <mruColors>
      <color rgb="FFF0F7FE"/>
      <color rgb="FFDBEBFD"/>
      <color rgb="FFE6EF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Amit Upadhyay" id="{EBFAADC7-AE7A-440D-B7AC-E81746E79A0F}" userId="S::aupadhyay@guidehouse.com::dc247e83-99d6-4621-9099-4533998f1e9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5" dT="2021-10-26T21:35:38.60" personId="{EBFAADC7-AE7A-440D-B7AC-E81746E79A0F}" id="{11D4FFA4-D7DA-4B06-ABF4-4406F199F3FE}">
    <text>Combine</text>
  </threadedComment>
  <threadedComment ref="J5" dT="2021-10-26T21:35:49.77" personId="{EBFAADC7-AE7A-440D-B7AC-E81746E79A0F}" id="{863C1686-B9D0-4BCD-80A5-619F35F5BB5A}">
    <text>Combine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AAA2B-E545-463D-9510-A28728EAF8E5}">
  <sheetPr>
    <tabColor theme="9"/>
  </sheetPr>
  <dimension ref="B2:P35"/>
  <sheetViews>
    <sheetView zoomScale="110" zoomScaleNormal="110" workbookViewId="0">
      <selection activeCell="E22" sqref="E22"/>
    </sheetView>
  </sheetViews>
  <sheetFormatPr defaultColWidth="8.88671875" defaultRowHeight="13.2" x14ac:dyDescent="0.25"/>
  <cols>
    <col min="1" max="2" width="8.88671875" style="1"/>
    <col min="3" max="3" width="67" style="1" bestFit="1" customWidth="1"/>
    <col min="4" max="4" width="4" style="1" customWidth="1"/>
    <col min="5" max="5" width="22.5546875" style="1" customWidth="1"/>
    <col min="6" max="6" width="4" style="1" hidden="1" customWidth="1"/>
    <col min="7" max="7" width="12.6640625" style="1" hidden="1" customWidth="1"/>
    <col min="8" max="8" width="4" style="1" hidden="1" customWidth="1"/>
    <col min="9" max="9" width="12.6640625" style="1" hidden="1" customWidth="1"/>
    <col min="10" max="10" width="4" style="1" hidden="1" customWidth="1"/>
    <col min="11" max="11" width="12.6640625" style="1" hidden="1" customWidth="1"/>
    <col min="12" max="12" width="4" style="1" customWidth="1"/>
    <col min="13" max="13" width="12.6640625" style="1" customWidth="1"/>
    <col min="14" max="14" width="4" style="1" customWidth="1"/>
    <col min="15" max="15" width="12.6640625" style="1" customWidth="1"/>
    <col min="16" max="16" width="22.88671875" style="1" customWidth="1"/>
    <col min="17" max="17" width="26.5546875" style="1" customWidth="1"/>
    <col min="18" max="16384" width="8.88671875" style="1"/>
  </cols>
  <sheetData>
    <row r="2" spans="2:16" ht="13.8" thickBot="1" x14ac:dyDescent="0.3"/>
    <row r="3" spans="2:16" ht="24" customHeight="1" x14ac:dyDescent="0.25">
      <c r="B3" s="125" t="s">
        <v>0</v>
      </c>
      <c r="C3" s="128" t="s">
        <v>30</v>
      </c>
      <c r="D3" s="131" t="s">
        <v>319</v>
      </c>
      <c r="E3" s="132"/>
      <c r="F3" s="135" t="s">
        <v>351</v>
      </c>
      <c r="G3" s="136"/>
      <c r="H3" s="136"/>
      <c r="I3" s="136"/>
      <c r="J3" s="136"/>
      <c r="K3" s="136"/>
      <c r="L3" s="136"/>
      <c r="M3" s="136"/>
      <c r="N3" s="136"/>
      <c r="O3" s="132"/>
    </row>
    <row r="4" spans="2:16" ht="49.95" customHeight="1" thickBot="1" x14ac:dyDescent="0.3">
      <c r="B4" s="126"/>
      <c r="C4" s="129"/>
      <c r="D4" s="133"/>
      <c r="E4" s="134"/>
      <c r="F4" s="137" t="s">
        <v>302</v>
      </c>
      <c r="G4" s="138"/>
      <c r="H4" s="139" t="s">
        <v>303</v>
      </c>
      <c r="I4" s="138"/>
      <c r="J4" s="139" t="s">
        <v>304</v>
      </c>
      <c r="K4" s="138"/>
      <c r="L4" s="140" t="s">
        <v>352</v>
      </c>
      <c r="M4" s="141"/>
      <c r="N4" s="140" t="s">
        <v>353</v>
      </c>
      <c r="O4" s="142"/>
    </row>
    <row r="5" spans="2:16" ht="13.8" thickBot="1" x14ac:dyDescent="0.3">
      <c r="B5" s="127"/>
      <c r="C5" s="130"/>
      <c r="D5" s="143" t="s">
        <v>104</v>
      </c>
      <c r="E5" s="143"/>
      <c r="F5" s="143"/>
      <c r="G5" s="143"/>
      <c r="H5" s="143"/>
      <c r="I5" s="143"/>
      <c r="J5" s="143"/>
      <c r="K5" s="143"/>
      <c r="L5" s="143"/>
      <c r="M5" s="144"/>
      <c r="N5" s="123" t="s">
        <v>105</v>
      </c>
      <c r="O5" s="124"/>
    </row>
    <row r="6" spans="2:16" ht="13.8" thickBot="1" x14ac:dyDescent="0.3">
      <c r="B6" s="23">
        <v>1</v>
      </c>
      <c r="C6" s="24" t="s">
        <v>1</v>
      </c>
      <c r="D6" s="26" t="s">
        <v>32</v>
      </c>
      <c r="E6" s="41">
        <f>'ISR Summary Sch Form (B&amp;HC)'!D10</f>
        <v>100000</v>
      </c>
      <c r="F6" s="28" t="s">
        <v>46</v>
      </c>
      <c r="G6" s="42">
        <f>'ISR Summary Sch Form (B&amp;HC)'!D12</f>
        <v>40000</v>
      </c>
      <c r="H6" s="29" t="s">
        <v>57</v>
      </c>
      <c r="I6" s="42">
        <f>'ISR Summary Sch Form (B&amp;HC)'!D13</f>
        <v>10000</v>
      </c>
      <c r="J6" s="29" t="s">
        <v>69</v>
      </c>
      <c r="K6" s="42">
        <f>'ISR Summary Sch Form (B&amp;HC)'!D14</f>
        <v>0</v>
      </c>
      <c r="L6" s="29" t="s">
        <v>80</v>
      </c>
      <c r="M6" s="43">
        <f>G6+I6+K6</f>
        <v>50000</v>
      </c>
      <c r="N6" s="29" t="s">
        <v>93</v>
      </c>
      <c r="O6" s="44">
        <f>IFERROR(M6/E6,0)</f>
        <v>0.5</v>
      </c>
      <c r="P6" s="9"/>
    </row>
    <row r="7" spans="2:16" ht="13.8" thickBot="1" x14ac:dyDescent="0.3">
      <c r="B7" s="23">
        <v>2</v>
      </c>
      <c r="C7" s="24" t="s">
        <v>2</v>
      </c>
      <c r="D7" s="27" t="s">
        <v>35</v>
      </c>
      <c r="E7" s="41">
        <f>'ISR Summary Sch Form (B&amp;HC)'!D18</f>
        <v>0</v>
      </c>
      <c r="F7" s="28" t="s">
        <v>46</v>
      </c>
      <c r="G7" s="42">
        <f>'ISR Summary Sch Form (B&amp;HC)'!D20</f>
        <v>0</v>
      </c>
      <c r="H7" s="29" t="s">
        <v>57</v>
      </c>
      <c r="I7" s="42">
        <f>'ISR Summary Sch Form (B&amp;HC)'!D21</f>
        <v>0</v>
      </c>
      <c r="J7" s="29" t="s">
        <v>69</v>
      </c>
      <c r="K7" s="42">
        <f>'ISR Summary Sch Form (B&amp;HC)'!D22</f>
        <v>0</v>
      </c>
      <c r="L7" s="29" t="s">
        <v>80</v>
      </c>
      <c r="M7" s="43">
        <f t="shared" ref="M7:M16" si="0">G7+I7+K7</f>
        <v>0</v>
      </c>
      <c r="N7" s="29" t="s">
        <v>93</v>
      </c>
      <c r="O7" s="44">
        <f t="shared" ref="O7:O16" si="1">IFERROR(M7/E7,0)</f>
        <v>0</v>
      </c>
      <c r="P7" s="9"/>
    </row>
    <row r="8" spans="2:16" ht="13.8" thickBot="1" x14ac:dyDescent="0.3">
      <c r="B8" s="23">
        <v>3</v>
      </c>
      <c r="C8" s="24" t="s">
        <v>27</v>
      </c>
      <c r="D8" s="23" t="s">
        <v>36</v>
      </c>
      <c r="E8" s="41">
        <f>'ISR Summary Sch Form (B&amp;HC)'!D26</f>
        <v>0</v>
      </c>
      <c r="F8" s="28" t="s">
        <v>46</v>
      </c>
      <c r="G8" s="42">
        <f>'ISR Summary Sch Form (B&amp;HC)'!D28</f>
        <v>0</v>
      </c>
      <c r="H8" s="29" t="s">
        <v>57</v>
      </c>
      <c r="I8" s="42">
        <f>'ISR Summary Sch Form (B&amp;HC)'!D29</f>
        <v>0</v>
      </c>
      <c r="J8" s="29" t="s">
        <v>69</v>
      </c>
      <c r="K8" s="42">
        <f>'ISR Summary Sch Form (B&amp;HC)'!D30</f>
        <v>0</v>
      </c>
      <c r="L8" s="29" t="s">
        <v>80</v>
      </c>
      <c r="M8" s="43">
        <f t="shared" si="0"/>
        <v>0</v>
      </c>
      <c r="N8" s="29" t="s">
        <v>93</v>
      </c>
      <c r="O8" s="44">
        <f t="shared" si="1"/>
        <v>0</v>
      </c>
      <c r="P8" s="9"/>
    </row>
    <row r="9" spans="2:16" ht="13.8" thickBot="1" x14ac:dyDescent="0.3">
      <c r="B9" s="23">
        <v>4</v>
      </c>
      <c r="C9" s="24" t="s">
        <v>3</v>
      </c>
      <c r="D9" s="23" t="s">
        <v>37</v>
      </c>
      <c r="E9" s="41">
        <f>'ISR Summary Sch Form (B&amp;HC)'!D34</f>
        <v>0</v>
      </c>
      <c r="F9" s="28" t="s">
        <v>46</v>
      </c>
      <c r="G9" s="42">
        <f>'ISR Summary Sch Form (B&amp;HC)'!D36</f>
        <v>0</v>
      </c>
      <c r="H9" s="29" t="s">
        <v>57</v>
      </c>
      <c r="I9" s="42">
        <f>'ISR Summary Sch Form (B&amp;HC)'!D37</f>
        <v>0</v>
      </c>
      <c r="J9" s="29" t="s">
        <v>69</v>
      </c>
      <c r="K9" s="42">
        <f>'ISR Summary Sch Form (B&amp;HC)'!D38</f>
        <v>0</v>
      </c>
      <c r="L9" s="29" t="s">
        <v>80</v>
      </c>
      <c r="M9" s="43">
        <f t="shared" si="0"/>
        <v>0</v>
      </c>
      <c r="N9" s="29" t="s">
        <v>93</v>
      </c>
      <c r="O9" s="44">
        <f t="shared" si="1"/>
        <v>0</v>
      </c>
      <c r="P9" s="9"/>
    </row>
    <row r="10" spans="2:16" ht="13.8" thickBot="1" x14ac:dyDescent="0.3">
      <c r="B10" s="23">
        <v>5</v>
      </c>
      <c r="C10" s="24" t="s">
        <v>4</v>
      </c>
      <c r="D10" s="23" t="s">
        <v>38</v>
      </c>
      <c r="E10" s="41">
        <f>'ISR Summary Sch Form (B&amp;HC)'!D42</f>
        <v>0</v>
      </c>
      <c r="F10" s="28" t="s">
        <v>46</v>
      </c>
      <c r="G10" s="42">
        <f>'ISR Summary Sch Form (B&amp;HC)'!D44</f>
        <v>0</v>
      </c>
      <c r="H10" s="29" t="s">
        <v>57</v>
      </c>
      <c r="I10" s="42">
        <f>'ISR Summary Sch Form (B&amp;HC)'!D45</f>
        <v>0</v>
      </c>
      <c r="J10" s="29" t="s">
        <v>69</v>
      </c>
      <c r="K10" s="42">
        <f>'ISR Summary Sch Form (B&amp;HC)'!D46</f>
        <v>0</v>
      </c>
      <c r="L10" s="29" t="s">
        <v>80</v>
      </c>
      <c r="M10" s="43">
        <f t="shared" si="0"/>
        <v>0</v>
      </c>
      <c r="N10" s="29" t="s">
        <v>93</v>
      </c>
      <c r="O10" s="44">
        <f t="shared" si="1"/>
        <v>0</v>
      </c>
      <c r="P10" s="9"/>
    </row>
    <row r="11" spans="2:16" ht="13.8" thickBot="1" x14ac:dyDescent="0.3">
      <c r="B11" s="23">
        <v>6</v>
      </c>
      <c r="C11" s="24" t="s">
        <v>5</v>
      </c>
      <c r="D11" s="23" t="s">
        <v>39</v>
      </c>
      <c r="E11" s="41">
        <f>'ISR Summary Sch Form (B&amp;HC)'!D50</f>
        <v>0</v>
      </c>
      <c r="F11" s="28" t="s">
        <v>46</v>
      </c>
      <c r="G11" s="42">
        <f>'ISR Summary Sch Form (B&amp;HC)'!D52</f>
        <v>0</v>
      </c>
      <c r="H11" s="29" t="s">
        <v>57</v>
      </c>
      <c r="I11" s="42">
        <f>'ISR Summary Sch Form (B&amp;HC)'!D53</f>
        <v>0</v>
      </c>
      <c r="J11" s="29" t="s">
        <v>69</v>
      </c>
      <c r="K11" s="42">
        <f>'ISR Summary Sch Form (B&amp;HC)'!D54</f>
        <v>0</v>
      </c>
      <c r="L11" s="29" t="s">
        <v>80</v>
      </c>
      <c r="M11" s="43">
        <f t="shared" si="0"/>
        <v>0</v>
      </c>
      <c r="N11" s="29" t="s">
        <v>93</v>
      </c>
      <c r="O11" s="44">
        <f t="shared" si="1"/>
        <v>0</v>
      </c>
      <c r="P11" s="9"/>
    </row>
    <row r="12" spans="2:16" ht="13.8" thickBot="1" x14ac:dyDescent="0.3">
      <c r="B12" s="23">
        <v>7</v>
      </c>
      <c r="C12" s="24" t="s">
        <v>6</v>
      </c>
      <c r="D12" s="23" t="s">
        <v>42</v>
      </c>
      <c r="E12" s="41">
        <f>'ISR Summary Sch Form (B&amp;HC)'!D58</f>
        <v>0</v>
      </c>
      <c r="F12" s="28" t="s">
        <v>46</v>
      </c>
      <c r="G12" s="42">
        <f>'ISR Summary Sch Form (B&amp;HC)'!D60</f>
        <v>0</v>
      </c>
      <c r="H12" s="29" t="s">
        <v>57</v>
      </c>
      <c r="I12" s="42">
        <f>'ISR Summary Sch Form (B&amp;HC)'!D61</f>
        <v>0</v>
      </c>
      <c r="J12" s="29" t="s">
        <v>69</v>
      </c>
      <c r="K12" s="42">
        <f>'ISR Summary Sch Form (B&amp;HC)'!D62</f>
        <v>0</v>
      </c>
      <c r="L12" s="29" t="s">
        <v>80</v>
      </c>
      <c r="M12" s="43">
        <f t="shared" si="0"/>
        <v>0</v>
      </c>
      <c r="N12" s="29" t="s">
        <v>93</v>
      </c>
      <c r="O12" s="44">
        <f t="shared" si="1"/>
        <v>0</v>
      </c>
      <c r="P12" s="9"/>
    </row>
    <row r="13" spans="2:16" ht="13.8" thickBot="1" x14ac:dyDescent="0.3">
      <c r="B13" s="23">
        <v>8</v>
      </c>
      <c r="C13" s="24" t="s">
        <v>26</v>
      </c>
      <c r="D13" s="23" t="s">
        <v>40</v>
      </c>
      <c r="E13" s="41">
        <f>'ISR Summary Sch Form (B&amp;HC)'!D66</f>
        <v>0</v>
      </c>
      <c r="F13" s="28" t="s">
        <v>46</v>
      </c>
      <c r="G13" s="42">
        <f>'ISR Summary Sch Form (B&amp;HC)'!D68</f>
        <v>0</v>
      </c>
      <c r="H13" s="29" t="s">
        <v>57</v>
      </c>
      <c r="I13" s="42">
        <f>'ISR Summary Sch Form (B&amp;HC)'!D69</f>
        <v>0</v>
      </c>
      <c r="J13" s="29" t="s">
        <v>69</v>
      </c>
      <c r="K13" s="42">
        <f>'ISR Summary Sch Form (B&amp;HC)'!D70</f>
        <v>0</v>
      </c>
      <c r="L13" s="29" t="s">
        <v>80</v>
      </c>
      <c r="M13" s="43">
        <f t="shared" si="0"/>
        <v>0</v>
      </c>
      <c r="N13" s="29" t="s">
        <v>93</v>
      </c>
      <c r="O13" s="44">
        <f t="shared" si="1"/>
        <v>0</v>
      </c>
      <c r="P13" s="9"/>
    </row>
    <row r="14" spans="2:16" ht="13.8" thickBot="1" x14ac:dyDescent="0.3">
      <c r="B14" s="23">
        <v>9</v>
      </c>
      <c r="C14" s="24" t="s">
        <v>7</v>
      </c>
      <c r="D14" s="23" t="s">
        <v>41</v>
      </c>
      <c r="E14" s="41">
        <f>'ISR Summary Sch Form (B&amp;HC)'!D74</f>
        <v>0</v>
      </c>
      <c r="F14" s="28" t="s">
        <v>46</v>
      </c>
      <c r="G14" s="42">
        <f>'ISR Summary Sch Form (B&amp;HC)'!D76</f>
        <v>0</v>
      </c>
      <c r="H14" s="29" t="s">
        <v>57</v>
      </c>
      <c r="I14" s="42">
        <f>'ISR Summary Sch Form (B&amp;HC)'!D77</f>
        <v>0</v>
      </c>
      <c r="J14" s="29" t="s">
        <v>69</v>
      </c>
      <c r="K14" s="42">
        <f>'ISR Summary Sch Form (B&amp;HC)'!D78</f>
        <v>0</v>
      </c>
      <c r="L14" s="29" t="s">
        <v>80</v>
      </c>
      <c r="M14" s="43">
        <f t="shared" si="0"/>
        <v>0</v>
      </c>
      <c r="N14" s="29" t="s">
        <v>93</v>
      </c>
      <c r="O14" s="44">
        <f t="shared" si="1"/>
        <v>0</v>
      </c>
      <c r="P14" s="9"/>
    </row>
    <row r="15" spans="2:16" ht="13.8" thickBot="1" x14ac:dyDescent="0.3">
      <c r="B15" s="23">
        <v>10</v>
      </c>
      <c r="C15" s="24" t="s">
        <v>28</v>
      </c>
      <c r="D15" s="27" t="s">
        <v>43</v>
      </c>
      <c r="E15" s="41">
        <f>'ISR Summary Sch Form (B&amp;HC)'!D82</f>
        <v>0</v>
      </c>
      <c r="F15" s="28" t="s">
        <v>46</v>
      </c>
      <c r="G15" s="42">
        <f>'ISR Summary Sch Form (B&amp;HC)'!D84</f>
        <v>0</v>
      </c>
      <c r="H15" s="29" t="s">
        <v>57</v>
      </c>
      <c r="I15" s="42">
        <f>'ISR Summary Sch Form (B&amp;HC)'!D85</f>
        <v>0</v>
      </c>
      <c r="J15" s="29" t="s">
        <v>69</v>
      </c>
      <c r="K15" s="42">
        <f>'ISR Summary Sch Form (B&amp;HC)'!D86</f>
        <v>0</v>
      </c>
      <c r="L15" s="29" t="s">
        <v>80</v>
      </c>
      <c r="M15" s="43">
        <f t="shared" si="0"/>
        <v>0</v>
      </c>
      <c r="N15" s="29" t="s">
        <v>93</v>
      </c>
      <c r="O15" s="44">
        <f t="shared" si="1"/>
        <v>0</v>
      </c>
      <c r="P15" s="9"/>
    </row>
    <row r="16" spans="2:16" x14ac:dyDescent="0.25">
      <c r="B16" s="23">
        <v>11</v>
      </c>
      <c r="C16" s="24" t="s">
        <v>29</v>
      </c>
      <c r="D16" s="27" t="s">
        <v>44</v>
      </c>
      <c r="E16" s="41">
        <f>'ISR Summary Sch Form (B&amp;HC)'!D90</f>
        <v>0</v>
      </c>
      <c r="F16" s="28" t="s">
        <v>46</v>
      </c>
      <c r="G16" s="42">
        <f>'ISR Summary Sch Form (B&amp;HC)'!D92</f>
        <v>0</v>
      </c>
      <c r="H16" s="29" t="s">
        <v>57</v>
      </c>
      <c r="I16" s="42">
        <f>'ISR Summary Sch Form (B&amp;HC)'!D93</f>
        <v>0</v>
      </c>
      <c r="J16" s="29" t="s">
        <v>69</v>
      </c>
      <c r="K16" s="42">
        <f>'ISR Summary Sch Form (B&amp;HC)'!D94</f>
        <v>0</v>
      </c>
      <c r="L16" s="29" t="s">
        <v>80</v>
      </c>
      <c r="M16" s="43">
        <f t="shared" si="0"/>
        <v>0</v>
      </c>
      <c r="N16" s="29" t="s">
        <v>93</v>
      </c>
      <c r="O16" s="44">
        <f t="shared" si="1"/>
        <v>0</v>
      </c>
      <c r="P16" s="9"/>
    </row>
    <row r="17" spans="2:16" ht="13.8" thickBot="1" x14ac:dyDescent="0.3">
      <c r="B17" s="31">
        <v>12</v>
      </c>
      <c r="C17" s="25" t="s">
        <v>20</v>
      </c>
      <c r="D17" s="31" t="s">
        <v>45</v>
      </c>
      <c r="E17" s="45">
        <f>SUM(E6:E16)</f>
        <v>100000</v>
      </c>
      <c r="F17" s="33"/>
      <c r="G17" s="34"/>
      <c r="H17" s="35"/>
      <c r="I17" s="34"/>
      <c r="J17" s="35"/>
      <c r="K17" s="34"/>
      <c r="L17" s="36" t="s">
        <v>92</v>
      </c>
      <c r="M17" s="46">
        <f>SUM(M6:M16)</f>
        <v>50000</v>
      </c>
      <c r="N17" s="36" t="s">
        <v>103</v>
      </c>
      <c r="O17" s="47">
        <f>IFERROR(M17/E17,0)</f>
        <v>0.5</v>
      </c>
      <c r="P17" s="9"/>
    </row>
    <row r="18" spans="2:16" x14ac:dyDescent="0.25">
      <c r="D18" s="9"/>
      <c r="E18" s="9"/>
      <c r="F18" s="9"/>
      <c r="G18" s="9"/>
      <c r="H18" s="9"/>
      <c r="I18" s="9"/>
      <c r="J18" s="9"/>
      <c r="K18" s="9"/>
      <c r="L18" s="9"/>
      <c r="M18" s="9"/>
      <c r="N18" s="9"/>
      <c r="O18" s="9"/>
    </row>
    <row r="20" spans="2:16" x14ac:dyDescent="0.25">
      <c r="C20" s="1" t="s">
        <v>8</v>
      </c>
    </row>
    <row r="21" spans="2:16" x14ac:dyDescent="0.25">
      <c r="C21" s="5" t="s">
        <v>24</v>
      </c>
    </row>
    <row r="22" spans="2:16" x14ac:dyDescent="0.25">
      <c r="C22" s="1" t="s">
        <v>10</v>
      </c>
    </row>
    <row r="23" spans="2:16" x14ac:dyDescent="0.25">
      <c r="C23" s="1" t="s">
        <v>11</v>
      </c>
    </row>
    <row r="25" spans="2:16" x14ac:dyDescent="0.25">
      <c r="C25" s="1" t="s">
        <v>21</v>
      </c>
    </row>
    <row r="26" spans="2:16" x14ac:dyDescent="0.25">
      <c r="C26" s="1" t="s">
        <v>23</v>
      </c>
    </row>
    <row r="27" spans="2:16" x14ac:dyDescent="0.25">
      <c r="C27" s="8" t="s">
        <v>22</v>
      </c>
    </row>
    <row r="29" spans="2:16" x14ac:dyDescent="0.25">
      <c r="C29" s="1" t="s">
        <v>25</v>
      </c>
    </row>
    <row r="35" spans="3:3" x14ac:dyDescent="0.25">
      <c r="C35" s="3"/>
    </row>
  </sheetData>
  <mergeCells count="11">
    <mergeCell ref="N5:O5"/>
    <mergeCell ref="B3:B5"/>
    <mergeCell ref="C3:C5"/>
    <mergeCell ref="D3:E4"/>
    <mergeCell ref="F3:O3"/>
    <mergeCell ref="F4:G4"/>
    <mergeCell ref="H4:I4"/>
    <mergeCell ref="J4:K4"/>
    <mergeCell ref="L4:M4"/>
    <mergeCell ref="N4:O4"/>
    <mergeCell ref="D5:M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2154D-446D-4357-B4AD-12D1E96F5640}">
  <dimension ref="C1:K100"/>
  <sheetViews>
    <sheetView zoomScale="115" zoomScaleNormal="115" workbookViewId="0">
      <selection activeCell="E15" sqref="E15"/>
    </sheetView>
  </sheetViews>
  <sheetFormatPr defaultRowHeight="14.4" x14ac:dyDescent="0.3"/>
  <cols>
    <col min="3" max="3" width="57.88671875" customWidth="1"/>
    <col min="4" max="4" width="22.33203125" style="56" customWidth="1"/>
    <col min="5" max="5" width="42.6640625" style="56" customWidth="1"/>
    <col min="9" max="9" width="21.33203125" customWidth="1"/>
    <col min="10" max="10" width="7.6640625" customWidth="1"/>
    <col min="11" max="11" width="82.33203125" bestFit="1" customWidth="1"/>
  </cols>
  <sheetData>
    <row r="1" spans="3:11" x14ac:dyDescent="0.3">
      <c r="C1" s="145" t="s">
        <v>322</v>
      </c>
      <c r="D1" s="146"/>
      <c r="E1" s="55"/>
    </row>
    <row r="2" spans="3:11" x14ac:dyDescent="0.3">
      <c r="C2" s="149" t="s">
        <v>104</v>
      </c>
      <c r="D2" s="150"/>
      <c r="E2" s="55"/>
    </row>
    <row r="3" spans="3:11" x14ac:dyDescent="0.3">
      <c r="C3" s="149" t="s">
        <v>345</v>
      </c>
      <c r="D3" s="150"/>
      <c r="E3" s="55"/>
    </row>
    <row r="4" spans="3:11" x14ac:dyDescent="0.3">
      <c r="C4" s="149" t="s">
        <v>346</v>
      </c>
      <c r="D4" s="150"/>
      <c r="E4" s="55"/>
    </row>
    <row r="5" spans="3:11" x14ac:dyDescent="0.3">
      <c r="C5" s="149" t="s">
        <v>347</v>
      </c>
      <c r="D5" s="150"/>
      <c r="E5" s="55"/>
    </row>
    <row r="6" spans="3:11" x14ac:dyDescent="0.3">
      <c r="C6" s="149" t="s">
        <v>324</v>
      </c>
      <c r="D6" s="150"/>
      <c r="E6" s="55"/>
    </row>
    <row r="7" spans="3:11" x14ac:dyDescent="0.3">
      <c r="C7" s="151" t="s">
        <v>325</v>
      </c>
      <c r="D7" s="152"/>
      <c r="E7"/>
      <c r="K7" s="57"/>
    </row>
    <row r="8" spans="3:11" ht="15" thickBot="1" x14ac:dyDescent="0.35">
      <c r="E8"/>
      <c r="K8" s="57"/>
    </row>
    <row r="9" spans="3:11" x14ac:dyDescent="0.3">
      <c r="C9" s="153" t="s">
        <v>318</v>
      </c>
      <c r="D9" s="154"/>
      <c r="E9"/>
      <c r="K9" s="57"/>
    </row>
    <row r="10" spans="3:11" x14ac:dyDescent="0.3">
      <c r="C10" s="58" t="s">
        <v>319</v>
      </c>
      <c r="D10" s="59">
        <v>100000</v>
      </c>
      <c r="E10"/>
      <c r="K10" s="57"/>
    </row>
    <row r="11" spans="3:11" x14ac:dyDescent="0.3">
      <c r="C11" s="60" t="s">
        <v>320</v>
      </c>
      <c r="D11" s="78">
        <f>SUM(D12:D14)</f>
        <v>50000</v>
      </c>
      <c r="E11"/>
      <c r="K11" s="57"/>
    </row>
    <row r="12" spans="3:11" x14ac:dyDescent="0.3">
      <c r="C12" s="63" t="s">
        <v>305</v>
      </c>
      <c r="D12" s="59">
        <v>40000</v>
      </c>
      <c r="E12"/>
      <c r="K12" s="57"/>
    </row>
    <row r="13" spans="3:11" x14ac:dyDescent="0.3">
      <c r="C13" s="63" t="s">
        <v>306</v>
      </c>
      <c r="D13" s="59">
        <v>10000</v>
      </c>
      <c r="E13"/>
      <c r="K13" s="57"/>
    </row>
    <row r="14" spans="3:11" x14ac:dyDescent="0.3">
      <c r="C14" s="63" t="s">
        <v>307</v>
      </c>
      <c r="D14" s="59">
        <v>0</v>
      </c>
      <c r="E14"/>
      <c r="K14" s="57"/>
    </row>
    <row r="15" spans="3:11" x14ac:dyDescent="0.3">
      <c r="C15" s="60" t="s">
        <v>323</v>
      </c>
      <c r="D15" s="76">
        <f>IFERROR(D11/D10,0)</f>
        <v>0.5</v>
      </c>
      <c r="E15"/>
      <c r="K15" s="57"/>
    </row>
    <row r="16" spans="3:11" x14ac:dyDescent="0.3">
      <c r="C16" s="65"/>
      <c r="D16" s="75"/>
      <c r="E16"/>
      <c r="K16" s="57"/>
    </row>
    <row r="17" spans="3:11" x14ac:dyDescent="0.3">
      <c r="C17" s="147" t="s">
        <v>321</v>
      </c>
      <c r="D17" s="148"/>
      <c r="E17"/>
      <c r="K17" s="57"/>
    </row>
    <row r="18" spans="3:11" x14ac:dyDescent="0.3">
      <c r="C18" s="71" t="str">
        <f>$C$10</f>
        <v>Total Loan Originations</v>
      </c>
      <c r="D18" s="59">
        <v>0</v>
      </c>
      <c r="E18"/>
      <c r="K18" s="57"/>
    </row>
    <row r="19" spans="3:11" x14ac:dyDescent="0.3">
      <c r="C19" s="60" t="str">
        <f>$C$11</f>
        <v>Total Qualified Lending</v>
      </c>
      <c r="D19" s="78">
        <f>SUM(D20:D22)</f>
        <v>0</v>
      </c>
      <c r="E19"/>
      <c r="K19" s="57"/>
    </row>
    <row r="20" spans="3:11" x14ac:dyDescent="0.3">
      <c r="C20" s="72" t="str">
        <f>$C$12</f>
        <v>Data Level 1</v>
      </c>
      <c r="D20" s="59">
        <v>0</v>
      </c>
      <c r="E20"/>
      <c r="K20" s="57"/>
    </row>
    <row r="21" spans="3:11" x14ac:dyDescent="0.3">
      <c r="C21" s="72" t="str">
        <f>$C$13</f>
        <v>Data Level 2</v>
      </c>
      <c r="D21" s="59">
        <v>0</v>
      </c>
      <c r="E21"/>
      <c r="K21" s="57"/>
    </row>
    <row r="22" spans="3:11" x14ac:dyDescent="0.3">
      <c r="C22" s="72" t="str">
        <f>$C$14</f>
        <v>Data Level 3</v>
      </c>
      <c r="D22" s="59">
        <v>0</v>
      </c>
      <c r="E22"/>
    </row>
    <row r="23" spans="3:11" x14ac:dyDescent="0.3">
      <c r="C23" s="60" t="str">
        <f>$C$15</f>
        <v>Total Qualified Lending as % of Total Loan Originations</v>
      </c>
      <c r="D23" s="76">
        <f>IFERROR(D19/D18,0)</f>
        <v>0</v>
      </c>
      <c r="E23"/>
    </row>
    <row r="24" spans="3:11" x14ac:dyDescent="0.3">
      <c r="C24" s="67"/>
      <c r="D24" s="75"/>
      <c r="E24"/>
    </row>
    <row r="25" spans="3:11" x14ac:dyDescent="0.3">
      <c r="C25" s="147" t="s">
        <v>308</v>
      </c>
      <c r="D25" s="148"/>
      <c r="E25"/>
    </row>
    <row r="26" spans="3:11" x14ac:dyDescent="0.3">
      <c r="C26" s="71" t="str">
        <f>$C$10</f>
        <v>Total Loan Originations</v>
      </c>
      <c r="D26" s="59">
        <v>0</v>
      </c>
      <c r="E26"/>
    </row>
    <row r="27" spans="3:11" x14ac:dyDescent="0.3">
      <c r="C27" s="60" t="str">
        <f>$C$11</f>
        <v>Total Qualified Lending</v>
      </c>
      <c r="D27" s="78">
        <f>SUM(D28:D30)</f>
        <v>0</v>
      </c>
      <c r="E27"/>
    </row>
    <row r="28" spans="3:11" x14ac:dyDescent="0.3">
      <c r="C28" s="72" t="str">
        <f>$C$12</f>
        <v>Data Level 1</v>
      </c>
      <c r="D28" s="59">
        <v>0</v>
      </c>
      <c r="E28"/>
    </row>
    <row r="29" spans="3:11" x14ac:dyDescent="0.3">
      <c r="C29" s="72" t="str">
        <f>$C$13</f>
        <v>Data Level 2</v>
      </c>
      <c r="D29" s="59">
        <v>0</v>
      </c>
      <c r="E29"/>
    </row>
    <row r="30" spans="3:11" x14ac:dyDescent="0.3">
      <c r="C30" s="72" t="str">
        <f>$C$14</f>
        <v>Data Level 3</v>
      </c>
      <c r="D30" s="59">
        <v>0</v>
      </c>
      <c r="E30"/>
    </row>
    <row r="31" spans="3:11" x14ac:dyDescent="0.3">
      <c r="C31" s="60" t="str">
        <f>$C$15</f>
        <v>Total Qualified Lending as % of Total Loan Originations</v>
      </c>
      <c r="D31" s="76">
        <f>IFERROR(D27/D26,0)</f>
        <v>0</v>
      </c>
      <c r="E31"/>
    </row>
    <row r="32" spans="3:11" x14ac:dyDescent="0.3">
      <c r="C32" s="67"/>
      <c r="D32" s="75"/>
      <c r="E32"/>
    </row>
    <row r="33" spans="3:5" x14ac:dyDescent="0.3">
      <c r="C33" s="147" t="s">
        <v>309</v>
      </c>
      <c r="D33" s="148"/>
      <c r="E33"/>
    </row>
    <row r="34" spans="3:5" x14ac:dyDescent="0.3">
      <c r="C34" s="71" t="str">
        <f>$C$10</f>
        <v>Total Loan Originations</v>
      </c>
      <c r="D34" s="59">
        <v>0</v>
      </c>
      <c r="E34"/>
    </row>
    <row r="35" spans="3:5" x14ac:dyDescent="0.3">
      <c r="C35" s="60" t="str">
        <f>$C$11</f>
        <v>Total Qualified Lending</v>
      </c>
      <c r="D35" s="78">
        <f>SUM(D36:D38)</f>
        <v>0</v>
      </c>
      <c r="E35"/>
    </row>
    <row r="36" spans="3:5" x14ac:dyDescent="0.3">
      <c r="C36" s="72" t="str">
        <f>$C$12</f>
        <v>Data Level 1</v>
      </c>
      <c r="D36" s="59">
        <v>0</v>
      </c>
      <c r="E36"/>
    </row>
    <row r="37" spans="3:5" x14ac:dyDescent="0.3">
      <c r="C37" s="72" t="str">
        <f>$C$13</f>
        <v>Data Level 2</v>
      </c>
      <c r="D37" s="59">
        <v>0</v>
      </c>
      <c r="E37"/>
    </row>
    <row r="38" spans="3:5" x14ac:dyDescent="0.3">
      <c r="C38" s="72" t="str">
        <f>$C$14</f>
        <v>Data Level 3</v>
      </c>
      <c r="D38" s="59">
        <v>0</v>
      </c>
      <c r="E38"/>
    </row>
    <row r="39" spans="3:5" x14ac:dyDescent="0.3">
      <c r="C39" s="60" t="str">
        <f>$C$15</f>
        <v>Total Qualified Lending as % of Total Loan Originations</v>
      </c>
      <c r="D39" s="76">
        <f>IFERROR(D35/D34,0)</f>
        <v>0</v>
      </c>
      <c r="E39"/>
    </row>
    <row r="40" spans="3:5" x14ac:dyDescent="0.3">
      <c r="C40" s="67"/>
      <c r="D40" s="75"/>
      <c r="E40"/>
    </row>
    <row r="41" spans="3:5" x14ac:dyDescent="0.3">
      <c r="C41" s="147" t="s">
        <v>310</v>
      </c>
      <c r="D41" s="148"/>
      <c r="E41"/>
    </row>
    <row r="42" spans="3:5" x14ac:dyDescent="0.3">
      <c r="C42" s="71" t="str">
        <f>$C$10</f>
        <v>Total Loan Originations</v>
      </c>
      <c r="D42" s="59">
        <v>0</v>
      </c>
      <c r="E42"/>
    </row>
    <row r="43" spans="3:5" x14ac:dyDescent="0.3">
      <c r="C43" s="60" t="str">
        <f>$C$11</f>
        <v>Total Qualified Lending</v>
      </c>
      <c r="D43" s="78">
        <f>SUM(D44:D46)</f>
        <v>0</v>
      </c>
      <c r="E43"/>
    </row>
    <row r="44" spans="3:5" x14ac:dyDescent="0.3">
      <c r="C44" s="72" t="str">
        <f>$C$12</f>
        <v>Data Level 1</v>
      </c>
      <c r="D44" s="59">
        <v>0</v>
      </c>
      <c r="E44"/>
    </row>
    <row r="45" spans="3:5" x14ac:dyDescent="0.3">
      <c r="C45" s="72" t="str">
        <f>$C$13</f>
        <v>Data Level 2</v>
      </c>
      <c r="D45" s="59">
        <v>0</v>
      </c>
      <c r="E45"/>
    </row>
    <row r="46" spans="3:5" x14ac:dyDescent="0.3">
      <c r="C46" s="72" t="str">
        <f>$C$14</f>
        <v>Data Level 3</v>
      </c>
      <c r="D46" s="59">
        <v>0</v>
      </c>
      <c r="E46"/>
    </row>
    <row r="47" spans="3:5" x14ac:dyDescent="0.3">
      <c r="C47" s="60" t="str">
        <f>$C$15</f>
        <v>Total Qualified Lending as % of Total Loan Originations</v>
      </c>
      <c r="D47" s="76">
        <f>IFERROR(D43/D42,0)</f>
        <v>0</v>
      </c>
      <c r="E47"/>
    </row>
    <row r="48" spans="3:5" x14ac:dyDescent="0.3">
      <c r="C48" s="67"/>
      <c r="D48" s="75"/>
      <c r="E48"/>
    </row>
    <row r="49" spans="3:5" x14ac:dyDescent="0.3">
      <c r="C49" s="147" t="s">
        <v>311</v>
      </c>
      <c r="D49" s="148"/>
      <c r="E49"/>
    </row>
    <row r="50" spans="3:5" x14ac:dyDescent="0.3">
      <c r="C50" s="71" t="str">
        <f>$C$10</f>
        <v>Total Loan Originations</v>
      </c>
      <c r="D50" s="59">
        <v>0</v>
      </c>
      <c r="E50"/>
    </row>
    <row r="51" spans="3:5" x14ac:dyDescent="0.3">
      <c r="C51" s="60" t="str">
        <f>$C$11</f>
        <v>Total Qualified Lending</v>
      </c>
      <c r="D51" s="78">
        <f>SUM(D52:D54)</f>
        <v>0</v>
      </c>
      <c r="E51"/>
    </row>
    <row r="52" spans="3:5" x14ac:dyDescent="0.3">
      <c r="C52" s="72" t="str">
        <f>$C$12</f>
        <v>Data Level 1</v>
      </c>
      <c r="D52" s="59">
        <v>0</v>
      </c>
      <c r="E52"/>
    </row>
    <row r="53" spans="3:5" x14ac:dyDescent="0.3">
      <c r="C53" s="72" t="str">
        <f>$C$13</f>
        <v>Data Level 2</v>
      </c>
      <c r="D53" s="59">
        <v>0</v>
      </c>
      <c r="E53"/>
    </row>
    <row r="54" spans="3:5" x14ac:dyDescent="0.3">
      <c r="C54" s="72" t="str">
        <f>$C$14</f>
        <v>Data Level 3</v>
      </c>
      <c r="D54" s="59">
        <v>0</v>
      </c>
      <c r="E54"/>
    </row>
    <row r="55" spans="3:5" x14ac:dyDescent="0.3">
      <c r="C55" s="60" t="str">
        <f>$C$15</f>
        <v>Total Qualified Lending as % of Total Loan Originations</v>
      </c>
      <c r="D55" s="76">
        <f>IFERROR(D51/D50,0)</f>
        <v>0</v>
      </c>
      <c r="E55"/>
    </row>
    <row r="56" spans="3:5" x14ac:dyDescent="0.3">
      <c r="C56" s="67"/>
      <c r="D56" s="75"/>
      <c r="E56"/>
    </row>
    <row r="57" spans="3:5" x14ac:dyDescent="0.3">
      <c r="C57" s="147" t="s">
        <v>312</v>
      </c>
      <c r="D57" s="148"/>
      <c r="E57"/>
    </row>
    <row r="58" spans="3:5" x14ac:dyDescent="0.3">
      <c r="C58" s="71" t="str">
        <f>$C$10</f>
        <v>Total Loan Originations</v>
      </c>
      <c r="D58" s="59">
        <v>0</v>
      </c>
      <c r="E58"/>
    </row>
    <row r="59" spans="3:5" x14ac:dyDescent="0.3">
      <c r="C59" s="60" t="str">
        <f>$C$11</f>
        <v>Total Qualified Lending</v>
      </c>
      <c r="D59" s="78">
        <f>SUM(D60:D62)</f>
        <v>0</v>
      </c>
      <c r="E59"/>
    </row>
    <row r="60" spans="3:5" x14ac:dyDescent="0.3">
      <c r="C60" s="72" t="str">
        <f>$C$12</f>
        <v>Data Level 1</v>
      </c>
      <c r="D60" s="59">
        <v>0</v>
      </c>
      <c r="E60"/>
    </row>
    <row r="61" spans="3:5" x14ac:dyDescent="0.3">
      <c r="C61" s="72" t="str">
        <f>$C$13</f>
        <v>Data Level 2</v>
      </c>
      <c r="D61" s="59">
        <v>0</v>
      </c>
      <c r="E61"/>
    </row>
    <row r="62" spans="3:5" x14ac:dyDescent="0.3">
      <c r="C62" s="72" t="str">
        <f>$C$14</f>
        <v>Data Level 3</v>
      </c>
      <c r="D62" s="59">
        <v>0</v>
      </c>
      <c r="E62"/>
    </row>
    <row r="63" spans="3:5" x14ac:dyDescent="0.3">
      <c r="C63" s="60" t="str">
        <f>$C$15</f>
        <v>Total Qualified Lending as % of Total Loan Originations</v>
      </c>
      <c r="D63" s="76">
        <f>IFERROR(D59/D58,0)</f>
        <v>0</v>
      </c>
      <c r="E63"/>
    </row>
    <row r="64" spans="3:5" x14ac:dyDescent="0.3">
      <c r="C64" s="67"/>
      <c r="D64" s="75"/>
      <c r="E64"/>
    </row>
    <row r="65" spans="3:5" x14ac:dyDescent="0.3">
      <c r="C65" s="147" t="s">
        <v>313</v>
      </c>
      <c r="D65" s="148"/>
      <c r="E65"/>
    </row>
    <row r="66" spans="3:5" x14ac:dyDescent="0.3">
      <c r="C66" s="71" t="str">
        <f>$C$10</f>
        <v>Total Loan Originations</v>
      </c>
      <c r="D66" s="59">
        <v>0</v>
      </c>
      <c r="E66"/>
    </row>
    <row r="67" spans="3:5" x14ac:dyDescent="0.3">
      <c r="C67" s="60" t="str">
        <f>$C$11</f>
        <v>Total Qualified Lending</v>
      </c>
      <c r="D67" s="78">
        <f>SUM(D68:D70)</f>
        <v>0</v>
      </c>
      <c r="E67"/>
    </row>
    <row r="68" spans="3:5" x14ac:dyDescent="0.3">
      <c r="C68" s="72" t="str">
        <f>$C$12</f>
        <v>Data Level 1</v>
      </c>
      <c r="D68" s="59">
        <v>0</v>
      </c>
      <c r="E68"/>
    </row>
    <row r="69" spans="3:5" x14ac:dyDescent="0.3">
      <c r="C69" s="72" t="str">
        <f>$C$13</f>
        <v>Data Level 2</v>
      </c>
      <c r="D69" s="59">
        <v>0</v>
      </c>
      <c r="E69"/>
    </row>
    <row r="70" spans="3:5" x14ac:dyDescent="0.3">
      <c r="C70" s="72" t="str">
        <f>$C$14</f>
        <v>Data Level 3</v>
      </c>
      <c r="D70" s="59">
        <v>0</v>
      </c>
      <c r="E70"/>
    </row>
    <row r="71" spans="3:5" x14ac:dyDescent="0.3">
      <c r="C71" s="60" t="str">
        <f>$C$15</f>
        <v>Total Qualified Lending as % of Total Loan Originations</v>
      </c>
      <c r="D71" s="76">
        <f>IFERROR(D67/D66,0)</f>
        <v>0</v>
      </c>
      <c r="E71"/>
    </row>
    <row r="72" spans="3:5" x14ac:dyDescent="0.3">
      <c r="C72" s="67"/>
      <c r="D72" s="75"/>
      <c r="E72"/>
    </row>
    <row r="73" spans="3:5" x14ac:dyDescent="0.3">
      <c r="C73" s="147" t="s">
        <v>314</v>
      </c>
      <c r="D73" s="148"/>
      <c r="E73"/>
    </row>
    <row r="74" spans="3:5" x14ac:dyDescent="0.3">
      <c r="C74" s="71" t="str">
        <f>$C$10</f>
        <v>Total Loan Originations</v>
      </c>
      <c r="D74" s="59">
        <v>0</v>
      </c>
      <c r="E74"/>
    </row>
    <row r="75" spans="3:5" x14ac:dyDescent="0.3">
      <c r="C75" s="60" t="str">
        <f>$C$11</f>
        <v>Total Qualified Lending</v>
      </c>
      <c r="D75" s="78">
        <f>SUM(D76:D78)</f>
        <v>0</v>
      </c>
      <c r="E75"/>
    </row>
    <row r="76" spans="3:5" x14ac:dyDescent="0.3">
      <c r="C76" s="72" t="str">
        <f>$C$12</f>
        <v>Data Level 1</v>
      </c>
      <c r="D76" s="59">
        <v>0</v>
      </c>
      <c r="E76"/>
    </row>
    <row r="77" spans="3:5" x14ac:dyDescent="0.3">
      <c r="C77" s="72" t="str">
        <f>$C$13</f>
        <v>Data Level 2</v>
      </c>
      <c r="D77" s="59">
        <v>0</v>
      </c>
      <c r="E77"/>
    </row>
    <row r="78" spans="3:5" x14ac:dyDescent="0.3">
      <c r="C78" s="72" t="str">
        <f>$C$14</f>
        <v>Data Level 3</v>
      </c>
      <c r="D78" s="59">
        <v>0</v>
      </c>
      <c r="E78"/>
    </row>
    <row r="79" spans="3:5" x14ac:dyDescent="0.3">
      <c r="C79" s="60" t="str">
        <f>$C$15</f>
        <v>Total Qualified Lending as % of Total Loan Originations</v>
      </c>
      <c r="D79" s="76">
        <f>IFERROR(D75/D74,0)</f>
        <v>0</v>
      </c>
      <c r="E79"/>
    </row>
    <row r="80" spans="3:5" x14ac:dyDescent="0.3">
      <c r="C80" s="67"/>
      <c r="D80" s="75"/>
      <c r="E80"/>
    </row>
    <row r="81" spans="3:5" x14ac:dyDescent="0.3">
      <c r="C81" s="147" t="s">
        <v>315</v>
      </c>
      <c r="D81" s="148"/>
      <c r="E81"/>
    </row>
    <row r="82" spans="3:5" x14ac:dyDescent="0.3">
      <c r="C82" s="71" t="str">
        <f>$C$10</f>
        <v>Total Loan Originations</v>
      </c>
      <c r="D82" s="59">
        <v>0</v>
      </c>
      <c r="E82"/>
    </row>
    <row r="83" spans="3:5" x14ac:dyDescent="0.3">
      <c r="C83" s="60" t="str">
        <f>$C$11</f>
        <v>Total Qualified Lending</v>
      </c>
      <c r="D83" s="78">
        <f>SUM(D84:D86)</f>
        <v>0</v>
      </c>
      <c r="E83"/>
    </row>
    <row r="84" spans="3:5" x14ac:dyDescent="0.3">
      <c r="C84" s="72" t="str">
        <f>$C$12</f>
        <v>Data Level 1</v>
      </c>
      <c r="D84" s="59">
        <v>0</v>
      </c>
      <c r="E84"/>
    </row>
    <row r="85" spans="3:5" x14ac:dyDescent="0.3">
      <c r="C85" s="72" t="str">
        <f>$C$13</f>
        <v>Data Level 2</v>
      </c>
      <c r="D85" s="59">
        <v>0</v>
      </c>
      <c r="E85"/>
    </row>
    <row r="86" spans="3:5" x14ac:dyDescent="0.3">
      <c r="C86" s="72" t="str">
        <f>$C$14</f>
        <v>Data Level 3</v>
      </c>
      <c r="D86" s="59">
        <v>0</v>
      </c>
      <c r="E86"/>
    </row>
    <row r="87" spans="3:5" x14ac:dyDescent="0.3">
      <c r="C87" s="60" t="str">
        <f>$C$15</f>
        <v>Total Qualified Lending as % of Total Loan Originations</v>
      </c>
      <c r="D87" s="76">
        <f>IFERROR(D83/D82,0)</f>
        <v>0</v>
      </c>
      <c r="E87"/>
    </row>
    <row r="88" spans="3:5" x14ac:dyDescent="0.3">
      <c r="C88" s="67"/>
      <c r="D88" s="75"/>
      <c r="E88"/>
    </row>
    <row r="89" spans="3:5" x14ac:dyDescent="0.3">
      <c r="C89" s="147" t="s">
        <v>316</v>
      </c>
      <c r="D89" s="148"/>
      <c r="E89"/>
    </row>
    <row r="90" spans="3:5" x14ac:dyDescent="0.3">
      <c r="C90" s="71" t="str">
        <f>$C$10</f>
        <v>Total Loan Originations</v>
      </c>
      <c r="D90" s="59">
        <v>0</v>
      </c>
    </row>
    <row r="91" spans="3:5" x14ac:dyDescent="0.3">
      <c r="C91" s="60" t="str">
        <f>$C$11</f>
        <v>Total Qualified Lending</v>
      </c>
      <c r="D91" s="78">
        <f>SUM(D92:D94)</f>
        <v>0</v>
      </c>
    </row>
    <row r="92" spans="3:5" x14ac:dyDescent="0.3">
      <c r="C92" s="72" t="str">
        <f>$C$12</f>
        <v>Data Level 1</v>
      </c>
      <c r="D92" s="59">
        <v>0</v>
      </c>
    </row>
    <row r="93" spans="3:5" x14ac:dyDescent="0.3">
      <c r="C93" s="72" t="str">
        <f>$C$13</f>
        <v>Data Level 2</v>
      </c>
      <c r="D93" s="59">
        <v>0</v>
      </c>
    </row>
    <row r="94" spans="3:5" x14ac:dyDescent="0.3">
      <c r="C94" s="72" t="str">
        <f>$C$14</f>
        <v>Data Level 3</v>
      </c>
      <c r="D94" s="59">
        <v>0</v>
      </c>
    </row>
    <row r="95" spans="3:5" x14ac:dyDescent="0.3">
      <c r="C95" s="60" t="str">
        <f>$C$15</f>
        <v>Total Qualified Lending as % of Total Loan Originations</v>
      </c>
      <c r="D95" s="76">
        <f>IFERROR(D91/D90,0)</f>
        <v>0</v>
      </c>
    </row>
    <row r="96" spans="3:5" x14ac:dyDescent="0.3">
      <c r="C96" s="67"/>
      <c r="D96" s="75"/>
    </row>
    <row r="97" spans="3:4" x14ac:dyDescent="0.3">
      <c r="C97" s="147" t="s">
        <v>317</v>
      </c>
      <c r="D97" s="148"/>
    </row>
    <row r="98" spans="3:4" x14ac:dyDescent="0.3">
      <c r="C98" s="73" t="str">
        <f>$C$10</f>
        <v>Total Loan Originations</v>
      </c>
      <c r="D98" s="79">
        <f>SUM(D90,D82,D74,D66,D50,D42,D34,D26,D18,D10)</f>
        <v>100000</v>
      </c>
    </row>
    <row r="99" spans="3:4" x14ac:dyDescent="0.3">
      <c r="C99" s="60" t="str">
        <f>$C$11</f>
        <v>Total Qualified Lending</v>
      </c>
      <c r="D99" s="78">
        <f>SUM(D91,D83,D75,D67,D59,D51,D43,D35,D27,D19,D11)</f>
        <v>50000</v>
      </c>
    </row>
    <row r="100" spans="3:4" ht="15" thickBot="1" x14ac:dyDescent="0.35">
      <c r="C100" s="69" t="str">
        <f>$C$15</f>
        <v>Total Qualified Lending as % of Total Loan Originations</v>
      </c>
      <c r="D100" s="77">
        <f>IFERROR(D99/D98,0)</f>
        <v>0.5</v>
      </c>
    </row>
  </sheetData>
  <mergeCells count="19">
    <mergeCell ref="C17:D17"/>
    <mergeCell ref="C25:D25"/>
    <mergeCell ref="C33:D33"/>
    <mergeCell ref="C1:D1"/>
    <mergeCell ref="C81:D81"/>
    <mergeCell ref="C89:D89"/>
    <mergeCell ref="C97:D97"/>
    <mergeCell ref="C2:D2"/>
    <mergeCell ref="C3:D3"/>
    <mergeCell ref="C4:D4"/>
    <mergeCell ref="C5:D5"/>
    <mergeCell ref="C6:D6"/>
    <mergeCell ref="C7:D7"/>
    <mergeCell ref="C41:D41"/>
    <mergeCell ref="C49:D49"/>
    <mergeCell ref="C57:D57"/>
    <mergeCell ref="C65:D65"/>
    <mergeCell ref="C73:D73"/>
    <mergeCell ref="C9:D9"/>
  </mergeCells>
  <phoneticPr fontId="11"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90123-5536-4E6C-9E15-9D35933E7ACB}">
  <dimension ref="B2:S33"/>
  <sheetViews>
    <sheetView showGridLines="0" topLeftCell="A10" zoomScale="120" zoomScaleNormal="120" workbookViewId="0">
      <selection activeCell="C21" sqref="C21:K24"/>
    </sheetView>
  </sheetViews>
  <sheetFormatPr defaultColWidth="8.88671875" defaultRowHeight="13.2" x14ac:dyDescent="0.25"/>
  <cols>
    <col min="1" max="1" width="8.88671875" style="1"/>
    <col min="2" max="2" width="4.5546875" style="1" bestFit="1" customWidth="1"/>
    <col min="3" max="3" width="67" style="1" bestFit="1" customWidth="1"/>
    <col min="4" max="4" width="4.33203125" style="1" bestFit="1" customWidth="1"/>
    <col min="5" max="5" width="15.6640625" style="1" customWidth="1"/>
    <col min="6" max="6" width="4.33203125" style="1" customWidth="1"/>
    <col min="7" max="7" width="15.6640625" style="1" customWidth="1"/>
    <col min="8" max="8" width="4.33203125" style="1" customWidth="1"/>
    <col min="9" max="9" width="15.6640625" style="1" customWidth="1"/>
    <col min="10" max="10" width="4.33203125" style="1" customWidth="1"/>
    <col min="11" max="11" width="15.6640625" style="1" customWidth="1"/>
    <col min="12" max="12" width="8.88671875" style="1" customWidth="1"/>
    <col min="13" max="13" width="9.88671875" style="1" customWidth="1"/>
    <col min="14" max="16384" width="8.88671875" style="1"/>
  </cols>
  <sheetData>
    <row r="2" spans="2:14" x14ac:dyDescent="0.25">
      <c r="B2" s="166" t="s">
        <v>383</v>
      </c>
      <c r="C2" s="166"/>
      <c r="D2" s="166"/>
      <c r="E2" s="166"/>
      <c r="F2" s="166"/>
      <c r="G2" s="166"/>
      <c r="H2" s="166"/>
      <c r="I2" s="166"/>
      <c r="J2" s="166"/>
      <c r="K2" s="166"/>
    </row>
    <row r="3" spans="2:14" ht="13.8" thickBot="1" x14ac:dyDescent="0.3"/>
    <row r="4" spans="2:14" ht="18" thickBot="1" x14ac:dyDescent="0.35">
      <c r="B4" s="167" t="s">
        <v>370</v>
      </c>
      <c r="C4" s="168"/>
      <c r="D4" s="168"/>
      <c r="E4" s="168"/>
      <c r="F4" s="168"/>
      <c r="G4" s="168"/>
      <c r="H4" s="168"/>
      <c r="I4" s="168"/>
      <c r="J4" s="168"/>
      <c r="K4" s="169"/>
    </row>
    <row r="5" spans="2:14" ht="14.4" thickBot="1" x14ac:dyDescent="0.3">
      <c r="B5" s="170" t="s">
        <v>382</v>
      </c>
      <c r="C5" s="171"/>
      <c r="D5" s="171"/>
      <c r="E5" s="171"/>
      <c r="F5" s="171"/>
      <c r="G5" s="171"/>
      <c r="H5" s="171"/>
      <c r="I5" s="171"/>
      <c r="J5" s="171"/>
      <c r="K5" s="172"/>
    </row>
    <row r="6" spans="2:14" x14ac:dyDescent="0.25">
      <c r="B6" s="173" t="s">
        <v>356</v>
      </c>
      <c r="C6" s="128" t="s">
        <v>30</v>
      </c>
      <c r="D6" s="178" t="s">
        <v>376</v>
      </c>
      <c r="E6" s="179"/>
      <c r="F6" s="179"/>
      <c r="G6" s="180"/>
      <c r="H6" s="178" t="s">
        <v>371</v>
      </c>
      <c r="I6" s="179"/>
      <c r="J6" s="179"/>
      <c r="K6" s="180"/>
    </row>
    <row r="7" spans="2:14" ht="12.9" customHeight="1" thickBot="1" x14ac:dyDescent="0.3">
      <c r="B7" s="174"/>
      <c r="C7" s="176"/>
      <c r="D7" s="181"/>
      <c r="E7" s="182"/>
      <c r="F7" s="182"/>
      <c r="G7" s="183"/>
      <c r="H7" s="181"/>
      <c r="I7" s="182"/>
      <c r="J7" s="182"/>
      <c r="K7" s="183"/>
    </row>
    <row r="8" spans="2:14" ht="14.4" customHeight="1" x14ac:dyDescent="0.25">
      <c r="B8" s="174"/>
      <c r="C8" s="176"/>
      <c r="D8" s="184" t="s">
        <v>372</v>
      </c>
      <c r="E8" s="185"/>
      <c r="F8" s="188" t="s">
        <v>373</v>
      </c>
      <c r="G8" s="189"/>
      <c r="H8" s="184" t="s">
        <v>374</v>
      </c>
      <c r="I8" s="185"/>
      <c r="J8" s="188" t="s">
        <v>375</v>
      </c>
      <c r="K8" s="189"/>
    </row>
    <row r="9" spans="2:14" ht="28.5" customHeight="1" thickBot="1" x14ac:dyDescent="0.3">
      <c r="B9" s="175"/>
      <c r="C9" s="177"/>
      <c r="D9" s="186"/>
      <c r="E9" s="187"/>
      <c r="F9" s="190"/>
      <c r="G9" s="191"/>
      <c r="H9" s="186"/>
      <c r="I9" s="187"/>
      <c r="J9" s="190"/>
      <c r="K9" s="191"/>
    </row>
    <row r="10" spans="2:14" x14ac:dyDescent="0.25">
      <c r="B10" s="114">
        <v>1</v>
      </c>
      <c r="C10" s="93" t="s">
        <v>300</v>
      </c>
      <c r="D10" s="92" t="s">
        <v>357</v>
      </c>
      <c r="E10" s="105">
        <v>23</v>
      </c>
      <c r="F10" s="94" t="s">
        <v>361</v>
      </c>
      <c r="G10" s="103">
        <v>5780152</v>
      </c>
      <c r="H10" s="15" t="s">
        <v>365</v>
      </c>
      <c r="I10" s="107">
        <v>10</v>
      </c>
      <c r="J10" s="16" t="s">
        <v>368</v>
      </c>
      <c r="K10" s="103">
        <v>2457876</v>
      </c>
      <c r="L10" s="9"/>
      <c r="M10" s="195"/>
      <c r="N10" s="195"/>
    </row>
    <row r="11" spans="2:14" ht="13.8" thickBot="1" x14ac:dyDescent="0.3">
      <c r="B11" s="97">
        <v>2</v>
      </c>
      <c r="C11" s="98" t="s">
        <v>301</v>
      </c>
      <c r="D11" s="99" t="s">
        <v>358</v>
      </c>
      <c r="E11" s="106">
        <v>0</v>
      </c>
      <c r="F11" s="100" t="s">
        <v>362</v>
      </c>
      <c r="G11" s="104">
        <v>0</v>
      </c>
      <c r="H11" s="102" t="s">
        <v>366</v>
      </c>
      <c r="I11" s="108">
        <v>0</v>
      </c>
      <c r="J11" s="113" t="s">
        <v>369</v>
      </c>
      <c r="K11" s="104">
        <v>0</v>
      </c>
      <c r="L11" s="9"/>
      <c r="M11" s="195"/>
      <c r="N11" s="195"/>
    </row>
    <row r="12" spans="2:14" ht="13.8" thickBot="1" x14ac:dyDescent="0.3">
      <c r="B12" s="90"/>
      <c r="C12" s="90"/>
      <c r="D12" s="90"/>
      <c r="E12" s="90"/>
      <c r="F12" s="95"/>
      <c r="G12" s="91"/>
      <c r="H12" s="96"/>
      <c r="I12" s="91"/>
      <c r="J12" s="96"/>
      <c r="K12" s="91"/>
      <c r="L12" s="9"/>
    </row>
    <row r="13" spans="2:14" ht="13.8" x14ac:dyDescent="0.25">
      <c r="B13" s="196" t="s">
        <v>377</v>
      </c>
      <c r="C13" s="197"/>
      <c r="D13" s="197"/>
      <c r="E13" s="197"/>
      <c r="F13" s="197"/>
      <c r="G13" s="197"/>
      <c r="H13" s="197"/>
      <c r="I13" s="197"/>
      <c r="J13" s="197"/>
      <c r="K13" s="198"/>
      <c r="L13" s="9"/>
    </row>
    <row r="14" spans="2:14" ht="15" customHeight="1" x14ac:dyDescent="0.25">
      <c r="B14" s="115" t="s">
        <v>359</v>
      </c>
      <c r="C14" s="199" t="s">
        <v>387</v>
      </c>
      <c r="D14" s="199"/>
      <c r="E14" s="199"/>
      <c r="F14" s="199"/>
      <c r="G14" s="199"/>
      <c r="H14" s="199"/>
      <c r="I14" s="199"/>
      <c r="J14" s="199"/>
      <c r="K14" s="121">
        <f>SUM(G10:G11)</f>
        <v>5780152</v>
      </c>
      <c r="L14" s="19"/>
      <c r="M14" s="19"/>
    </row>
    <row r="15" spans="2:14" ht="15" customHeight="1" thickBot="1" x14ac:dyDescent="0.3">
      <c r="B15" s="97" t="s">
        <v>363</v>
      </c>
      <c r="C15" s="200" t="s">
        <v>388</v>
      </c>
      <c r="D15" s="200"/>
      <c r="E15" s="200"/>
      <c r="F15" s="200"/>
      <c r="G15" s="200"/>
      <c r="H15" s="200"/>
      <c r="I15" s="200"/>
      <c r="J15" s="200"/>
      <c r="K15" s="122">
        <f>SUM(K10:K11)</f>
        <v>2457876</v>
      </c>
      <c r="L15" s="19"/>
      <c r="M15" s="19"/>
    </row>
    <row r="16" spans="2:14" ht="15" customHeight="1" thickBot="1" x14ac:dyDescent="0.3">
      <c r="B16" s="19"/>
      <c r="C16" s="101"/>
      <c r="D16" s="101"/>
      <c r="E16" s="101"/>
      <c r="F16" s="101"/>
      <c r="G16" s="101"/>
      <c r="H16" s="101"/>
      <c r="I16" s="101"/>
      <c r="J16" s="101"/>
      <c r="K16" s="89"/>
      <c r="L16" s="19"/>
      <c r="M16" s="19"/>
    </row>
    <row r="17" spans="2:19" ht="13.8" x14ac:dyDescent="0.25">
      <c r="B17" s="196" t="s">
        <v>378</v>
      </c>
      <c r="C17" s="197"/>
      <c r="D17" s="197"/>
      <c r="E17" s="197"/>
      <c r="F17" s="197"/>
      <c r="G17" s="197"/>
      <c r="H17" s="197"/>
      <c r="I17" s="197"/>
      <c r="J17" s="197"/>
      <c r="K17" s="198"/>
      <c r="L17" s="9"/>
      <c r="M17" s="9"/>
    </row>
    <row r="18" spans="2:19" ht="15" customHeight="1" x14ac:dyDescent="0.25">
      <c r="B18" s="116" t="s">
        <v>360</v>
      </c>
      <c r="C18" s="214" t="s">
        <v>385</v>
      </c>
      <c r="D18" s="214"/>
      <c r="E18" s="214"/>
      <c r="F18" s="214"/>
      <c r="G18" s="214"/>
      <c r="H18" s="214"/>
      <c r="I18" s="214"/>
      <c r="J18" s="214"/>
      <c r="K18" s="119"/>
      <c r="L18" s="19"/>
      <c r="M18" s="112"/>
      <c r="N18" s="112"/>
      <c r="O18" s="112"/>
      <c r="P18" s="112"/>
      <c r="Q18" s="112"/>
      <c r="R18" s="112"/>
      <c r="S18" s="112"/>
    </row>
    <row r="19" spans="2:19" ht="15" customHeight="1" x14ac:dyDescent="0.25">
      <c r="B19" s="118" t="s">
        <v>364</v>
      </c>
      <c r="C19" s="192" t="s">
        <v>389</v>
      </c>
      <c r="D19" s="193"/>
      <c r="E19" s="193"/>
      <c r="F19" s="193"/>
      <c r="G19" s="193"/>
      <c r="H19" s="193"/>
      <c r="I19" s="193"/>
      <c r="J19" s="193"/>
      <c r="K19" s="194"/>
      <c r="M19" s="112"/>
      <c r="N19" s="112"/>
      <c r="O19" s="112"/>
      <c r="P19" s="112"/>
      <c r="Q19" s="112"/>
      <c r="R19" s="112"/>
      <c r="S19" s="112"/>
    </row>
    <row r="20" spans="2:19" ht="15" customHeight="1" x14ac:dyDescent="0.25">
      <c r="B20" s="155" t="s">
        <v>367</v>
      </c>
      <c r="C20" s="202" t="s">
        <v>390</v>
      </c>
      <c r="D20" s="203"/>
      <c r="E20" s="203"/>
      <c r="F20" s="203"/>
      <c r="G20" s="203"/>
      <c r="H20" s="203"/>
      <c r="I20" s="203"/>
      <c r="J20" s="203"/>
      <c r="K20" s="204"/>
      <c r="M20" s="112"/>
      <c r="N20" s="112"/>
      <c r="O20" s="112"/>
      <c r="P20" s="112"/>
      <c r="Q20" s="112"/>
      <c r="R20" s="112"/>
      <c r="S20" s="112"/>
    </row>
    <row r="21" spans="2:19" ht="15.75" customHeight="1" x14ac:dyDescent="0.25">
      <c r="B21" s="201"/>
      <c r="C21" s="205"/>
      <c r="D21" s="206"/>
      <c r="E21" s="206"/>
      <c r="F21" s="206"/>
      <c r="G21" s="206"/>
      <c r="H21" s="206"/>
      <c r="I21" s="206"/>
      <c r="J21" s="206"/>
      <c r="K21" s="207"/>
    </row>
    <row r="22" spans="2:19" x14ac:dyDescent="0.25">
      <c r="B22" s="201"/>
      <c r="C22" s="208"/>
      <c r="D22" s="209"/>
      <c r="E22" s="209"/>
      <c r="F22" s="209"/>
      <c r="G22" s="209"/>
      <c r="H22" s="209"/>
      <c r="I22" s="209"/>
      <c r="J22" s="209"/>
      <c r="K22" s="210"/>
    </row>
    <row r="23" spans="2:19" x14ac:dyDescent="0.25">
      <c r="B23" s="201"/>
      <c r="C23" s="208"/>
      <c r="D23" s="209"/>
      <c r="E23" s="209"/>
      <c r="F23" s="209"/>
      <c r="G23" s="209"/>
      <c r="H23" s="209"/>
      <c r="I23" s="209"/>
      <c r="J23" s="209"/>
      <c r="K23" s="210"/>
    </row>
    <row r="24" spans="2:19" x14ac:dyDescent="0.25">
      <c r="B24" s="156"/>
      <c r="C24" s="211"/>
      <c r="D24" s="212"/>
      <c r="E24" s="212"/>
      <c r="F24" s="212"/>
      <c r="G24" s="212"/>
      <c r="H24" s="212"/>
      <c r="I24" s="212"/>
      <c r="J24" s="212"/>
      <c r="K24" s="213"/>
    </row>
    <row r="25" spans="2:19" x14ac:dyDescent="0.25">
      <c r="B25" s="155" t="s">
        <v>391</v>
      </c>
      <c r="C25" s="157" t="s">
        <v>386</v>
      </c>
      <c r="D25" s="158"/>
      <c r="E25" s="158"/>
      <c r="F25" s="158"/>
      <c r="G25" s="158"/>
      <c r="H25" s="158"/>
      <c r="I25" s="158"/>
      <c r="J25" s="159"/>
      <c r="K25" s="163"/>
    </row>
    <row r="26" spans="2:19" x14ac:dyDescent="0.25">
      <c r="B26" s="156"/>
      <c r="C26" s="160"/>
      <c r="D26" s="161"/>
      <c r="E26" s="161"/>
      <c r="F26" s="161"/>
      <c r="G26" s="161"/>
      <c r="H26" s="161"/>
      <c r="I26" s="161"/>
      <c r="J26" s="162"/>
      <c r="K26" s="164"/>
    </row>
    <row r="27" spans="2:19" ht="13.8" thickBot="1" x14ac:dyDescent="0.3">
      <c r="B27" s="117" t="s">
        <v>392</v>
      </c>
      <c r="C27" s="165" t="s">
        <v>384</v>
      </c>
      <c r="D27" s="165"/>
      <c r="E27" s="165"/>
      <c r="F27" s="165"/>
      <c r="G27" s="165"/>
      <c r="H27" s="165"/>
      <c r="I27" s="165"/>
      <c r="J27" s="165"/>
      <c r="K27" s="120"/>
    </row>
    <row r="28" spans="2:19" ht="13.8" thickBot="1" x14ac:dyDescent="0.3">
      <c r="K28" s="9"/>
    </row>
    <row r="29" spans="2:19" ht="13.8" x14ac:dyDescent="0.25">
      <c r="C29" s="109" t="s">
        <v>381</v>
      </c>
    </row>
    <row r="30" spans="2:19" x14ac:dyDescent="0.25">
      <c r="C30" s="110" t="s">
        <v>379</v>
      </c>
    </row>
    <row r="31" spans="2:19" ht="13.8" thickBot="1" x14ac:dyDescent="0.3">
      <c r="C31" s="111" t="s">
        <v>380</v>
      </c>
    </row>
    <row r="33" spans="3:3" x14ac:dyDescent="0.25">
      <c r="C33" s="3"/>
    </row>
  </sheetData>
  <mergeCells count="25">
    <mergeCell ref="M10:N11"/>
    <mergeCell ref="B13:K13"/>
    <mergeCell ref="C14:J14"/>
    <mergeCell ref="C15:J15"/>
    <mergeCell ref="B20:B24"/>
    <mergeCell ref="C20:K20"/>
    <mergeCell ref="C21:K24"/>
    <mergeCell ref="B17:K17"/>
    <mergeCell ref="C18:J18"/>
    <mergeCell ref="B25:B26"/>
    <mergeCell ref="C25:J26"/>
    <mergeCell ref="K25:K26"/>
    <mergeCell ref="C27:J27"/>
    <mergeCell ref="B2:K2"/>
    <mergeCell ref="B4:K4"/>
    <mergeCell ref="B5:K5"/>
    <mergeCell ref="B6:B9"/>
    <mergeCell ref="C6:C9"/>
    <mergeCell ref="D6:G7"/>
    <mergeCell ref="H6:K7"/>
    <mergeCell ref="D8:E9"/>
    <mergeCell ref="F8:G9"/>
    <mergeCell ref="H8:I9"/>
    <mergeCell ref="J8:K9"/>
    <mergeCell ref="C19:K19"/>
  </mergeCells>
  <dataValidations count="1">
    <dataValidation type="list" allowBlank="1" showInputMessage="1" showErrorMessage="1" sqref="K21" xr:uid="{F7AA718E-9962-46AA-A6D7-41B8CDF125E2}">
      <formula1>"CEO,CFO"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D3519-1881-4A4E-8ABE-ED37E13FCB48}">
  <dimension ref="A1:BW26"/>
  <sheetViews>
    <sheetView showGridLines="0" tabSelected="1" zoomScale="90" zoomScaleNormal="90" workbookViewId="0">
      <selection activeCell="C16" sqref="C16"/>
    </sheetView>
  </sheetViews>
  <sheetFormatPr defaultColWidth="8.88671875" defaultRowHeight="13.2" x14ac:dyDescent="0.25"/>
  <cols>
    <col min="1" max="1" width="8.88671875" style="1"/>
    <col min="2" max="2" width="4.5546875" style="1" bestFit="1" customWidth="1"/>
    <col min="3" max="3" width="67" style="1" customWidth="1"/>
    <col min="4" max="4" width="5.33203125" style="1" customWidth="1"/>
    <col min="5" max="5" width="17.6640625" style="1" customWidth="1"/>
    <col min="6" max="6" width="5.33203125" style="1" customWidth="1"/>
    <col min="7" max="7" width="17.6640625" style="1" customWidth="1"/>
    <col min="8" max="8" width="5.33203125" style="1" customWidth="1"/>
    <col min="9" max="9" width="17.6640625" style="1" customWidth="1"/>
    <col min="10" max="10" width="5.33203125" style="1" customWidth="1"/>
    <col min="11" max="11" width="17.6640625" style="1" customWidth="1"/>
    <col min="12" max="12" width="5.33203125" style="1" customWidth="1"/>
    <col min="13" max="13" width="17.6640625" style="1" customWidth="1"/>
    <col min="14" max="14" width="5.33203125" style="1" customWidth="1"/>
    <col min="15" max="15" width="17.6640625" style="1" customWidth="1"/>
    <col min="16" max="16" width="5.33203125" style="1" customWidth="1"/>
    <col min="17" max="17" width="17.6640625" style="1" customWidth="1"/>
    <col min="18" max="18" width="5.33203125" style="1" customWidth="1"/>
    <col min="19" max="19" width="17.6640625" style="1" customWidth="1"/>
    <col min="20" max="20" width="5.33203125" style="1" customWidth="1"/>
    <col min="21" max="21" width="17.6640625" style="1" customWidth="1"/>
    <col min="22" max="22" width="5.33203125" style="1" customWidth="1"/>
    <col min="23" max="23" width="17.6640625" style="1" customWidth="1"/>
    <col min="24" max="24" width="5.33203125" style="1" customWidth="1"/>
    <col min="25" max="25" width="17.6640625" style="1" customWidth="1"/>
    <col min="26" max="26" width="5.33203125" style="1" customWidth="1"/>
    <col min="27" max="27" width="17.6640625" style="1" customWidth="1"/>
    <col min="28" max="28" width="5.33203125" style="1" customWidth="1"/>
    <col min="29" max="29" width="17.6640625" style="1" customWidth="1"/>
    <col min="30" max="30" width="5.33203125" style="1" customWidth="1"/>
    <col min="31" max="31" width="17.6640625" style="1" customWidth="1"/>
    <col min="32" max="32" width="5.33203125" style="1" customWidth="1"/>
    <col min="33" max="33" width="17.6640625" style="1" customWidth="1"/>
    <col min="34" max="34" width="5.33203125" style="1" customWidth="1"/>
    <col min="35" max="35" width="17.6640625" style="1" customWidth="1"/>
    <col min="36" max="36" width="5.33203125" style="1" customWidth="1"/>
    <col min="37" max="37" width="17.6640625" style="1" customWidth="1"/>
    <col min="38" max="38" width="5.33203125" style="1" customWidth="1"/>
    <col min="39" max="39" width="17.6640625" style="1" customWidth="1"/>
    <col min="40" max="40" width="5.33203125" style="1" customWidth="1"/>
    <col min="41" max="41" width="17.6640625" style="1" customWidth="1"/>
    <col min="42" max="42" width="5.33203125" style="1" customWidth="1"/>
    <col min="43" max="43" width="19.109375" style="1" customWidth="1"/>
    <col min="44" max="44" width="5.33203125" style="1" customWidth="1"/>
    <col min="45" max="45" width="16.33203125" style="1" customWidth="1"/>
    <col min="46" max="46" width="5.33203125" style="1" customWidth="1"/>
    <col min="47" max="47" width="16" style="1" customWidth="1"/>
    <col min="48" max="48" width="5.33203125" style="1" customWidth="1"/>
    <col min="49" max="49" width="17.33203125" style="1" customWidth="1"/>
    <col min="50" max="50" width="5.33203125" style="1" customWidth="1"/>
    <col min="51" max="51" width="13.88671875" style="1" customWidth="1"/>
    <col min="52" max="52" width="5.33203125" style="1" customWidth="1"/>
    <col min="53" max="53" width="15.33203125" style="1" customWidth="1"/>
    <col min="54" max="54" width="5.33203125" style="1" customWidth="1"/>
    <col min="55" max="55" width="14.5546875" style="1" customWidth="1"/>
    <col min="56" max="56" width="5.33203125" style="1" customWidth="1"/>
    <col min="57" max="57" width="15.33203125" style="1" customWidth="1"/>
    <col min="58" max="58" width="5.33203125" style="1" customWidth="1"/>
    <col min="59" max="59" width="13.6640625" style="1" customWidth="1"/>
    <col min="60" max="60" width="5.33203125" style="1" customWidth="1"/>
    <col min="61" max="61" width="14.33203125" style="1" customWidth="1"/>
    <col min="62" max="62" width="5.33203125" style="1" customWidth="1"/>
    <col min="63" max="63" width="15.33203125" style="1" customWidth="1"/>
    <col min="64" max="64" width="5.33203125" style="1" customWidth="1"/>
    <col min="65" max="65" width="17.88671875" style="1" customWidth="1"/>
    <col min="66" max="66" width="5.33203125" style="1" customWidth="1"/>
    <col min="67" max="67" width="15.88671875" style="1" customWidth="1"/>
    <col min="68" max="68" width="5.33203125" style="1" customWidth="1"/>
    <col min="69" max="69" width="15.33203125" style="1" customWidth="1"/>
    <col min="70" max="70" width="5.33203125" style="1" customWidth="1"/>
    <col min="71" max="71" width="14.33203125" style="1" customWidth="1"/>
    <col min="72" max="72" width="5.33203125" style="1" customWidth="1"/>
    <col min="73" max="73" width="13.5546875" style="1" customWidth="1"/>
    <col min="74" max="74" width="5.33203125" style="1" customWidth="1"/>
    <col min="75" max="75" width="14.5546875" style="1" customWidth="1"/>
    <col min="76" max="16384" width="8.88671875" style="1"/>
  </cols>
  <sheetData>
    <row r="1" spans="1:75" ht="15" thickBot="1" x14ac:dyDescent="0.35">
      <c r="C1"/>
      <c r="D1"/>
      <c r="E1"/>
      <c r="F1"/>
      <c r="G1"/>
      <c r="H1"/>
      <c r="I1"/>
    </row>
    <row r="2" spans="1:75" ht="40.200000000000003" customHeight="1" x14ac:dyDescent="0.25">
      <c r="B2" s="277" t="s">
        <v>406</v>
      </c>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8"/>
      <c r="AX2" s="278"/>
      <c r="AY2" s="278"/>
      <c r="AZ2" s="278"/>
      <c r="BA2" s="278"/>
      <c r="BB2" s="278"/>
      <c r="BC2" s="278"/>
      <c r="BD2" s="278"/>
      <c r="BE2" s="278"/>
      <c r="BF2" s="278"/>
      <c r="BG2" s="278"/>
      <c r="BH2" s="278"/>
      <c r="BI2" s="278"/>
      <c r="BJ2" s="278"/>
      <c r="BK2" s="278"/>
      <c r="BL2" s="278"/>
      <c r="BM2" s="278"/>
      <c r="BN2" s="278"/>
      <c r="BO2" s="278"/>
      <c r="BP2" s="278"/>
      <c r="BQ2" s="278"/>
      <c r="BR2" s="278"/>
      <c r="BS2" s="278"/>
      <c r="BT2" s="278"/>
      <c r="BU2" s="278"/>
      <c r="BV2" s="278"/>
      <c r="BW2" s="279"/>
    </row>
    <row r="3" spans="1:75" ht="13.95" customHeight="1" x14ac:dyDescent="0.25">
      <c r="B3" s="216" t="s">
        <v>356</v>
      </c>
      <c r="C3" s="280" t="s">
        <v>30</v>
      </c>
      <c r="D3" s="281" t="s">
        <v>407</v>
      </c>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2"/>
    </row>
    <row r="4" spans="1:75" ht="13.2" customHeight="1" thickBot="1" x14ac:dyDescent="0.3">
      <c r="B4" s="216"/>
      <c r="C4" s="280"/>
      <c r="D4" s="283" t="s">
        <v>13</v>
      </c>
      <c r="E4" s="283"/>
      <c r="F4" s="283"/>
      <c r="G4" s="283"/>
      <c r="H4" s="283"/>
      <c r="I4" s="283"/>
      <c r="J4" s="283"/>
      <c r="K4" s="283"/>
      <c r="L4" s="283"/>
      <c r="M4" s="283"/>
      <c r="N4" s="283"/>
      <c r="O4" s="283"/>
      <c r="P4" s="283"/>
      <c r="Q4" s="283"/>
      <c r="R4" s="283"/>
      <c r="S4" s="283"/>
      <c r="T4" s="283" t="s">
        <v>17</v>
      </c>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3"/>
      <c r="AV4" s="283" t="s">
        <v>12</v>
      </c>
      <c r="AW4" s="283"/>
      <c r="AX4" s="283"/>
      <c r="AY4" s="283"/>
      <c r="AZ4" s="283"/>
      <c r="BA4" s="283"/>
      <c r="BB4" s="283"/>
      <c r="BC4" s="283"/>
      <c r="BD4" s="284" t="s">
        <v>19</v>
      </c>
      <c r="BE4" s="284"/>
      <c r="BF4" s="284"/>
      <c r="BG4" s="284"/>
      <c r="BH4" s="284"/>
      <c r="BI4" s="284"/>
      <c r="BJ4" s="284"/>
      <c r="BK4" s="284"/>
      <c r="BL4" s="284"/>
      <c r="BM4" s="284"/>
      <c r="BN4" s="284"/>
      <c r="BO4" s="284"/>
      <c r="BP4" s="284"/>
      <c r="BQ4" s="284"/>
      <c r="BR4" s="284"/>
      <c r="BS4" s="284"/>
      <c r="BT4" s="284"/>
      <c r="BU4" s="284"/>
      <c r="BV4" s="284"/>
      <c r="BW4" s="285"/>
    </row>
    <row r="5" spans="1:75" ht="13.2" customHeight="1" x14ac:dyDescent="0.25">
      <c r="B5" s="216"/>
      <c r="C5" s="280"/>
      <c r="D5" s="286"/>
      <c r="E5" s="287"/>
      <c r="F5" s="287"/>
      <c r="G5" s="287"/>
      <c r="H5" s="287"/>
      <c r="I5" s="287"/>
      <c r="J5" s="287"/>
      <c r="K5" s="287"/>
      <c r="L5" s="288" t="s">
        <v>18</v>
      </c>
      <c r="M5" s="288"/>
      <c r="N5" s="288"/>
      <c r="O5" s="288"/>
      <c r="P5" s="288"/>
      <c r="Q5" s="288"/>
      <c r="R5" s="288"/>
      <c r="S5" s="289"/>
      <c r="T5" s="290"/>
      <c r="U5" s="291"/>
      <c r="V5" s="291"/>
      <c r="W5" s="291"/>
      <c r="X5" s="291"/>
      <c r="Y5" s="291"/>
      <c r="Z5" s="291"/>
      <c r="AA5" s="291"/>
      <c r="AB5" s="291"/>
      <c r="AC5" s="291"/>
      <c r="AD5" s="291"/>
      <c r="AE5" s="291"/>
      <c r="AF5" s="291"/>
      <c r="AG5" s="291"/>
      <c r="AH5" s="291"/>
      <c r="AI5" s="291"/>
      <c r="AJ5" s="292" t="s">
        <v>18</v>
      </c>
      <c r="AK5" s="292"/>
      <c r="AL5" s="292"/>
      <c r="AM5" s="292"/>
      <c r="AN5" s="292"/>
      <c r="AO5" s="292"/>
      <c r="AP5" s="292"/>
      <c r="AQ5" s="292"/>
      <c r="AR5" s="292"/>
      <c r="AS5" s="292"/>
      <c r="AT5" s="292"/>
      <c r="AU5" s="293"/>
      <c r="AV5" s="294"/>
      <c r="AW5" s="295"/>
      <c r="AX5" s="295"/>
      <c r="AY5" s="296"/>
      <c r="AZ5" s="292" t="s">
        <v>18</v>
      </c>
      <c r="BA5" s="292"/>
      <c r="BB5" s="292"/>
      <c r="BC5" s="293"/>
      <c r="BD5" s="294"/>
      <c r="BE5" s="295"/>
      <c r="BF5" s="295"/>
      <c r="BG5" s="295"/>
      <c r="BH5" s="295"/>
      <c r="BI5" s="295"/>
      <c r="BJ5" s="295"/>
      <c r="BK5" s="295"/>
      <c r="BL5" s="295"/>
      <c r="BM5" s="295"/>
      <c r="BN5" s="295"/>
      <c r="BO5" s="296"/>
      <c r="BP5" s="292" t="s">
        <v>18</v>
      </c>
      <c r="BQ5" s="292"/>
      <c r="BR5" s="292"/>
      <c r="BS5" s="292"/>
      <c r="BT5" s="292"/>
      <c r="BU5" s="292"/>
      <c r="BV5" s="292"/>
      <c r="BW5" s="293"/>
    </row>
    <row r="6" spans="1:75" ht="57.45" customHeight="1" thickBot="1" x14ac:dyDescent="0.3">
      <c r="B6" s="216"/>
      <c r="C6" s="280"/>
      <c r="D6" s="297" t="s">
        <v>326</v>
      </c>
      <c r="E6" s="298"/>
      <c r="F6" s="298"/>
      <c r="G6" s="298"/>
      <c r="H6" s="298" t="s">
        <v>354</v>
      </c>
      <c r="I6" s="298"/>
      <c r="J6" s="298"/>
      <c r="K6" s="298"/>
      <c r="L6" s="299" t="s">
        <v>329</v>
      </c>
      <c r="M6" s="299"/>
      <c r="N6" s="299"/>
      <c r="O6" s="299"/>
      <c r="P6" s="299" t="s">
        <v>330</v>
      </c>
      <c r="Q6" s="299"/>
      <c r="R6" s="299"/>
      <c r="S6" s="300"/>
      <c r="T6" s="297" t="s">
        <v>331</v>
      </c>
      <c r="U6" s="298"/>
      <c r="V6" s="298"/>
      <c r="W6" s="298"/>
      <c r="X6" s="298" t="s">
        <v>332</v>
      </c>
      <c r="Y6" s="298"/>
      <c r="Z6" s="298"/>
      <c r="AA6" s="298"/>
      <c r="AB6" s="298" t="s">
        <v>333</v>
      </c>
      <c r="AC6" s="298"/>
      <c r="AD6" s="298"/>
      <c r="AE6" s="298"/>
      <c r="AF6" s="298" t="s">
        <v>334</v>
      </c>
      <c r="AG6" s="298"/>
      <c r="AH6" s="298"/>
      <c r="AI6" s="298"/>
      <c r="AJ6" s="299" t="s">
        <v>408</v>
      </c>
      <c r="AK6" s="299"/>
      <c r="AL6" s="299"/>
      <c r="AM6" s="299"/>
      <c r="AN6" s="299" t="s">
        <v>409</v>
      </c>
      <c r="AO6" s="299"/>
      <c r="AP6" s="299"/>
      <c r="AQ6" s="299"/>
      <c r="AR6" s="299" t="s">
        <v>337</v>
      </c>
      <c r="AS6" s="299"/>
      <c r="AT6" s="299"/>
      <c r="AU6" s="300"/>
      <c r="AV6" s="297" t="s">
        <v>338</v>
      </c>
      <c r="AW6" s="298"/>
      <c r="AX6" s="298"/>
      <c r="AY6" s="298"/>
      <c r="AZ6" s="299" t="s">
        <v>339</v>
      </c>
      <c r="BA6" s="299"/>
      <c r="BB6" s="299"/>
      <c r="BC6" s="300"/>
      <c r="BD6" s="297" t="s">
        <v>340</v>
      </c>
      <c r="BE6" s="298"/>
      <c r="BF6" s="298"/>
      <c r="BG6" s="298"/>
      <c r="BH6" s="298" t="s">
        <v>410</v>
      </c>
      <c r="BI6" s="298"/>
      <c r="BJ6" s="298"/>
      <c r="BK6" s="298"/>
      <c r="BL6" s="301" t="s">
        <v>342</v>
      </c>
      <c r="BM6" s="301"/>
      <c r="BN6" s="301"/>
      <c r="BO6" s="301"/>
      <c r="BP6" s="299" t="s">
        <v>343</v>
      </c>
      <c r="BQ6" s="299"/>
      <c r="BR6" s="299"/>
      <c r="BS6" s="299"/>
      <c r="BT6" s="299" t="s">
        <v>411</v>
      </c>
      <c r="BU6" s="299"/>
      <c r="BV6" s="299"/>
      <c r="BW6" s="300"/>
    </row>
    <row r="7" spans="1:75" ht="34.950000000000003" customHeight="1" thickBot="1" x14ac:dyDescent="0.3">
      <c r="B7" s="302"/>
      <c r="C7" s="303"/>
      <c r="D7" s="304" t="s">
        <v>372</v>
      </c>
      <c r="E7" s="305"/>
      <c r="F7" s="305" t="s">
        <v>373</v>
      </c>
      <c r="G7" s="305"/>
      <c r="H7" s="305" t="s">
        <v>374</v>
      </c>
      <c r="I7" s="305"/>
      <c r="J7" s="305" t="s">
        <v>375</v>
      </c>
      <c r="K7" s="305"/>
      <c r="L7" s="306" t="s">
        <v>412</v>
      </c>
      <c r="M7" s="306"/>
      <c r="N7" s="306" t="s">
        <v>413</v>
      </c>
      <c r="O7" s="306"/>
      <c r="P7" s="306" t="s">
        <v>414</v>
      </c>
      <c r="Q7" s="306"/>
      <c r="R7" s="306" t="s">
        <v>415</v>
      </c>
      <c r="S7" s="307"/>
      <c r="T7" s="304" t="s">
        <v>416</v>
      </c>
      <c r="U7" s="305"/>
      <c r="V7" s="305" t="s">
        <v>417</v>
      </c>
      <c r="W7" s="305"/>
      <c r="X7" s="305" t="s">
        <v>418</v>
      </c>
      <c r="Y7" s="305"/>
      <c r="Z7" s="305" t="s">
        <v>419</v>
      </c>
      <c r="AA7" s="305"/>
      <c r="AB7" s="305" t="s">
        <v>420</v>
      </c>
      <c r="AC7" s="305"/>
      <c r="AD7" s="305" t="s">
        <v>421</v>
      </c>
      <c r="AE7" s="305"/>
      <c r="AF7" s="305" t="s">
        <v>422</v>
      </c>
      <c r="AG7" s="305"/>
      <c r="AH7" s="305" t="s">
        <v>423</v>
      </c>
      <c r="AI7" s="305"/>
      <c r="AJ7" s="306" t="s">
        <v>424</v>
      </c>
      <c r="AK7" s="306"/>
      <c r="AL7" s="306" t="s">
        <v>425</v>
      </c>
      <c r="AM7" s="306"/>
      <c r="AN7" s="306" t="s">
        <v>426</v>
      </c>
      <c r="AO7" s="306"/>
      <c r="AP7" s="306" t="s">
        <v>427</v>
      </c>
      <c r="AQ7" s="306"/>
      <c r="AR7" s="306" t="s">
        <v>428</v>
      </c>
      <c r="AS7" s="306"/>
      <c r="AT7" s="306" t="s">
        <v>429</v>
      </c>
      <c r="AU7" s="307"/>
      <c r="AV7" s="304" t="s">
        <v>430</v>
      </c>
      <c r="AW7" s="305"/>
      <c r="AX7" s="305" t="s">
        <v>431</v>
      </c>
      <c r="AY7" s="305"/>
      <c r="AZ7" s="306" t="s">
        <v>432</v>
      </c>
      <c r="BA7" s="306"/>
      <c r="BB7" s="306" t="s">
        <v>433</v>
      </c>
      <c r="BC7" s="307"/>
      <c r="BD7" s="304" t="s">
        <v>434</v>
      </c>
      <c r="BE7" s="305"/>
      <c r="BF7" s="305" t="s">
        <v>435</v>
      </c>
      <c r="BG7" s="305"/>
      <c r="BH7" s="305" t="s">
        <v>436</v>
      </c>
      <c r="BI7" s="305"/>
      <c r="BJ7" s="305" t="s">
        <v>437</v>
      </c>
      <c r="BK7" s="305"/>
      <c r="BL7" s="305" t="s">
        <v>438</v>
      </c>
      <c r="BM7" s="305"/>
      <c r="BN7" s="305" t="s">
        <v>439</v>
      </c>
      <c r="BO7" s="305"/>
      <c r="BP7" s="306" t="s">
        <v>440</v>
      </c>
      <c r="BQ7" s="306"/>
      <c r="BR7" s="306" t="s">
        <v>441</v>
      </c>
      <c r="BS7" s="306"/>
      <c r="BT7" s="306" t="s">
        <v>442</v>
      </c>
      <c r="BU7" s="306"/>
      <c r="BV7" s="306" t="s">
        <v>443</v>
      </c>
      <c r="BW7" s="307"/>
    </row>
    <row r="8" spans="1:75" x14ac:dyDescent="0.25">
      <c r="A8" s="308"/>
      <c r="B8" s="309">
        <v>1</v>
      </c>
      <c r="C8" s="310" t="s">
        <v>300</v>
      </c>
      <c r="D8" s="311" t="s">
        <v>357</v>
      </c>
      <c r="E8" s="312"/>
      <c r="F8" s="313" t="s">
        <v>361</v>
      </c>
      <c r="G8" s="312">
        <f>SUM(G9:G19)</f>
        <v>55000</v>
      </c>
      <c r="H8" s="313" t="s">
        <v>365</v>
      </c>
      <c r="I8" s="312"/>
      <c r="J8" s="313" t="s">
        <v>368</v>
      </c>
      <c r="K8" s="312">
        <f>SUM(K9:K19)</f>
        <v>0</v>
      </c>
      <c r="L8" s="313" t="s">
        <v>444</v>
      </c>
      <c r="M8" s="312"/>
      <c r="N8" s="313" t="s">
        <v>445</v>
      </c>
      <c r="O8" s="312">
        <f>SUM(O9:O19)</f>
        <v>0</v>
      </c>
      <c r="P8" s="313" t="s">
        <v>446</v>
      </c>
      <c r="Q8" s="312"/>
      <c r="R8" s="313" t="s">
        <v>447</v>
      </c>
      <c r="S8" s="314">
        <f>SUM(S9:S19)</f>
        <v>0</v>
      </c>
      <c r="T8" s="311" t="s">
        <v>448</v>
      </c>
      <c r="U8" s="312"/>
      <c r="V8" s="313" t="s">
        <v>449</v>
      </c>
      <c r="W8" s="312">
        <f>SUM(W9:W19)</f>
        <v>0</v>
      </c>
      <c r="X8" s="313" t="s">
        <v>450</v>
      </c>
      <c r="Y8" s="312">
        <v>0</v>
      </c>
      <c r="Z8" s="313" t="s">
        <v>451</v>
      </c>
      <c r="AA8" s="312">
        <f>SUM(AA9:AA19)</f>
        <v>0</v>
      </c>
      <c r="AB8" s="313" t="s">
        <v>452</v>
      </c>
      <c r="AC8" s="312">
        <v>0</v>
      </c>
      <c r="AD8" s="313" t="s">
        <v>453</v>
      </c>
      <c r="AE8" s="312">
        <f>SUM(AE9:AE19)</f>
        <v>0</v>
      </c>
      <c r="AF8" s="313" t="s">
        <v>454</v>
      </c>
      <c r="AG8" s="312">
        <v>0</v>
      </c>
      <c r="AH8" s="313" t="s">
        <v>455</v>
      </c>
      <c r="AI8" s="312">
        <f>SUM(AI9:AI19)</f>
        <v>0</v>
      </c>
      <c r="AJ8" s="313" t="s">
        <v>456</v>
      </c>
      <c r="AK8" s="312"/>
      <c r="AL8" s="313" t="s">
        <v>457</v>
      </c>
      <c r="AM8" s="312">
        <f>SUM(AM9:AM19)</f>
        <v>0</v>
      </c>
      <c r="AN8" s="313" t="s">
        <v>458</v>
      </c>
      <c r="AO8" s="312"/>
      <c r="AP8" s="313" t="s">
        <v>459</v>
      </c>
      <c r="AQ8" s="312">
        <f>SUM(AQ9:AQ19)</f>
        <v>0</v>
      </c>
      <c r="AR8" s="313" t="s">
        <v>460</v>
      </c>
      <c r="AS8" s="312"/>
      <c r="AT8" s="313" t="s">
        <v>461</v>
      </c>
      <c r="AU8" s="314">
        <f>SUM(AU9:AU19)</f>
        <v>0</v>
      </c>
      <c r="AV8" s="311" t="s">
        <v>462</v>
      </c>
      <c r="AW8" s="312"/>
      <c r="AX8" s="313" t="s">
        <v>463</v>
      </c>
      <c r="AY8" s="312">
        <f>SUM(AY9:AY19)</f>
        <v>0</v>
      </c>
      <c r="AZ8" s="313" t="s">
        <v>464</v>
      </c>
      <c r="BA8" s="312"/>
      <c r="BB8" s="313" t="s">
        <v>465</v>
      </c>
      <c r="BC8" s="314">
        <f>SUM(BC9:BC19)</f>
        <v>0</v>
      </c>
      <c r="BD8" s="311" t="s">
        <v>466</v>
      </c>
      <c r="BE8" s="312"/>
      <c r="BF8" s="313" t="s">
        <v>467</v>
      </c>
      <c r="BG8" s="312">
        <f>SUM(BG9:BG19)</f>
        <v>0</v>
      </c>
      <c r="BH8" s="313" t="s">
        <v>468</v>
      </c>
      <c r="BI8" s="312"/>
      <c r="BJ8" s="313" t="s">
        <v>469</v>
      </c>
      <c r="BK8" s="312">
        <f>SUM(BK9:BK19)</f>
        <v>0</v>
      </c>
      <c r="BL8" s="313" t="s">
        <v>470</v>
      </c>
      <c r="BM8" s="312"/>
      <c r="BN8" s="313" t="s">
        <v>471</v>
      </c>
      <c r="BO8" s="312">
        <f>SUM(BO9:BO19)</f>
        <v>0</v>
      </c>
      <c r="BP8" s="313" t="s">
        <v>472</v>
      </c>
      <c r="BQ8" s="312"/>
      <c r="BR8" s="313" t="s">
        <v>473</v>
      </c>
      <c r="BS8" s="312">
        <f>SUM(BS9:BS19)</f>
        <v>0</v>
      </c>
      <c r="BT8" s="313" t="s">
        <v>474</v>
      </c>
      <c r="BU8" s="312"/>
      <c r="BV8" s="313" t="s">
        <v>475</v>
      </c>
      <c r="BW8" s="314">
        <f>SUM(BW9:BW19)</f>
        <v>0</v>
      </c>
    </row>
    <row r="9" spans="1:75" x14ac:dyDescent="0.25">
      <c r="A9" s="308"/>
      <c r="B9" s="315">
        <v>2</v>
      </c>
      <c r="C9" s="316" t="s">
        <v>405</v>
      </c>
      <c r="D9" s="315" t="s">
        <v>358</v>
      </c>
      <c r="E9" s="317"/>
      <c r="F9" s="318" t="s">
        <v>362</v>
      </c>
      <c r="G9" s="319">
        <v>5000</v>
      </c>
      <c r="H9" s="315" t="s">
        <v>366</v>
      </c>
      <c r="I9" s="319"/>
      <c r="J9" s="318" t="s">
        <v>369</v>
      </c>
      <c r="K9" s="320">
        <v>0</v>
      </c>
      <c r="L9" s="318" t="s">
        <v>476</v>
      </c>
      <c r="M9" s="320"/>
      <c r="N9" s="318" t="s">
        <v>477</v>
      </c>
      <c r="O9" s="320">
        <v>0</v>
      </c>
      <c r="P9" s="318" t="s">
        <v>478</v>
      </c>
      <c r="Q9" s="320"/>
      <c r="R9" s="318" t="s">
        <v>479</v>
      </c>
      <c r="S9" s="321">
        <v>0</v>
      </c>
      <c r="T9" s="318" t="s">
        <v>480</v>
      </c>
      <c r="U9" s="320"/>
      <c r="V9" s="318" t="s">
        <v>481</v>
      </c>
      <c r="W9" s="320">
        <v>0</v>
      </c>
      <c r="X9" s="315" t="s">
        <v>482</v>
      </c>
      <c r="Y9" s="320">
        <v>0</v>
      </c>
      <c r="Z9" s="318" t="s">
        <v>483</v>
      </c>
      <c r="AA9" s="320">
        <v>0</v>
      </c>
      <c r="AB9" s="318" t="s">
        <v>484</v>
      </c>
      <c r="AC9" s="320">
        <v>0</v>
      </c>
      <c r="AD9" s="318" t="s">
        <v>485</v>
      </c>
      <c r="AE9" s="320">
        <v>0</v>
      </c>
      <c r="AF9" s="318" t="s">
        <v>486</v>
      </c>
      <c r="AG9" s="320">
        <v>0</v>
      </c>
      <c r="AH9" s="318" t="s">
        <v>487</v>
      </c>
      <c r="AI9" s="320">
        <v>0</v>
      </c>
      <c r="AJ9" s="318" t="s">
        <v>488</v>
      </c>
      <c r="AK9" s="320"/>
      <c r="AL9" s="318" t="s">
        <v>489</v>
      </c>
      <c r="AM9" s="320">
        <v>0</v>
      </c>
      <c r="AN9" s="318" t="s">
        <v>490</v>
      </c>
      <c r="AO9" s="320"/>
      <c r="AP9" s="318" t="s">
        <v>491</v>
      </c>
      <c r="AQ9" s="320">
        <v>0</v>
      </c>
      <c r="AR9" s="318" t="s">
        <v>492</v>
      </c>
      <c r="AS9" s="320"/>
      <c r="AT9" s="318" t="s">
        <v>493</v>
      </c>
      <c r="AU9" s="321">
        <v>0</v>
      </c>
      <c r="AV9" s="318" t="s">
        <v>494</v>
      </c>
      <c r="AW9" s="320"/>
      <c r="AX9" s="318" t="s">
        <v>495</v>
      </c>
      <c r="AY9" s="320">
        <v>0</v>
      </c>
      <c r="AZ9" s="315" t="s">
        <v>496</v>
      </c>
      <c r="BA9" s="320"/>
      <c r="BB9" s="318" t="s">
        <v>497</v>
      </c>
      <c r="BC9" s="321">
        <v>0</v>
      </c>
      <c r="BD9" s="315" t="s">
        <v>498</v>
      </c>
      <c r="BE9" s="320"/>
      <c r="BF9" s="318" t="s">
        <v>499</v>
      </c>
      <c r="BG9" s="320">
        <v>0</v>
      </c>
      <c r="BH9" s="318" t="s">
        <v>500</v>
      </c>
      <c r="BI9" s="320"/>
      <c r="BJ9" s="318" t="s">
        <v>501</v>
      </c>
      <c r="BK9" s="320">
        <v>0</v>
      </c>
      <c r="BL9" s="318" t="s">
        <v>502</v>
      </c>
      <c r="BM9" s="320"/>
      <c r="BN9" s="318" t="s">
        <v>503</v>
      </c>
      <c r="BO9" s="320">
        <v>0</v>
      </c>
      <c r="BP9" s="318" t="s">
        <v>504</v>
      </c>
      <c r="BQ9" s="320"/>
      <c r="BR9" s="318" t="s">
        <v>505</v>
      </c>
      <c r="BS9" s="320">
        <v>0</v>
      </c>
      <c r="BT9" s="318" t="s">
        <v>506</v>
      </c>
      <c r="BU9" s="320"/>
      <c r="BV9" s="318" t="s">
        <v>507</v>
      </c>
      <c r="BW9" s="321">
        <v>0</v>
      </c>
    </row>
    <row r="10" spans="1:75" x14ac:dyDescent="0.25">
      <c r="A10" s="308"/>
      <c r="B10" s="315">
        <v>3</v>
      </c>
      <c r="C10" s="316" t="s">
        <v>404</v>
      </c>
      <c r="D10" s="315" t="s">
        <v>359</v>
      </c>
      <c r="E10" s="317"/>
      <c r="F10" s="318" t="s">
        <v>363</v>
      </c>
      <c r="G10" s="319">
        <v>5000</v>
      </c>
      <c r="H10" s="315" t="s">
        <v>508</v>
      </c>
      <c r="I10" s="319"/>
      <c r="J10" s="318" t="s">
        <v>509</v>
      </c>
      <c r="K10" s="320">
        <v>0</v>
      </c>
      <c r="L10" s="318" t="s">
        <v>510</v>
      </c>
      <c r="M10" s="320"/>
      <c r="N10" s="318" t="s">
        <v>511</v>
      </c>
      <c r="O10" s="320">
        <v>0</v>
      </c>
      <c r="P10" s="318" t="s">
        <v>512</v>
      </c>
      <c r="Q10" s="320"/>
      <c r="R10" s="318" t="s">
        <v>513</v>
      </c>
      <c r="S10" s="321">
        <v>0</v>
      </c>
      <c r="T10" s="318" t="s">
        <v>514</v>
      </c>
      <c r="U10" s="320"/>
      <c r="V10" s="318" t="s">
        <v>515</v>
      </c>
      <c r="W10" s="320">
        <v>0</v>
      </c>
      <c r="X10" s="315" t="s">
        <v>516</v>
      </c>
      <c r="Y10" s="320">
        <v>0</v>
      </c>
      <c r="Z10" s="318" t="s">
        <v>517</v>
      </c>
      <c r="AA10" s="320">
        <v>0</v>
      </c>
      <c r="AB10" s="318" t="s">
        <v>518</v>
      </c>
      <c r="AC10" s="320">
        <v>0</v>
      </c>
      <c r="AD10" s="318" t="s">
        <v>519</v>
      </c>
      <c r="AE10" s="320">
        <v>0</v>
      </c>
      <c r="AF10" s="318" t="s">
        <v>520</v>
      </c>
      <c r="AG10" s="320">
        <v>0</v>
      </c>
      <c r="AH10" s="318" t="s">
        <v>521</v>
      </c>
      <c r="AI10" s="320">
        <v>0</v>
      </c>
      <c r="AJ10" s="318" t="s">
        <v>522</v>
      </c>
      <c r="AK10" s="320"/>
      <c r="AL10" s="318" t="s">
        <v>523</v>
      </c>
      <c r="AM10" s="320">
        <v>0</v>
      </c>
      <c r="AN10" s="318" t="s">
        <v>524</v>
      </c>
      <c r="AO10" s="320"/>
      <c r="AP10" s="318" t="s">
        <v>525</v>
      </c>
      <c r="AQ10" s="320">
        <v>0</v>
      </c>
      <c r="AR10" s="318" t="s">
        <v>526</v>
      </c>
      <c r="AS10" s="320"/>
      <c r="AT10" s="318" t="s">
        <v>527</v>
      </c>
      <c r="AU10" s="321">
        <v>0</v>
      </c>
      <c r="AV10" s="318" t="s">
        <v>528</v>
      </c>
      <c r="AW10" s="320"/>
      <c r="AX10" s="318" t="s">
        <v>529</v>
      </c>
      <c r="AY10" s="320">
        <v>0</v>
      </c>
      <c r="AZ10" s="315" t="s">
        <v>530</v>
      </c>
      <c r="BA10" s="320"/>
      <c r="BB10" s="318" t="s">
        <v>531</v>
      </c>
      <c r="BC10" s="321">
        <v>0</v>
      </c>
      <c r="BD10" s="315" t="s">
        <v>532</v>
      </c>
      <c r="BE10" s="320"/>
      <c r="BF10" s="318" t="s">
        <v>533</v>
      </c>
      <c r="BG10" s="320">
        <v>0</v>
      </c>
      <c r="BH10" s="318" t="s">
        <v>534</v>
      </c>
      <c r="BI10" s="320"/>
      <c r="BJ10" s="318" t="s">
        <v>535</v>
      </c>
      <c r="BK10" s="320">
        <v>0</v>
      </c>
      <c r="BL10" s="318" t="s">
        <v>536</v>
      </c>
      <c r="BM10" s="320"/>
      <c r="BN10" s="318" t="s">
        <v>537</v>
      </c>
      <c r="BO10" s="320">
        <v>0</v>
      </c>
      <c r="BP10" s="318" t="s">
        <v>538</v>
      </c>
      <c r="BQ10" s="320"/>
      <c r="BR10" s="318" t="s">
        <v>539</v>
      </c>
      <c r="BS10" s="320">
        <v>0</v>
      </c>
      <c r="BT10" s="318" t="s">
        <v>540</v>
      </c>
      <c r="BU10" s="320"/>
      <c r="BV10" s="318" t="s">
        <v>541</v>
      </c>
      <c r="BW10" s="321">
        <v>0</v>
      </c>
    </row>
    <row r="11" spans="1:75" x14ac:dyDescent="0.25">
      <c r="A11" s="308"/>
      <c r="B11" s="315">
        <v>4</v>
      </c>
      <c r="C11" s="316" t="s">
        <v>403</v>
      </c>
      <c r="D11" s="315" t="s">
        <v>360</v>
      </c>
      <c r="E11" s="317"/>
      <c r="F11" s="318" t="s">
        <v>364</v>
      </c>
      <c r="G11" s="319">
        <v>5000</v>
      </c>
      <c r="H11" s="315" t="s">
        <v>367</v>
      </c>
      <c r="I11" s="319"/>
      <c r="J11" s="318" t="s">
        <v>391</v>
      </c>
      <c r="K11" s="320">
        <v>0</v>
      </c>
      <c r="L11" s="318" t="s">
        <v>392</v>
      </c>
      <c r="M11" s="320"/>
      <c r="N11" s="318" t="s">
        <v>542</v>
      </c>
      <c r="O11" s="320">
        <v>0</v>
      </c>
      <c r="P11" s="318" t="s">
        <v>543</v>
      </c>
      <c r="Q11" s="320"/>
      <c r="R11" s="318" t="s">
        <v>544</v>
      </c>
      <c r="S11" s="321">
        <v>0</v>
      </c>
      <c r="T11" s="318" t="s">
        <v>545</v>
      </c>
      <c r="U11" s="320"/>
      <c r="V11" s="318" t="s">
        <v>546</v>
      </c>
      <c r="W11" s="320">
        <v>0</v>
      </c>
      <c r="X11" s="315" t="s">
        <v>547</v>
      </c>
      <c r="Y11" s="320">
        <v>0</v>
      </c>
      <c r="Z11" s="318" t="s">
        <v>548</v>
      </c>
      <c r="AA11" s="320">
        <v>0</v>
      </c>
      <c r="AB11" s="318" t="s">
        <v>549</v>
      </c>
      <c r="AC11" s="320">
        <v>0</v>
      </c>
      <c r="AD11" s="318" t="s">
        <v>550</v>
      </c>
      <c r="AE11" s="320">
        <v>0</v>
      </c>
      <c r="AF11" s="318" t="s">
        <v>551</v>
      </c>
      <c r="AG11" s="320">
        <v>0</v>
      </c>
      <c r="AH11" s="318" t="s">
        <v>552</v>
      </c>
      <c r="AI11" s="320">
        <v>0</v>
      </c>
      <c r="AJ11" s="318" t="s">
        <v>553</v>
      </c>
      <c r="AK11" s="320"/>
      <c r="AL11" s="318" t="s">
        <v>554</v>
      </c>
      <c r="AM11" s="320">
        <v>0</v>
      </c>
      <c r="AN11" s="318" t="s">
        <v>555</v>
      </c>
      <c r="AO11" s="320"/>
      <c r="AP11" s="318" t="s">
        <v>556</v>
      </c>
      <c r="AQ11" s="320">
        <v>0</v>
      </c>
      <c r="AR11" s="318" t="s">
        <v>557</v>
      </c>
      <c r="AS11" s="320"/>
      <c r="AT11" s="318" t="s">
        <v>558</v>
      </c>
      <c r="AU11" s="321">
        <v>0</v>
      </c>
      <c r="AV11" s="318" t="s">
        <v>559</v>
      </c>
      <c r="AW11" s="320"/>
      <c r="AX11" s="318" t="s">
        <v>560</v>
      </c>
      <c r="AY11" s="320">
        <v>0</v>
      </c>
      <c r="AZ11" s="315" t="s">
        <v>561</v>
      </c>
      <c r="BA11" s="320"/>
      <c r="BB11" s="318" t="s">
        <v>562</v>
      </c>
      <c r="BC11" s="321">
        <v>0</v>
      </c>
      <c r="BD11" s="315" t="s">
        <v>563</v>
      </c>
      <c r="BE11" s="320"/>
      <c r="BF11" s="318" t="s">
        <v>564</v>
      </c>
      <c r="BG11" s="320">
        <v>0</v>
      </c>
      <c r="BH11" s="318" t="s">
        <v>565</v>
      </c>
      <c r="BI11" s="320"/>
      <c r="BJ11" s="318" t="s">
        <v>566</v>
      </c>
      <c r="BK11" s="320">
        <v>0</v>
      </c>
      <c r="BL11" s="318" t="s">
        <v>567</v>
      </c>
      <c r="BM11" s="320"/>
      <c r="BN11" s="318" t="s">
        <v>568</v>
      </c>
      <c r="BO11" s="320">
        <v>0</v>
      </c>
      <c r="BP11" s="318" t="s">
        <v>569</v>
      </c>
      <c r="BQ11" s="320"/>
      <c r="BR11" s="318" t="s">
        <v>570</v>
      </c>
      <c r="BS11" s="320">
        <v>0</v>
      </c>
      <c r="BT11" s="318" t="s">
        <v>571</v>
      </c>
      <c r="BU11" s="320"/>
      <c r="BV11" s="318" t="s">
        <v>572</v>
      </c>
      <c r="BW11" s="321">
        <v>0</v>
      </c>
    </row>
    <row r="12" spans="1:75" x14ac:dyDescent="0.25">
      <c r="A12" s="308"/>
      <c r="B12" s="315">
        <v>5</v>
      </c>
      <c r="C12" s="316" t="s">
        <v>402</v>
      </c>
      <c r="D12" s="315" t="s">
        <v>573</v>
      </c>
      <c r="E12" s="317"/>
      <c r="F12" s="318" t="s">
        <v>574</v>
      </c>
      <c r="G12" s="319">
        <v>5000</v>
      </c>
      <c r="H12" s="315" t="s">
        <v>575</v>
      </c>
      <c r="I12" s="319"/>
      <c r="J12" s="318" t="s">
        <v>576</v>
      </c>
      <c r="K12" s="320">
        <v>0</v>
      </c>
      <c r="L12" s="318" t="s">
        <v>577</v>
      </c>
      <c r="M12" s="320"/>
      <c r="N12" s="318" t="s">
        <v>578</v>
      </c>
      <c r="O12" s="320">
        <v>0</v>
      </c>
      <c r="P12" s="318" t="s">
        <v>579</v>
      </c>
      <c r="Q12" s="320"/>
      <c r="R12" s="318" t="s">
        <v>580</v>
      </c>
      <c r="S12" s="321">
        <v>0</v>
      </c>
      <c r="T12" s="318" t="s">
        <v>581</v>
      </c>
      <c r="U12" s="320"/>
      <c r="V12" s="318" t="s">
        <v>582</v>
      </c>
      <c r="W12" s="320">
        <v>0</v>
      </c>
      <c r="X12" s="315" t="s">
        <v>583</v>
      </c>
      <c r="Y12" s="320">
        <v>0</v>
      </c>
      <c r="Z12" s="318" t="s">
        <v>584</v>
      </c>
      <c r="AA12" s="320">
        <v>0</v>
      </c>
      <c r="AB12" s="318" t="s">
        <v>585</v>
      </c>
      <c r="AC12" s="320">
        <v>0</v>
      </c>
      <c r="AD12" s="318" t="s">
        <v>586</v>
      </c>
      <c r="AE12" s="320">
        <v>0</v>
      </c>
      <c r="AF12" s="318" t="s">
        <v>587</v>
      </c>
      <c r="AG12" s="320">
        <v>0</v>
      </c>
      <c r="AH12" s="318" t="s">
        <v>588</v>
      </c>
      <c r="AI12" s="320">
        <v>0</v>
      </c>
      <c r="AJ12" s="318" t="s">
        <v>589</v>
      </c>
      <c r="AK12" s="320"/>
      <c r="AL12" s="318" t="s">
        <v>590</v>
      </c>
      <c r="AM12" s="320">
        <v>0</v>
      </c>
      <c r="AN12" s="318" t="s">
        <v>591</v>
      </c>
      <c r="AO12" s="320"/>
      <c r="AP12" s="318" t="s">
        <v>592</v>
      </c>
      <c r="AQ12" s="320">
        <v>0</v>
      </c>
      <c r="AR12" s="318" t="s">
        <v>593</v>
      </c>
      <c r="AS12" s="320"/>
      <c r="AT12" s="318" t="s">
        <v>594</v>
      </c>
      <c r="AU12" s="321">
        <v>0</v>
      </c>
      <c r="AV12" s="318" t="s">
        <v>595</v>
      </c>
      <c r="AW12" s="320"/>
      <c r="AX12" s="318" t="s">
        <v>596</v>
      </c>
      <c r="AY12" s="320">
        <v>0</v>
      </c>
      <c r="AZ12" s="315" t="s">
        <v>597</v>
      </c>
      <c r="BA12" s="320"/>
      <c r="BB12" s="318" t="s">
        <v>598</v>
      </c>
      <c r="BC12" s="321">
        <v>0</v>
      </c>
      <c r="BD12" s="315" t="s">
        <v>599</v>
      </c>
      <c r="BE12" s="320"/>
      <c r="BF12" s="318" t="s">
        <v>600</v>
      </c>
      <c r="BG12" s="320">
        <v>0</v>
      </c>
      <c r="BH12" s="318" t="s">
        <v>601</v>
      </c>
      <c r="BI12" s="320"/>
      <c r="BJ12" s="318" t="s">
        <v>602</v>
      </c>
      <c r="BK12" s="320">
        <v>0</v>
      </c>
      <c r="BL12" s="318" t="s">
        <v>603</v>
      </c>
      <c r="BM12" s="320"/>
      <c r="BN12" s="318" t="s">
        <v>604</v>
      </c>
      <c r="BO12" s="320">
        <v>0</v>
      </c>
      <c r="BP12" s="318" t="s">
        <v>605</v>
      </c>
      <c r="BQ12" s="320"/>
      <c r="BR12" s="318" t="s">
        <v>606</v>
      </c>
      <c r="BS12" s="320">
        <v>0</v>
      </c>
      <c r="BT12" s="318" t="s">
        <v>607</v>
      </c>
      <c r="BU12" s="320"/>
      <c r="BV12" s="318" t="s">
        <v>608</v>
      </c>
      <c r="BW12" s="321">
        <v>0</v>
      </c>
    </row>
    <row r="13" spans="1:75" x14ac:dyDescent="0.25">
      <c r="A13" s="308"/>
      <c r="B13" s="315">
        <v>6</v>
      </c>
      <c r="C13" s="316" t="s">
        <v>401</v>
      </c>
      <c r="D13" s="315" t="s">
        <v>609</v>
      </c>
      <c r="E13" s="317"/>
      <c r="F13" s="318" t="s">
        <v>610</v>
      </c>
      <c r="G13" s="319">
        <v>5000</v>
      </c>
      <c r="H13" s="315" t="s">
        <v>611</v>
      </c>
      <c r="I13" s="319"/>
      <c r="J13" s="318" t="s">
        <v>612</v>
      </c>
      <c r="K13" s="320">
        <v>0</v>
      </c>
      <c r="L13" s="318" t="s">
        <v>613</v>
      </c>
      <c r="M13" s="320"/>
      <c r="N13" s="318" t="s">
        <v>614</v>
      </c>
      <c r="O13" s="320">
        <v>0</v>
      </c>
      <c r="P13" s="318" t="s">
        <v>615</v>
      </c>
      <c r="Q13" s="320"/>
      <c r="R13" s="318" t="s">
        <v>616</v>
      </c>
      <c r="S13" s="321">
        <v>0</v>
      </c>
      <c r="T13" s="318" t="s">
        <v>617</v>
      </c>
      <c r="U13" s="320"/>
      <c r="V13" s="318" t="s">
        <v>618</v>
      </c>
      <c r="W13" s="320">
        <v>0</v>
      </c>
      <c r="X13" s="315" t="s">
        <v>619</v>
      </c>
      <c r="Y13" s="320">
        <v>0</v>
      </c>
      <c r="Z13" s="318" t="s">
        <v>620</v>
      </c>
      <c r="AA13" s="320">
        <v>0</v>
      </c>
      <c r="AB13" s="318" t="s">
        <v>621</v>
      </c>
      <c r="AC13" s="320">
        <v>0</v>
      </c>
      <c r="AD13" s="318" t="s">
        <v>622</v>
      </c>
      <c r="AE13" s="320">
        <v>0</v>
      </c>
      <c r="AF13" s="318" t="s">
        <v>623</v>
      </c>
      <c r="AG13" s="320">
        <v>0</v>
      </c>
      <c r="AH13" s="318" t="s">
        <v>624</v>
      </c>
      <c r="AI13" s="320">
        <v>0</v>
      </c>
      <c r="AJ13" s="318" t="s">
        <v>625</v>
      </c>
      <c r="AK13" s="320"/>
      <c r="AL13" s="318" t="s">
        <v>626</v>
      </c>
      <c r="AM13" s="320">
        <v>0</v>
      </c>
      <c r="AN13" s="318" t="s">
        <v>627</v>
      </c>
      <c r="AO13" s="320"/>
      <c r="AP13" s="318" t="s">
        <v>628</v>
      </c>
      <c r="AQ13" s="320">
        <v>0</v>
      </c>
      <c r="AR13" s="318" t="s">
        <v>629</v>
      </c>
      <c r="AS13" s="320"/>
      <c r="AT13" s="318" t="s">
        <v>630</v>
      </c>
      <c r="AU13" s="321">
        <v>0</v>
      </c>
      <c r="AV13" s="318" t="s">
        <v>631</v>
      </c>
      <c r="AW13" s="320"/>
      <c r="AX13" s="318" t="s">
        <v>632</v>
      </c>
      <c r="AY13" s="320">
        <v>0</v>
      </c>
      <c r="AZ13" s="315" t="s">
        <v>633</v>
      </c>
      <c r="BA13" s="320"/>
      <c r="BB13" s="318" t="s">
        <v>634</v>
      </c>
      <c r="BC13" s="321">
        <v>0</v>
      </c>
      <c r="BD13" s="315" t="s">
        <v>635</v>
      </c>
      <c r="BE13" s="320"/>
      <c r="BF13" s="318" t="s">
        <v>636</v>
      </c>
      <c r="BG13" s="320">
        <v>0</v>
      </c>
      <c r="BH13" s="318" t="s">
        <v>637</v>
      </c>
      <c r="BI13" s="320"/>
      <c r="BJ13" s="318" t="s">
        <v>638</v>
      </c>
      <c r="BK13" s="320">
        <v>0</v>
      </c>
      <c r="BL13" s="318" t="s">
        <v>639</v>
      </c>
      <c r="BM13" s="320"/>
      <c r="BN13" s="318" t="s">
        <v>640</v>
      </c>
      <c r="BO13" s="320">
        <v>0</v>
      </c>
      <c r="BP13" s="318" t="s">
        <v>641</v>
      </c>
      <c r="BQ13" s="320"/>
      <c r="BR13" s="318" t="s">
        <v>642</v>
      </c>
      <c r="BS13" s="320">
        <v>0</v>
      </c>
      <c r="BT13" s="318" t="s">
        <v>643</v>
      </c>
      <c r="BU13" s="320"/>
      <c r="BV13" s="318" t="s">
        <v>644</v>
      </c>
      <c r="BW13" s="321">
        <v>0</v>
      </c>
    </row>
    <row r="14" spans="1:75" x14ac:dyDescent="0.25">
      <c r="A14" s="308"/>
      <c r="B14" s="315">
        <v>7</v>
      </c>
      <c r="C14" s="316" t="s">
        <v>400</v>
      </c>
      <c r="D14" s="315" t="s">
        <v>645</v>
      </c>
      <c r="E14" s="317"/>
      <c r="F14" s="318" t="s">
        <v>646</v>
      </c>
      <c r="G14" s="319">
        <v>5000</v>
      </c>
      <c r="H14" s="315" t="s">
        <v>647</v>
      </c>
      <c r="I14" s="319"/>
      <c r="J14" s="318" t="s">
        <v>648</v>
      </c>
      <c r="K14" s="320">
        <v>0</v>
      </c>
      <c r="L14" s="318" t="s">
        <v>649</v>
      </c>
      <c r="M14" s="320"/>
      <c r="N14" s="318" t="s">
        <v>650</v>
      </c>
      <c r="O14" s="320">
        <v>0</v>
      </c>
      <c r="P14" s="318" t="s">
        <v>651</v>
      </c>
      <c r="Q14" s="320"/>
      <c r="R14" s="318" t="s">
        <v>652</v>
      </c>
      <c r="S14" s="321">
        <v>0</v>
      </c>
      <c r="T14" s="318" t="s">
        <v>653</v>
      </c>
      <c r="U14" s="320"/>
      <c r="V14" s="318" t="s">
        <v>654</v>
      </c>
      <c r="W14" s="320">
        <v>0</v>
      </c>
      <c r="X14" s="315" t="s">
        <v>655</v>
      </c>
      <c r="Y14" s="320">
        <v>0</v>
      </c>
      <c r="Z14" s="318" t="s">
        <v>656</v>
      </c>
      <c r="AA14" s="320">
        <v>0</v>
      </c>
      <c r="AB14" s="318" t="s">
        <v>657</v>
      </c>
      <c r="AC14" s="320">
        <v>0</v>
      </c>
      <c r="AD14" s="318" t="s">
        <v>658</v>
      </c>
      <c r="AE14" s="320">
        <v>0</v>
      </c>
      <c r="AF14" s="318" t="s">
        <v>659</v>
      </c>
      <c r="AG14" s="320">
        <v>0</v>
      </c>
      <c r="AH14" s="318" t="s">
        <v>660</v>
      </c>
      <c r="AI14" s="320">
        <v>0</v>
      </c>
      <c r="AJ14" s="318" t="s">
        <v>661</v>
      </c>
      <c r="AK14" s="320"/>
      <c r="AL14" s="318" t="s">
        <v>662</v>
      </c>
      <c r="AM14" s="320">
        <v>0</v>
      </c>
      <c r="AN14" s="318" t="s">
        <v>663</v>
      </c>
      <c r="AO14" s="320"/>
      <c r="AP14" s="318" t="s">
        <v>664</v>
      </c>
      <c r="AQ14" s="320">
        <v>0</v>
      </c>
      <c r="AR14" s="318" t="s">
        <v>665</v>
      </c>
      <c r="AS14" s="320"/>
      <c r="AT14" s="318" t="s">
        <v>666</v>
      </c>
      <c r="AU14" s="321">
        <v>0</v>
      </c>
      <c r="AV14" s="318" t="s">
        <v>667</v>
      </c>
      <c r="AW14" s="320"/>
      <c r="AX14" s="318" t="s">
        <v>668</v>
      </c>
      <c r="AY14" s="320">
        <v>0</v>
      </c>
      <c r="AZ14" s="315" t="s">
        <v>669</v>
      </c>
      <c r="BA14" s="320"/>
      <c r="BB14" s="318" t="s">
        <v>670</v>
      </c>
      <c r="BC14" s="321">
        <v>0</v>
      </c>
      <c r="BD14" s="315" t="s">
        <v>671</v>
      </c>
      <c r="BE14" s="320"/>
      <c r="BF14" s="318" t="s">
        <v>672</v>
      </c>
      <c r="BG14" s="320">
        <v>0</v>
      </c>
      <c r="BH14" s="318" t="s">
        <v>673</v>
      </c>
      <c r="BI14" s="320"/>
      <c r="BJ14" s="318" t="s">
        <v>674</v>
      </c>
      <c r="BK14" s="320">
        <v>0</v>
      </c>
      <c r="BL14" s="318" t="s">
        <v>675</v>
      </c>
      <c r="BM14" s="320"/>
      <c r="BN14" s="318" t="s">
        <v>676</v>
      </c>
      <c r="BO14" s="320">
        <v>0</v>
      </c>
      <c r="BP14" s="318" t="s">
        <v>677</v>
      </c>
      <c r="BQ14" s="320"/>
      <c r="BR14" s="318" t="s">
        <v>678</v>
      </c>
      <c r="BS14" s="320">
        <v>0</v>
      </c>
      <c r="BT14" s="318" t="s">
        <v>679</v>
      </c>
      <c r="BU14" s="320"/>
      <c r="BV14" s="318" t="s">
        <v>680</v>
      </c>
      <c r="BW14" s="321">
        <v>0</v>
      </c>
    </row>
    <row r="15" spans="1:75" x14ac:dyDescent="0.25">
      <c r="A15" s="308"/>
      <c r="B15" s="315">
        <v>8</v>
      </c>
      <c r="C15" s="316" t="s">
        <v>399</v>
      </c>
      <c r="D15" s="315" t="s">
        <v>681</v>
      </c>
      <c r="E15" s="317"/>
      <c r="F15" s="318" t="s">
        <v>682</v>
      </c>
      <c r="G15" s="319">
        <v>5000</v>
      </c>
      <c r="H15" s="315" t="s">
        <v>683</v>
      </c>
      <c r="I15" s="319"/>
      <c r="J15" s="318" t="s">
        <v>684</v>
      </c>
      <c r="K15" s="320">
        <v>0</v>
      </c>
      <c r="L15" s="318" t="s">
        <v>685</v>
      </c>
      <c r="M15" s="320"/>
      <c r="N15" s="318" t="s">
        <v>686</v>
      </c>
      <c r="O15" s="320">
        <v>0</v>
      </c>
      <c r="P15" s="318" t="s">
        <v>687</v>
      </c>
      <c r="Q15" s="320"/>
      <c r="R15" s="318" t="s">
        <v>688</v>
      </c>
      <c r="S15" s="321">
        <v>0</v>
      </c>
      <c r="T15" s="318" t="s">
        <v>689</v>
      </c>
      <c r="U15" s="320"/>
      <c r="V15" s="318" t="s">
        <v>690</v>
      </c>
      <c r="W15" s="320">
        <v>0</v>
      </c>
      <c r="X15" s="315" t="s">
        <v>691</v>
      </c>
      <c r="Y15" s="320">
        <v>0</v>
      </c>
      <c r="Z15" s="318" t="s">
        <v>692</v>
      </c>
      <c r="AA15" s="320">
        <v>0</v>
      </c>
      <c r="AB15" s="318" t="s">
        <v>693</v>
      </c>
      <c r="AC15" s="320">
        <v>0</v>
      </c>
      <c r="AD15" s="318" t="s">
        <v>694</v>
      </c>
      <c r="AE15" s="320">
        <v>0</v>
      </c>
      <c r="AF15" s="318" t="s">
        <v>695</v>
      </c>
      <c r="AG15" s="320">
        <v>0</v>
      </c>
      <c r="AH15" s="318" t="s">
        <v>696</v>
      </c>
      <c r="AI15" s="320">
        <v>0</v>
      </c>
      <c r="AJ15" s="318" t="s">
        <v>697</v>
      </c>
      <c r="AK15" s="320"/>
      <c r="AL15" s="318" t="s">
        <v>698</v>
      </c>
      <c r="AM15" s="320">
        <v>0</v>
      </c>
      <c r="AN15" s="318" t="s">
        <v>699</v>
      </c>
      <c r="AO15" s="320"/>
      <c r="AP15" s="318" t="s">
        <v>700</v>
      </c>
      <c r="AQ15" s="320">
        <v>0</v>
      </c>
      <c r="AR15" s="318" t="s">
        <v>701</v>
      </c>
      <c r="AS15" s="320"/>
      <c r="AT15" s="318" t="s">
        <v>702</v>
      </c>
      <c r="AU15" s="321">
        <v>0</v>
      </c>
      <c r="AV15" s="318" t="s">
        <v>703</v>
      </c>
      <c r="AW15" s="320"/>
      <c r="AX15" s="318" t="s">
        <v>704</v>
      </c>
      <c r="AY15" s="320">
        <v>0</v>
      </c>
      <c r="AZ15" s="315" t="s">
        <v>705</v>
      </c>
      <c r="BA15" s="320"/>
      <c r="BB15" s="318" t="s">
        <v>706</v>
      </c>
      <c r="BC15" s="321">
        <v>0</v>
      </c>
      <c r="BD15" s="315" t="s">
        <v>707</v>
      </c>
      <c r="BE15" s="320"/>
      <c r="BF15" s="318" t="s">
        <v>708</v>
      </c>
      <c r="BG15" s="320">
        <v>0</v>
      </c>
      <c r="BH15" s="318" t="s">
        <v>709</v>
      </c>
      <c r="BI15" s="320"/>
      <c r="BJ15" s="318" t="s">
        <v>710</v>
      </c>
      <c r="BK15" s="320">
        <v>0</v>
      </c>
      <c r="BL15" s="318" t="s">
        <v>711</v>
      </c>
      <c r="BM15" s="320"/>
      <c r="BN15" s="318" t="s">
        <v>712</v>
      </c>
      <c r="BO15" s="320">
        <v>0</v>
      </c>
      <c r="BP15" s="318" t="s">
        <v>713</v>
      </c>
      <c r="BQ15" s="320"/>
      <c r="BR15" s="318" t="s">
        <v>714</v>
      </c>
      <c r="BS15" s="320">
        <v>0</v>
      </c>
      <c r="BT15" s="318" t="s">
        <v>715</v>
      </c>
      <c r="BU15" s="320"/>
      <c r="BV15" s="318" t="s">
        <v>716</v>
      </c>
      <c r="BW15" s="321">
        <v>0</v>
      </c>
    </row>
    <row r="16" spans="1:75" x14ac:dyDescent="0.25">
      <c r="A16" s="308"/>
      <c r="B16" s="315">
        <v>9</v>
      </c>
      <c r="C16" s="316" t="s">
        <v>398</v>
      </c>
      <c r="D16" s="315" t="s">
        <v>717</v>
      </c>
      <c r="E16" s="317"/>
      <c r="F16" s="318" t="s">
        <v>718</v>
      </c>
      <c r="G16" s="319">
        <v>5000</v>
      </c>
      <c r="H16" s="315" t="s">
        <v>719</v>
      </c>
      <c r="I16" s="319"/>
      <c r="J16" s="318" t="s">
        <v>720</v>
      </c>
      <c r="K16" s="320">
        <v>0</v>
      </c>
      <c r="L16" s="318" t="s">
        <v>721</v>
      </c>
      <c r="M16" s="320"/>
      <c r="N16" s="318" t="s">
        <v>722</v>
      </c>
      <c r="O16" s="320">
        <v>0</v>
      </c>
      <c r="P16" s="318" t="s">
        <v>723</v>
      </c>
      <c r="Q16" s="320"/>
      <c r="R16" s="318" t="s">
        <v>724</v>
      </c>
      <c r="S16" s="321">
        <v>0</v>
      </c>
      <c r="T16" s="318" t="s">
        <v>725</v>
      </c>
      <c r="U16" s="320"/>
      <c r="V16" s="318" t="s">
        <v>726</v>
      </c>
      <c r="W16" s="320">
        <v>0</v>
      </c>
      <c r="X16" s="315" t="s">
        <v>727</v>
      </c>
      <c r="Y16" s="320">
        <v>0</v>
      </c>
      <c r="Z16" s="318" t="s">
        <v>728</v>
      </c>
      <c r="AA16" s="320">
        <v>0</v>
      </c>
      <c r="AB16" s="318" t="s">
        <v>729</v>
      </c>
      <c r="AC16" s="320">
        <v>0</v>
      </c>
      <c r="AD16" s="318" t="s">
        <v>730</v>
      </c>
      <c r="AE16" s="320">
        <v>0</v>
      </c>
      <c r="AF16" s="318" t="s">
        <v>731</v>
      </c>
      <c r="AG16" s="320">
        <v>0</v>
      </c>
      <c r="AH16" s="318" t="s">
        <v>732</v>
      </c>
      <c r="AI16" s="320">
        <v>0</v>
      </c>
      <c r="AJ16" s="318" t="s">
        <v>733</v>
      </c>
      <c r="AK16" s="320"/>
      <c r="AL16" s="318" t="s">
        <v>734</v>
      </c>
      <c r="AM16" s="320">
        <v>0</v>
      </c>
      <c r="AN16" s="318" t="s">
        <v>735</v>
      </c>
      <c r="AO16" s="320"/>
      <c r="AP16" s="318" t="s">
        <v>736</v>
      </c>
      <c r="AQ16" s="320">
        <v>0</v>
      </c>
      <c r="AR16" s="318" t="s">
        <v>737</v>
      </c>
      <c r="AS16" s="320"/>
      <c r="AT16" s="318" t="s">
        <v>738</v>
      </c>
      <c r="AU16" s="321">
        <v>0</v>
      </c>
      <c r="AV16" s="318" t="s">
        <v>739</v>
      </c>
      <c r="AW16" s="320"/>
      <c r="AX16" s="318" t="s">
        <v>740</v>
      </c>
      <c r="AY16" s="320">
        <v>0</v>
      </c>
      <c r="AZ16" s="315" t="s">
        <v>741</v>
      </c>
      <c r="BA16" s="320"/>
      <c r="BB16" s="318" t="s">
        <v>742</v>
      </c>
      <c r="BC16" s="321">
        <v>0</v>
      </c>
      <c r="BD16" s="315" t="s">
        <v>743</v>
      </c>
      <c r="BE16" s="320"/>
      <c r="BF16" s="318" t="s">
        <v>744</v>
      </c>
      <c r="BG16" s="320">
        <v>0</v>
      </c>
      <c r="BH16" s="318" t="s">
        <v>745</v>
      </c>
      <c r="BI16" s="320"/>
      <c r="BJ16" s="318" t="s">
        <v>746</v>
      </c>
      <c r="BK16" s="320">
        <v>0</v>
      </c>
      <c r="BL16" s="318" t="s">
        <v>747</v>
      </c>
      <c r="BM16" s="320"/>
      <c r="BN16" s="318" t="s">
        <v>748</v>
      </c>
      <c r="BO16" s="320">
        <v>0</v>
      </c>
      <c r="BP16" s="318" t="s">
        <v>749</v>
      </c>
      <c r="BQ16" s="320"/>
      <c r="BR16" s="318" t="s">
        <v>750</v>
      </c>
      <c r="BS16" s="320">
        <v>0</v>
      </c>
      <c r="BT16" s="318" t="s">
        <v>751</v>
      </c>
      <c r="BU16" s="320"/>
      <c r="BV16" s="318" t="s">
        <v>752</v>
      </c>
      <c r="BW16" s="321">
        <v>0</v>
      </c>
    </row>
    <row r="17" spans="1:75" x14ac:dyDescent="0.25">
      <c r="A17" s="308"/>
      <c r="B17" s="315">
        <v>10</v>
      </c>
      <c r="C17" s="316" t="s">
        <v>397</v>
      </c>
      <c r="D17" s="315" t="s">
        <v>753</v>
      </c>
      <c r="E17" s="317"/>
      <c r="F17" s="318" t="s">
        <v>754</v>
      </c>
      <c r="G17" s="319">
        <v>5000</v>
      </c>
      <c r="H17" s="315" t="s">
        <v>755</v>
      </c>
      <c r="I17" s="319"/>
      <c r="J17" s="318" t="s">
        <v>756</v>
      </c>
      <c r="K17" s="320">
        <v>0</v>
      </c>
      <c r="L17" s="318" t="s">
        <v>757</v>
      </c>
      <c r="M17" s="320"/>
      <c r="N17" s="318" t="s">
        <v>758</v>
      </c>
      <c r="O17" s="320">
        <v>0</v>
      </c>
      <c r="P17" s="318" t="s">
        <v>759</v>
      </c>
      <c r="Q17" s="320"/>
      <c r="R17" s="318" t="s">
        <v>760</v>
      </c>
      <c r="S17" s="321">
        <v>0</v>
      </c>
      <c r="T17" s="318" t="s">
        <v>761</v>
      </c>
      <c r="U17" s="320"/>
      <c r="V17" s="318" t="s">
        <v>762</v>
      </c>
      <c r="W17" s="320">
        <v>0</v>
      </c>
      <c r="X17" s="315" t="s">
        <v>763</v>
      </c>
      <c r="Y17" s="320">
        <v>0</v>
      </c>
      <c r="Z17" s="318" t="s">
        <v>764</v>
      </c>
      <c r="AA17" s="320">
        <v>0</v>
      </c>
      <c r="AB17" s="318" t="s">
        <v>765</v>
      </c>
      <c r="AC17" s="320">
        <v>0</v>
      </c>
      <c r="AD17" s="318" t="s">
        <v>766</v>
      </c>
      <c r="AE17" s="320">
        <v>0</v>
      </c>
      <c r="AF17" s="318" t="s">
        <v>767</v>
      </c>
      <c r="AG17" s="320">
        <v>0</v>
      </c>
      <c r="AH17" s="318" t="s">
        <v>768</v>
      </c>
      <c r="AI17" s="320">
        <v>0</v>
      </c>
      <c r="AJ17" s="318" t="s">
        <v>769</v>
      </c>
      <c r="AK17" s="320"/>
      <c r="AL17" s="318" t="s">
        <v>770</v>
      </c>
      <c r="AM17" s="320">
        <v>0</v>
      </c>
      <c r="AN17" s="318" t="s">
        <v>771</v>
      </c>
      <c r="AO17" s="320"/>
      <c r="AP17" s="318" t="s">
        <v>772</v>
      </c>
      <c r="AQ17" s="320">
        <v>0</v>
      </c>
      <c r="AR17" s="318" t="s">
        <v>773</v>
      </c>
      <c r="AS17" s="320"/>
      <c r="AT17" s="318" t="s">
        <v>774</v>
      </c>
      <c r="AU17" s="321">
        <v>0</v>
      </c>
      <c r="AV17" s="318" t="s">
        <v>775</v>
      </c>
      <c r="AW17" s="320"/>
      <c r="AX17" s="318" t="s">
        <v>776</v>
      </c>
      <c r="AY17" s="320">
        <v>0</v>
      </c>
      <c r="AZ17" s="315" t="s">
        <v>777</v>
      </c>
      <c r="BA17" s="320"/>
      <c r="BB17" s="318" t="s">
        <v>778</v>
      </c>
      <c r="BC17" s="321">
        <v>0</v>
      </c>
      <c r="BD17" s="315" t="s">
        <v>779</v>
      </c>
      <c r="BE17" s="320"/>
      <c r="BF17" s="318" t="s">
        <v>780</v>
      </c>
      <c r="BG17" s="320">
        <v>0</v>
      </c>
      <c r="BH17" s="318" t="s">
        <v>781</v>
      </c>
      <c r="BI17" s="320"/>
      <c r="BJ17" s="318" t="s">
        <v>782</v>
      </c>
      <c r="BK17" s="320">
        <v>0</v>
      </c>
      <c r="BL17" s="318" t="s">
        <v>783</v>
      </c>
      <c r="BM17" s="320"/>
      <c r="BN17" s="318" t="s">
        <v>784</v>
      </c>
      <c r="BO17" s="320">
        <v>0</v>
      </c>
      <c r="BP17" s="318" t="s">
        <v>785</v>
      </c>
      <c r="BQ17" s="320"/>
      <c r="BR17" s="318" t="s">
        <v>786</v>
      </c>
      <c r="BS17" s="320">
        <v>0</v>
      </c>
      <c r="BT17" s="318" t="s">
        <v>787</v>
      </c>
      <c r="BU17" s="320"/>
      <c r="BV17" s="318" t="s">
        <v>788</v>
      </c>
      <c r="BW17" s="321">
        <v>0</v>
      </c>
    </row>
    <row r="18" spans="1:75" x14ac:dyDescent="0.25">
      <c r="A18" s="308"/>
      <c r="B18" s="315">
        <v>11</v>
      </c>
      <c r="C18" s="316" t="s">
        <v>396</v>
      </c>
      <c r="D18" s="315" t="s">
        <v>789</v>
      </c>
      <c r="E18" s="317"/>
      <c r="F18" s="318" t="s">
        <v>790</v>
      </c>
      <c r="G18" s="319">
        <v>5000</v>
      </c>
      <c r="H18" s="315" t="s">
        <v>791</v>
      </c>
      <c r="I18" s="319"/>
      <c r="J18" s="318" t="s">
        <v>792</v>
      </c>
      <c r="K18" s="320">
        <v>0</v>
      </c>
      <c r="L18" s="318" t="s">
        <v>793</v>
      </c>
      <c r="M18" s="320"/>
      <c r="N18" s="318" t="s">
        <v>794</v>
      </c>
      <c r="O18" s="320">
        <v>0</v>
      </c>
      <c r="P18" s="318" t="s">
        <v>795</v>
      </c>
      <c r="Q18" s="320"/>
      <c r="R18" s="318" t="s">
        <v>796</v>
      </c>
      <c r="S18" s="321">
        <v>0</v>
      </c>
      <c r="T18" s="318" t="s">
        <v>797</v>
      </c>
      <c r="U18" s="320"/>
      <c r="V18" s="318" t="s">
        <v>798</v>
      </c>
      <c r="W18" s="320">
        <v>0</v>
      </c>
      <c r="X18" s="315" t="s">
        <v>799</v>
      </c>
      <c r="Y18" s="320">
        <v>0</v>
      </c>
      <c r="Z18" s="318" t="s">
        <v>800</v>
      </c>
      <c r="AA18" s="320">
        <v>0</v>
      </c>
      <c r="AB18" s="318" t="s">
        <v>801</v>
      </c>
      <c r="AC18" s="320">
        <v>0</v>
      </c>
      <c r="AD18" s="318" t="s">
        <v>802</v>
      </c>
      <c r="AE18" s="320">
        <v>0</v>
      </c>
      <c r="AF18" s="318" t="s">
        <v>803</v>
      </c>
      <c r="AG18" s="320">
        <v>0</v>
      </c>
      <c r="AH18" s="318" t="s">
        <v>804</v>
      </c>
      <c r="AI18" s="320">
        <v>0</v>
      </c>
      <c r="AJ18" s="318" t="s">
        <v>805</v>
      </c>
      <c r="AK18" s="320"/>
      <c r="AL18" s="318" t="s">
        <v>806</v>
      </c>
      <c r="AM18" s="320">
        <v>0</v>
      </c>
      <c r="AN18" s="318" t="s">
        <v>807</v>
      </c>
      <c r="AO18" s="320"/>
      <c r="AP18" s="318" t="s">
        <v>808</v>
      </c>
      <c r="AQ18" s="320">
        <v>0</v>
      </c>
      <c r="AR18" s="318" t="s">
        <v>809</v>
      </c>
      <c r="AS18" s="320"/>
      <c r="AT18" s="318" t="s">
        <v>810</v>
      </c>
      <c r="AU18" s="321">
        <v>0</v>
      </c>
      <c r="AV18" s="318" t="s">
        <v>811</v>
      </c>
      <c r="AW18" s="320"/>
      <c r="AX18" s="318" t="s">
        <v>812</v>
      </c>
      <c r="AY18" s="320">
        <v>0</v>
      </c>
      <c r="AZ18" s="315" t="s">
        <v>813</v>
      </c>
      <c r="BA18" s="320"/>
      <c r="BB18" s="318" t="s">
        <v>814</v>
      </c>
      <c r="BC18" s="321">
        <v>0</v>
      </c>
      <c r="BD18" s="315" t="s">
        <v>815</v>
      </c>
      <c r="BE18" s="320"/>
      <c r="BF18" s="318" t="s">
        <v>816</v>
      </c>
      <c r="BG18" s="320">
        <v>0</v>
      </c>
      <c r="BH18" s="318" t="s">
        <v>817</v>
      </c>
      <c r="BI18" s="320"/>
      <c r="BJ18" s="318" t="s">
        <v>818</v>
      </c>
      <c r="BK18" s="320">
        <v>0</v>
      </c>
      <c r="BL18" s="318" t="s">
        <v>819</v>
      </c>
      <c r="BM18" s="320"/>
      <c r="BN18" s="318" t="s">
        <v>820</v>
      </c>
      <c r="BO18" s="320">
        <v>0</v>
      </c>
      <c r="BP18" s="318" t="s">
        <v>821</v>
      </c>
      <c r="BQ18" s="320"/>
      <c r="BR18" s="318" t="s">
        <v>822</v>
      </c>
      <c r="BS18" s="320">
        <v>0</v>
      </c>
      <c r="BT18" s="318" t="s">
        <v>823</v>
      </c>
      <c r="BU18" s="320"/>
      <c r="BV18" s="318" t="s">
        <v>824</v>
      </c>
      <c r="BW18" s="321">
        <v>0</v>
      </c>
    </row>
    <row r="19" spans="1:75" x14ac:dyDescent="0.25">
      <c r="A19" s="308"/>
      <c r="B19" s="315">
        <v>12</v>
      </c>
      <c r="C19" s="316" t="s">
        <v>395</v>
      </c>
      <c r="D19" s="315" t="s">
        <v>825</v>
      </c>
      <c r="E19" s="317"/>
      <c r="F19" s="318" t="s">
        <v>826</v>
      </c>
      <c r="G19" s="319">
        <v>5000</v>
      </c>
      <c r="H19" s="315" t="s">
        <v>827</v>
      </c>
      <c r="I19" s="319"/>
      <c r="J19" s="318" t="s">
        <v>828</v>
      </c>
      <c r="K19" s="320">
        <v>0</v>
      </c>
      <c r="L19" s="318" t="s">
        <v>829</v>
      </c>
      <c r="M19" s="320"/>
      <c r="N19" s="318" t="s">
        <v>830</v>
      </c>
      <c r="O19" s="320">
        <v>0</v>
      </c>
      <c r="P19" s="318" t="s">
        <v>831</v>
      </c>
      <c r="Q19" s="320"/>
      <c r="R19" s="318" t="s">
        <v>832</v>
      </c>
      <c r="S19" s="321">
        <v>0</v>
      </c>
      <c r="T19" s="318" t="s">
        <v>833</v>
      </c>
      <c r="U19" s="320"/>
      <c r="V19" s="318" t="s">
        <v>834</v>
      </c>
      <c r="W19" s="320">
        <v>0</v>
      </c>
      <c r="X19" s="315" t="s">
        <v>835</v>
      </c>
      <c r="Y19" s="320">
        <v>0</v>
      </c>
      <c r="Z19" s="318" t="s">
        <v>836</v>
      </c>
      <c r="AA19" s="320">
        <v>0</v>
      </c>
      <c r="AB19" s="318" t="s">
        <v>837</v>
      </c>
      <c r="AC19" s="320">
        <v>0</v>
      </c>
      <c r="AD19" s="318" t="s">
        <v>838</v>
      </c>
      <c r="AE19" s="320">
        <v>0</v>
      </c>
      <c r="AF19" s="318" t="s">
        <v>839</v>
      </c>
      <c r="AG19" s="320">
        <v>0</v>
      </c>
      <c r="AH19" s="318" t="s">
        <v>840</v>
      </c>
      <c r="AI19" s="320">
        <v>0</v>
      </c>
      <c r="AJ19" s="318" t="s">
        <v>841</v>
      </c>
      <c r="AK19" s="320"/>
      <c r="AL19" s="318" t="s">
        <v>842</v>
      </c>
      <c r="AM19" s="320">
        <v>0</v>
      </c>
      <c r="AN19" s="318" t="s">
        <v>843</v>
      </c>
      <c r="AO19" s="320"/>
      <c r="AP19" s="318" t="s">
        <v>844</v>
      </c>
      <c r="AQ19" s="320">
        <v>0</v>
      </c>
      <c r="AR19" s="318" t="s">
        <v>845</v>
      </c>
      <c r="AS19" s="320"/>
      <c r="AT19" s="318" t="s">
        <v>846</v>
      </c>
      <c r="AU19" s="321">
        <v>0</v>
      </c>
      <c r="AV19" s="318" t="s">
        <v>847</v>
      </c>
      <c r="AW19" s="320"/>
      <c r="AX19" s="318" t="s">
        <v>848</v>
      </c>
      <c r="AY19" s="320">
        <v>0</v>
      </c>
      <c r="AZ19" s="315" t="s">
        <v>849</v>
      </c>
      <c r="BA19" s="320"/>
      <c r="BB19" s="318" t="s">
        <v>850</v>
      </c>
      <c r="BC19" s="321">
        <v>0</v>
      </c>
      <c r="BD19" s="315" t="s">
        <v>851</v>
      </c>
      <c r="BE19" s="320"/>
      <c r="BF19" s="318" t="s">
        <v>852</v>
      </c>
      <c r="BG19" s="320">
        <v>0</v>
      </c>
      <c r="BH19" s="318" t="s">
        <v>853</v>
      </c>
      <c r="BI19" s="320"/>
      <c r="BJ19" s="318" t="s">
        <v>854</v>
      </c>
      <c r="BK19" s="320">
        <v>0</v>
      </c>
      <c r="BL19" s="318" t="s">
        <v>855</v>
      </c>
      <c r="BM19" s="320"/>
      <c r="BN19" s="318" t="s">
        <v>856</v>
      </c>
      <c r="BO19" s="320">
        <v>0</v>
      </c>
      <c r="BP19" s="318" t="s">
        <v>857</v>
      </c>
      <c r="BQ19" s="320"/>
      <c r="BR19" s="318" t="s">
        <v>858</v>
      </c>
      <c r="BS19" s="320">
        <v>0</v>
      </c>
      <c r="BT19" s="318" t="s">
        <v>859</v>
      </c>
      <c r="BU19" s="320"/>
      <c r="BV19" s="318" t="s">
        <v>860</v>
      </c>
      <c r="BW19" s="321">
        <v>0</v>
      </c>
    </row>
    <row r="20" spans="1:75" x14ac:dyDescent="0.25">
      <c r="A20" s="308"/>
      <c r="B20" s="322">
        <v>13</v>
      </c>
      <c r="C20" s="323" t="s">
        <v>301</v>
      </c>
      <c r="D20" s="322" t="s">
        <v>861</v>
      </c>
      <c r="E20" s="324"/>
      <c r="F20" s="325" t="s">
        <v>862</v>
      </c>
      <c r="G20" s="324">
        <f>SUM(G21:G22)</f>
        <v>10000</v>
      </c>
      <c r="H20" s="322" t="s">
        <v>863</v>
      </c>
      <c r="I20" s="324"/>
      <c r="J20" s="325" t="s">
        <v>864</v>
      </c>
      <c r="K20" s="324">
        <f>SUM(K21:K22)</f>
        <v>0</v>
      </c>
      <c r="L20" s="325" t="s">
        <v>865</v>
      </c>
      <c r="M20" s="324"/>
      <c r="N20" s="325" t="s">
        <v>866</v>
      </c>
      <c r="O20" s="324">
        <f>SUM(O21:O22)</f>
        <v>0</v>
      </c>
      <c r="P20" s="325" t="s">
        <v>867</v>
      </c>
      <c r="Q20" s="324"/>
      <c r="R20" s="325" t="s">
        <v>868</v>
      </c>
      <c r="S20" s="326">
        <f>SUM(S21:S22)</f>
        <v>0</v>
      </c>
      <c r="T20" s="325" t="s">
        <v>869</v>
      </c>
      <c r="U20" s="324"/>
      <c r="V20" s="325" t="s">
        <v>870</v>
      </c>
      <c r="W20" s="324">
        <f>SUM(W21:W22)</f>
        <v>0</v>
      </c>
      <c r="X20" s="322" t="s">
        <v>871</v>
      </c>
      <c r="Y20" s="324">
        <v>0</v>
      </c>
      <c r="Z20" s="325" t="s">
        <v>872</v>
      </c>
      <c r="AA20" s="324">
        <f>SUM(AA21:AA22)</f>
        <v>0</v>
      </c>
      <c r="AB20" s="325" t="s">
        <v>873</v>
      </c>
      <c r="AC20" s="324">
        <v>0</v>
      </c>
      <c r="AD20" s="325" t="s">
        <v>874</v>
      </c>
      <c r="AE20" s="324">
        <f>SUM(AE21:AE22)</f>
        <v>0</v>
      </c>
      <c r="AF20" s="325" t="s">
        <v>875</v>
      </c>
      <c r="AG20" s="324">
        <v>0</v>
      </c>
      <c r="AH20" s="325" t="s">
        <v>876</v>
      </c>
      <c r="AI20" s="324">
        <f>SUM(AI21:AI22)</f>
        <v>0</v>
      </c>
      <c r="AJ20" s="325" t="s">
        <v>877</v>
      </c>
      <c r="AK20" s="324"/>
      <c r="AL20" s="325" t="s">
        <v>878</v>
      </c>
      <c r="AM20" s="324">
        <f>SUM(AM21:AM22)</f>
        <v>0</v>
      </c>
      <c r="AN20" s="325" t="s">
        <v>879</v>
      </c>
      <c r="AO20" s="324"/>
      <c r="AP20" s="325" t="s">
        <v>880</v>
      </c>
      <c r="AQ20" s="324">
        <f>SUM(AQ21:AQ22)</f>
        <v>0</v>
      </c>
      <c r="AR20" s="325" t="s">
        <v>881</v>
      </c>
      <c r="AS20" s="324"/>
      <c r="AT20" s="325" t="s">
        <v>882</v>
      </c>
      <c r="AU20" s="326">
        <f>SUM(AU21:AU22)</f>
        <v>0</v>
      </c>
      <c r="AV20" s="325" t="s">
        <v>883</v>
      </c>
      <c r="AW20" s="324"/>
      <c r="AX20" s="325" t="s">
        <v>884</v>
      </c>
      <c r="AY20" s="324">
        <f>SUM(AY21:AY22)</f>
        <v>0</v>
      </c>
      <c r="AZ20" s="322" t="s">
        <v>885</v>
      </c>
      <c r="BA20" s="324"/>
      <c r="BB20" s="325" t="s">
        <v>886</v>
      </c>
      <c r="BC20" s="326">
        <f>SUM(BC21:BC22)</f>
        <v>0</v>
      </c>
      <c r="BD20" s="322" t="s">
        <v>887</v>
      </c>
      <c r="BE20" s="324"/>
      <c r="BF20" s="325" t="s">
        <v>888</v>
      </c>
      <c r="BG20" s="324">
        <f>SUM(BG21:BG22)</f>
        <v>0</v>
      </c>
      <c r="BH20" s="325" t="s">
        <v>889</v>
      </c>
      <c r="BI20" s="324"/>
      <c r="BJ20" s="325" t="s">
        <v>890</v>
      </c>
      <c r="BK20" s="324">
        <f>SUM(BK21:BK22)</f>
        <v>0</v>
      </c>
      <c r="BL20" s="325" t="s">
        <v>891</v>
      </c>
      <c r="BM20" s="324"/>
      <c r="BN20" s="325" t="s">
        <v>892</v>
      </c>
      <c r="BO20" s="324">
        <f>SUM(BO21:BO22)</f>
        <v>0</v>
      </c>
      <c r="BP20" s="325" t="s">
        <v>893</v>
      </c>
      <c r="BQ20" s="324"/>
      <c r="BR20" s="325" t="s">
        <v>894</v>
      </c>
      <c r="BS20" s="324">
        <f>SUM(BS21:BS22)</f>
        <v>0</v>
      </c>
      <c r="BT20" s="325" t="s">
        <v>895</v>
      </c>
      <c r="BU20" s="324"/>
      <c r="BV20" s="325" t="s">
        <v>896</v>
      </c>
      <c r="BW20" s="326">
        <f>SUM(BW21:BW22)</f>
        <v>0</v>
      </c>
    </row>
    <row r="21" spans="1:75" x14ac:dyDescent="0.25">
      <c r="A21" s="308"/>
      <c r="B21" s="315">
        <v>14</v>
      </c>
      <c r="C21" s="316" t="s">
        <v>394</v>
      </c>
      <c r="D21" s="315" t="s">
        <v>897</v>
      </c>
      <c r="E21" s="317"/>
      <c r="F21" s="318" t="s">
        <v>898</v>
      </c>
      <c r="G21" s="320">
        <v>5000</v>
      </c>
      <c r="H21" s="315" t="s">
        <v>899</v>
      </c>
      <c r="I21" s="320"/>
      <c r="J21" s="318" t="s">
        <v>900</v>
      </c>
      <c r="K21" s="320">
        <v>0</v>
      </c>
      <c r="L21" s="318" t="s">
        <v>901</v>
      </c>
      <c r="M21" s="320"/>
      <c r="N21" s="318" t="s">
        <v>902</v>
      </c>
      <c r="O21" s="320">
        <v>0</v>
      </c>
      <c r="P21" s="318" t="s">
        <v>903</v>
      </c>
      <c r="Q21" s="320"/>
      <c r="R21" s="318" t="s">
        <v>904</v>
      </c>
      <c r="S21" s="321">
        <v>0</v>
      </c>
      <c r="T21" s="318" t="s">
        <v>905</v>
      </c>
      <c r="U21" s="320"/>
      <c r="V21" s="318" t="s">
        <v>906</v>
      </c>
      <c r="W21" s="320">
        <v>0</v>
      </c>
      <c r="X21" s="315" t="s">
        <v>907</v>
      </c>
      <c r="Y21" s="320">
        <v>0</v>
      </c>
      <c r="Z21" s="318" t="s">
        <v>908</v>
      </c>
      <c r="AA21" s="320">
        <v>0</v>
      </c>
      <c r="AB21" s="318" t="s">
        <v>909</v>
      </c>
      <c r="AC21" s="320">
        <v>0</v>
      </c>
      <c r="AD21" s="318" t="s">
        <v>910</v>
      </c>
      <c r="AE21" s="320">
        <v>0</v>
      </c>
      <c r="AF21" s="318" t="s">
        <v>911</v>
      </c>
      <c r="AG21" s="320">
        <v>0</v>
      </c>
      <c r="AH21" s="318" t="s">
        <v>912</v>
      </c>
      <c r="AI21" s="320">
        <v>0</v>
      </c>
      <c r="AJ21" s="318" t="s">
        <v>913</v>
      </c>
      <c r="AK21" s="320"/>
      <c r="AL21" s="318" t="s">
        <v>914</v>
      </c>
      <c r="AM21" s="320">
        <v>0</v>
      </c>
      <c r="AN21" s="318" t="s">
        <v>915</v>
      </c>
      <c r="AO21" s="320"/>
      <c r="AP21" s="318" t="s">
        <v>916</v>
      </c>
      <c r="AQ21" s="320">
        <v>0</v>
      </c>
      <c r="AR21" s="318" t="s">
        <v>917</v>
      </c>
      <c r="AS21" s="320"/>
      <c r="AT21" s="318" t="s">
        <v>918</v>
      </c>
      <c r="AU21" s="321">
        <v>0</v>
      </c>
      <c r="AV21" s="318" t="s">
        <v>919</v>
      </c>
      <c r="AW21" s="320"/>
      <c r="AX21" s="318" t="s">
        <v>920</v>
      </c>
      <c r="AY21" s="320">
        <v>0</v>
      </c>
      <c r="AZ21" s="315" t="s">
        <v>921</v>
      </c>
      <c r="BA21" s="320"/>
      <c r="BB21" s="318" t="s">
        <v>922</v>
      </c>
      <c r="BC21" s="321">
        <v>0</v>
      </c>
      <c r="BD21" s="315" t="s">
        <v>923</v>
      </c>
      <c r="BE21" s="320"/>
      <c r="BF21" s="318" t="s">
        <v>924</v>
      </c>
      <c r="BG21" s="320">
        <v>0</v>
      </c>
      <c r="BH21" s="318" t="s">
        <v>925</v>
      </c>
      <c r="BI21" s="320"/>
      <c r="BJ21" s="318" t="s">
        <v>926</v>
      </c>
      <c r="BK21" s="320">
        <v>0</v>
      </c>
      <c r="BL21" s="318" t="s">
        <v>927</v>
      </c>
      <c r="BM21" s="320"/>
      <c r="BN21" s="318" t="s">
        <v>928</v>
      </c>
      <c r="BO21" s="320">
        <v>0</v>
      </c>
      <c r="BP21" s="318" t="s">
        <v>929</v>
      </c>
      <c r="BQ21" s="320"/>
      <c r="BR21" s="318" t="s">
        <v>930</v>
      </c>
      <c r="BS21" s="320">
        <v>0</v>
      </c>
      <c r="BT21" s="318" t="s">
        <v>931</v>
      </c>
      <c r="BU21" s="320"/>
      <c r="BV21" s="318" t="s">
        <v>932</v>
      </c>
      <c r="BW21" s="321">
        <v>0</v>
      </c>
    </row>
    <row r="22" spans="1:75" x14ac:dyDescent="0.25">
      <c r="B22" s="315">
        <v>15</v>
      </c>
      <c r="C22" s="316" t="s">
        <v>393</v>
      </c>
      <c r="D22" s="315" t="s">
        <v>933</v>
      </c>
      <c r="E22" s="317"/>
      <c r="F22" s="318" t="s">
        <v>934</v>
      </c>
      <c r="G22" s="327">
        <v>5000</v>
      </c>
      <c r="H22" s="315" t="s">
        <v>935</v>
      </c>
      <c r="I22" s="327"/>
      <c r="J22" s="318" t="s">
        <v>936</v>
      </c>
      <c r="K22" s="320">
        <v>0</v>
      </c>
      <c r="L22" s="318" t="s">
        <v>937</v>
      </c>
      <c r="M22" s="320"/>
      <c r="N22" s="318" t="s">
        <v>938</v>
      </c>
      <c r="O22" s="320">
        <v>0</v>
      </c>
      <c r="P22" s="318" t="s">
        <v>939</v>
      </c>
      <c r="Q22" s="320"/>
      <c r="R22" s="318" t="s">
        <v>940</v>
      </c>
      <c r="S22" s="321">
        <v>0</v>
      </c>
      <c r="T22" s="318" t="s">
        <v>941</v>
      </c>
      <c r="U22" s="320"/>
      <c r="V22" s="318" t="s">
        <v>942</v>
      </c>
      <c r="W22" s="320">
        <v>0</v>
      </c>
      <c r="X22" s="315" t="s">
        <v>943</v>
      </c>
      <c r="Y22" s="320">
        <v>0</v>
      </c>
      <c r="Z22" s="318" t="s">
        <v>944</v>
      </c>
      <c r="AA22" s="320">
        <v>0</v>
      </c>
      <c r="AB22" s="318" t="s">
        <v>945</v>
      </c>
      <c r="AC22" s="320">
        <v>0</v>
      </c>
      <c r="AD22" s="318" t="s">
        <v>946</v>
      </c>
      <c r="AE22" s="320">
        <v>0</v>
      </c>
      <c r="AF22" s="318" t="s">
        <v>947</v>
      </c>
      <c r="AG22" s="320">
        <v>0</v>
      </c>
      <c r="AH22" s="318" t="s">
        <v>948</v>
      </c>
      <c r="AI22" s="320">
        <v>0</v>
      </c>
      <c r="AJ22" s="318" t="s">
        <v>949</v>
      </c>
      <c r="AK22" s="320"/>
      <c r="AL22" s="318" t="s">
        <v>950</v>
      </c>
      <c r="AM22" s="320">
        <v>0</v>
      </c>
      <c r="AN22" s="318" t="s">
        <v>951</v>
      </c>
      <c r="AO22" s="320"/>
      <c r="AP22" s="318" t="s">
        <v>952</v>
      </c>
      <c r="AQ22" s="320">
        <v>0</v>
      </c>
      <c r="AR22" s="318" t="s">
        <v>953</v>
      </c>
      <c r="AS22" s="320"/>
      <c r="AT22" s="318" t="s">
        <v>954</v>
      </c>
      <c r="AU22" s="321">
        <v>0</v>
      </c>
      <c r="AV22" s="318" t="s">
        <v>955</v>
      </c>
      <c r="AW22" s="320"/>
      <c r="AX22" s="318" t="s">
        <v>956</v>
      </c>
      <c r="AY22" s="320">
        <v>0</v>
      </c>
      <c r="AZ22" s="315" t="s">
        <v>957</v>
      </c>
      <c r="BA22" s="320"/>
      <c r="BB22" s="318" t="s">
        <v>958</v>
      </c>
      <c r="BC22" s="321">
        <v>0</v>
      </c>
      <c r="BD22" s="315" t="s">
        <v>959</v>
      </c>
      <c r="BE22" s="320"/>
      <c r="BF22" s="318" t="s">
        <v>960</v>
      </c>
      <c r="BG22" s="320">
        <v>0</v>
      </c>
      <c r="BH22" s="318" t="s">
        <v>961</v>
      </c>
      <c r="BI22" s="320"/>
      <c r="BJ22" s="318" t="s">
        <v>962</v>
      </c>
      <c r="BK22" s="320">
        <v>0</v>
      </c>
      <c r="BL22" s="318" t="s">
        <v>963</v>
      </c>
      <c r="BM22" s="320"/>
      <c r="BN22" s="318" t="s">
        <v>964</v>
      </c>
      <c r="BO22" s="320">
        <v>0</v>
      </c>
      <c r="BP22" s="318" t="s">
        <v>965</v>
      </c>
      <c r="BQ22" s="320"/>
      <c r="BR22" s="318" t="s">
        <v>966</v>
      </c>
      <c r="BS22" s="320">
        <v>0</v>
      </c>
      <c r="BT22" s="318" t="s">
        <v>967</v>
      </c>
      <c r="BU22" s="320"/>
      <c r="BV22" s="318" t="s">
        <v>968</v>
      </c>
      <c r="BW22" s="321">
        <v>0</v>
      </c>
    </row>
    <row r="23" spans="1:75" ht="13.8" thickBot="1" x14ac:dyDescent="0.3">
      <c r="B23" s="328">
        <v>16</v>
      </c>
      <c r="C23" s="22" t="s">
        <v>31</v>
      </c>
      <c r="D23" s="328" t="s">
        <v>969</v>
      </c>
      <c r="E23" s="329"/>
      <c r="F23" s="330" t="s">
        <v>970</v>
      </c>
      <c r="G23" s="329">
        <f>G8+G20</f>
        <v>65000</v>
      </c>
      <c r="H23" s="328" t="s">
        <v>971</v>
      </c>
      <c r="I23" s="329"/>
      <c r="J23" s="330" t="s">
        <v>972</v>
      </c>
      <c r="K23" s="329">
        <f>K8+K20</f>
        <v>0</v>
      </c>
      <c r="L23" s="330" t="s">
        <v>973</v>
      </c>
      <c r="M23" s="329"/>
      <c r="N23" s="330" t="s">
        <v>974</v>
      </c>
      <c r="O23" s="329">
        <f>O8+O20</f>
        <v>0</v>
      </c>
      <c r="P23" s="330" t="s">
        <v>975</v>
      </c>
      <c r="Q23" s="329"/>
      <c r="R23" s="330" t="s">
        <v>976</v>
      </c>
      <c r="S23" s="331">
        <v>10000000</v>
      </c>
      <c r="T23" s="330" t="s">
        <v>977</v>
      </c>
      <c r="U23" s="329"/>
      <c r="V23" s="330" t="s">
        <v>978</v>
      </c>
      <c r="W23" s="329">
        <f>W8+W20</f>
        <v>0</v>
      </c>
      <c r="X23" s="328" t="s">
        <v>979</v>
      </c>
      <c r="Y23" s="329">
        <v>0</v>
      </c>
      <c r="Z23" s="330" t="s">
        <v>980</v>
      </c>
      <c r="AA23" s="329">
        <f>AA8+AA20</f>
        <v>0</v>
      </c>
      <c r="AB23" s="330" t="s">
        <v>981</v>
      </c>
      <c r="AC23" s="329">
        <v>0</v>
      </c>
      <c r="AD23" s="330" t="s">
        <v>982</v>
      </c>
      <c r="AE23" s="329">
        <f>AE8+AE20</f>
        <v>0</v>
      </c>
      <c r="AF23" s="330" t="s">
        <v>983</v>
      </c>
      <c r="AG23" s="329">
        <v>0</v>
      </c>
      <c r="AH23" s="330" t="s">
        <v>984</v>
      </c>
      <c r="AI23" s="329">
        <f>AI8+AI20</f>
        <v>0</v>
      </c>
      <c r="AJ23" s="330" t="s">
        <v>985</v>
      </c>
      <c r="AK23" s="329"/>
      <c r="AL23" s="330" t="s">
        <v>986</v>
      </c>
      <c r="AM23" s="329">
        <f>AM8+AM20</f>
        <v>0</v>
      </c>
      <c r="AN23" s="330" t="s">
        <v>987</v>
      </c>
      <c r="AO23" s="329"/>
      <c r="AP23" s="330" t="s">
        <v>988</v>
      </c>
      <c r="AQ23" s="329">
        <f>AQ8+AQ20</f>
        <v>0</v>
      </c>
      <c r="AR23" s="330" t="s">
        <v>989</v>
      </c>
      <c r="AS23" s="329"/>
      <c r="AT23" s="330" t="s">
        <v>990</v>
      </c>
      <c r="AU23" s="331">
        <f>AU8+AU20</f>
        <v>0</v>
      </c>
      <c r="AV23" s="330" t="s">
        <v>991</v>
      </c>
      <c r="AW23" s="329"/>
      <c r="AX23" s="330" t="s">
        <v>992</v>
      </c>
      <c r="AY23" s="329">
        <f>AY8+AY20</f>
        <v>0</v>
      </c>
      <c r="AZ23" s="328" t="s">
        <v>993</v>
      </c>
      <c r="BA23" s="329"/>
      <c r="BB23" s="330" t="s">
        <v>994</v>
      </c>
      <c r="BC23" s="331">
        <f>BC8+BC20</f>
        <v>0</v>
      </c>
      <c r="BD23" s="328" t="s">
        <v>995</v>
      </c>
      <c r="BE23" s="329"/>
      <c r="BF23" s="330" t="s">
        <v>996</v>
      </c>
      <c r="BG23" s="329">
        <f>BG8+BG20</f>
        <v>0</v>
      </c>
      <c r="BH23" s="330" t="s">
        <v>997</v>
      </c>
      <c r="BI23" s="329"/>
      <c r="BJ23" s="330" t="s">
        <v>998</v>
      </c>
      <c r="BK23" s="329">
        <f>BK8+BK20</f>
        <v>0</v>
      </c>
      <c r="BL23" s="330" t="s">
        <v>999</v>
      </c>
      <c r="BM23" s="329"/>
      <c r="BN23" s="330" t="s">
        <v>1000</v>
      </c>
      <c r="BO23" s="329">
        <f>BO8+BO20</f>
        <v>0</v>
      </c>
      <c r="BP23" s="330" t="s">
        <v>1001</v>
      </c>
      <c r="BQ23" s="329"/>
      <c r="BR23" s="330" t="s">
        <v>1002</v>
      </c>
      <c r="BS23" s="329">
        <f>BS8+BS20</f>
        <v>0</v>
      </c>
      <c r="BT23" s="330" t="s">
        <v>1003</v>
      </c>
      <c r="BU23" s="329"/>
      <c r="BV23" s="330" t="s">
        <v>1004</v>
      </c>
      <c r="BW23" s="331">
        <f>BW8+BW20</f>
        <v>0</v>
      </c>
    </row>
    <row r="24" spans="1:75" x14ac:dyDescent="0.25">
      <c r="B24" s="332"/>
      <c r="C24" s="333"/>
      <c r="D24" s="334"/>
      <c r="E24" s="334"/>
      <c r="F24" s="332"/>
      <c r="G24" s="334"/>
      <c r="H24" s="332"/>
      <c r="I24" s="334"/>
      <c r="J24" s="332"/>
      <c r="K24" s="334"/>
      <c r="L24" s="332"/>
      <c r="M24" s="334"/>
      <c r="N24" s="332"/>
      <c r="O24" s="334"/>
      <c r="P24" s="332"/>
      <c r="Q24" s="334"/>
      <c r="R24" s="332"/>
      <c r="S24" s="334"/>
      <c r="T24" s="332"/>
      <c r="U24" s="334"/>
      <c r="V24" s="332"/>
      <c r="W24" s="334"/>
      <c r="X24" s="332"/>
      <c r="Y24" s="334"/>
      <c r="Z24" s="332"/>
      <c r="AA24" s="334"/>
      <c r="AB24" s="332"/>
      <c r="AC24" s="334"/>
      <c r="AD24" s="332"/>
      <c r="AE24" s="334"/>
      <c r="AF24" s="332"/>
      <c r="AG24" s="334"/>
      <c r="AH24" s="332"/>
      <c r="AI24" s="334"/>
      <c r="AJ24" s="332"/>
      <c r="AK24" s="334"/>
      <c r="AL24" s="332"/>
      <c r="AM24" s="334"/>
      <c r="AN24" s="332"/>
      <c r="AO24" s="334"/>
    </row>
    <row r="25" spans="1:75" ht="15.6" x14ac:dyDescent="0.25">
      <c r="B25" s="332"/>
      <c r="C25" s="1" t="s">
        <v>1005</v>
      </c>
      <c r="D25" s="334"/>
      <c r="E25" s="334"/>
      <c r="F25" s="332"/>
      <c r="G25" s="334"/>
      <c r="H25" s="332"/>
      <c r="I25" s="334"/>
      <c r="J25" s="332"/>
      <c r="K25" s="334"/>
      <c r="L25" s="332"/>
      <c r="M25" s="334"/>
      <c r="N25" s="332"/>
      <c r="O25" s="334"/>
      <c r="P25" s="332"/>
      <c r="Q25" s="334"/>
      <c r="R25" s="332"/>
      <c r="S25" s="334"/>
      <c r="T25" s="332"/>
      <c r="U25" s="334"/>
      <c r="V25" s="332"/>
      <c r="W25" s="334"/>
      <c r="X25" s="332"/>
      <c r="Y25" s="334"/>
      <c r="Z25" s="332"/>
      <c r="AA25" s="334"/>
      <c r="AB25" s="332"/>
      <c r="AC25" s="334"/>
      <c r="AD25" s="332"/>
      <c r="AE25" s="334"/>
      <c r="AF25" s="332"/>
      <c r="AG25" s="334"/>
      <c r="AH25" s="332"/>
      <c r="AI25" s="334"/>
      <c r="AJ25" s="332"/>
      <c r="AK25" s="334"/>
      <c r="AL25" s="332"/>
      <c r="AM25" s="334"/>
      <c r="AN25" s="332"/>
      <c r="AO25" s="334"/>
    </row>
    <row r="26" spans="1:75" ht="15.6" x14ac:dyDescent="0.25">
      <c r="B26" s="332"/>
      <c r="C26" s="1" t="s">
        <v>1006</v>
      </c>
      <c r="D26" s="334"/>
      <c r="E26" s="334"/>
      <c r="F26" s="332"/>
      <c r="G26" s="334"/>
      <c r="H26" s="332"/>
      <c r="I26" s="334"/>
      <c r="J26" s="332"/>
      <c r="K26" s="334"/>
      <c r="L26" s="332"/>
      <c r="M26" s="334"/>
      <c r="N26" s="332"/>
      <c r="O26" s="334"/>
      <c r="P26" s="332"/>
      <c r="Q26" s="334"/>
      <c r="R26" s="332"/>
      <c r="S26" s="334"/>
      <c r="T26" s="332"/>
      <c r="U26" s="334"/>
      <c r="V26" s="332"/>
      <c r="W26" s="334"/>
      <c r="X26" s="332"/>
      <c r="Y26" s="334"/>
      <c r="Z26" s="332"/>
      <c r="AA26" s="334"/>
      <c r="AB26" s="332"/>
      <c r="AC26" s="334"/>
      <c r="AD26" s="332"/>
      <c r="AE26" s="334"/>
      <c r="AF26" s="332"/>
      <c r="AG26" s="334"/>
      <c r="AH26" s="332"/>
      <c r="AI26" s="334"/>
      <c r="AJ26" s="332"/>
      <c r="AK26" s="334"/>
      <c r="AL26" s="332"/>
      <c r="AM26" s="334"/>
      <c r="AN26" s="332"/>
      <c r="AO26" s="334"/>
    </row>
  </sheetData>
  <mergeCells count="70">
    <mergeCell ref="BL7:BM7"/>
    <mergeCell ref="BN7:BO7"/>
    <mergeCell ref="BP7:BQ7"/>
    <mergeCell ref="BR7:BS7"/>
    <mergeCell ref="BT7:BU7"/>
    <mergeCell ref="BV7:BW7"/>
    <mergeCell ref="AZ7:BA7"/>
    <mergeCell ref="BB7:BC7"/>
    <mergeCell ref="BD7:BE7"/>
    <mergeCell ref="BF7:BG7"/>
    <mergeCell ref="BH7:BI7"/>
    <mergeCell ref="BJ7:BK7"/>
    <mergeCell ref="AN7:AO7"/>
    <mergeCell ref="AP7:AQ7"/>
    <mergeCell ref="AR7:AS7"/>
    <mergeCell ref="AT7:AU7"/>
    <mergeCell ref="AV7:AW7"/>
    <mergeCell ref="AX7:AY7"/>
    <mergeCell ref="AB7:AC7"/>
    <mergeCell ref="AD7:AE7"/>
    <mergeCell ref="AF7:AG7"/>
    <mergeCell ref="AH7:AI7"/>
    <mergeCell ref="AJ7:AK7"/>
    <mergeCell ref="AL7:AM7"/>
    <mergeCell ref="P7:Q7"/>
    <mergeCell ref="R7:S7"/>
    <mergeCell ref="T7:U7"/>
    <mergeCell ref="V7:W7"/>
    <mergeCell ref="X7:Y7"/>
    <mergeCell ref="Z7:AA7"/>
    <mergeCell ref="D7:E7"/>
    <mergeCell ref="F7:G7"/>
    <mergeCell ref="H7:I7"/>
    <mergeCell ref="J7:K7"/>
    <mergeCell ref="L7:M7"/>
    <mergeCell ref="N7:O7"/>
    <mergeCell ref="AZ6:BC6"/>
    <mergeCell ref="BD6:BG6"/>
    <mergeCell ref="BH6:BK6"/>
    <mergeCell ref="BL6:BO6"/>
    <mergeCell ref="BP6:BS6"/>
    <mergeCell ref="BT6:BW6"/>
    <mergeCell ref="AB6:AE6"/>
    <mergeCell ref="AF6:AI6"/>
    <mergeCell ref="AJ6:AM6"/>
    <mergeCell ref="AN6:AQ6"/>
    <mergeCell ref="AR6:AU6"/>
    <mergeCell ref="AV6:AY6"/>
    <mergeCell ref="D6:G6"/>
    <mergeCell ref="H6:K6"/>
    <mergeCell ref="L6:O6"/>
    <mergeCell ref="P6:S6"/>
    <mergeCell ref="T6:W6"/>
    <mergeCell ref="X6:AA6"/>
    <mergeCell ref="T5:AI5"/>
    <mergeCell ref="AJ5:AU5"/>
    <mergeCell ref="AV5:AY5"/>
    <mergeCell ref="AZ5:BC5"/>
    <mergeCell ref="BD5:BO5"/>
    <mergeCell ref="BP5:BW5"/>
    <mergeCell ref="B2:BW2"/>
    <mergeCell ref="B3:B7"/>
    <mergeCell ref="C3:C7"/>
    <mergeCell ref="D3:BW3"/>
    <mergeCell ref="D4:S4"/>
    <mergeCell ref="T4:AU4"/>
    <mergeCell ref="AV4:BC4"/>
    <mergeCell ref="BD4:BW4"/>
    <mergeCell ref="D5:K5"/>
    <mergeCell ref="L5:S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FE2D7-15F9-4374-AE5D-319CA2DED921}">
  <sheetPr>
    <tabColor theme="9"/>
  </sheetPr>
  <dimension ref="A2:AS46"/>
  <sheetViews>
    <sheetView zoomScaleNormal="100" workbookViewId="0">
      <selection activeCell="H6" sqref="H6:I6"/>
    </sheetView>
  </sheetViews>
  <sheetFormatPr defaultColWidth="8.88671875" defaultRowHeight="13.2" x14ac:dyDescent="0.25"/>
  <cols>
    <col min="1" max="2" width="8.88671875" style="1"/>
    <col min="3" max="3" width="67" style="1" bestFit="1" customWidth="1"/>
    <col min="4" max="4" width="4" style="1" customWidth="1"/>
    <col min="5" max="5" width="13" style="1" customWidth="1"/>
    <col min="6" max="6" width="4" style="1" customWidth="1"/>
    <col min="7" max="7" width="13" style="1" customWidth="1"/>
    <col min="8" max="8" width="4" style="1" customWidth="1"/>
    <col min="9" max="9" width="13" style="1" customWidth="1"/>
    <col min="10" max="10" width="4" style="1" customWidth="1"/>
    <col min="11" max="11" width="13" style="1" customWidth="1"/>
    <col min="12" max="12" width="4" style="1" customWidth="1"/>
    <col min="13" max="13" width="13" style="1" customWidth="1"/>
    <col min="14" max="14" width="4" style="1" hidden="1" customWidth="1"/>
    <col min="15" max="15" width="13" style="1" hidden="1" customWidth="1"/>
    <col min="16" max="16" width="4" style="1" hidden="1" customWidth="1"/>
    <col min="17" max="17" width="13" style="1" hidden="1" customWidth="1"/>
    <col min="18" max="18" width="4" style="1" hidden="1" customWidth="1"/>
    <col min="19" max="19" width="13" style="1" hidden="1" customWidth="1"/>
    <col min="20" max="20" width="4" style="1" hidden="1" customWidth="1"/>
    <col min="21" max="21" width="13" style="1" hidden="1" customWidth="1"/>
    <col min="22" max="22" width="4" style="1" hidden="1" customWidth="1"/>
    <col min="23" max="23" width="13" style="1" hidden="1" customWidth="1"/>
    <col min="24" max="24" width="4" style="1" hidden="1" customWidth="1"/>
    <col min="25" max="25" width="13" style="1" hidden="1" customWidth="1"/>
    <col min="26" max="26" width="4" style="1" hidden="1" customWidth="1"/>
    <col min="27" max="27" width="13" style="1" hidden="1" customWidth="1"/>
    <col min="28" max="28" width="4" style="1" hidden="1" customWidth="1"/>
    <col min="29" max="29" width="13" style="1" hidden="1" customWidth="1"/>
    <col min="30" max="30" width="4" style="1" hidden="1" customWidth="1"/>
    <col min="31" max="31" width="13" style="1" hidden="1" customWidth="1"/>
    <col min="32" max="32" width="4" style="1" hidden="1" customWidth="1"/>
    <col min="33" max="33" width="13" style="1" hidden="1" customWidth="1"/>
    <col min="34" max="34" width="4" style="1" hidden="1" customWidth="1"/>
    <col min="35" max="35" width="13" style="1" hidden="1" customWidth="1"/>
    <col min="36" max="36" width="4" style="1" hidden="1" customWidth="1"/>
    <col min="37" max="37" width="13" style="1" hidden="1" customWidth="1"/>
    <col min="38" max="38" width="4" style="1" hidden="1" customWidth="1"/>
    <col min="39" max="39" width="13" style="1" hidden="1" customWidth="1"/>
    <col min="40" max="40" width="4" style="1" hidden="1" customWidth="1"/>
    <col min="41" max="41" width="13" style="1" hidden="1" customWidth="1"/>
    <col min="42" max="42" width="4" style="1" customWidth="1"/>
    <col min="43" max="43" width="13" style="1" customWidth="1"/>
    <col min="44" max="44" width="4" style="1" customWidth="1"/>
    <col min="45" max="45" width="13.33203125" style="1" customWidth="1"/>
    <col min="46" max="46" width="4" style="1" customWidth="1"/>
    <col min="47" max="16384" width="8.88671875" style="1"/>
  </cols>
  <sheetData>
    <row r="2" spans="1:45" ht="13.8" thickBot="1" x14ac:dyDescent="0.3"/>
    <row r="3" spans="1:45" ht="14.4" customHeight="1" thickBot="1" x14ac:dyDescent="0.3">
      <c r="B3" s="215" t="s">
        <v>0</v>
      </c>
      <c r="C3" s="217" t="s">
        <v>30</v>
      </c>
      <c r="D3" s="178" t="s">
        <v>319</v>
      </c>
      <c r="E3" s="180"/>
      <c r="F3" s="221" t="s">
        <v>14</v>
      </c>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3"/>
    </row>
    <row r="4" spans="1:45" ht="30.45" customHeight="1" x14ac:dyDescent="0.25">
      <c r="B4" s="216"/>
      <c r="C4" s="218"/>
      <c r="D4" s="219"/>
      <c r="E4" s="220"/>
      <c r="F4" s="224" t="s">
        <v>13</v>
      </c>
      <c r="G4" s="225"/>
      <c r="H4" s="225"/>
      <c r="I4" s="226"/>
      <c r="J4" s="226"/>
      <c r="K4" s="226"/>
      <c r="L4" s="226"/>
      <c r="M4" s="227"/>
      <c r="N4" s="228" t="s">
        <v>17</v>
      </c>
      <c r="O4" s="229"/>
      <c r="P4" s="229"/>
      <c r="Q4" s="229"/>
      <c r="R4" s="229"/>
      <c r="S4" s="229"/>
      <c r="T4" s="229"/>
      <c r="U4" s="229"/>
      <c r="V4" s="229"/>
      <c r="W4" s="229"/>
      <c r="X4" s="229"/>
      <c r="Y4" s="229"/>
      <c r="Z4" s="229"/>
      <c r="AA4" s="230"/>
      <c r="AB4" s="228" t="s">
        <v>12</v>
      </c>
      <c r="AC4" s="229"/>
      <c r="AD4" s="229"/>
      <c r="AE4" s="230"/>
      <c r="AF4" s="231" t="s">
        <v>19</v>
      </c>
      <c r="AG4" s="232"/>
      <c r="AH4" s="232"/>
      <c r="AI4" s="232"/>
      <c r="AJ4" s="232"/>
      <c r="AK4" s="232"/>
      <c r="AL4" s="232"/>
      <c r="AM4" s="232"/>
      <c r="AN4" s="232"/>
      <c r="AO4" s="232"/>
      <c r="AP4" s="233" t="s">
        <v>352</v>
      </c>
      <c r="AQ4" s="233"/>
      <c r="AR4" s="233" t="s">
        <v>353</v>
      </c>
      <c r="AS4" s="235"/>
    </row>
    <row r="5" spans="1:45" ht="30.45" customHeight="1" x14ac:dyDescent="0.25">
      <c r="B5" s="216"/>
      <c r="C5" s="218"/>
      <c r="D5" s="219"/>
      <c r="E5" s="220"/>
      <c r="F5" s="248"/>
      <c r="G5" s="249"/>
      <c r="H5" s="249"/>
      <c r="I5" s="250"/>
      <c r="J5" s="251" t="s">
        <v>18</v>
      </c>
      <c r="K5" s="252"/>
      <c r="L5" s="252"/>
      <c r="M5" s="253"/>
      <c r="N5" s="254"/>
      <c r="O5" s="255"/>
      <c r="P5" s="255"/>
      <c r="Q5" s="255"/>
      <c r="R5" s="255"/>
      <c r="S5" s="255"/>
      <c r="T5" s="255"/>
      <c r="U5" s="256"/>
      <c r="V5" s="251" t="s">
        <v>18</v>
      </c>
      <c r="W5" s="252"/>
      <c r="X5" s="252"/>
      <c r="Y5" s="252"/>
      <c r="Z5" s="252"/>
      <c r="AA5" s="253"/>
      <c r="AB5" s="254"/>
      <c r="AC5" s="256"/>
      <c r="AD5" s="240" t="s">
        <v>18</v>
      </c>
      <c r="AE5" s="257"/>
      <c r="AF5" s="237"/>
      <c r="AG5" s="238"/>
      <c r="AH5" s="238"/>
      <c r="AI5" s="239"/>
      <c r="AJ5" s="240" t="s">
        <v>18</v>
      </c>
      <c r="AK5" s="241"/>
      <c r="AL5" s="241"/>
      <c r="AM5" s="241"/>
      <c r="AN5" s="241"/>
      <c r="AO5" s="241"/>
      <c r="AP5" s="233"/>
      <c r="AQ5" s="233"/>
      <c r="AR5" s="233"/>
      <c r="AS5" s="235"/>
    </row>
    <row r="6" spans="1:45" ht="83.4" customHeight="1" thickBot="1" x14ac:dyDescent="0.3">
      <c r="B6" s="216"/>
      <c r="C6" s="218"/>
      <c r="D6" s="181"/>
      <c r="E6" s="183"/>
      <c r="F6" s="242" t="s">
        <v>326</v>
      </c>
      <c r="G6" s="243"/>
      <c r="H6" s="244" t="s">
        <v>354</v>
      </c>
      <c r="I6" s="243"/>
      <c r="J6" s="245" t="s">
        <v>329</v>
      </c>
      <c r="K6" s="246"/>
      <c r="L6" s="245" t="s">
        <v>355</v>
      </c>
      <c r="M6" s="247"/>
      <c r="N6" s="242" t="s">
        <v>145</v>
      </c>
      <c r="O6" s="243"/>
      <c r="P6" s="244" t="s">
        <v>146</v>
      </c>
      <c r="Q6" s="243"/>
      <c r="R6" s="244" t="s">
        <v>147</v>
      </c>
      <c r="S6" s="243"/>
      <c r="T6" s="244" t="s">
        <v>148</v>
      </c>
      <c r="U6" s="243"/>
      <c r="V6" s="245" t="s">
        <v>149</v>
      </c>
      <c r="W6" s="246"/>
      <c r="X6" s="245" t="s">
        <v>150</v>
      </c>
      <c r="Y6" s="246"/>
      <c r="Z6" s="245" t="s">
        <v>151</v>
      </c>
      <c r="AA6" s="247"/>
      <c r="AB6" s="260" t="s">
        <v>299</v>
      </c>
      <c r="AC6" s="261"/>
      <c r="AD6" s="245" t="s">
        <v>152</v>
      </c>
      <c r="AE6" s="247"/>
      <c r="AF6" s="242" t="s">
        <v>153</v>
      </c>
      <c r="AG6" s="243"/>
      <c r="AH6" s="244" t="s">
        <v>154</v>
      </c>
      <c r="AI6" s="243"/>
      <c r="AJ6" s="245" t="s">
        <v>155</v>
      </c>
      <c r="AK6" s="246"/>
      <c r="AL6" s="245" t="s">
        <v>156</v>
      </c>
      <c r="AM6" s="246"/>
      <c r="AN6" s="245" t="s">
        <v>157</v>
      </c>
      <c r="AO6" s="262"/>
      <c r="AP6" s="234"/>
      <c r="AQ6" s="234"/>
      <c r="AR6" s="234"/>
      <c r="AS6" s="236"/>
    </row>
    <row r="7" spans="1:45" ht="15" customHeight="1" thickBot="1" x14ac:dyDescent="0.3">
      <c r="B7" s="216"/>
      <c r="C7" s="218"/>
      <c r="D7" s="263" t="s">
        <v>104</v>
      </c>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58" t="s">
        <v>105</v>
      </c>
      <c r="AS7" s="259"/>
    </row>
    <row r="8" spans="1:45" ht="13.8" thickBot="1" x14ac:dyDescent="0.3">
      <c r="A8" s="19"/>
      <c r="B8" s="20">
        <v>1</v>
      </c>
      <c r="C8" s="10" t="s">
        <v>1</v>
      </c>
      <c r="D8" s="15" t="s">
        <v>32</v>
      </c>
      <c r="E8" s="48">
        <f>SUM('ISR Alt Sch Form (B&amp;HC)'!D13+'ISR Alt Sch Form (B&amp;HC)'!G13+'ISR Alt Sch Form (B&amp;HC)'!J13+'ISR Alt Sch Form (B&amp;HC)'!M13)</f>
        <v>0</v>
      </c>
      <c r="F8" s="15" t="s">
        <v>46</v>
      </c>
      <c r="G8" s="52">
        <f>'ISR Alt Sch Form (B&amp;HC)'!D16</f>
        <v>0</v>
      </c>
      <c r="H8" s="16" t="s">
        <v>57</v>
      </c>
      <c r="I8" s="52">
        <f>'ISR Alt Sch Form (B&amp;HC)'!D17</f>
        <v>0</v>
      </c>
      <c r="J8" s="16" t="s">
        <v>69</v>
      </c>
      <c r="K8" s="52">
        <f>'ISR Alt Sch Form (B&amp;HC)'!D19</f>
        <v>0</v>
      </c>
      <c r="L8" s="16" t="s">
        <v>80</v>
      </c>
      <c r="M8" s="52">
        <f>'ISR Alt Sch Form (B&amp;HC)'!D20</f>
        <v>0</v>
      </c>
      <c r="N8" s="15" t="s">
        <v>93</v>
      </c>
      <c r="O8" s="52">
        <f>'ISR Alt Sch Form (B&amp;HC)'!G16</f>
        <v>0</v>
      </c>
      <c r="P8" s="16" t="s">
        <v>118</v>
      </c>
      <c r="Q8" s="52">
        <f>'ISR Alt Sch Form (B&amp;HC)'!G17</f>
        <v>0</v>
      </c>
      <c r="R8" s="16" t="s">
        <v>129</v>
      </c>
      <c r="S8" s="52">
        <f>'ISR Alt Sch Form (B&amp;HC)'!G18</f>
        <v>0</v>
      </c>
      <c r="T8" s="17" t="s">
        <v>141</v>
      </c>
      <c r="U8" s="52">
        <f>'ISR Alt Sch Form (B&amp;HC)'!G19</f>
        <v>0</v>
      </c>
      <c r="V8" s="17" t="s">
        <v>158</v>
      </c>
      <c r="W8" s="52">
        <f>'ISR Alt Sch Form (B&amp;HC)'!$G21</f>
        <v>0</v>
      </c>
      <c r="X8" s="17" t="s">
        <v>159</v>
      </c>
      <c r="Y8" s="52">
        <f>'ISR Alt Sch Form (B&amp;HC)'!G22</f>
        <v>0</v>
      </c>
      <c r="Z8" s="17" t="s">
        <v>160</v>
      </c>
      <c r="AA8" s="52">
        <f>'ISR Alt Sch Form (B&amp;HC)'!$G23</f>
        <v>0</v>
      </c>
      <c r="AB8" s="18" t="s">
        <v>161</v>
      </c>
      <c r="AC8" s="52">
        <f>'ISR Alt Sch Form (B&amp;HC)'!$J16</f>
        <v>0</v>
      </c>
      <c r="AD8" s="17" t="s">
        <v>162</v>
      </c>
      <c r="AE8" s="52">
        <f>'ISR Alt Sch Form (B&amp;HC)'!$J18</f>
        <v>0</v>
      </c>
      <c r="AF8" s="18" t="s">
        <v>163</v>
      </c>
      <c r="AG8" s="52">
        <f>'ISR Alt Sch Form (B&amp;HC)'!$M16</f>
        <v>0</v>
      </c>
      <c r="AH8" s="17" t="s">
        <v>164</v>
      </c>
      <c r="AI8" s="52">
        <f>'ISR Alt Sch Form (B&amp;HC)'!$M17</f>
        <v>0</v>
      </c>
      <c r="AJ8" s="17" t="s">
        <v>165</v>
      </c>
      <c r="AK8" s="52">
        <f>'ISR Alt Sch Form (B&amp;HC)'!$M19</f>
        <v>0</v>
      </c>
      <c r="AL8" s="17" t="s">
        <v>166</v>
      </c>
      <c r="AM8" s="52">
        <f>'ISR Alt Sch Form (B&amp;HC)'!$M20</f>
        <v>0</v>
      </c>
      <c r="AN8" s="17" t="s">
        <v>167</v>
      </c>
      <c r="AO8" s="52">
        <f>'ISR Alt Sch Form (B&amp;HC)'!$M21</f>
        <v>0</v>
      </c>
      <c r="AP8" s="30" t="s">
        <v>168</v>
      </c>
      <c r="AQ8" s="53">
        <f>SUM(G8,I8,K8,M8,O8,Q8,S8,U8,W8,Y8,AA8,AC8,AE8,AG8,AI8,AK8,AM8,AO8)</f>
        <v>0</v>
      </c>
      <c r="AR8" s="17" t="s">
        <v>169</v>
      </c>
      <c r="AS8" s="54">
        <f>IFERROR(AQ8/E8,0)</f>
        <v>0</v>
      </c>
    </row>
    <row r="9" spans="1:45" ht="13.8" thickBot="1" x14ac:dyDescent="0.3">
      <c r="A9" s="19"/>
      <c r="B9" s="20">
        <v>2</v>
      </c>
      <c r="C9" s="21" t="s">
        <v>2</v>
      </c>
      <c r="D9" s="14" t="s">
        <v>35</v>
      </c>
      <c r="E9" s="48">
        <f>SUM('ISR Alt Sch Form (B&amp;HC)'!D24,'ISR Alt Sch Form (B&amp;HC)'!G27,'ISR Alt Sch Form (B&amp;HC)'!J22,'ISR Alt Sch Form (B&amp;HC)'!M25)</f>
        <v>0</v>
      </c>
      <c r="F9" s="14" t="s">
        <v>33</v>
      </c>
      <c r="G9" s="52">
        <f>'ISR Alt Sch Form (B&amp;HC)'!D27</f>
        <v>0</v>
      </c>
      <c r="H9" s="13" t="s">
        <v>58</v>
      </c>
      <c r="I9" s="52">
        <f>'ISR Alt Sch Form (B&amp;HC)'!D28</f>
        <v>0</v>
      </c>
      <c r="J9" s="13" t="s">
        <v>70</v>
      </c>
      <c r="K9" s="52">
        <f>'ISR Alt Sch Form (B&amp;HC)'!D30</f>
        <v>0</v>
      </c>
      <c r="L9" s="13" t="s">
        <v>81</v>
      </c>
      <c r="M9" s="52">
        <f>'ISR Alt Sch Form (B&amp;HC)'!D31</f>
        <v>0</v>
      </c>
      <c r="N9" s="14" t="s">
        <v>94</v>
      </c>
      <c r="O9" s="52">
        <f>'ISR Alt Sch Form (B&amp;HC)'!G30</f>
        <v>0</v>
      </c>
      <c r="P9" s="13" t="s">
        <v>119</v>
      </c>
      <c r="Q9" s="52">
        <f>'ISR Alt Sch Form (B&amp;HC)'!G31</f>
        <v>0</v>
      </c>
      <c r="R9" s="13" t="s">
        <v>130</v>
      </c>
      <c r="S9" s="52">
        <f>'ISR Alt Sch Form (B&amp;HC)'!G31</f>
        <v>0</v>
      </c>
      <c r="T9" s="2" t="s">
        <v>142</v>
      </c>
      <c r="U9" s="52">
        <f>'ISR Alt Sch Form (B&amp;HC)'!G32</f>
        <v>0</v>
      </c>
      <c r="V9" s="2" t="s">
        <v>170</v>
      </c>
      <c r="W9" s="52">
        <f>'ISR Alt Sch Form (B&amp;HC)'!$G35</f>
        <v>0</v>
      </c>
      <c r="X9" s="2" t="s">
        <v>171</v>
      </c>
      <c r="Y9" s="52">
        <f>'ISR Alt Sch Form (B&amp;HC)'!G36</f>
        <v>0</v>
      </c>
      <c r="Z9" s="2" t="s">
        <v>172</v>
      </c>
      <c r="AA9" s="52">
        <f>'ISR Alt Sch Form (B&amp;HC)'!$G37</f>
        <v>0</v>
      </c>
      <c r="AB9" s="7" t="s">
        <v>173</v>
      </c>
      <c r="AC9" s="52">
        <f>'ISR Alt Sch Form (B&amp;HC)'!$J25</f>
        <v>0</v>
      </c>
      <c r="AD9" s="2" t="s">
        <v>174</v>
      </c>
      <c r="AE9" s="52">
        <f>'ISR Alt Sch Form (B&amp;HC)'!$J27</f>
        <v>0</v>
      </c>
      <c r="AF9" s="7" t="s">
        <v>175</v>
      </c>
      <c r="AG9" s="52">
        <f>'ISR Alt Sch Form (B&amp;HC)'!$M28</f>
        <v>0</v>
      </c>
      <c r="AH9" s="2" t="s">
        <v>176</v>
      </c>
      <c r="AI9" s="52">
        <f>'ISR Alt Sch Form (B&amp;HC)'!$M29</f>
        <v>0</v>
      </c>
      <c r="AJ9" s="2" t="s">
        <v>177</v>
      </c>
      <c r="AK9" s="52">
        <f>'ISR Alt Sch Form (B&amp;HC)'!$M31</f>
        <v>0</v>
      </c>
      <c r="AL9" s="2" t="s">
        <v>178</v>
      </c>
      <c r="AM9" s="52">
        <f>'ISR Alt Sch Form (B&amp;HC)'!$M32</f>
        <v>0</v>
      </c>
      <c r="AN9" s="2" t="s">
        <v>179</v>
      </c>
      <c r="AO9" s="52">
        <f>'ISR Alt Sch Form (B&amp;HC)'!$M33</f>
        <v>0</v>
      </c>
      <c r="AP9" s="6" t="s">
        <v>180</v>
      </c>
      <c r="AQ9" s="53">
        <f t="shared" ref="AQ9:AQ18" si="0">SUM(G9,I9,K9,M9,O9,Q9,S9,U9,W9,Y9,AA9,AC9,AE9,AG9,AI9,AK9,AM9,AO9)</f>
        <v>0</v>
      </c>
      <c r="AR9" s="2" t="s">
        <v>181</v>
      </c>
      <c r="AS9" s="54">
        <f t="shared" ref="AS9:AS18" si="1">IFERROR(AQ9/E9,0)</f>
        <v>0</v>
      </c>
    </row>
    <row r="10" spans="1:45" ht="13.8" thickBot="1" x14ac:dyDescent="0.3">
      <c r="A10" s="19"/>
      <c r="B10" s="20">
        <v>3</v>
      </c>
      <c r="C10" s="21" t="s">
        <v>27</v>
      </c>
      <c r="D10" s="14" t="s">
        <v>36</v>
      </c>
      <c r="E10" s="48">
        <f>SUM('ISR Alt Sch Form (B&amp;HC)'!D35,'ISR Alt Sch Form (B&amp;HC)'!G41,'ISR Alt Sch Form (B&amp;HC)'!J31,'ISR Alt Sch Form (B&amp;HC)'!M37)</f>
        <v>0</v>
      </c>
      <c r="F10" s="14" t="s">
        <v>47</v>
      </c>
      <c r="G10" s="52">
        <f>'ISR Alt Sch Form (B&amp;HC)'!D38</f>
        <v>0</v>
      </c>
      <c r="H10" s="13" t="s">
        <v>59</v>
      </c>
      <c r="I10" s="52">
        <f>'ISR Alt Sch Form (B&amp;HC)'!D39</f>
        <v>0</v>
      </c>
      <c r="J10" s="13" t="s">
        <v>71</v>
      </c>
      <c r="K10" s="52">
        <f>'ISR Alt Sch Form (B&amp;HC)'!D41</f>
        <v>0</v>
      </c>
      <c r="L10" s="13" t="s">
        <v>82</v>
      </c>
      <c r="M10" s="52">
        <f>'ISR Alt Sch Form (B&amp;HC)'!D42</f>
        <v>0</v>
      </c>
      <c r="N10" s="14" t="s">
        <v>95</v>
      </c>
      <c r="O10" s="52">
        <f>'ISR Alt Sch Form (B&amp;HC)'!G44</f>
        <v>0</v>
      </c>
      <c r="P10" s="13" t="s">
        <v>120</v>
      </c>
      <c r="Q10" s="52">
        <f>'ISR Alt Sch Form (B&amp;HC)'!G45</f>
        <v>0</v>
      </c>
      <c r="R10" s="13" t="s">
        <v>131</v>
      </c>
      <c r="S10" s="52">
        <f>'ISR Alt Sch Form (B&amp;HC)'!G46</f>
        <v>0</v>
      </c>
      <c r="T10" s="2" t="s">
        <v>110</v>
      </c>
      <c r="U10" s="52">
        <f>'ISR Alt Sch Form (B&amp;HC)'!G47</f>
        <v>0</v>
      </c>
      <c r="V10" s="2" t="s">
        <v>182</v>
      </c>
      <c r="W10" s="52">
        <f>'ISR Alt Sch Form (B&amp;HC)'!$G49</f>
        <v>0</v>
      </c>
      <c r="X10" s="2" t="s">
        <v>183</v>
      </c>
      <c r="Y10" s="52">
        <f>'ISR Alt Sch Form (B&amp;HC)'!G50</f>
        <v>0</v>
      </c>
      <c r="Z10" s="2" t="s">
        <v>184</v>
      </c>
      <c r="AA10" s="52">
        <f>'ISR Alt Sch Form (B&amp;HC)'!$G51</f>
        <v>0</v>
      </c>
      <c r="AB10" s="7" t="s">
        <v>185</v>
      </c>
      <c r="AC10" s="52">
        <f>'ISR Alt Sch Form (B&amp;HC)'!$J34</f>
        <v>0</v>
      </c>
      <c r="AD10" s="2" t="s">
        <v>186</v>
      </c>
      <c r="AE10" s="52">
        <f>'ISR Alt Sch Form (B&amp;HC)'!$J36</f>
        <v>0</v>
      </c>
      <c r="AF10" s="7" t="s">
        <v>187</v>
      </c>
      <c r="AG10" s="52">
        <f>'ISR Alt Sch Form (B&amp;HC)'!$M40</f>
        <v>0</v>
      </c>
      <c r="AH10" s="2" t="s">
        <v>188</v>
      </c>
      <c r="AI10" s="52">
        <f>'ISR Alt Sch Form (B&amp;HC)'!$M41</f>
        <v>0</v>
      </c>
      <c r="AJ10" s="2" t="s">
        <v>189</v>
      </c>
      <c r="AK10" s="52">
        <f>'ISR Alt Sch Form (B&amp;HC)'!$M43</f>
        <v>0</v>
      </c>
      <c r="AL10" s="2" t="s">
        <v>190</v>
      </c>
      <c r="AM10" s="52">
        <f>'ISR Alt Sch Form (B&amp;HC)'!$M44</f>
        <v>0</v>
      </c>
      <c r="AN10" s="2" t="s">
        <v>191</v>
      </c>
      <c r="AO10" s="52">
        <f>'ISR Alt Sch Form (B&amp;HC)'!$M45</f>
        <v>0</v>
      </c>
      <c r="AP10" s="6" t="s">
        <v>192</v>
      </c>
      <c r="AQ10" s="53">
        <f t="shared" si="0"/>
        <v>0</v>
      </c>
      <c r="AR10" s="2" t="s">
        <v>193</v>
      </c>
      <c r="AS10" s="54">
        <f t="shared" si="1"/>
        <v>0</v>
      </c>
    </row>
    <row r="11" spans="1:45" ht="13.8" thickBot="1" x14ac:dyDescent="0.3">
      <c r="A11" s="19"/>
      <c r="B11" s="20">
        <v>4</v>
      </c>
      <c r="C11" s="21" t="s">
        <v>3</v>
      </c>
      <c r="D11" s="14" t="s">
        <v>37</v>
      </c>
      <c r="E11" s="48">
        <f>SUM('ISR Alt Sch Form (B&amp;HC)'!D46,'ISR Alt Sch Form (B&amp;HC)'!G55,'ISR Alt Sch Form (B&amp;HC)'!J40,'ISR Alt Sch Form (B&amp;HC)'!M49)</f>
        <v>0</v>
      </c>
      <c r="F11" s="14" t="s">
        <v>48</v>
      </c>
      <c r="G11" s="52">
        <f>'ISR Alt Sch Form (B&amp;HC)'!D49</f>
        <v>0</v>
      </c>
      <c r="H11" s="13" t="s">
        <v>60</v>
      </c>
      <c r="I11" s="52">
        <f>'ISR Alt Sch Form (B&amp;HC)'!D50</f>
        <v>0</v>
      </c>
      <c r="J11" s="13" t="s">
        <v>34</v>
      </c>
      <c r="K11" s="52">
        <f>'ISR Alt Sch Form (B&amp;HC)'!D52</f>
        <v>0</v>
      </c>
      <c r="L11" s="13" t="s">
        <v>83</v>
      </c>
      <c r="M11" s="52">
        <f>'ISR Alt Sch Form (B&amp;HC)'!D53</f>
        <v>0</v>
      </c>
      <c r="N11" s="14" t="s">
        <v>84</v>
      </c>
      <c r="O11" s="52">
        <f>'ISR Alt Sch Form (B&amp;HC)'!G58</f>
        <v>0</v>
      </c>
      <c r="P11" s="13" t="s">
        <v>121</v>
      </c>
      <c r="Q11" s="52">
        <f>'ISR Alt Sch Form (B&amp;HC)'!G59</f>
        <v>0</v>
      </c>
      <c r="R11" s="13" t="s">
        <v>132</v>
      </c>
      <c r="S11" s="52">
        <f>'ISR Alt Sch Form (B&amp;HC)'!G60</f>
        <v>0</v>
      </c>
      <c r="T11" s="2" t="s">
        <v>111</v>
      </c>
      <c r="U11" s="52">
        <f>'ISR Alt Sch Form (B&amp;HC)'!G61</f>
        <v>0</v>
      </c>
      <c r="V11" s="2" t="s">
        <v>194</v>
      </c>
      <c r="W11" s="52">
        <f>'ISR Alt Sch Form (B&amp;HC)'!$G63</f>
        <v>0</v>
      </c>
      <c r="X11" s="2" t="s">
        <v>195</v>
      </c>
      <c r="Y11" s="52">
        <f>'ISR Alt Sch Form (B&amp;HC)'!G64</f>
        <v>0</v>
      </c>
      <c r="Z11" s="2" t="s">
        <v>196</v>
      </c>
      <c r="AA11" s="52">
        <f>'ISR Alt Sch Form (B&amp;HC)'!$G65</f>
        <v>0</v>
      </c>
      <c r="AB11" s="7" t="s">
        <v>197</v>
      </c>
      <c r="AC11" s="52">
        <f>'ISR Alt Sch Form (B&amp;HC)'!$J43</f>
        <v>0</v>
      </c>
      <c r="AD11" s="2" t="s">
        <v>198</v>
      </c>
      <c r="AE11" s="52">
        <f>'ISR Alt Sch Form (B&amp;HC)'!$J45</f>
        <v>0</v>
      </c>
      <c r="AF11" s="7" t="s">
        <v>199</v>
      </c>
      <c r="AG11" s="52">
        <f>'ISR Alt Sch Form (B&amp;HC)'!$M52</f>
        <v>0</v>
      </c>
      <c r="AH11" s="2" t="s">
        <v>200</v>
      </c>
      <c r="AI11" s="52">
        <f>'ISR Alt Sch Form (B&amp;HC)'!$M53</f>
        <v>0</v>
      </c>
      <c r="AJ11" s="2" t="s">
        <v>201</v>
      </c>
      <c r="AK11" s="52">
        <f>'ISR Alt Sch Form (B&amp;HC)'!$M55</f>
        <v>0</v>
      </c>
      <c r="AL11" s="2" t="s">
        <v>202</v>
      </c>
      <c r="AM11" s="52">
        <f>'ISR Alt Sch Form (B&amp;HC)'!$M56</f>
        <v>0</v>
      </c>
      <c r="AN11" s="2" t="s">
        <v>203</v>
      </c>
      <c r="AO11" s="52">
        <f>'ISR Alt Sch Form (B&amp;HC)'!$M57</f>
        <v>0</v>
      </c>
      <c r="AP11" s="6" t="s">
        <v>204</v>
      </c>
      <c r="AQ11" s="53">
        <f t="shared" si="0"/>
        <v>0</v>
      </c>
      <c r="AR11" s="2" t="s">
        <v>205</v>
      </c>
      <c r="AS11" s="54">
        <f t="shared" si="1"/>
        <v>0</v>
      </c>
    </row>
    <row r="12" spans="1:45" ht="13.8" thickBot="1" x14ac:dyDescent="0.3">
      <c r="A12" s="19"/>
      <c r="B12" s="20">
        <v>5</v>
      </c>
      <c r="C12" s="21" t="s">
        <v>4</v>
      </c>
      <c r="D12" s="14" t="s">
        <v>38</v>
      </c>
      <c r="E12" s="48">
        <f>SUM('ISR Alt Sch Form (B&amp;HC)'!D57,'ISR Alt Sch Form (B&amp;HC)'!G69,'ISR Alt Sch Form (B&amp;HC)'!J49,'ISR Alt Sch Form (B&amp;HC)'!M61)</f>
        <v>0</v>
      </c>
      <c r="F12" s="14" t="s">
        <v>49</v>
      </c>
      <c r="G12" s="52">
        <f>'ISR Alt Sch Form (B&amp;HC)'!D60</f>
        <v>0</v>
      </c>
      <c r="H12" s="13" t="s">
        <v>61</v>
      </c>
      <c r="I12" s="52">
        <f>'ISR Alt Sch Form (B&amp;HC)'!D61</f>
        <v>0</v>
      </c>
      <c r="J12" s="13" t="s">
        <v>72</v>
      </c>
      <c r="K12" s="52">
        <f>'ISR Alt Sch Form (B&amp;HC)'!D63</f>
        <v>0</v>
      </c>
      <c r="L12" s="13" t="s">
        <v>85</v>
      </c>
      <c r="M12" s="52">
        <f>'ISR Alt Sch Form (B&amp;HC)'!D64</f>
        <v>0</v>
      </c>
      <c r="N12" s="14" t="s">
        <v>96</v>
      </c>
      <c r="O12" s="52">
        <f>'ISR Alt Sch Form (B&amp;HC)'!G72</f>
        <v>0</v>
      </c>
      <c r="P12" s="13" t="s">
        <v>122</v>
      </c>
      <c r="Q12" s="52">
        <f>'ISR Alt Sch Form (B&amp;HC)'!G73</f>
        <v>0</v>
      </c>
      <c r="R12" s="13" t="s">
        <v>133</v>
      </c>
      <c r="S12" s="52">
        <f>'ISR Alt Sch Form (B&amp;HC)'!G74</f>
        <v>0</v>
      </c>
      <c r="T12" s="2" t="s">
        <v>112</v>
      </c>
      <c r="U12" s="52">
        <f>'ISR Alt Sch Form (B&amp;HC)'!G74</f>
        <v>0</v>
      </c>
      <c r="V12" s="2" t="s">
        <v>206</v>
      </c>
      <c r="W12" s="52">
        <f>'ISR Alt Sch Form (B&amp;HC)'!$G77</f>
        <v>0</v>
      </c>
      <c r="X12" s="2" t="s">
        <v>207</v>
      </c>
      <c r="Y12" s="52">
        <f>'ISR Alt Sch Form (B&amp;HC)'!G78</f>
        <v>0</v>
      </c>
      <c r="Z12" s="2" t="s">
        <v>208</v>
      </c>
      <c r="AA12" s="52">
        <f>'ISR Alt Sch Form (B&amp;HC)'!$G79</f>
        <v>0</v>
      </c>
      <c r="AB12" s="7" t="s">
        <v>209</v>
      </c>
      <c r="AC12" s="52">
        <f>'ISR Alt Sch Form (B&amp;HC)'!$J52</f>
        <v>0</v>
      </c>
      <c r="AD12" s="2" t="s">
        <v>210</v>
      </c>
      <c r="AE12" s="52">
        <f>'ISR Alt Sch Form (B&amp;HC)'!$J54</f>
        <v>0</v>
      </c>
      <c r="AF12" s="7" t="s">
        <v>211</v>
      </c>
      <c r="AG12" s="52">
        <f>'ISR Alt Sch Form (B&amp;HC)'!$M64</f>
        <v>0</v>
      </c>
      <c r="AH12" s="2" t="s">
        <v>212</v>
      </c>
      <c r="AI12" s="52">
        <f>'ISR Alt Sch Form (B&amp;HC)'!$M65</f>
        <v>0</v>
      </c>
      <c r="AJ12" s="2" t="s">
        <v>213</v>
      </c>
      <c r="AK12" s="52">
        <f>'ISR Alt Sch Form (B&amp;HC)'!$M67</f>
        <v>0</v>
      </c>
      <c r="AL12" s="2" t="s">
        <v>214</v>
      </c>
      <c r="AM12" s="52">
        <f>'ISR Alt Sch Form (B&amp;HC)'!$M68</f>
        <v>0</v>
      </c>
      <c r="AN12" s="2" t="s">
        <v>215</v>
      </c>
      <c r="AO12" s="52">
        <f>'ISR Alt Sch Form (B&amp;HC)'!$M69</f>
        <v>0</v>
      </c>
      <c r="AP12" s="6" t="s">
        <v>216</v>
      </c>
      <c r="AQ12" s="53">
        <f t="shared" si="0"/>
        <v>0</v>
      </c>
      <c r="AR12" s="2" t="s">
        <v>217</v>
      </c>
      <c r="AS12" s="54">
        <f t="shared" si="1"/>
        <v>0</v>
      </c>
    </row>
    <row r="13" spans="1:45" ht="13.8" thickBot="1" x14ac:dyDescent="0.3">
      <c r="A13" s="19"/>
      <c r="B13" s="20">
        <v>6</v>
      </c>
      <c r="C13" s="21" t="s">
        <v>5</v>
      </c>
      <c r="D13" s="14" t="s">
        <v>39</v>
      </c>
      <c r="E13" s="48">
        <f>SUM('ISR Alt Sch Form (B&amp;HC)'!D68,'ISR Alt Sch Form (B&amp;HC)'!G83,'ISR Alt Sch Form (B&amp;HC)'!J58,'ISR Alt Sch Form (B&amp;HC)'!M73)</f>
        <v>0</v>
      </c>
      <c r="F13" s="14" t="s">
        <v>50</v>
      </c>
      <c r="G13" s="52">
        <f>'ISR Alt Sch Form (B&amp;HC)'!D71</f>
        <v>0</v>
      </c>
      <c r="H13" s="13" t="s">
        <v>62</v>
      </c>
      <c r="I13" s="52">
        <f>'ISR Alt Sch Form (B&amp;HC)'!D72</f>
        <v>0</v>
      </c>
      <c r="J13" s="13" t="s">
        <v>73</v>
      </c>
      <c r="K13" s="52">
        <f>'ISR Alt Sch Form (B&amp;HC)'!D74</f>
        <v>0</v>
      </c>
      <c r="L13" s="13" t="s">
        <v>86</v>
      </c>
      <c r="M13" s="52">
        <f>'ISR Alt Sch Form (B&amp;HC)'!D75</f>
        <v>0</v>
      </c>
      <c r="N13" s="14" t="s">
        <v>97</v>
      </c>
      <c r="O13" s="52">
        <f>'ISR Alt Sch Form (B&amp;HC)'!G86</f>
        <v>0</v>
      </c>
      <c r="P13" s="13" t="s">
        <v>123</v>
      </c>
      <c r="Q13" s="52">
        <f>'ISR Alt Sch Form (B&amp;HC)'!G87</f>
        <v>0</v>
      </c>
      <c r="R13" s="13" t="s">
        <v>134</v>
      </c>
      <c r="S13" s="52">
        <f>'ISR Alt Sch Form (B&amp;HC)'!G88</f>
        <v>0</v>
      </c>
      <c r="T13" s="2" t="s">
        <v>143</v>
      </c>
      <c r="U13" s="52">
        <f>'ISR Alt Sch Form (B&amp;HC)'!G89</f>
        <v>0</v>
      </c>
      <c r="V13" s="2" t="s">
        <v>218</v>
      </c>
      <c r="W13" s="52">
        <f>'ISR Alt Sch Form (B&amp;HC)'!$G91</f>
        <v>0</v>
      </c>
      <c r="X13" s="2" t="s">
        <v>219</v>
      </c>
      <c r="Y13" s="52">
        <f>'ISR Alt Sch Form (B&amp;HC)'!G92</f>
        <v>0</v>
      </c>
      <c r="Z13" s="2" t="s">
        <v>220</v>
      </c>
      <c r="AA13" s="52">
        <f>'ISR Alt Sch Form (B&amp;HC)'!$G93</f>
        <v>0</v>
      </c>
      <c r="AB13" s="7" t="s">
        <v>221</v>
      </c>
      <c r="AC13" s="52">
        <f>'ISR Alt Sch Form (B&amp;HC)'!$J61</f>
        <v>0</v>
      </c>
      <c r="AD13" s="2" t="s">
        <v>222</v>
      </c>
      <c r="AE13" s="52">
        <f>'ISR Alt Sch Form (B&amp;HC)'!$J63</f>
        <v>0</v>
      </c>
      <c r="AF13" s="7" t="s">
        <v>223</v>
      </c>
      <c r="AG13" s="52">
        <f>'ISR Alt Sch Form (B&amp;HC)'!$M76</f>
        <v>0</v>
      </c>
      <c r="AH13" s="2" t="s">
        <v>224</v>
      </c>
      <c r="AI13" s="52">
        <f>'ISR Alt Sch Form (B&amp;HC)'!$M77</f>
        <v>0</v>
      </c>
      <c r="AJ13" s="2" t="s">
        <v>225</v>
      </c>
      <c r="AK13" s="52">
        <f>'ISR Alt Sch Form (B&amp;HC)'!$M78</f>
        <v>0</v>
      </c>
      <c r="AL13" s="2" t="s">
        <v>226</v>
      </c>
      <c r="AM13" s="52">
        <f>'ISR Alt Sch Form (B&amp;HC)'!$M79</f>
        <v>0</v>
      </c>
      <c r="AN13" s="2" t="s">
        <v>227</v>
      </c>
      <c r="AO13" s="52">
        <f>'ISR Alt Sch Form (B&amp;HC)'!$M80</f>
        <v>0</v>
      </c>
      <c r="AP13" s="6" t="s">
        <v>228</v>
      </c>
      <c r="AQ13" s="53">
        <f t="shared" si="0"/>
        <v>0</v>
      </c>
      <c r="AR13" s="2" t="s">
        <v>229</v>
      </c>
      <c r="AS13" s="54">
        <f t="shared" si="1"/>
        <v>0</v>
      </c>
    </row>
    <row r="14" spans="1:45" ht="13.8" thickBot="1" x14ac:dyDescent="0.3">
      <c r="A14" s="19"/>
      <c r="B14" s="20">
        <v>7</v>
      </c>
      <c r="C14" s="21" t="s">
        <v>6</v>
      </c>
      <c r="D14" s="14" t="s">
        <v>42</v>
      </c>
      <c r="E14" s="48">
        <f>SUM('ISR Alt Sch Form (B&amp;HC)'!D79,'ISR Alt Sch Form (B&amp;HC)'!G97,'ISR Alt Sch Form (B&amp;HC)'!J67,'ISR Alt Sch Form (B&amp;HC)'!M85)</f>
        <v>0</v>
      </c>
      <c r="F14" s="14" t="s">
        <v>51</v>
      </c>
      <c r="G14" s="52">
        <f>'ISR Alt Sch Form (B&amp;HC)'!D82</f>
        <v>0</v>
      </c>
      <c r="H14" s="13" t="s">
        <v>63</v>
      </c>
      <c r="I14" s="52">
        <f>'ISR Alt Sch Form (B&amp;HC)'!D83</f>
        <v>0</v>
      </c>
      <c r="J14" s="13" t="s">
        <v>74</v>
      </c>
      <c r="K14" s="52">
        <f>'ISR Alt Sch Form (B&amp;HC)'!D85</f>
        <v>0</v>
      </c>
      <c r="L14" s="13" t="s">
        <v>87</v>
      </c>
      <c r="M14" s="52">
        <f>'ISR Alt Sch Form (B&amp;HC)'!D86</f>
        <v>0</v>
      </c>
      <c r="N14" s="14" t="s">
        <v>98</v>
      </c>
      <c r="O14" s="52">
        <f>'ISR Alt Sch Form (B&amp;HC)'!G100</f>
        <v>0</v>
      </c>
      <c r="P14" s="13" t="s">
        <v>124</v>
      </c>
      <c r="Q14" s="52">
        <f>'ISR Alt Sch Form (B&amp;HC)'!G101</f>
        <v>0</v>
      </c>
      <c r="R14" s="13" t="s">
        <v>135</v>
      </c>
      <c r="S14" s="52">
        <f>'ISR Alt Sch Form (B&amp;HC)'!G102</f>
        <v>0</v>
      </c>
      <c r="T14" s="2" t="s">
        <v>144</v>
      </c>
      <c r="U14" s="52">
        <f>'ISR Alt Sch Form (B&amp;HC)'!G103</f>
        <v>0</v>
      </c>
      <c r="V14" s="2" t="s">
        <v>230</v>
      </c>
      <c r="W14" s="52">
        <f>'ISR Alt Sch Form (B&amp;HC)'!$G105</f>
        <v>0</v>
      </c>
      <c r="X14" s="2" t="s">
        <v>231</v>
      </c>
      <c r="Y14" s="52">
        <f>'ISR Alt Sch Form (B&amp;HC)'!G106</f>
        <v>0</v>
      </c>
      <c r="Z14" s="2" t="s">
        <v>232</v>
      </c>
      <c r="AA14" s="52">
        <f>'ISR Alt Sch Form (B&amp;HC)'!$G107</f>
        <v>0</v>
      </c>
      <c r="AB14" s="7" t="s">
        <v>106</v>
      </c>
      <c r="AC14" s="52">
        <f>'ISR Alt Sch Form (B&amp;HC)'!$J70</f>
        <v>0</v>
      </c>
      <c r="AD14" s="2" t="s">
        <v>233</v>
      </c>
      <c r="AE14" s="52">
        <f>'ISR Alt Sch Form (B&amp;HC)'!$J72</f>
        <v>0</v>
      </c>
      <c r="AF14" s="7" t="s">
        <v>234</v>
      </c>
      <c r="AG14" s="52">
        <f>'ISR Alt Sch Form (B&amp;HC)'!$M88</f>
        <v>0</v>
      </c>
      <c r="AH14" s="2" t="s">
        <v>235</v>
      </c>
      <c r="AI14" s="52">
        <f>'ISR Alt Sch Form (B&amp;HC)'!$M89</f>
        <v>0</v>
      </c>
      <c r="AJ14" s="2" t="s">
        <v>236</v>
      </c>
      <c r="AK14" s="52">
        <f>'ISR Alt Sch Form (B&amp;HC)'!$M91</f>
        <v>0</v>
      </c>
      <c r="AL14" s="2" t="s">
        <v>237</v>
      </c>
      <c r="AM14" s="52">
        <f>'ISR Alt Sch Form (B&amp;HC)'!$M92</f>
        <v>0</v>
      </c>
      <c r="AN14" s="2" t="s">
        <v>238</v>
      </c>
      <c r="AO14" s="52">
        <f>'ISR Alt Sch Form (B&amp;HC)'!$M93</f>
        <v>0</v>
      </c>
      <c r="AP14" s="6" t="s">
        <v>239</v>
      </c>
      <c r="AQ14" s="53">
        <f t="shared" si="0"/>
        <v>0</v>
      </c>
      <c r="AR14" s="2" t="s">
        <v>240</v>
      </c>
      <c r="AS14" s="54">
        <f t="shared" si="1"/>
        <v>0</v>
      </c>
    </row>
    <row r="15" spans="1:45" ht="13.8" thickBot="1" x14ac:dyDescent="0.3">
      <c r="A15" s="19"/>
      <c r="B15" s="20">
        <v>8</v>
      </c>
      <c r="C15" s="21" t="s">
        <v>26</v>
      </c>
      <c r="D15" s="14" t="s">
        <v>40</v>
      </c>
      <c r="E15" s="48">
        <f>SUM('ISR Alt Sch Form (B&amp;HC)'!D90,'ISR Alt Sch Form (B&amp;HC)'!G111,'ISR Alt Sch Form (B&amp;HC)'!J76,'ISR Alt Sch Form (B&amp;HC)'!M97)</f>
        <v>0</v>
      </c>
      <c r="F15" s="14" t="s">
        <v>52</v>
      </c>
      <c r="G15" s="52">
        <f>'ISR Alt Sch Form (B&amp;HC)'!D93</f>
        <v>0</v>
      </c>
      <c r="H15" s="13" t="s">
        <v>64</v>
      </c>
      <c r="I15" s="52">
        <f>'ISR Alt Sch Form (B&amp;HC)'!D94</f>
        <v>0</v>
      </c>
      <c r="J15" s="13" t="s">
        <v>75</v>
      </c>
      <c r="K15" s="52">
        <f>'ISR Alt Sch Form (B&amp;HC)'!D96</f>
        <v>0</v>
      </c>
      <c r="L15" s="13" t="s">
        <v>88</v>
      </c>
      <c r="M15" s="52">
        <f>'ISR Alt Sch Form (B&amp;HC)'!D97</f>
        <v>0</v>
      </c>
      <c r="N15" s="14" t="s">
        <v>99</v>
      </c>
      <c r="O15" s="52">
        <f>'ISR Alt Sch Form (B&amp;HC)'!G114</f>
        <v>0</v>
      </c>
      <c r="P15" s="13" t="s">
        <v>125</v>
      </c>
      <c r="Q15" s="52">
        <f>'ISR Alt Sch Form (B&amp;HC)'!G115</f>
        <v>0</v>
      </c>
      <c r="R15" s="13" t="s">
        <v>136</v>
      </c>
      <c r="S15" s="52">
        <f>'ISR Alt Sch Form (B&amp;HC)'!G116</f>
        <v>0</v>
      </c>
      <c r="T15" s="2" t="s">
        <v>241</v>
      </c>
      <c r="U15" s="52">
        <f>'ISR Alt Sch Form (B&amp;HC)'!G117</f>
        <v>0</v>
      </c>
      <c r="V15" s="2" t="s">
        <v>242</v>
      </c>
      <c r="W15" s="52">
        <f>'ISR Alt Sch Form (B&amp;HC)'!$G119</f>
        <v>0</v>
      </c>
      <c r="X15" s="2" t="s">
        <v>243</v>
      </c>
      <c r="Y15" s="52">
        <f>'ISR Alt Sch Form (B&amp;HC)'!G120</f>
        <v>0</v>
      </c>
      <c r="Z15" s="2" t="s">
        <v>244</v>
      </c>
      <c r="AA15" s="52">
        <f>'ISR Alt Sch Form (B&amp;HC)'!$G121</f>
        <v>0</v>
      </c>
      <c r="AB15" s="7" t="s">
        <v>245</v>
      </c>
      <c r="AC15" s="52">
        <f>'ISR Alt Sch Form (B&amp;HC)'!$J79</f>
        <v>0</v>
      </c>
      <c r="AD15" s="2" t="s">
        <v>246</v>
      </c>
      <c r="AE15" s="52">
        <f>'ISR Alt Sch Form (B&amp;HC)'!$J81</f>
        <v>0</v>
      </c>
      <c r="AF15" s="7" t="s">
        <v>247</v>
      </c>
      <c r="AG15" s="52">
        <f>'ISR Alt Sch Form (B&amp;HC)'!$M100</f>
        <v>0</v>
      </c>
      <c r="AH15" s="2" t="s">
        <v>248</v>
      </c>
      <c r="AI15" s="52">
        <f>'ISR Alt Sch Form (B&amp;HC)'!$M101</f>
        <v>0</v>
      </c>
      <c r="AJ15" s="2" t="s">
        <v>249</v>
      </c>
      <c r="AK15" s="52">
        <f>'ISR Alt Sch Form (B&amp;HC)'!$M103</f>
        <v>0</v>
      </c>
      <c r="AL15" s="2" t="s">
        <v>113</v>
      </c>
      <c r="AM15" s="52">
        <f>'ISR Alt Sch Form (B&amp;HC)'!$M104</f>
        <v>0</v>
      </c>
      <c r="AN15" s="2" t="s">
        <v>250</v>
      </c>
      <c r="AO15" s="52">
        <f>'ISR Alt Sch Form (B&amp;HC)'!$M105</f>
        <v>0</v>
      </c>
      <c r="AP15" s="6" t="s">
        <v>251</v>
      </c>
      <c r="AQ15" s="53">
        <f t="shared" si="0"/>
        <v>0</v>
      </c>
      <c r="AR15" s="2" t="s">
        <v>252</v>
      </c>
      <c r="AS15" s="54">
        <f t="shared" si="1"/>
        <v>0</v>
      </c>
    </row>
    <row r="16" spans="1:45" ht="13.8" thickBot="1" x14ac:dyDescent="0.3">
      <c r="A16" s="19"/>
      <c r="B16" s="20">
        <v>9</v>
      </c>
      <c r="C16" s="21" t="s">
        <v>7</v>
      </c>
      <c r="D16" s="14" t="s">
        <v>41</v>
      </c>
      <c r="E16" s="48">
        <f>SUM('ISR Alt Sch Form (B&amp;HC)'!D101,'ISR Alt Sch Form (B&amp;HC)'!G125,'ISR Alt Sch Form (B&amp;HC)'!J85,'ISR Alt Sch Form (B&amp;HC)'!M109)</f>
        <v>0</v>
      </c>
      <c r="F16" s="14" t="s">
        <v>53</v>
      </c>
      <c r="G16" s="52">
        <f>'ISR Alt Sch Form (B&amp;HC)'!D104</f>
        <v>0</v>
      </c>
      <c r="H16" s="13" t="s">
        <v>65</v>
      </c>
      <c r="I16" s="52">
        <f>'ISR Alt Sch Form (B&amp;HC)'!D105</f>
        <v>0</v>
      </c>
      <c r="J16" s="13" t="s">
        <v>76</v>
      </c>
      <c r="K16" s="52">
        <f>'ISR Alt Sch Form (B&amp;HC)'!D107</f>
        <v>0</v>
      </c>
      <c r="L16" s="13" t="s">
        <v>89</v>
      </c>
      <c r="M16" s="52">
        <f>'ISR Alt Sch Form (B&amp;HC)'!D108</f>
        <v>0</v>
      </c>
      <c r="N16" s="14" t="s">
        <v>100</v>
      </c>
      <c r="O16" s="52">
        <f>'ISR Alt Sch Form (B&amp;HC)'!G128</f>
        <v>0</v>
      </c>
      <c r="P16" s="13" t="s">
        <v>117</v>
      </c>
      <c r="Q16" s="52">
        <f>'ISR Alt Sch Form (B&amp;HC)'!G129</f>
        <v>0</v>
      </c>
      <c r="R16" s="13" t="s">
        <v>137</v>
      </c>
      <c r="S16" s="52">
        <f>'ISR Alt Sch Form (B&amp;HC)'!G130</f>
        <v>0</v>
      </c>
      <c r="T16" s="2" t="s">
        <v>253</v>
      </c>
      <c r="U16" s="52">
        <f>'ISR Alt Sch Form (B&amp;HC)'!G131</f>
        <v>0</v>
      </c>
      <c r="V16" s="2" t="s">
        <v>254</v>
      </c>
      <c r="W16" s="52">
        <f>'ISR Alt Sch Form (B&amp;HC)'!$G133</f>
        <v>0</v>
      </c>
      <c r="X16" s="2" t="s">
        <v>255</v>
      </c>
      <c r="Y16" s="52">
        <f>'ISR Alt Sch Form (B&amp;HC)'!G134</f>
        <v>0</v>
      </c>
      <c r="Z16" s="2" t="s">
        <v>114</v>
      </c>
      <c r="AA16" s="52">
        <f>'ISR Alt Sch Form (B&amp;HC)'!$G135</f>
        <v>0</v>
      </c>
      <c r="AB16" s="7" t="s">
        <v>256</v>
      </c>
      <c r="AC16" s="52">
        <f>'ISR Alt Sch Form (B&amp;HC)'!$J88</f>
        <v>0</v>
      </c>
      <c r="AD16" s="2" t="s">
        <v>257</v>
      </c>
      <c r="AE16" s="52">
        <f>'ISR Alt Sch Form (B&amp;HC)'!$J90</f>
        <v>0</v>
      </c>
      <c r="AF16" s="7" t="s">
        <v>258</v>
      </c>
      <c r="AG16" s="52">
        <f>'ISR Alt Sch Form (B&amp;HC)'!$M112</f>
        <v>0</v>
      </c>
      <c r="AH16" s="2" t="s">
        <v>259</v>
      </c>
      <c r="AI16" s="52">
        <f>'ISR Alt Sch Form (B&amp;HC)'!$M113</f>
        <v>0</v>
      </c>
      <c r="AJ16" s="2" t="s">
        <v>260</v>
      </c>
      <c r="AK16" s="52">
        <f>'ISR Alt Sch Form (B&amp;HC)'!$M115</f>
        <v>0</v>
      </c>
      <c r="AL16" s="2" t="s">
        <v>261</v>
      </c>
      <c r="AM16" s="52">
        <f>'ISR Alt Sch Form (B&amp;HC)'!$M116</f>
        <v>0</v>
      </c>
      <c r="AN16" s="2" t="s">
        <v>262</v>
      </c>
      <c r="AO16" s="52">
        <f>'ISR Alt Sch Form (B&amp;HC)'!$M117</f>
        <v>0</v>
      </c>
      <c r="AP16" s="6" t="s">
        <v>263</v>
      </c>
      <c r="AQ16" s="53">
        <f t="shared" si="0"/>
        <v>0</v>
      </c>
      <c r="AR16" s="2" t="s">
        <v>264</v>
      </c>
      <c r="AS16" s="54">
        <f t="shared" si="1"/>
        <v>0</v>
      </c>
    </row>
    <row r="17" spans="1:45" ht="13.8" thickBot="1" x14ac:dyDescent="0.3">
      <c r="A17" s="19"/>
      <c r="B17" s="20">
        <v>10</v>
      </c>
      <c r="C17" s="21" t="s">
        <v>28</v>
      </c>
      <c r="D17" s="14" t="s">
        <v>43</v>
      </c>
      <c r="E17" s="48">
        <f>SUM('ISR Alt Sch Form (B&amp;HC)'!D112,'ISR Alt Sch Form (B&amp;HC)'!G139,'ISR Alt Sch Form (B&amp;HC)'!J94,'ISR Alt Sch Form (B&amp;HC)'!M121)</f>
        <v>0</v>
      </c>
      <c r="F17" s="14" t="s">
        <v>54</v>
      </c>
      <c r="G17" s="52">
        <f>'ISR Alt Sch Form (B&amp;HC)'!D115</f>
        <v>0</v>
      </c>
      <c r="H17" s="13" t="s">
        <v>66</v>
      </c>
      <c r="I17" s="52">
        <f>'ISR Alt Sch Form (B&amp;HC)'!D116</f>
        <v>0</v>
      </c>
      <c r="J17" s="13" t="s">
        <v>77</v>
      </c>
      <c r="K17" s="52">
        <f>'ISR Alt Sch Form (B&amp;HC)'!D118</f>
        <v>0</v>
      </c>
      <c r="L17" s="13" t="s">
        <v>90</v>
      </c>
      <c r="M17" s="52">
        <f>'ISR Alt Sch Form (B&amp;HC)'!D119</f>
        <v>0</v>
      </c>
      <c r="N17" s="14" t="s">
        <v>101</v>
      </c>
      <c r="O17" s="52">
        <f>'ISR Alt Sch Form (B&amp;HC)'!G142</f>
        <v>0</v>
      </c>
      <c r="P17" s="13" t="s">
        <v>126</v>
      </c>
      <c r="Q17" s="52">
        <f>'ISR Alt Sch Form (B&amp;HC)'!G143</f>
        <v>0</v>
      </c>
      <c r="R17" s="13" t="s">
        <v>138</v>
      </c>
      <c r="S17" s="52">
        <f>'ISR Alt Sch Form (B&amp;HC)'!G144</f>
        <v>0</v>
      </c>
      <c r="T17" s="2" t="s">
        <v>265</v>
      </c>
      <c r="U17" s="52">
        <f>'ISR Alt Sch Form (B&amp;HC)'!G145</f>
        <v>0</v>
      </c>
      <c r="V17" s="2" t="s">
        <v>266</v>
      </c>
      <c r="W17" s="52">
        <f>'ISR Alt Sch Form (B&amp;HC)'!$G147</f>
        <v>0</v>
      </c>
      <c r="X17" s="2" t="s">
        <v>267</v>
      </c>
      <c r="Y17" s="52">
        <f>'ISR Alt Sch Form (B&amp;HC)'!G148</f>
        <v>0</v>
      </c>
      <c r="Z17" s="2" t="s">
        <v>268</v>
      </c>
      <c r="AA17" s="52">
        <f>'ISR Alt Sch Form (B&amp;HC)'!$G149</f>
        <v>0</v>
      </c>
      <c r="AB17" s="7" t="s">
        <v>269</v>
      </c>
      <c r="AC17" s="52">
        <f>'ISR Alt Sch Form (B&amp;HC)'!$J97</f>
        <v>0</v>
      </c>
      <c r="AD17" s="2" t="s">
        <v>270</v>
      </c>
      <c r="AE17" s="52">
        <f>'ISR Alt Sch Form (B&amp;HC)'!$J99</f>
        <v>0</v>
      </c>
      <c r="AF17" s="7" t="s">
        <v>271</v>
      </c>
      <c r="AG17" s="52">
        <f>'ISR Alt Sch Form (B&amp;HC)'!$M124</f>
        <v>0</v>
      </c>
      <c r="AH17" s="2" t="s">
        <v>272</v>
      </c>
      <c r="AI17" s="52">
        <f>'ISR Alt Sch Form (B&amp;HC)'!$M125</f>
        <v>0</v>
      </c>
      <c r="AJ17" s="2" t="s">
        <v>273</v>
      </c>
      <c r="AK17" s="52">
        <f>'ISR Alt Sch Form (B&amp;HC)'!$M127</f>
        <v>0</v>
      </c>
      <c r="AL17" s="2" t="s">
        <v>107</v>
      </c>
      <c r="AM17" s="52">
        <f>'ISR Alt Sch Form (B&amp;HC)'!$M128</f>
        <v>0</v>
      </c>
      <c r="AN17" s="2" t="s">
        <v>274</v>
      </c>
      <c r="AO17" s="52">
        <f>'ISR Alt Sch Form (B&amp;HC)'!$M129</f>
        <v>0</v>
      </c>
      <c r="AP17" s="6" t="s">
        <v>275</v>
      </c>
      <c r="AQ17" s="53">
        <f t="shared" si="0"/>
        <v>0</v>
      </c>
      <c r="AR17" s="2" t="s">
        <v>276</v>
      </c>
      <c r="AS17" s="54">
        <f t="shared" si="1"/>
        <v>0</v>
      </c>
    </row>
    <row r="18" spans="1:45" x14ac:dyDescent="0.25">
      <c r="B18" s="20">
        <v>11</v>
      </c>
      <c r="C18" s="21" t="s">
        <v>29</v>
      </c>
      <c r="D18" s="14" t="s">
        <v>44</v>
      </c>
      <c r="E18" s="48">
        <f>SUM('ISR Alt Sch Form (B&amp;HC)'!D123,'ISR Alt Sch Form (B&amp;HC)'!G153,'ISR Alt Sch Form (B&amp;HC)'!J103,'ISR Alt Sch Form (B&amp;HC)'!M133)</f>
        <v>0</v>
      </c>
      <c r="F18" s="7" t="s">
        <v>55</v>
      </c>
      <c r="G18" s="52">
        <f>'ISR Alt Sch Form (B&amp;HC)'!D126</f>
        <v>0</v>
      </c>
      <c r="H18" s="2" t="s">
        <v>67</v>
      </c>
      <c r="I18" s="52">
        <f>'ISR Alt Sch Form (B&amp;HC)'!D127</f>
        <v>0</v>
      </c>
      <c r="J18" s="2" t="s">
        <v>78</v>
      </c>
      <c r="K18" s="52">
        <f>'ISR Alt Sch Form (B&amp;HC)'!D129</f>
        <v>0</v>
      </c>
      <c r="L18" s="2" t="s">
        <v>91</v>
      </c>
      <c r="M18" s="52">
        <f>'ISR Alt Sch Form (B&amp;HC)'!D130</f>
        <v>0</v>
      </c>
      <c r="N18" s="7" t="s">
        <v>102</v>
      </c>
      <c r="O18" s="52">
        <f>'ISR Alt Sch Form (B&amp;HC)'!G156</f>
        <v>0</v>
      </c>
      <c r="P18" s="2" t="s">
        <v>127</v>
      </c>
      <c r="Q18" s="52">
        <f>'ISR Alt Sch Form (B&amp;HC)'!G157</f>
        <v>0</v>
      </c>
      <c r="R18" s="2" t="s">
        <v>139</v>
      </c>
      <c r="S18" s="52">
        <f>'ISR Alt Sch Form (B&amp;HC)'!G158</f>
        <v>0</v>
      </c>
      <c r="T18" s="2" t="s">
        <v>277</v>
      </c>
      <c r="U18" s="52">
        <f>'ISR Alt Sch Form (B&amp;HC)'!G159</f>
        <v>0</v>
      </c>
      <c r="V18" s="2" t="s">
        <v>278</v>
      </c>
      <c r="W18" s="52">
        <f>'ISR Alt Sch Form (B&amp;HC)'!$G161</f>
        <v>0</v>
      </c>
      <c r="X18" s="2" t="s">
        <v>279</v>
      </c>
      <c r="Y18" s="52">
        <f>'ISR Alt Sch Form (B&amp;HC)'!G162</f>
        <v>0</v>
      </c>
      <c r="Z18" s="2" t="s">
        <v>115</v>
      </c>
      <c r="AA18" s="52">
        <f>'ISR Alt Sch Form (B&amp;HC)'!$G163</f>
        <v>0</v>
      </c>
      <c r="AB18" s="7" t="s">
        <v>280</v>
      </c>
      <c r="AC18" s="52">
        <f>'ISR Alt Sch Form (B&amp;HC)'!$J106</f>
        <v>0</v>
      </c>
      <c r="AD18" s="2" t="s">
        <v>281</v>
      </c>
      <c r="AE18" s="52">
        <f>'ISR Alt Sch Form (B&amp;HC)'!$J108</f>
        <v>0</v>
      </c>
      <c r="AF18" s="7" t="s">
        <v>282</v>
      </c>
      <c r="AG18" s="52">
        <f>'ISR Alt Sch Form (B&amp;HC)'!$M136</f>
        <v>0</v>
      </c>
      <c r="AH18" s="2" t="s">
        <v>283</v>
      </c>
      <c r="AI18" s="52">
        <f>'ISR Alt Sch Form (B&amp;HC)'!$M137</f>
        <v>0</v>
      </c>
      <c r="AJ18" s="2" t="s">
        <v>284</v>
      </c>
      <c r="AK18" s="52">
        <f>'ISR Alt Sch Form (B&amp;HC)'!$M139</f>
        <v>0</v>
      </c>
      <c r="AL18" s="2" t="s">
        <v>285</v>
      </c>
      <c r="AM18" s="52">
        <f>'ISR Alt Sch Form (B&amp;HC)'!$M140</f>
        <v>0</v>
      </c>
      <c r="AN18" s="2" t="s">
        <v>286</v>
      </c>
      <c r="AO18" s="52">
        <f>'ISR Alt Sch Form (B&amp;HC)'!$M141</f>
        <v>0</v>
      </c>
      <c r="AP18" s="6" t="s">
        <v>287</v>
      </c>
      <c r="AQ18" s="53">
        <f t="shared" si="0"/>
        <v>0</v>
      </c>
      <c r="AR18" s="2" t="s">
        <v>108</v>
      </c>
      <c r="AS18" s="54">
        <f t="shared" si="1"/>
        <v>0</v>
      </c>
    </row>
    <row r="19" spans="1:45" ht="13.8" thickBot="1" x14ac:dyDescent="0.3">
      <c r="B19" s="32">
        <v>12</v>
      </c>
      <c r="C19" s="22" t="s">
        <v>31</v>
      </c>
      <c r="D19" s="37" t="s">
        <v>45</v>
      </c>
      <c r="E19" s="49">
        <f>SUM(E8:E18)</f>
        <v>0</v>
      </c>
      <c r="F19" s="38" t="s">
        <v>56</v>
      </c>
      <c r="G19" s="50">
        <f>SUM(G8:G18)</f>
        <v>0</v>
      </c>
      <c r="H19" s="39" t="s">
        <v>68</v>
      </c>
      <c r="I19" s="50">
        <f>SUM(I8:I18)</f>
        <v>0</v>
      </c>
      <c r="J19" s="39" t="s">
        <v>79</v>
      </c>
      <c r="K19" s="50">
        <f>SUM(K8:K18)</f>
        <v>0</v>
      </c>
      <c r="L19" s="39" t="s">
        <v>92</v>
      </c>
      <c r="M19" s="50">
        <f>SUM(M8:M18)</f>
        <v>0</v>
      </c>
      <c r="N19" s="38" t="s">
        <v>103</v>
      </c>
      <c r="O19" s="50">
        <f>SUM(O8:O18)</f>
        <v>0</v>
      </c>
      <c r="P19" s="39" t="s">
        <v>128</v>
      </c>
      <c r="Q19" s="50">
        <f>SUM(Q8:Q18)</f>
        <v>0</v>
      </c>
      <c r="R19" s="39" t="s">
        <v>140</v>
      </c>
      <c r="S19" s="50">
        <f>SUM(S8:S18)</f>
        <v>0</v>
      </c>
      <c r="T19" s="39" t="s">
        <v>288</v>
      </c>
      <c r="U19" s="50">
        <f>SUM(U8:U18)</f>
        <v>0</v>
      </c>
      <c r="V19" s="39" t="s">
        <v>289</v>
      </c>
      <c r="W19" s="50">
        <f>SUM(W8:W18)</f>
        <v>0</v>
      </c>
      <c r="X19" s="39" t="s">
        <v>290</v>
      </c>
      <c r="Y19" s="50">
        <f>SUM(Y8:Y18)</f>
        <v>0</v>
      </c>
      <c r="Z19" s="39" t="s">
        <v>291</v>
      </c>
      <c r="AA19" s="50">
        <f>SUM(AA8:AA18)</f>
        <v>0</v>
      </c>
      <c r="AB19" s="38" t="s">
        <v>292</v>
      </c>
      <c r="AC19" s="50">
        <f>SUM(AC8:AC18)</f>
        <v>0</v>
      </c>
      <c r="AD19" s="39" t="s">
        <v>293</v>
      </c>
      <c r="AE19" s="50">
        <f>SUM(AE8:AE18)</f>
        <v>0</v>
      </c>
      <c r="AF19" s="38" t="s">
        <v>116</v>
      </c>
      <c r="AG19" s="50">
        <f>SUM(AG8:AG18)</f>
        <v>0</v>
      </c>
      <c r="AH19" s="39" t="s">
        <v>294</v>
      </c>
      <c r="AI19" s="50">
        <f>SUM(AI8:AI18)</f>
        <v>0</v>
      </c>
      <c r="AJ19" s="39" t="s">
        <v>295</v>
      </c>
      <c r="AK19" s="50">
        <f>SUM(AK8:AK18)</f>
        <v>0</v>
      </c>
      <c r="AL19" s="39" t="s">
        <v>296</v>
      </c>
      <c r="AM19" s="50">
        <f>SUM(AM8:AM18)</f>
        <v>0</v>
      </c>
      <c r="AN19" s="39" t="s">
        <v>297</v>
      </c>
      <c r="AO19" s="50">
        <f>SUM(AO8:AO18)</f>
        <v>0</v>
      </c>
      <c r="AP19" s="40" t="s">
        <v>109</v>
      </c>
      <c r="AQ19" s="50">
        <f>SUM(G19,I19,K19,M19,O19,Q19,S19,U19,W19,Y19,AA19,AC19,AE19,AG19,AI19,AK19,AM19,AO19)</f>
        <v>0</v>
      </c>
      <c r="AR19" s="39" t="s">
        <v>298</v>
      </c>
      <c r="AS19" s="51">
        <f>IFERROR(AQ19/E19,0)</f>
        <v>0</v>
      </c>
    </row>
    <row r="20" spans="1:45" x14ac:dyDescent="0.25">
      <c r="B20" s="4"/>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11"/>
    </row>
    <row r="21" spans="1:45" x14ac:dyDescent="0.25">
      <c r="AS21" s="12"/>
    </row>
    <row r="22" spans="1:45" x14ac:dyDescent="0.25">
      <c r="C22" s="1" t="s">
        <v>8</v>
      </c>
      <c r="AS22" s="5"/>
    </row>
    <row r="23" spans="1:45" x14ac:dyDescent="0.25">
      <c r="C23" s="1" t="s">
        <v>9</v>
      </c>
    </row>
    <row r="24" spans="1:45" x14ac:dyDescent="0.25">
      <c r="C24" s="1" t="s">
        <v>10</v>
      </c>
    </row>
    <row r="25" spans="1:45" x14ac:dyDescent="0.25">
      <c r="C25" s="1" t="s">
        <v>11</v>
      </c>
    </row>
    <row r="27" spans="1:45" x14ac:dyDescent="0.25">
      <c r="C27" s="1" t="s">
        <v>21</v>
      </c>
    </row>
    <row r="28" spans="1:45" x14ac:dyDescent="0.25">
      <c r="C28" s="5" t="s">
        <v>23</v>
      </c>
      <c r="D28" s="5"/>
      <c r="E28" s="5"/>
    </row>
    <row r="29" spans="1:45" x14ac:dyDescent="0.25">
      <c r="C29" s="8" t="s">
        <v>22</v>
      </c>
      <c r="D29" s="8"/>
      <c r="E29" s="8"/>
    </row>
    <row r="31" spans="1:45" ht="14.4" customHeight="1" x14ac:dyDescent="0.25">
      <c r="C31" s="1" t="s">
        <v>15</v>
      </c>
    </row>
    <row r="32" spans="1:45" ht="15.6" x14ac:dyDescent="0.25">
      <c r="C32" s="1" t="s">
        <v>16</v>
      </c>
    </row>
    <row r="35" spans="5:10" x14ac:dyDescent="0.25">
      <c r="E35" s="9"/>
      <c r="F35" s="19"/>
      <c r="G35" s="9"/>
      <c r="H35" s="9"/>
      <c r="I35" s="9"/>
      <c r="J35" s="9"/>
    </row>
    <row r="36" spans="5:10" x14ac:dyDescent="0.25">
      <c r="E36" s="9"/>
      <c r="F36" s="19"/>
      <c r="G36" s="9"/>
      <c r="H36" s="9"/>
      <c r="I36" s="9"/>
      <c r="J36" s="9"/>
    </row>
    <row r="37" spans="5:10" x14ac:dyDescent="0.25">
      <c r="E37" s="9"/>
      <c r="F37" s="19"/>
      <c r="G37" s="9"/>
      <c r="H37" s="9"/>
      <c r="I37" s="9"/>
      <c r="J37" s="9"/>
    </row>
    <row r="38" spans="5:10" x14ac:dyDescent="0.25">
      <c r="E38" s="9"/>
      <c r="F38" s="19"/>
      <c r="G38" s="9"/>
      <c r="H38" s="9"/>
      <c r="I38" s="9"/>
      <c r="J38" s="9"/>
    </row>
    <row r="39" spans="5:10" x14ac:dyDescent="0.25">
      <c r="E39" s="9"/>
      <c r="F39" s="19"/>
      <c r="G39" s="9"/>
      <c r="H39" s="9"/>
      <c r="I39" s="9"/>
      <c r="J39" s="9"/>
    </row>
    <row r="40" spans="5:10" ht="14.4" customHeight="1" x14ac:dyDescent="0.25">
      <c r="E40" s="9"/>
      <c r="F40" s="19"/>
      <c r="G40" s="9"/>
      <c r="H40" s="9"/>
      <c r="I40" s="9"/>
      <c r="J40" s="9"/>
    </row>
    <row r="41" spans="5:10" x14ac:dyDescent="0.25">
      <c r="E41" s="9"/>
      <c r="F41" s="19"/>
      <c r="G41" s="9"/>
      <c r="H41" s="9"/>
      <c r="I41" s="9"/>
      <c r="J41" s="9"/>
    </row>
    <row r="42" spans="5:10" x14ac:dyDescent="0.25">
      <c r="E42" s="9"/>
      <c r="F42" s="19"/>
      <c r="G42" s="9"/>
      <c r="H42" s="9"/>
      <c r="I42" s="9"/>
      <c r="J42" s="9"/>
    </row>
    <row r="43" spans="5:10" x14ac:dyDescent="0.25">
      <c r="E43" s="9"/>
      <c r="F43" s="19"/>
      <c r="G43" s="9"/>
      <c r="H43" s="9"/>
      <c r="I43" s="9"/>
      <c r="J43" s="9"/>
    </row>
    <row r="44" spans="5:10" x14ac:dyDescent="0.25">
      <c r="E44" s="9"/>
      <c r="F44" s="19"/>
      <c r="G44" s="9"/>
      <c r="H44" s="9"/>
      <c r="I44" s="9"/>
      <c r="J44" s="9"/>
    </row>
    <row r="45" spans="5:10" x14ac:dyDescent="0.25">
      <c r="E45" s="9"/>
      <c r="F45" s="19"/>
      <c r="G45" s="9"/>
      <c r="H45" s="9"/>
      <c r="I45" s="9"/>
      <c r="J45" s="9"/>
    </row>
    <row r="46" spans="5:10" x14ac:dyDescent="0.25">
      <c r="E46" s="9"/>
      <c r="F46" s="19"/>
      <c r="G46" s="9"/>
      <c r="H46" s="9"/>
      <c r="I46" s="9"/>
      <c r="J46" s="9"/>
    </row>
  </sheetData>
  <mergeCells count="38">
    <mergeCell ref="V5:AA5"/>
    <mergeCell ref="AB5:AC5"/>
    <mergeCell ref="AD5:AE5"/>
    <mergeCell ref="AR7:AS7"/>
    <mergeCell ref="V6:W6"/>
    <mergeCell ref="X6:Y6"/>
    <mergeCell ref="Z6:AA6"/>
    <mergeCell ref="AB6:AC6"/>
    <mergeCell ref="AD6:AE6"/>
    <mergeCell ref="AF6:AG6"/>
    <mergeCell ref="AH6:AI6"/>
    <mergeCell ref="AJ6:AK6"/>
    <mergeCell ref="AL6:AM6"/>
    <mergeCell ref="AN6:AO6"/>
    <mergeCell ref="D7:AQ7"/>
    <mergeCell ref="N6:O6"/>
    <mergeCell ref="P6:Q6"/>
    <mergeCell ref="R6:S6"/>
    <mergeCell ref="T6:U6"/>
    <mergeCell ref="F5:I5"/>
    <mergeCell ref="J5:M5"/>
    <mergeCell ref="N5:U5"/>
    <mergeCell ref="B3:B7"/>
    <mergeCell ref="C3:C7"/>
    <mergeCell ref="D3:E6"/>
    <mergeCell ref="F3:AS3"/>
    <mergeCell ref="F4:M4"/>
    <mergeCell ref="N4:AA4"/>
    <mergeCell ref="AB4:AE4"/>
    <mergeCell ref="AF4:AO4"/>
    <mergeCell ref="AP4:AQ6"/>
    <mergeCell ref="AR4:AS6"/>
    <mergeCell ref="AF5:AI5"/>
    <mergeCell ref="AJ5:AO5"/>
    <mergeCell ref="F6:G6"/>
    <mergeCell ref="H6:I6"/>
    <mergeCell ref="J6:K6"/>
    <mergeCell ref="L6:M6"/>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EE483-F209-4EA6-9340-13AF7EA3963C}">
  <dimension ref="C1:N178"/>
  <sheetViews>
    <sheetView zoomScale="115" zoomScaleNormal="115" workbookViewId="0">
      <selection activeCell="C21" sqref="C21"/>
    </sheetView>
  </sheetViews>
  <sheetFormatPr defaultRowHeight="14.4" x14ac:dyDescent="0.3"/>
  <cols>
    <col min="3" max="3" width="59" customWidth="1"/>
    <col min="4" max="4" width="22.33203125" customWidth="1"/>
    <col min="5" max="5" width="5.44140625" customWidth="1"/>
    <col min="6" max="6" width="74.109375" bestFit="1" customWidth="1"/>
    <col min="7" max="7" width="33.44140625" customWidth="1"/>
    <col min="8" max="8" width="5.44140625" customWidth="1"/>
    <col min="9" max="9" width="58.33203125" bestFit="1" customWidth="1"/>
    <col min="10" max="10" width="25.88671875" customWidth="1"/>
    <col min="11" max="11" width="5.44140625" customWidth="1"/>
    <col min="12" max="12" width="74.109375" bestFit="1" customWidth="1"/>
    <col min="13" max="13" width="22.6640625" customWidth="1"/>
    <col min="14" max="14" width="5.44140625" customWidth="1"/>
  </cols>
  <sheetData>
    <row r="1" spans="3:14" x14ac:dyDescent="0.3">
      <c r="C1" s="275" t="s">
        <v>322</v>
      </c>
      <c r="D1" s="276"/>
      <c r="E1" s="55"/>
      <c r="H1" s="55"/>
      <c r="K1" s="55"/>
      <c r="N1" s="55"/>
    </row>
    <row r="2" spans="3:14" x14ac:dyDescent="0.3">
      <c r="C2" s="149" t="s">
        <v>104</v>
      </c>
      <c r="D2" s="150"/>
      <c r="E2" s="55"/>
      <c r="H2" s="55"/>
      <c r="K2" s="55"/>
      <c r="N2" s="55"/>
    </row>
    <row r="3" spans="3:14" x14ac:dyDescent="0.3">
      <c r="C3" s="149" t="s">
        <v>345</v>
      </c>
      <c r="D3" s="150"/>
      <c r="E3" s="55"/>
      <c r="H3" s="55"/>
      <c r="K3" s="55"/>
      <c r="N3" s="55"/>
    </row>
    <row r="4" spans="3:14" x14ac:dyDescent="0.3">
      <c r="C4" s="149" t="s">
        <v>346</v>
      </c>
      <c r="D4" s="150"/>
      <c r="E4" s="55"/>
      <c r="H4" s="55"/>
      <c r="K4" s="55"/>
      <c r="N4" s="55"/>
    </row>
    <row r="5" spans="3:14" x14ac:dyDescent="0.3">
      <c r="C5" s="149" t="s">
        <v>347</v>
      </c>
      <c r="D5" s="150"/>
      <c r="E5" s="55"/>
      <c r="H5" s="55"/>
      <c r="K5" s="55"/>
      <c r="N5" s="55"/>
    </row>
    <row r="6" spans="3:14" x14ac:dyDescent="0.3">
      <c r="C6" s="149" t="s">
        <v>324</v>
      </c>
      <c r="D6" s="150"/>
      <c r="E6" s="55"/>
      <c r="H6" s="55"/>
      <c r="K6" s="55"/>
      <c r="N6" s="55"/>
    </row>
    <row r="7" spans="3:14" x14ac:dyDescent="0.3">
      <c r="C7" s="151" t="s">
        <v>325</v>
      </c>
      <c r="D7" s="152"/>
    </row>
    <row r="9" spans="3:14" ht="15" thickBot="1" x14ac:dyDescent="0.35"/>
    <row r="10" spans="3:14" s="70" customFormat="1" ht="24.6" x14ac:dyDescent="0.3">
      <c r="C10" s="271" t="s">
        <v>13</v>
      </c>
      <c r="D10" s="272"/>
      <c r="E10" s="74"/>
      <c r="F10" s="271" t="s">
        <v>17</v>
      </c>
      <c r="G10" s="272"/>
      <c r="H10" s="74"/>
      <c r="I10" s="271" t="s">
        <v>12</v>
      </c>
      <c r="J10" s="272"/>
      <c r="K10" s="74"/>
      <c r="L10" s="265" t="s">
        <v>19</v>
      </c>
      <c r="M10" s="266"/>
    </row>
    <row r="11" spans="3:14" s="70" customFormat="1" ht="24.6" x14ac:dyDescent="0.3">
      <c r="C11" s="273"/>
      <c r="D11" s="274"/>
      <c r="E11" s="74"/>
      <c r="F11" s="273"/>
      <c r="G11" s="274"/>
      <c r="H11" s="74"/>
      <c r="I11" s="273"/>
      <c r="J11" s="274"/>
      <c r="K11" s="74"/>
      <c r="L11" s="267"/>
      <c r="M11" s="268"/>
    </row>
    <row r="12" spans="3:14" x14ac:dyDescent="0.3">
      <c r="C12" s="147" t="s">
        <v>318</v>
      </c>
      <c r="D12" s="148"/>
      <c r="F12" s="147" t="s">
        <v>318</v>
      </c>
      <c r="G12" s="148"/>
      <c r="I12" s="147" t="s">
        <v>318</v>
      </c>
      <c r="J12" s="148"/>
      <c r="L12" s="269" t="s">
        <v>318</v>
      </c>
      <c r="M12" s="270"/>
    </row>
    <row r="13" spans="3:14" x14ac:dyDescent="0.3">
      <c r="C13" s="58" t="s">
        <v>319</v>
      </c>
      <c r="D13" s="59">
        <v>0</v>
      </c>
      <c r="F13" s="58" t="s">
        <v>319</v>
      </c>
      <c r="G13" s="59">
        <v>0</v>
      </c>
      <c r="I13" s="58" t="s">
        <v>319</v>
      </c>
      <c r="J13" s="59">
        <v>0</v>
      </c>
      <c r="L13" s="58" t="s">
        <v>319</v>
      </c>
      <c r="M13" s="59">
        <v>0</v>
      </c>
    </row>
    <row r="14" spans="3:14" x14ac:dyDescent="0.3">
      <c r="C14" s="80" t="s">
        <v>320</v>
      </c>
      <c r="D14" s="61">
        <f>D15+D18</f>
        <v>0</v>
      </c>
      <c r="F14" s="80" t="s">
        <v>320</v>
      </c>
      <c r="G14" s="61">
        <f>G15+G20</f>
        <v>0</v>
      </c>
      <c r="I14" s="80" t="s">
        <v>320</v>
      </c>
      <c r="J14" s="61">
        <f>J15+J17</f>
        <v>0</v>
      </c>
      <c r="L14" s="80" t="s">
        <v>320</v>
      </c>
      <c r="M14" s="61">
        <f>M15+M18</f>
        <v>0</v>
      </c>
    </row>
    <row r="15" spans="3:14" x14ac:dyDescent="0.3">
      <c r="C15" s="81" t="s">
        <v>348</v>
      </c>
      <c r="D15" s="62">
        <f>D16+D17</f>
        <v>0</v>
      </c>
      <c r="F15" s="81" t="s">
        <v>348</v>
      </c>
      <c r="G15" s="62">
        <f>G16+G17+G18+G19</f>
        <v>0</v>
      </c>
      <c r="I15" s="81" t="s">
        <v>348</v>
      </c>
      <c r="J15" s="62">
        <f>J16</f>
        <v>0</v>
      </c>
      <c r="L15" s="81" t="s">
        <v>348</v>
      </c>
      <c r="M15" s="62">
        <f>SUM(M16:M17)</f>
        <v>0</v>
      </c>
    </row>
    <row r="16" spans="3:14" x14ac:dyDescent="0.3">
      <c r="C16" s="82" t="s">
        <v>326</v>
      </c>
      <c r="D16" s="59">
        <v>0</v>
      </c>
      <c r="F16" s="82" t="s">
        <v>331</v>
      </c>
      <c r="G16" s="59">
        <v>0</v>
      </c>
      <c r="I16" s="82" t="s">
        <v>338</v>
      </c>
      <c r="J16" s="59">
        <v>0</v>
      </c>
      <c r="L16" s="82" t="s">
        <v>340</v>
      </c>
      <c r="M16" s="59">
        <v>0</v>
      </c>
    </row>
    <row r="17" spans="3:13" x14ac:dyDescent="0.3">
      <c r="C17" s="82" t="s">
        <v>350</v>
      </c>
      <c r="D17" s="59">
        <v>0</v>
      </c>
      <c r="F17" s="82" t="s">
        <v>332</v>
      </c>
      <c r="G17" s="59">
        <v>0</v>
      </c>
      <c r="I17" s="81" t="s">
        <v>349</v>
      </c>
      <c r="J17" s="64">
        <f>J18</f>
        <v>0</v>
      </c>
      <c r="L17" s="82" t="s">
        <v>341</v>
      </c>
      <c r="M17" s="59">
        <v>0</v>
      </c>
    </row>
    <row r="18" spans="3:13" x14ac:dyDescent="0.3">
      <c r="C18" s="81" t="s">
        <v>349</v>
      </c>
      <c r="D18" s="64">
        <f>D19+D20</f>
        <v>0</v>
      </c>
      <c r="F18" s="82" t="s">
        <v>333</v>
      </c>
      <c r="G18" s="59">
        <v>0</v>
      </c>
      <c r="I18" s="82" t="s">
        <v>339</v>
      </c>
      <c r="J18" s="59">
        <v>0</v>
      </c>
      <c r="L18" s="81" t="s">
        <v>349</v>
      </c>
      <c r="M18" s="64">
        <f>M19+M20+M21</f>
        <v>0</v>
      </c>
    </row>
    <row r="19" spans="3:13" x14ac:dyDescent="0.3">
      <c r="C19" s="82" t="s">
        <v>329</v>
      </c>
      <c r="D19" s="59">
        <v>0</v>
      </c>
      <c r="F19" s="82" t="s">
        <v>334</v>
      </c>
      <c r="G19" s="59">
        <v>0</v>
      </c>
      <c r="I19" s="60" t="s">
        <v>323</v>
      </c>
      <c r="J19" s="83">
        <f>IFERROR(J14/J13,0)</f>
        <v>0</v>
      </c>
      <c r="L19" s="82" t="s">
        <v>342</v>
      </c>
      <c r="M19" s="59">
        <v>0</v>
      </c>
    </row>
    <row r="20" spans="3:13" x14ac:dyDescent="0.3">
      <c r="C20" s="82" t="s">
        <v>330</v>
      </c>
      <c r="D20" s="59">
        <v>0</v>
      </c>
      <c r="F20" s="81" t="s">
        <v>349</v>
      </c>
      <c r="G20" s="64">
        <f>G21+G22+G23</f>
        <v>0</v>
      </c>
      <c r="I20" s="67"/>
      <c r="J20" s="68"/>
      <c r="L20" s="82" t="s">
        <v>343</v>
      </c>
      <c r="M20" s="59">
        <v>0</v>
      </c>
    </row>
    <row r="21" spans="3:13" x14ac:dyDescent="0.3">
      <c r="C21" s="60" t="s">
        <v>323</v>
      </c>
      <c r="D21" s="83">
        <f>IFERROR(D14/D13,0)</f>
        <v>0</v>
      </c>
      <c r="F21" s="82" t="s">
        <v>335</v>
      </c>
      <c r="G21" s="59">
        <v>0</v>
      </c>
      <c r="I21" s="147" t="s">
        <v>321</v>
      </c>
      <c r="J21" s="148"/>
      <c r="L21" s="82" t="s">
        <v>344</v>
      </c>
      <c r="M21" s="59">
        <v>0</v>
      </c>
    </row>
    <row r="22" spans="3:13" x14ac:dyDescent="0.3">
      <c r="C22" s="65"/>
      <c r="D22" s="66"/>
      <c r="F22" s="82" t="s">
        <v>336</v>
      </c>
      <c r="G22" s="59">
        <v>0</v>
      </c>
      <c r="I22" s="58" t="str">
        <f>$I$13</f>
        <v>Total Loan Originations</v>
      </c>
      <c r="J22" s="59">
        <v>0</v>
      </c>
      <c r="L22" s="60" t="s">
        <v>323</v>
      </c>
      <c r="M22" s="83">
        <f>IFERROR(M14/M13,0)</f>
        <v>0</v>
      </c>
    </row>
    <row r="23" spans="3:13" x14ac:dyDescent="0.3">
      <c r="C23" s="147" t="s">
        <v>321</v>
      </c>
      <c r="D23" s="148"/>
      <c r="F23" s="82" t="s">
        <v>337</v>
      </c>
      <c r="G23" s="59">
        <v>0</v>
      </c>
      <c r="I23" s="80" t="str">
        <f>$I$14</f>
        <v>Total Qualified Lending</v>
      </c>
      <c r="J23" s="61">
        <f>J24+J26</f>
        <v>0</v>
      </c>
      <c r="L23" s="67"/>
      <c r="M23" s="68"/>
    </row>
    <row r="24" spans="3:13" x14ac:dyDescent="0.3">
      <c r="C24" s="58" t="s">
        <v>319</v>
      </c>
      <c r="D24" s="59">
        <v>0</v>
      </c>
      <c r="F24" s="60" t="s">
        <v>323</v>
      </c>
      <c r="G24" s="83">
        <f>IFERROR(G14/G13,0)</f>
        <v>0</v>
      </c>
      <c r="I24" s="81" t="str">
        <f>$I$15</f>
        <v>Total Qualified Lending (Excluding Deep Impact Lending)</v>
      </c>
      <c r="J24" s="62">
        <f>J25</f>
        <v>0</v>
      </c>
      <c r="L24" s="147" t="s">
        <v>321</v>
      </c>
      <c r="M24" s="148"/>
    </row>
    <row r="25" spans="3:13" x14ac:dyDescent="0.3">
      <c r="C25" s="80" t="s">
        <v>320</v>
      </c>
      <c r="D25" s="61">
        <f>D26+D29</f>
        <v>0</v>
      </c>
      <c r="F25" s="65"/>
      <c r="G25" s="66"/>
      <c r="I25" s="82" t="str">
        <f>$I$16</f>
        <v>Small Businesses or Farms</v>
      </c>
      <c r="J25" s="59">
        <v>0</v>
      </c>
      <c r="L25" s="58" t="str">
        <f>$L$13</f>
        <v>Total Loan Originations</v>
      </c>
      <c r="M25" s="59">
        <v>0</v>
      </c>
    </row>
    <row r="26" spans="3:13" x14ac:dyDescent="0.3">
      <c r="C26" s="81" t="s">
        <v>327</v>
      </c>
      <c r="D26" s="62">
        <f>D27+D28</f>
        <v>0</v>
      </c>
      <c r="F26" s="147" t="s">
        <v>321</v>
      </c>
      <c r="G26" s="148"/>
      <c r="I26" s="81" t="str">
        <f>$I$17</f>
        <v>Total Deep Impact Lending</v>
      </c>
      <c r="J26" s="64">
        <f>J27</f>
        <v>0</v>
      </c>
      <c r="L26" s="80" t="str">
        <f>$L$14</f>
        <v>Total Qualified Lending</v>
      </c>
      <c r="M26" s="61">
        <f>M27+M30</f>
        <v>0</v>
      </c>
    </row>
    <row r="27" spans="3:13" x14ac:dyDescent="0.3">
      <c r="C27" s="82" t="str">
        <f>$C$16</f>
        <v>LMI Borrowers</v>
      </c>
      <c r="D27" s="59">
        <v>0</v>
      </c>
      <c r="F27" s="58" t="str">
        <f>$F$13</f>
        <v>Total Loan Originations</v>
      </c>
      <c r="G27" s="59">
        <v>0</v>
      </c>
      <c r="I27" s="82" t="str">
        <f>$I$18</f>
        <v>Underserved Small Businesses</v>
      </c>
      <c r="J27" s="59">
        <v>0</v>
      </c>
      <c r="L27" s="81" t="str">
        <f>$L$15</f>
        <v>Total Qualified Lending (Excluding Deep Impact Lending)</v>
      </c>
      <c r="M27" s="62">
        <f>SUM(M28:M29)</f>
        <v>0</v>
      </c>
    </row>
    <row r="28" spans="3:13" x14ac:dyDescent="0.3">
      <c r="C28" s="82" t="str">
        <f>$C$17</f>
        <v>Other Targeted Population</v>
      </c>
      <c r="D28" s="59">
        <v>0</v>
      </c>
      <c r="F28" s="80" t="str">
        <f>$F$14</f>
        <v>Total Qualified Lending</v>
      </c>
      <c r="G28" s="61">
        <f>G29+G34</f>
        <v>0</v>
      </c>
      <c r="I28" s="60" t="str">
        <f>$I$19</f>
        <v>Total Qualified Lending as % of Total Loan Originations</v>
      </c>
      <c r="J28" s="83">
        <f>IFERROR(J23/J22,0)</f>
        <v>0</v>
      </c>
      <c r="L28" s="82" t="str">
        <f>$L$16</f>
        <v>Affordable Housing</v>
      </c>
      <c r="M28" s="59">
        <v>0</v>
      </c>
    </row>
    <row r="29" spans="3:13" x14ac:dyDescent="0.3">
      <c r="C29" s="81" t="s">
        <v>328</v>
      </c>
      <c r="D29" s="64">
        <f>D30+D31</f>
        <v>0</v>
      </c>
      <c r="F29" s="81" t="str">
        <f>$F$15</f>
        <v>Total Qualified Lending (Excluding Deep Impact Lending)</v>
      </c>
      <c r="G29" s="62">
        <f>G30+G33</f>
        <v>0</v>
      </c>
      <c r="I29" s="67"/>
      <c r="J29" s="68"/>
      <c r="L29" s="82" t="str">
        <f>$L$17</f>
        <v>Public Welfare and Community Development Investments1</v>
      </c>
      <c r="M29" s="59">
        <v>0</v>
      </c>
    </row>
    <row r="30" spans="3:13" x14ac:dyDescent="0.3">
      <c r="C30" s="82" t="str">
        <f>$C$19</f>
        <v>Low-Income Borrowers</v>
      </c>
      <c r="D30" s="59">
        <v>0</v>
      </c>
      <c r="F30" s="82" t="str">
        <f>$F$16</f>
        <v>Rural Communities</v>
      </c>
      <c r="G30" s="59">
        <v>0</v>
      </c>
      <c r="I30" s="147" t="s">
        <v>308</v>
      </c>
      <c r="J30" s="148"/>
      <c r="L30" s="81" t="str">
        <f>$L$18</f>
        <v>Total Deep Impact Lending</v>
      </c>
      <c r="M30" s="64">
        <f>M31+M32+M33</f>
        <v>0</v>
      </c>
    </row>
    <row r="31" spans="3:13" x14ac:dyDescent="0.3">
      <c r="C31" s="82" t="str">
        <f>$C$20</f>
        <v>Mortgage Lending to Other Targeted Populations</v>
      </c>
      <c r="D31" s="59">
        <v>0</v>
      </c>
      <c r="F31" s="82" t="str">
        <f>$F$17</f>
        <v>Urban Low-Income Communities</v>
      </c>
      <c r="G31" s="59">
        <v>0</v>
      </c>
      <c r="I31" s="58" t="str">
        <f>$I$13</f>
        <v>Total Loan Originations</v>
      </c>
      <c r="J31" s="59">
        <v>0</v>
      </c>
      <c r="L31" s="82" t="str">
        <f>$L$19</f>
        <v>Community Service Facility</v>
      </c>
      <c r="M31" s="59">
        <v>0</v>
      </c>
    </row>
    <row r="32" spans="3:13" x14ac:dyDescent="0.3">
      <c r="C32" s="60" t="s">
        <v>323</v>
      </c>
      <c r="D32" s="83">
        <f>IFERROR(D25/D24,0)</f>
        <v>0</v>
      </c>
      <c r="F32" s="82" t="str">
        <f>$F$18</f>
        <v>Underserved Communities</v>
      </c>
      <c r="G32" s="59">
        <v>0</v>
      </c>
      <c r="I32" s="80" t="str">
        <f>$I$14</f>
        <v>Total Qualified Lending</v>
      </c>
      <c r="J32" s="61">
        <f>J33+J35</f>
        <v>0</v>
      </c>
      <c r="L32" s="82" t="str">
        <f>$L$20</f>
        <v>Deeply Affordable Housing</v>
      </c>
      <c r="M32" s="59">
        <v>0</v>
      </c>
    </row>
    <row r="33" spans="3:13" x14ac:dyDescent="0.3">
      <c r="C33" s="67"/>
      <c r="D33" s="68"/>
      <c r="F33" s="82" t="str">
        <f>$F$19</f>
        <v>Minority Communities</v>
      </c>
      <c r="G33" s="59">
        <v>0</v>
      </c>
      <c r="I33" s="81" t="str">
        <f>$I$15</f>
        <v>Total Qualified Lending (Excluding Deep Impact Lending)</v>
      </c>
      <c r="J33" s="62">
        <f>J34</f>
        <v>0</v>
      </c>
      <c r="L33" s="82" t="str">
        <f>$L$21</f>
        <v>Public Welfare and Community Development Investments2</v>
      </c>
      <c r="M33" s="59">
        <v>0</v>
      </c>
    </row>
    <row r="34" spans="3:13" x14ac:dyDescent="0.3">
      <c r="C34" s="147" t="s">
        <v>308</v>
      </c>
      <c r="D34" s="148"/>
      <c r="F34" s="81" t="str">
        <f>$F$20</f>
        <v>Total Deep Impact Lending</v>
      </c>
      <c r="G34" s="64">
        <f>G35+G37</f>
        <v>0</v>
      </c>
      <c r="I34" s="82" t="str">
        <f>$I$16</f>
        <v>Small Businesses or Farms</v>
      </c>
      <c r="J34" s="59">
        <v>0</v>
      </c>
      <c r="L34" s="60" t="str">
        <f>$L$22</f>
        <v>Total Qualified Lending as % of Total Loan Originations</v>
      </c>
      <c r="M34" s="83">
        <f>IFERROR(M26/M25,0)</f>
        <v>0</v>
      </c>
    </row>
    <row r="35" spans="3:13" x14ac:dyDescent="0.3">
      <c r="C35" s="58" t="s">
        <v>319</v>
      </c>
      <c r="D35" s="59">
        <v>0</v>
      </c>
      <c r="F35" s="82" t="str">
        <f>$F$21</f>
        <v>Persistent Povery Counties</v>
      </c>
      <c r="G35" s="59">
        <v>0</v>
      </c>
      <c r="I35" s="81" t="str">
        <f>$I$17</f>
        <v>Total Deep Impact Lending</v>
      </c>
      <c r="J35" s="64">
        <f>J36</f>
        <v>0</v>
      </c>
      <c r="L35" s="67"/>
      <c r="M35" s="68"/>
    </row>
    <row r="36" spans="3:13" x14ac:dyDescent="0.3">
      <c r="C36" s="80" t="s">
        <v>320</v>
      </c>
      <c r="D36" s="61">
        <f>D37+D40</f>
        <v>0</v>
      </c>
      <c r="F36" s="82" t="str">
        <f>$F$22</f>
        <v>[Indian Country] / 
[Indian Reservations and Native Hawaiian Homelands]</v>
      </c>
      <c r="G36" s="59">
        <v>0</v>
      </c>
      <c r="I36" s="82" t="str">
        <f>$I$18</f>
        <v>Underserved Small Businesses</v>
      </c>
      <c r="J36" s="59">
        <v>0</v>
      </c>
      <c r="L36" s="147" t="s">
        <v>308</v>
      </c>
      <c r="M36" s="148"/>
    </row>
    <row r="37" spans="3:13" x14ac:dyDescent="0.3">
      <c r="C37" s="81" t="s">
        <v>327</v>
      </c>
      <c r="D37" s="62">
        <f>D38+D39</f>
        <v>0</v>
      </c>
      <c r="F37" s="82" t="str">
        <f>$F$23</f>
        <v>U.S. Territories</v>
      </c>
      <c r="G37" s="59">
        <v>0</v>
      </c>
      <c r="I37" s="60" t="str">
        <f>$I$19</f>
        <v>Total Qualified Lending as % of Total Loan Originations</v>
      </c>
      <c r="J37" s="83">
        <f>IFERROR(J32/J31,0)</f>
        <v>0</v>
      </c>
      <c r="L37" s="58" t="str">
        <f>$L$13</f>
        <v>Total Loan Originations</v>
      </c>
      <c r="M37" s="59">
        <v>0</v>
      </c>
    </row>
    <row r="38" spans="3:13" x14ac:dyDescent="0.3">
      <c r="C38" s="82" t="str">
        <f>$C$16</f>
        <v>LMI Borrowers</v>
      </c>
      <c r="D38" s="59">
        <v>0</v>
      </c>
      <c r="F38" s="60" t="str">
        <f>$F$24</f>
        <v>Total Qualified Lending as % of Total Loan Originations</v>
      </c>
      <c r="G38" s="83">
        <f>IFERROR(G28/G27,0)</f>
        <v>0</v>
      </c>
      <c r="I38" s="67"/>
      <c r="J38" s="68"/>
      <c r="L38" s="80" t="str">
        <f>$L$14</f>
        <v>Total Qualified Lending</v>
      </c>
      <c r="M38" s="61">
        <f>M39+M42</f>
        <v>0</v>
      </c>
    </row>
    <row r="39" spans="3:13" x14ac:dyDescent="0.3">
      <c r="C39" s="82" t="str">
        <f>$C$17</f>
        <v>Other Targeted Population</v>
      </c>
      <c r="D39" s="59">
        <v>0</v>
      </c>
      <c r="F39" s="67"/>
      <c r="G39" s="68"/>
      <c r="I39" s="147" t="s">
        <v>309</v>
      </c>
      <c r="J39" s="148"/>
      <c r="L39" s="81" t="str">
        <f>$L$15</f>
        <v>Total Qualified Lending (Excluding Deep Impact Lending)</v>
      </c>
      <c r="M39" s="62">
        <f>SUM(M40:M41)</f>
        <v>0</v>
      </c>
    </row>
    <row r="40" spans="3:13" x14ac:dyDescent="0.3">
      <c r="C40" s="81" t="s">
        <v>328</v>
      </c>
      <c r="D40" s="64">
        <f>D41+D42</f>
        <v>0</v>
      </c>
      <c r="F40" s="147" t="s">
        <v>308</v>
      </c>
      <c r="G40" s="148"/>
      <c r="I40" s="58" t="str">
        <f>$I$13</f>
        <v>Total Loan Originations</v>
      </c>
      <c r="J40" s="59">
        <v>0</v>
      </c>
      <c r="L40" s="82" t="str">
        <f>$L$16</f>
        <v>Affordable Housing</v>
      </c>
      <c r="M40" s="59">
        <v>0</v>
      </c>
    </row>
    <row r="41" spans="3:13" x14ac:dyDescent="0.3">
      <c r="C41" s="82" t="str">
        <f>$C$19</f>
        <v>Low-Income Borrowers</v>
      </c>
      <c r="D41" s="59">
        <v>0</v>
      </c>
      <c r="F41" s="58" t="str">
        <f>$F$13</f>
        <v>Total Loan Originations</v>
      </c>
      <c r="G41" s="59">
        <v>0</v>
      </c>
      <c r="I41" s="80" t="str">
        <f>$I$14</f>
        <v>Total Qualified Lending</v>
      </c>
      <c r="J41" s="61">
        <f>J42+J44</f>
        <v>0</v>
      </c>
      <c r="L41" s="82" t="str">
        <f>$L$17</f>
        <v>Public Welfare and Community Development Investments1</v>
      </c>
      <c r="M41" s="59">
        <v>0</v>
      </c>
    </row>
    <row r="42" spans="3:13" x14ac:dyDescent="0.3">
      <c r="C42" s="82" t="str">
        <f>$C$20</f>
        <v>Mortgage Lending to Other Targeted Populations</v>
      </c>
      <c r="D42" s="59">
        <v>0</v>
      </c>
      <c r="F42" s="80" t="str">
        <f>$F$14</f>
        <v>Total Qualified Lending</v>
      </c>
      <c r="G42" s="61">
        <f>G43+G48</f>
        <v>0</v>
      </c>
      <c r="I42" s="81" t="str">
        <f>$I$15</f>
        <v>Total Qualified Lending (Excluding Deep Impact Lending)</v>
      </c>
      <c r="J42" s="62">
        <f>J43</f>
        <v>0</v>
      </c>
      <c r="L42" s="81" t="str">
        <f>$L$18</f>
        <v>Total Deep Impact Lending</v>
      </c>
      <c r="M42" s="64">
        <f>M43+M44+M45</f>
        <v>0</v>
      </c>
    </row>
    <row r="43" spans="3:13" x14ac:dyDescent="0.3">
      <c r="C43" s="60" t="s">
        <v>323</v>
      </c>
      <c r="D43" s="83">
        <f>IFERROR(D36/D35,0)</f>
        <v>0</v>
      </c>
      <c r="F43" s="81" t="str">
        <f>$F$15</f>
        <v>Total Qualified Lending (Excluding Deep Impact Lending)</v>
      </c>
      <c r="G43" s="62">
        <f>G44+G47</f>
        <v>0</v>
      </c>
      <c r="I43" s="82" t="str">
        <f>$I$16</f>
        <v>Small Businesses or Farms</v>
      </c>
      <c r="J43" s="59">
        <v>0</v>
      </c>
      <c r="L43" s="82" t="str">
        <f>$L$19</f>
        <v>Community Service Facility</v>
      </c>
      <c r="M43" s="59">
        <v>0</v>
      </c>
    </row>
    <row r="44" spans="3:13" x14ac:dyDescent="0.3">
      <c r="C44" s="67"/>
      <c r="D44" s="68"/>
      <c r="F44" s="82" t="str">
        <f>$F$16</f>
        <v>Rural Communities</v>
      </c>
      <c r="G44" s="59">
        <v>0</v>
      </c>
      <c r="I44" s="81" t="str">
        <f>$I$17</f>
        <v>Total Deep Impact Lending</v>
      </c>
      <c r="J44" s="64">
        <f>J45</f>
        <v>0</v>
      </c>
      <c r="L44" s="82" t="str">
        <f>$L$20</f>
        <v>Deeply Affordable Housing</v>
      </c>
      <c r="M44" s="59">
        <v>0</v>
      </c>
    </row>
    <row r="45" spans="3:13" x14ac:dyDescent="0.3">
      <c r="C45" s="147" t="s">
        <v>309</v>
      </c>
      <c r="D45" s="148"/>
      <c r="F45" s="82" t="str">
        <f>$F$17</f>
        <v>Urban Low-Income Communities</v>
      </c>
      <c r="G45" s="59">
        <v>0</v>
      </c>
      <c r="I45" s="82" t="str">
        <f>$I$18</f>
        <v>Underserved Small Businesses</v>
      </c>
      <c r="J45" s="59">
        <v>0</v>
      </c>
      <c r="L45" s="82" t="str">
        <f>$L$21</f>
        <v>Public Welfare and Community Development Investments2</v>
      </c>
      <c r="M45" s="59">
        <v>0</v>
      </c>
    </row>
    <row r="46" spans="3:13" x14ac:dyDescent="0.3">
      <c r="C46" s="58" t="s">
        <v>319</v>
      </c>
      <c r="D46" s="59">
        <v>0</v>
      </c>
      <c r="F46" s="82" t="str">
        <f>$F$18</f>
        <v>Underserved Communities</v>
      </c>
      <c r="G46" s="59">
        <v>0</v>
      </c>
      <c r="I46" s="60" t="str">
        <f>$I$19</f>
        <v>Total Qualified Lending as % of Total Loan Originations</v>
      </c>
      <c r="J46" s="83">
        <f>IFERROR(J41/J40,0)</f>
        <v>0</v>
      </c>
      <c r="L46" s="60" t="str">
        <f>$L$22</f>
        <v>Total Qualified Lending as % of Total Loan Originations</v>
      </c>
      <c r="M46" s="83">
        <f>IFERROR(M38/M37,0)</f>
        <v>0</v>
      </c>
    </row>
    <row r="47" spans="3:13" x14ac:dyDescent="0.3">
      <c r="C47" s="80" t="s">
        <v>320</v>
      </c>
      <c r="D47" s="61">
        <f>D48+D51</f>
        <v>0</v>
      </c>
      <c r="F47" s="82" t="str">
        <f>$F$19</f>
        <v>Minority Communities</v>
      </c>
      <c r="G47" s="59">
        <v>0</v>
      </c>
      <c r="I47" s="67"/>
      <c r="J47" s="68"/>
      <c r="L47" s="67"/>
      <c r="M47" s="68"/>
    </row>
    <row r="48" spans="3:13" x14ac:dyDescent="0.3">
      <c r="C48" s="81" t="s">
        <v>327</v>
      </c>
      <c r="D48" s="62">
        <f>D49+D50</f>
        <v>0</v>
      </c>
      <c r="F48" s="81" t="str">
        <f>$F$20</f>
        <v>Total Deep Impact Lending</v>
      </c>
      <c r="G48" s="64">
        <f>G49+G51</f>
        <v>0</v>
      </c>
      <c r="I48" s="147" t="s">
        <v>310</v>
      </c>
      <c r="J48" s="148"/>
      <c r="L48" s="147" t="s">
        <v>309</v>
      </c>
      <c r="M48" s="148"/>
    </row>
    <row r="49" spans="3:13" x14ac:dyDescent="0.3">
      <c r="C49" s="82" t="str">
        <f>$C$16</f>
        <v>LMI Borrowers</v>
      </c>
      <c r="D49" s="59">
        <v>0</v>
      </c>
      <c r="F49" s="82" t="str">
        <f>$F$21</f>
        <v>Persistent Povery Counties</v>
      </c>
      <c r="G49" s="59">
        <v>0</v>
      </c>
      <c r="I49" s="58" t="str">
        <f>$I$13</f>
        <v>Total Loan Originations</v>
      </c>
      <c r="J49" s="59">
        <v>0</v>
      </c>
      <c r="L49" s="58" t="str">
        <f>$L$13</f>
        <v>Total Loan Originations</v>
      </c>
      <c r="M49" s="59">
        <v>0</v>
      </c>
    </row>
    <row r="50" spans="3:13" x14ac:dyDescent="0.3">
      <c r="C50" s="82" t="str">
        <f>$C$17</f>
        <v>Other Targeted Population</v>
      </c>
      <c r="D50" s="59">
        <v>0</v>
      </c>
      <c r="F50" s="82" t="str">
        <f>$F$22</f>
        <v>[Indian Country] / 
[Indian Reservations and Native Hawaiian Homelands]</v>
      </c>
      <c r="G50" s="59">
        <v>0</v>
      </c>
      <c r="I50" s="80" t="str">
        <f>$I$14</f>
        <v>Total Qualified Lending</v>
      </c>
      <c r="J50" s="61">
        <f>J51+J53</f>
        <v>0</v>
      </c>
      <c r="L50" s="80" t="str">
        <f>$L$14</f>
        <v>Total Qualified Lending</v>
      </c>
      <c r="M50" s="61">
        <f>M51+M54</f>
        <v>0</v>
      </c>
    </row>
    <row r="51" spans="3:13" x14ac:dyDescent="0.3">
      <c r="C51" s="81" t="s">
        <v>328</v>
      </c>
      <c r="D51" s="64">
        <f>D52+D53</f>
        <v>0</v>
      </c>
      <c r="F51" s="82" t="str">
        <f>$F$23</f>
        <v>U.S. Territories</v>
      </c>
      <c r="G51" s="59">
        <v>0</v>
      </c>
      <c r="I51" s="81" t="str">
        <f>$I$15</f>
        <v>Total Qualified Lending (Excluding Deep Impact Lending)</v>
      </c>
      <c r="J51" s="62">
        <f>J52</f>
        <v>0</v>
      </c>
      <c r="L51" s="81" t="str">
        <f>$L$15</f>
        <v>Total Qualified Lending (Excluding Deep Impact Lending)</v>
      </c>
      <c r="M51" s="62">
        <f>SUM(M52:M53)</f>
        <v>0</v>
      </c>
    </row>
    <row r="52" spans="3:13" x14ac:dyDescent="0.3">
      <c r="C52" s="82" t="str">
        <f>$C$19</f>
        <v>Low-Income Borrowers</v>
      </c>
      <c r="D52" s="59">
        <v>0</v>
      </c>
      <c r="F52" s="60" t="str">
        <f>$F$38</f>
        <v>Total Qualified Lending as % of Total Loan Originations</v>
      </c>
      <c r="G52" s="83">
        <f>IFERROR(G42/G41,0)</f>
        <v>0</v>
      </c>
      <c r="I52" s="82" t="str">
        <f>$I$16</f>
        <v>Small Businesses or Farms</v>
      </c>
      <c r="J52" s="59">
        <v>0</v>
      </c>
      <c r="L52" s="82" t="str">
        <f>$L$16</f>
        <v>Affordable Housing</v>
      </c>
      <c r="M52" s="59">
        <v>0</v>
      </c>
    </row>
    <row r="53" spans="3:13" x14ac:dyDescent="0.3">
      <c r="C53" s="82" t="str">
        <f>$C$20</f>
        <v>Mortgage Lending to Other Targeted Populations</v>
      </c>
      <c r="D53" s="59">
        <v>0</v>
      </c>
      <c r="F53" s="67"/>
      <c r="G53" s="68"/>
      <c r="I53" s="81" t="str">
        <f>$I$17</f>
        <v>Total Deep Impact Lending</v>
      </c>
      <c r="J53" s="64">
        <f>J54</f>
        <v>0</v>
      </c>
      <c r="L53" s="82" t="str">
        <f>$L$17</f>
        <v>Public Welfare and Community Development Investments1</v>
      </c>
      <c r="M53" s="59">
        <v>0</v>
      </c>
    </row>
    <row r="54" spans="3:13" x14ac:dyDescent="0.3">
      <c r="C54" s="60" t="s">
        <v>323</v>
      </c>
      <c r="D54" s="83">
        <f>IFERROR(D47/D46,0)</f>
        <v>0</v>
      </c>
      <c r="F54" s="147" t="s">
        <v>309</v>
      </c>
      <c r="G54" s="148"/>
      <c r="I54" s="82" t="str">
        <f>$I$18</f>
        <v>Underserved Small Businesses</v>
      </c>
      <c r="J54" s="59">
        <v>0</v>
      </c>
      <c r="L54" s="81" t="str">
        <f>$L$18</f>
        <v>Total Deep Impact Lending</v>
      </c>
      <c r="M54" s="64">
        <f>M55+M56+M57</f>
        <v>0</v>
      </c>
    </row>
    <row r="55" spans="3:13" x14ac:dyDescent="0.3">
      <c r="C55" s="67"/>
      <c r="D55" s="68"/>
      <c r="F55" s="58" t="str">
        <f>$F$13</f>
        <v>Total Loan Originations</v>
      </c>
      <c r="G55" s="59">
        <v>0</v>
      </c>
      <c r="I55" s="60" t="str">
        <f>$I$19</f>
        <v>Total Qualified Lending as % of Total Loan Originations</v>
      </c>
      <c r="J55" s="83">
        <f>IFERROR(J50/J49,0)</f>
        <v>0</v>
      </c>
      <c r="L55" s="82" t="str">
        <f>$L$19</f>
        <v>Community Service Facility</v>
      </c>
      <c r="M55" s="59">
        <v>0</v>
      </c>
    </row>
    <row r="56" spans="3:13" x14ac:dyDescent="0.3">
      <c r="C56" s="147" t="s">
        <v>310</v>
      </c>
      <c r="D56" s="148"/>
      <c r="F56" s="80" t="str">
        <f>$F$14</f>
        <v>Total Qualified Lending</v>
      </c>
      <c r="G56" s="61">
        <f>G57+G62</f>
        <v>0</v>
      </c>
      <c r="I56" s="67"/>
      <c r="J56" s="68"/>
      <c r="L56" s="82" t="str">
        <f>$L$20</f>
        <v>Deeply Affordable Housing</v>
      </c>
      <c r="M56" s="59">
        <v>0</v>
      </c>
    </row>
    <row r="57" spans="3:13" x14ac:dyDescent="0.3">
      <c r="C57" s="58" t="s">
        <v>319</v>
      </c>
      <c r="D57" s="59">
        <v>0</v>
      </c>
      <c r="F57" s="81" t="str">
        <f>$F$15</f>
        <v>Total Qualified Lending (Excluding Deep Impact Lending)</v>
      </c>
      <c r="G57" s="62">
        <f>G58+G61</f>
        <v>0</v>
      </c>
      <c r="I57" s="147" t="s">
        <v>311</v>
      </c>
      <c r="J57" s="148"/>
      <c r="L57" s="82" t="str">
        <f>$L$21</f>
        <v>Public Welfare and Community Development Investments2</v>
      </c>
      <c r="M57" s="59">
        <v>0</v>
      </c>
    </row>
    <row r="58" spans="3:13" x14ac:dyDescent="0.3">
      <c r="C58" s="80" t="s">
        <v>320</v>
      </c>
      <c r="D58" s="61">
        <f>D59+D62</f>
        <v>0</v>
      </c>
      <c r="F58" s="82" t="str">
        <f>$F$16</f>
        <v>Rural Communities</v>
      </c>
      <c r="G58" s="59">
        <v>0</v>
      </c>
      <c r="I58" s="58" t="str">
        <f>$I$13</f>
        <v>Total Loan Originations</v>
      </c>
      <c r="J58" s="59">
        <v>0</v>
      </c>
      <c r="L58" s="60" t="str">
        <f>$L$22</f>
        <v>Total Qualified Lending as % of Total Loan Originations</v>
      </c>
      <c r="M58" s="83">
        <f>IFERROR(M50/M49,0)</f>
        <v>0</v>
      </c>
    </row>
    <row r="59" spans="3:13" x14ac:dyDescent="0.3">
      <c r="C59" s="81" t="s">
        <v>327</v>
      </c>
      <c r="D59" s="62">
        <f>D60+D61</f>
        <v>0</v>
      </c>
      <c r="F59" s="82" t="str">
        <f>$F$17</f>
        <v>Urban Low-Income Communities</v>
      </c>
      <c r="G59" s="59">
        <v>0</v>
      </c>
      <c r="I59" s="80" t="str">
        <f>$I$14</f>
        <v>Total Qualified Lending</v>
      </c>
      <c r="J59" s="61">
        <f>J60+J62</f>
        <v>0</v>
      </c>
      <c r="L59" s="67"/>
      <c r="M59" s="68"/>
    </row>
    <row r="60" spans="3:13" x14ac:dyDescent="0.3">
      <c r="C60" s="82" t="str">
        <f>$C$16</f>
        <v>LMI Borrowers</v>
      </c>
      <c r="D60" s="59">
        <v>0</v>
      </c>
      <c r="F60" s="82" t="str">
        <f>$F$18</f>
        <v>Underserved Communities</v>
      </c>
      <c r="G60" s="59">
        <v>0</v>
      </c>
      <c r="I60" s="81" t="str">
        <f>$I$15</f>
        <v>Total Qualified Lending (Excluding Deep Impact Lending)</v>
      </c>
      <c r="J60" s="62">
        <f>J61</f>
        <v>0</v>
      </c>
      <c r="L60" s="147" t="s">
        <v>310</v>
      </c>
      <c r="M60" s="148"/>
    </row>
    <row r="61" spans="3:13" x14ac:dyDescent="0.3">
      <c r="C61" s="82" t="str">
        <f>$C$17</f>
        <v>Other Targeted Population</v>
      </c>
      <c r="D61" s="59">
        <v>0</v>
      </c>
      <c r="F61" s="82" t="str">
        <f>$F$19</f>
        <v>Minority Communities</v>
      </c>
      <c r="G61" s="59">
        <v>0</v>
      </c>
      <c r="I61" s="82" t="str">
        <f>$I$16</f>
        <v>Small Businesses or Farms</v>
      </c>
      <c r="J61" s="59">
        <v>0</v>
      </c>
      <c r="L61" s="58" t="str">
        <f>$L$13</f>
        <v>Total Loan Originations</v>
      </c>
      <c r="M61" s="59">
        <v>0</v>
      </c>
    </row>
    <row r="62" spans="3:13" x14ac:dyDescent="0.3">
      <c r="C62" s="81" t="s">
        <v>328</v>
      </c>
      <c r="D62" s="64">
        <f>D63+D64</f>
        <v>0</v>
      </c>
      <c r="F62" s="81" t="str">
        <f>$F$20</f>
        <v>Total Deep Impact Lending</v>
      </c>
      <c r="G62" s="64">
        <f>G63+G65</f>
        <v>0</v>
      </c>
      <c r="I62" s="81" t="str">
        <f>$I$17</f>
        <v>Total Deep Impact Lending</v>
      </c>
      <c r="J62" s="64">
        <f>J63</f>
        <v>0</v>
      </c>
      <c r="L62" s="80" t="str">
        <f>$L$14</f>
        <v>Total Qualified Lending</v>
      </c>
      <c r="M62" s="61">
        <f>M63+M66</f>
        <v>0</v>
      </c>
    </row>
    <row r="63" spans="3:13" x14ac:dyDescent="0.3">
      <c r="C63" s="82" t="str">
        <f>$C$19</f>
        <v>Low-Income Borrowers</v>
      </c>
      <c r="D63" s="59">
        <v>0</v>
      </c>
      <c r="F63" s="82" t="str">
        <f>$F$21</f>
        <v>Persistent Povery Counties</v>
      </c>
      <c r="G63" s="59">
        <v>0</v>
      </c>
      <c r="I63" s="82" t="str">
        <f>$I$18</f>
        <v>Underserved Small Businesses</v>
      </c>
      <c r="J63" s="59">
        <v>0</v>
      </c>
      <c r="L63" s="81" t="str">
        <f>$L$15</f>
        <v>Total Qualified Lending (Excluding Deep Impact Lending)</v>
      </c>
      <c r="M63" s="62">
        <f>SUM(M64:M65)</f>
        <v>0</v>
      </c>
    </row>
    <row r="64" spans="3:13" x14ac:dyDescent="0.3">
      <c r="C64" s="82" t="str">
        <f>$C$20</f>
        <v>Mortgage Lending to Other Targeted Populations</v>
      </c>
      <c r="D64" s="59">
        <v>0</v>
      </c>
      <c r="F64" s="82" t="str">
        <f>$F$22</f>
        <v>[Indian Country] / 
[Indian Reservations and Native Hawaiian Homelands]</v>
      </c>
      <c r="G64" s="59">
        <v>0</v>
      </c>
      <c r="I64" s="60" t="str">
        <f>$I$19</f>
        <v>Total Qualified Lending as % of Total Loan Originations</v>
      </c>
      <c r="J64" s="83">
        <f>IFERROR(J59/J58,0)</f>
        <v>0</v>
      </c>
      <c r="L64" s="82" t="str">
        <f>$L$16</f>
        <v>Affordable Housing</v>
      </c>
      <c r="M64" s="59">
        <v>0</v>
      </c>
    </row>
    <row r="65" spans="3:13" x14ac:dyDescent="0.3">
      <c r="C65" s="60" t="s">
        <v>323</v>
      </c>
      <c r="D65" s="83">
        <f>IFERROR(D58/D57,0)</f>
        <v>0</v>
      </c>
      <c r="F65" s="82" t="str">
        <f>$F$23</f>
        <v>U.S. Territories</v>
      </c>
      <c r="G65" s="59">
        <v>0</v>
      </c>
      <c r="I65" s="67"/>
      <c r="J65" s="68"/>
      <c r="L65" s="82" t="str">
        <f>$L$17</f>
        <v>Public Welfare and Community Development Investments1</v>
      </c>
      <c r="M65" s="59">
        <v>0</v>
      </c>
    </row>
    <row r="66" spans="3:13" x14ac:dyDescent="0.3">
      <c r="C66" s="67"/>
      <c r="D66" s="68"/>
      <c r="F66" s="60" t="str">
        <f>$F$24</f>
        <v>Total Qualified Lending as % of Total Loan Originations</v>
      </c>
      <c r="G66" s="83">
        <f>IFERROR(G56/G55,0)</f>
        <v>0</v>
      </c>
      <c r="I66" s="147" t="s">
        <v>312</v>
      </c>
      <c r="J66" s="148"/>
      <c r="L66" s="81" t="str">
        <f>$L$18</f>
        <v>Total Deep Impact Lending</v>
      </c>
      <c r="M66" s="64">
        <f>M67+M68+M69</f>
        <v>0</v>
      </c>
    </row>
    <row r="67" spans="3:13" x14ac:dyDescent="0.3">
      <c r="C67" s="147" t="s">
        <v>311</v>
      </c>
      <c r="D67" s="148"/>
      <c r="F67" s="67"/>
      <c r="G67" s="68"/>
      <c r="I67" s="58" t="str">
        <f>$I$13</f>
        <v>Total Loan Originations</v>
      </c>
      <c r="J67" s="59">
        <v>0</v>
      </c>
      <c r="L67" s="82" t="str">
        <f>$L$19</f>
        <v>Community Service Facility</v>
      </c>
      <c r="M67" s="59">
        <v>0</v>
      </c>
    </row>
    <row r="68" spans="3:13" x14ac:dyDescent="0.3">
      <c r="C68" s="58" t="s">
        <v>319</v>
      </c>
      <c r="D68" s="59">
        <v>0</v>
      </c>
      <c r="F68" s="147" t="s">
        <v>310</v>
      </c>
      <c r="G68" s="148"/>
      <c r="I68" s="80" t="str">
        <f>$I$14</f>
        <v>Total Qualified Lending</v>
      </c>
      <c r="J68" s="61">
        <f>J69+J71</f>
        <v>0</v>
      </c>
      <c r="L68" s="82" t="str">
        <f>$L$20</f>
        <v>Deeply Affordable Housing</v>
      </c>
      <c r="M68" s="59">
        <v>0</v>
      </c>
    </row>
    <row r="69" spans="3:13" x14ac:dyDescent="0.3">
      <c r="C69" s="80" t="s">
        <v>320</v>
      </c>
      <c r="D69" s="61">
        <f>D70+D73</f>
        <v>0</v>
      </c>
      <c r="F69" s="58" t="str">
        <f>$F$13</f>
        <v>Total Loan Originations</v>
      </c>
      <c r="G69" s="59">
        <v>0</v>
      </c>
      <c r="I69" s="81" t="str">
        <f>$I$15</f>
        <v>Total Qualified Lending (Excluding Deep Impact Lending)</v>
      </c>
      <c r="J69" s="62">
        <f>J70</f>
        <v>0</v>
      </c>
      <c r="L69" s="82" t="str">
        <f>$L$21</f>
        <v>Public Welfare and Community Development Investments2</v>
      </c>
      <c r="M69" s="59">
        <v>0</v>
      </c>
    </row>
    <row r="70" spans="3:13" x14ac:dyDescent="0.3">
      <c r="C70" s="81" t="s">
        <v>327</v>
      </c>
      <c r="D70" s="62">
        <f>D71+D72</f>
        <v>0</v>
      </c>
      <c r="F70" s="80" t="str">
        <f>$F$14</f>
        <v>Total Qualified Lending</v>
      </c>
      <c r="G70" s="61">
        <f>G71+G76</f>
        <v>0</v>
      </c>
      <c r="I70" s="82" t="str">
        <f>$I$16</f>
        <v>Small Businesses or Farms</v>
      </c>
      <c r="J70" s="59">
        <v>0</v>
      </c>
      <c r="L70" s="60" t="str">
        <f>$L$22</f>
        <v>Total Qualified Lending as % of Total Loan Originations</v>
      </c>
      <c r="M70" s="83">
        <f>IFERROR(M62/M61,0)</f>
        <v>0</v>
      </c>
    </row>
    <row r="71" spans="3:13" x14ac:dyDescent="0.3">
      <c r="C71" s="82" t="str">
        <f>$C$16</f>
        <v>LMI Borrowers</v>
      </c>
      <c r="D71" s="59">
        <v>0</v>
      </c>
      <c r="F71" s="81" t="str">
        <f>$F$15</f>
        <v>Total Qualified Lending (Excluding Deep Impact Lending)</v>
      </c>
      <c r="G71" s="62">
        <f>G72+G75</f>
        <v>0</v>
      </c>
      <c r="I71" s="81" t="str">
        <f>$I$17</f>
        <v>Total Deep Impact Lending</v>
      </c>
      <c r="J71" s="64">
        <f>J72</f>
        <v>0</v>
      </c>
      <c r="L71" s="67"/>
      <c r="M71" s="68"/>
    </row>
    <row r="72" spans="3:13" x14ac:dyDescent="0.3">
      <c r="C72" s="82" t="str">
        <f>$C$17</f>
        <v>Other Targeted Population</v>
      </c>
      <c r="D72" s="59">
        <v>0</v>
      </c>
      <c r="F72" s="82" t="str">
        <f>$F$16</f>
        <v>Rural Communities</v>
      </c>
      <c r="G72" s="59">
        <v>0</v>
      </c>
      <c r="I72" s="82" t="str">
        <f>$I$18</f>
        <v>Underserved Small Businesses</v>
      </c>
      <c r="J72" s="59">
        <v>0</v>
      </c>
      <c r="L72" s="147" t="s">
        <v>311</v>
      </c>
      <c r="M72" s="148"/>
    </row>
    <row r="73" spans="3:13" x14ac:dyDescent="0.3">
      <c r="C73" s="81" t="s">
        <v>328</v>
      </c>
      <c r="D73" s="64">
        <f>D74+D75</f>
        <v>0</v>
      </c>
      <c r="F73" s="82" t="str">
        <f>$F$17</f>
        <v>Urban Low-Income Communities</v>
      </c>
      <c r="G73" s="59">
        <v>0</v>
      </c>
      <c r="I73" s="60" t="str">
        <f>$I$19</f>
        <v>Total Qualified Lending as % of Total Loan Originations</v>
      </c>
      <c r="J73" s="83">
        <f>IFERROR(J68/J67,0)</f>
        <v>0</v>
      </c>
      <c r="L73" s="58" t="str">
        <f>$L$13</f>
        <v>Total Loan Originations</v>
      </c>
      <c r="M73" s="59">
        <v>0</v>
      </c>
    </row>
    <row r="74" spans="3:13" x14ac:dyDescent="0.3">
      <c r="C74" s="82" t="str">
        <f>$C$19</f>
        <v>Low-Income Borrowers</v>
      </c>
      <c r="D74" s="59">
        <v>0</v>
      </c>
      <c r="F74" s="82" t="str">
        <f>$F$18</f>
        <v>Underserved Communities</v>
      </c>
      <c r="G74" s="59">
        <v>0</v>
      </c>
      <c r="I74" s="67"/>
      <c r="J74" s="68"/>
      <c r="L74" s="80" t="str">
        <f>$L$14</f>
        <v>Total Qualified Lending</v>
      </c>
      <c r="M74" s="61">
        <f>M75+M78</f>
        <v>0</v>
      </c>
    </row>
    <row r="75" spans="3:13" x14ac:dyDescent="0.3">
      <c r="C75" s="82" t="str">
        <f>$C$20</f>
        <v>Mortgage Lending to Other Targeted Populations</v>
      </c>
      <c r="D75" s="59">
        <v>0</v>
      </c>
      <c r="F75" s="82" t="str">
        <f>$F$19</f>
        <v>Minority Communities</v>
      </c>
      <c r="G75" s="59">
        <v>0</v>
      </c>
      <c r="I75" s="147" t="s">
        <v>313</v>
      </c>
      <c r="J75" s="148"/>
      <c r="L75" s="81" t="str">
        <f>$L$15</f>
        <v>Total Qualified Lending (Excluding Deep Impact Lending)</v>
      </c>
      <c r="M75" s="62">
        <f>SUM(M76:M77)</f>
        <v>0</v>
      </c>
    </row>
    <row r="76" spans="3:13" x14ac:dyDescent="0.3">
      <c r="C76" s="60" t="s">
        <v>323</v>
      </c>
      <c r="D76" s="83">
        <f>IFERROR(D69/D68,0)</f>
        <v>0</v>
      </c>
      <c r="F76" s="81" t="str">
        <f>$F$20</f>
        <v>Total Deep Impact Lending</v>
      </c>
      <c r="G76" s="64">
        <f>G77+G79</f>
        <v>0</v>
      </c>
      <c r="I76" s="58" t="str">
        <f>$I$13</f>
        <v>Total Loan Originations</v>
      </c>
      <c r="J76" s="59">
        <v>0</v>
      </c>
      <c r="L76" s="82" t="str">
        <f>$L$16</f>
        <v>Affordable Housing</v>
      </c>
      <c r="M76" s="59">
        <v>0</v>
      </c>
    </row>
    <row r="77" spans="3:13" x14ac:dyDescent="0.3">
      <c r="C77" s="67"/>
      <c r="D77" s="68"/>
      <c r="F77" s="82" t="str">
        <f>$F$21</f>
        <v>Persistent Povery Counties</v>
      </c>
      <c r="G77" s="59">
        <v>0</v>
      </c>
      <c r="I77" s="80" t="str">
        <f>$I$14</f>
        <v>Total Qualified Lending</v>
      </c>
      <c r="J77" s="61">
        <f>J78+J80</f>
        <v>0</v>
      </c>
      <c r="L77" s="82" t="str">
        <f>$L$17</f>
        <v>Public Welfare and Community Development Investments1</v>
      </c>
      <c r="M77" s="59">
        <v>0</v>
      </c>
    </row>
    <row r="78" spans="3:13" x14ac:dyDescent="0.3">
      <c r="C78" s="147" t="s">
        <v>312</v>
      </c>
      <c r="D78" s="148"/>
      <c r="F78" s="82" t="str">
        <f>$F$22</f>
        <v>[Indian Country] / 
[Indian Reservations and Native Hawaiian Homelands]</v>
      </c>
      <c r="G78" s="59">
        <v>0</v>
      </c>
      <c r="I78" s="81" t="str">
        <f>$I$15</f>
        <v>Total Qualified Lending (Excluding Deep Impact Lending)</v>
      </c>
      <c r="J78" s="62">
        <f>J79</f>
        <v>0</v>
      </c>
      <c r="L78" s="81" t="str">
        <f>$L$18</f>
        <v>Total Deep Impact Lending</v>
      </c>
      <c r="M78" s="64">
        <f>M79+M80+M81</f>
        <v>0</v>
      </c>
    </row>
    <row r="79" spans="3:13" x14ac:dyDescent="0.3">
      <c r="C79" s="58" t="s">
        <v>319</v>
      </c>
      <c r="D79" s="59">
        <v>0</v>
      </c>
      <c r="F79" s="82" t="str">
        <f>$F$23</f>
        <v>U.S. Territories</v>
      </c>
      <c r="G79" s="59">
        <v>0</v>
      </c>
      <c r="I79" s="82" t="str">
        <f>$I$16</f>
        <v>Small Businesses or Farms</v>
      </c>
      <c r="J79" s="59">
        <v>0</v>
      </c>
      <c r="L79" s="82" t="str">
        <f>$L$19</f>
        <v>Community Service Facility</v>
      </c>
      <c r="M79" s="59">
        <v>0</v>
      </c>
    </row>
    <row r="80" spans="3:13" x14ac:dyDescent="0.3">
      <c r="C80" s="80" t="s">
        <v>320</v>
      </c>
      <c r="D80" s="61">
        <f>D81+D84</f>
        <v>0</v>
      </c>
      <c r="F80" s="60" t="str">
        <f>$F$24</f>
        <v>Total Qualified Lending as % of Total Loan Originations</v>
      </c>
      <c r="G80" s="83">
        <f>IFERROR(G70/G69,0)</f>
        <v>0</v>
      </c>
      <c r="I80" s="81" t="str">
        <f>$I$17</f>
        <v>Total Deep Impact Lending</v>
      </c>
      <c r="J80" s="64">
        <f>J81</f>
        <v>0</v>
      </c>
      <c r="L80" s="82" t="str">
        <f>$L$20</f>
        <v>Deeply Affordable Housing</v>
      </c>
      <c r="M80" s="59">
        <v>0</v>
      </c>
    </row>
    <row r="81" spans="3:13" x14ac:dyDescent="0.3">
      <c r="C81" s="81" t="s">
        <v>327</v>
      </c>
      <c r="D81" s="62">
        <f>D82+D83</f>
        <v>0</v>
      </c>
      <c r="F81" s="67"/>
      <c r="G81" s="68"/>
      <c r="I81" s="82" t="str">
        <f>$I$18</f>
        <v>Underserved Small Businesses</v>
      </c>
      <c r="J81" s="59">
        <v>0</v>
      </c>
      <c r="L81" s="82" t="str">
        <f>$L$21</f>
        <v>Public Welfare and Community Development Investments2</v>
      </c>
      <c r="M81" s="59">
        <v>0</v>
      </c>
    </row>
    <row r="82" spans="3:13" x14ac:dyDescent="0.3">
      <c r="C82" s="82" t="str">
        <f>$C$16</f>
        <v>LMI Borrowers</v>
      </c>
      <c r="D82" s="59">
        <v>0</v>
      </c>
      <c r="F82" s="147" t="s">
        <v>311</v>
      </c>
      <c r="G82" s="148"/>
      <c r="I82" s="60" t="str">
        <f>$I$19</f>
        <v>Total Qualified Lending as % of Total Loan Originations</v>
      </c>
      <c r="J82" s="83">
        <f>IFERROR(J77/J76,0)</f>
        <v>0</v>
      </c>
      <c r="L82" s="60" t="str">
        <f>$L$22</f>
        <v>Total Qualified Lending as % of Total Loan Originations</v>
      </c>
      <c r="M82" s="83">
        <f>IFERROR(M74/M73,0)</f>
        <v>0</v>
      </c>
    </row>
    <row r="83" spans="3:13" x14ac:dyDescent="0.3">
      <c r="C83" s="82" t="str">
        <f>$C$17</f>
        <v>Other Targeted Population</v>
      </c>
      <c r="D83" s="59">
        <v>0</v>
      </c>
      <c r="F83" s="58" t="str">
        <f>$F$13</f>
        <v>Total Loan Originations</v>
      </c>
      <c r="G83" s="59">
        <v>0</v>
      </c>
      <c r="I83" s="67"/>
      <c r="J83" s="68"/>
      <c r="L83" s="67"/>
      <c r="M83" s="68"/>
    </row>
    <row r="84" spans="3:13" x14ac:dyDescent="0.3">
      <c r="C84" s="81" t="s">
        <v>328</v>
      </c>
      <c r="D84" s="64">
        <f>D85+D86</f>
        <v>0</v>
      </c>
      <c r="F84" s="80" t="str">
        <f>$F$14</f>
        <v>Total Qualified Lending</v>
      </c>
      <c r="G84" s="61">
        <f>G85+G90</f>
        <v>0</v>
      </c>
      <c r="I84" s="147" t="s">
        <v>314</v>
      </c>
      <c r="J84" s="148"/>
      <c r="L84" s="147" t="s">
        <v>312</v>
      </c>
      <c r="M84" s="148"/>
    </row>
    <row r="85" spans="3:13" x14ac:dyDescent="0.3">
      <c r="C85" s="82" t="str">
        <f>$C$19</f>
        <v>Low-Income Borrowers</v>
      </c>
      <c r="D85" s="59">
        <v>0</v>
      </c>
      <c r="F85" s="81" t="str">
        <f>$F$15</f>
        <v>Total Qualified Lending (Excluding Deep Impact Lending)</v>
      </c>
      <c r="G85" s="62">
        <f>G86+G89</f>
        <v>0</v>
      </c>
      <c r="I85" s="58" t="str">
        <f>$I$13</f>
        <v>Total Loan Originations</v>
      </c>
      <c r="J85" s="59">
        <v>0</v>
      </c>
      <c r="L85" s="58" t="str">
        <f>$L$13</f>
        <v>Total Loan Originations</v>
      </c>
      <c r="M85" s="59">
        <v>0</v>
      </c>
    </row>
    <row r="86" spans="3:13" x14ac:dyDescent="0.3">
      <c r="C86" s="82" t="str">
        <f>$C$20</f>
        <v>Mortgage Lending to Other Targeted Populations</v>
      </c>
      <c r="D86" s="59">
        <v>0</v>
      </c>
      <c r="F86" s="82" t="str">
        <f>$F$16</f>
        <v>Rural Communities</v>
      </c>
      <c r="G86" s="59">
        <v>0</v>
      </c>
      <c r="I86" s="80" t="str">
        <f>$I$14</f>
        <v>Total Qualified Lending</v>
      </c>
      <c r="J86" s="61">
        <f>J87+J89</f>
        <v>0</v>
      </c>
      <c r="L86" s="80" t="str">
        <f>$L$14</f>
        <v>Total Qualified Lending</v>
      </c>
      <c r="M86" s="61">
        <f>M87+M90</f>
        <v>0</v>
      </c>
    </row>
    <row r="87" spans="3:13" x14ac:dyDescent="0.3">
      <c r="C87" s="60" t="s">
        <v>323</v>
      </c>
      <c r="D87" s="83">
        <f>IFERROR(D80/D79,0)</f>
        <v>0</v>
      </c>
      <c r="F87" s="82" t="str">
        <f>$F$17</f>
        <v>Urban Low-Income Communities</v>
      </c>
      <c r="G87" s="59">
        <v>0</v>
      </c>
      <c r="I87" s="81" t="str">
        <f>$I$15</f>
        <v>Total Qualified Lending (Excluding Deep Impact Lending)</v>
      </c>
      <c r="J87" s="62">
        <f>J88</f>
        <v>0</v>
      </c>
      <c r="L87" s="81" t="str">
        <f>$L$15</f>
        <v>Total Qualified Lending (Excluding Deep Impact Lending)</v>
      </c>
      <c r="M87" s="62">
        <f>SUM(M88:M89)</f>
        <v>0</v>
      </c>
    </row>
    <row r="88" spans="3:13" x14ac:dyDescent="0.3">
      <c r="C88" s="67"/>
      <c r="D88" s="68"/>
      <c r="F88" s="82" t="str">
        <f>$F$18</f>
        <v>Underserved Communities</v>
      </c>
      <c r="G88" s="59">
        <v>0</v>
      </c>
      <c r="I88" s="82" t="str">
        <f>$I$16</f>
        <v>Small Businesses or Farms</v>
      </c>
      <c r="J88" s="59">
        <v>0</v>
      </c>
      <c r="L88" s="82" t="str">
        <f>$L$16</f>
        <v>Affordable Housing</v>
      </c>
      <c r="M88" s="59">
        <v>0</v>
      </c>
    </row>
    <row r="89" spans="3:13" x14ac:dyDescent="0.3">
      <c r="C89" s="147" t="s">
        <v>313</v>
      </c>
      <c r="D89" s="148"/>
      <c r="F89" s="82" t="str">
        <f>$F$19</f>
        <v>Minority Communities</v>
      </c>
      <c r="G89" s="59">
        <v>0</v>
      </c>
      <c r="I89" s="81" t="str">
        <f>$I$17</f>
        <v>Total Deep Impact Lending</v>
      </c>
      <c r="J89" s="64">
        <f>J90</f>
        <v>0</v>
      </c>
      <c r="L89" s="82" t="str">
        <f>$L$17</f>
        <v>Public Welfare and Community Development Investments1</v>
      </c>
      <c r="M89" s="59">
        <v>0</v>
      </c>
    </row>
    <row r="90" spans="3:13" x14ac:dyDescent="0.3">
      <c r="C90" s="58" t="s">
        <v>319</v>
      </c>
      <c r="D90" s="59">
        <v>0</v>
      </c>
      <c r="F90" s="81" t="str">
        <f>$F$20</f>
        <v>Total Deep Impact Lending</v>
      </c>
      <c r="G90" s="64">
        <f>G91+G93</f>
        <v>0</v>
      </c>
      <c r="I90" s="82" t="str">
        <f>$I$18</f>
        <v>Underserved Small Businesses</v>
      </c>
      <c r="J90" s="59">
        <v>0</v>
      </c>
      <c r="L90" s="81" t="str">
        <f>$L$18</f>
        <v>Total Deep Impact Lending</v>
      </c>
      <c r="M90" s="64">
        <f>M91+M92+M93</f>
        <v>0</v>
      </c>
    </row>
    <row r="91" spans="3:13" x14ac:dyDescent="0.3">
      <c r="C91" s="80" t="s">
        <v>320</v>
      </c>
      <c r="D91" s="61">
        <f>D92+D95</f>
        <v>0</v>
      </c>
      <c r="F91" s="82" t="str">
        <f>$F$21</f>
        <v>Persistent Povery Counties</v>
      </c>
      <c r="G91" s="59">
        <v>0</v>
      </c>
      <c r="I91" s="60" t="str">
        <f>$I$19</f>
        <v>Total Qualified Lending as % of Total Loan Originations</v>
      </c>
      <c r="J91" s="83">
        <f>IFERROR(J86/J85,0)</f>
        <v>0</v>
      </c>
      <c r="L91" s="82" t="str">
        <f>$L$19</f>
        <v>Community Service Facility</v>
      </c>
      <c r="M91" s="59">
        <v>0</v>
      </c>
    </row>
    <row r="92" spans="3:13" x14ac:dyDescent="0.3">
      <c r="C92" s="81" t="s">
        <v>327</v>
      </c>
      <c r="D92" s="62">
        <f>D93+D94</f>
        <v>0</v>
      </c>
      <c r="F92" s="82" t="str">
        <f>$F$22</f>
        <v>[Indian Country] / 
[Indian Reservations and Native Hawaiian Homelands]</v>
      </c>
      <c r="G92" s="59">
        <v>0</v>
      </c>
      <c r="I92" s="67"/>
      <c r="J92" s="68"/>
      <c r="L92" s="82" t="str">
        <f>$L$20</f>
        <v>Deeply Affordable Housing</v>
      </c>
      <c r="M92" s="59">
        <v>0</v>
      </c>
    </row>
    <row r="93" spans="3:13" x14ac:dyDescent="0.3">
      <c r="C93" s="82" t="str">
        <f>$C$16</f>
        <v>LMI Borrowers</v>
      </c>
      <c r="D93" s="59">
        <v>0</v>
      </c>
      <c r="F93" s="82" t="str">
        <f>$F$23</f>
        <v>U.S. Territories</v>
      </c>
      <c r="G93" s="59">
        <v>0</v>
      </c>
      <c r="I93" s="147" t="s">
        <v>315</v>
      </c>
      <c r="J93" s="148"/>
      <c r="L93" s="82" t="str">
        <f>$L$21</f>
        <v>Public Welfare and Community Development Investments2</v>
      </c>
      <c r="M93" s="59">
        <v>0</v>
      </c>
    </row>
    <row r="94" spans="3:13" x14ac:dyDescent="0.3">
      <c r="C94" s="82" t="str">
        <f>$C$17</f>
        <v>Other Targeted Population</v>
      </c>
      <c r="D94" s="59">
        <v>0</v>
      </c>
      <c r="F94" s="60" t="str">
        <f>$F$24</f>
        <v>Total Qualified Lending as % of Total Loan Originations</v>
      </c>
      <c r="G94" s="83">
        <f>IFERROR(G84/G83,0)</f>
        <v>0</v>
      </c>
      <c r="I94" s="58" t="str">
        <f>$I$13</f>
        <v>Total Loan Originations</v>
      </c>
      <c r="J94" s="59">
        <v>0</v>
      </c>
      <c r="L94" s="60" t="str">
        <f>$L$22</f>
        <v>Total Qualified Lending as % of Total Loan Originations</v>
      </c>
      <c r="M94" s="83">
        <f>IFERROR(M86/M85,0)</f>
        <v>0</v>
      </c>
    </row>
    <row r="95" spans="3:13" x14ac:dyDescent="0.3">
      <c r="C95" s="81" t="s">
        <v>328</v>
      </c>
      <c r="D95" s="64">
        <f>D96+D97</f>
        <v>0</v>
      </c>
      <c r="F95" s="67"/>
      <c r="G95" s="68"/>
      <c r="I95" s="80" t="str">
        <f>$I$14</f>
        <v>Total Qualified Lending</v>
      </c>
      <c r="J95" s="61">
        <f>J96+J98</f>
        <v>0</v>
      </c>
      <c r="L95" s="67"/>
      <c r="M95" s="68"/>
    </row>
    <row r="96" spans="3:13" x14ac:dyDescent="0.3">
      <c r="C96" s="82" t="str">
        <f>$C$19</f>
        <v>Low-Income Borrowers</v>
      </c>
      <c r="D96" s="59">
        <v>0</v>
      </c>
      <c r="F96" s="147" t="s">
        <v>312</v>
      </c>
      <c r="G96" s="148"/>
      <c r="I96" s="81" t="str">
        <f>$I$15</f>
        <v>Total Qualified Lending (Excluding Deep Impact Lending)</v>
      </c>
      <c r="J96" s="62">
        <f>J97</f>
        <v>0</v>
      </c>
      <c r="L96" s="147" t="s">
        <v>313</v>
      </c>
      <c r="M96" s="148"/>
    </row>
    <row r="97" spans="3:13" x14ac:dyDescent="0.3">
      <c r="C97" s="82" t="str">
        <f>$C$20</f>
        <v>Mortgage Lending to Other Targeted Populations</v>
      </c>
      <c r="D97" s="59">
        <v>0</v>
      </c>
      <c r="F97" s="58" t="str">
        <f>$F$13</f>
        <v>Total Loan Originations</v>
      </c>
      <c r="G97" s="59">
        <v>0</v>
      </c>
      <c r="I97" s="82" t="str">
        <f>$I$16</f>
        <v>Small Businesses or Farms</v>
      </c>
      <c r="J97" s="59">
        <v>0</v>
      </c>
      <c r="L97" s="58" t="str">
        <f>$L$13</f>
        <v>Total Loan Originations</v>
      </c>
      <c r="M97" s="59">
        <v>0</v>
      </c>
    </row>
    <row r="98" spans="3:13" x14ac:dyDescent="0.3">
      <c r="C98" s="60" t="s">
        <v>323</v>
      </c>
      <c r="D98" s="83">
        <f>IFERROR(D91/D90,0)</f>
        <v>0</v>
      </c>
      <c r="F98" s="80" t="str">
        <f>$F$14</f>
        <v>Total Qualified Lending</v>
      </c>
      <c r="G98" s="61">
        <f>G99+G104</f>
        <v>0</v>
      </c>
      <c r="I98" s="81" t="str">
        <f>$I$17</f>
        <v>Total Deep Impact Lending</v>
      </c>
      <c r="J98" s="64">
        <f>J99</f>
        <v>0</v>
      </c>
      <c r="L98" s="80" t="str">
        <f>$L$14</f>
        <v>Total Qualified Lending</v>
      </c>
      <c r="M98" s="61">
        <f>M99+M102</f>
        <v>0</v>
      </c>
    </row>
    <row r="99" spans="3:13" x14ac:dyDescent="0.3">
      <c r="C99" s="67"/>
      <c r="D99" s="68"/>
      <c r="F99" s="81" t="str">
        <f>$F$15</f>
        <v>Total Qualified Lending (Excluding Deep Impact Lending)</v>
      </c>
      <c r="G99" s="62">
        <f>G100+G103</f>
        <v>0</v>
      </c>
      <c r="I99" s="82" t="str">
        <f>$I$18</f>
        <v>Underserved Small Businesses</v>
      </c>
      <c r="J99" s="59">
        <v>0</v>
      </c>
      <c r="L99" s="81" t="str">
        <f>$L$15</f>
        <v>Total Qualified Lending (Excluding Deep Impact Lending)</v>
      </c>
      <c r="M99" s="62">
        <f>SUM(M100:M101)</f>
        <v>0</v>
      </c>
    </row>
    <row r="100" spans="3:13" x14ac:dyDescent="0.3">
      <c r="C100" s="147" t="s">
        <v>314</v>
      </c>
      <c r="D100" s="148"/>
      <c r="F100" s="82" t="str">
        <f>$F$16</f>
        <v>Rural Communities</v>
      </c>
      <c r="G100" s="59">
        <v>0</v>
      </c>
      <c r="I100" s="60" t="str">
        <f>$I$19</f>
        <v>Total Qualified Lending as % of Total Loan Originations</v>
      </c>
      <c r="J100" s="83">
        <f>IFERROR(J95/J94,0)</f>
        <v>0</v>
      </c>
      <c r="L100" s="82" t="str">
        <f>$L$16</f>
        <v>Affordable Housing</v>
      </c>
      <c r="M100" s="59">
        <v>0</v>
      </c>
    </row>
    <row r="101" spans="3:13" x14ac:dyDescent="0.3">
      <c r="C101" s="58" t="s">
        <v>319</v>
      </c>
      <c r="D101" s="59">
        <v>0</v>
      </c>
      <c r="F101" s="82" t="str">
        <f>$F$17</f>
        <v>Urban Low-Income Communities</v>
      </c>
      <c r="G101" s="59">
        <v>0</v>
      </c>
      <c r="I101" s="67"/>
      <c r="J101" s="68"/>
      <c r="L101" s="82" t="str">
        <f>$L$17</f>
        <v>Public Welfare and Community Development Investments1</v>
      </c>
      <c r="M101" s="59">
        <v>0</v>
      </c>
    </row>
    <row r="102" spans="3:13" x14ac:dyDescent="0.3">
      <c r="C102" s="80" t="s">
        <v>320</v>
      </c>
      <c r="D102" s="61">
        <f>D103+D106</f>
        <v>0</v>
      </c>
      <c r="F102" s="82" t="str">
        <f>$F$18</f>
        <v>Underserved Communities</v>
      </c>
      <c r="G102" s="59">
        <v>0</v>
      </c>
      <c r="I102" s="147" t="s">
        <v>316</v>
      </c>
      <c r="J102" s="148"/>
      <c r="L102" s="81" t="str">
        <f>$L$18</f>
        <v>Total Deep Impact Lending</v>
      </c>
      <c r="M102" s="64">
        <f>M103+M104+M105</f>
        <v>0</v>
      </c>
    </row>
    <row r="103" spans="3:13" x14ac:dyDescent="0.3">
      <c r="C103" s="81" t="s">
        <v>327</v>
      </c>
      <c r="D103" s="62">
        <f>D104+D105</f>
        <v>0</v>
      </c>
      <c r="F103" s="82" t="str">
        <f>$F$19</f>
        <v>Minority Communities</v>
      </c>
      <c r="G103" s="59">
        <v>0</v>
      </c>
      <c r="I103" s="58" t="str">
        <f>$I$13</f>
        <v>Total Loan Originations</v>
      </c>
      <c r="J103" s="59">
        <v>0</v>
      </c>
      <c r="L103" s="82" t="str">
        <f>$L$19</f>
        <v>Community Service Facility</v>
      </c>
      <c r="M103" s="59">
        <v>0</v>
      </c>
    </row>
    <row r="104" spans="3:13" x14ac:dyDescent="0.3">
      <c r="C104" s="82" t="str">
        <f>$C$16</f>
        <v>LMI Borrowers</v>
      </c>
      <c r="D104" s="59">
        <v>0</v>
      </c>
      <c r="F104" s="81" t="str">
        <f>$F$20</f>
        <v>Total Deep Impact Lending</v>
      </c>
      <c r="G104" s="64">
        <f>G105+G107</f>
        <v>0</v>
      </c>
      <c r="I104" s="80" t="str">
        <f>$I$14</f>
        <v>Total Qualified Lending</v>
      </c>
      <c r="J104" s="61">
        <f>J105+J107</f>
        <v>0</v>
      </c>
      <c r="L104" s="82" t="str">
        <f>$L$20</f>
        <v>Deeply Affordable Housing</v>
      </c>
      <c r="M104" s="59">
        <v>0</v>
      </c>
    </row>
    <row r="105" spans="3:13" x14ac:dyDescent="0.3">
      <c r="C105" s="82" t="str">
        <f>$C$17</f>
        <v>Other Targeted Population</v>
      </c>
      <c r="D105" s="59">
        <v>0</v>
      </c>
      <c r="F105" s="82" t="str">
        <f>$F$21</f>
        <v>Persistent Povery Counties</v>
      </c>
      <c r="G105" s="59">
        <v>0</v>
      </c>
      <c r="I105" s="81" t="str">
        <f>$I$15</f>
        <v>Total Qualified Lending (Excluding Deep Impact Lending)</v>
      </c>
      <c r="J105" s="62">
        <f>J106</f>
        <v>0</v>
      </c>
      <c r="L105" s="82" t="str">
        <f>$L$21</f>
        <v>Public Welfare and Community Development Investments2</v>
      </c>
      <c r="M105" s="59">
        <v>0</v>
      </c>
    </row>
    <row r="106" spans="3:13" x14ac:dyDescent="0.3">
      <c r="C106" s="81" t="s">
        <v>328</v>
      </c>
      <c r="D106" s="64">
        <f>D107+D108</f>
        <v>0</v>
      </c>
      <c r="F106" s="82" t="str">
        <f>$F$22</f>
        <v>[Indian Country] / 
[Indian Reservations and Native Hawaiian Homelands]</v>
      </c>
      <c r="G106" s="59">
        <v>0</v>
      </c>
      <c r="I106" s="82" t="str">
        <f>$I$16</f>
        <v>Small Businesses or Farms</v>
      </c>
      <c r="J106" s="59">
        <v>0</v>
      </c>
      <c r="L106" s="60" t="str">
        <f>$L$22</f>
        <v>Total Qualified Lending as % of Total Loan Originations</v>
      </c>
      <c r="M106" s="83">
        <f>IFERROR(M98/M97,0)</f>
        <v>0</v>
      </c>
    </row>
    <row r="107" spans="3:13" x14ac:dyDescent="0.3">
      <c r="C107" s="82" t="str">
        <f>$C$19</f>
        <v>Low-Income Borrowers</v>
      </c>
      <c r="D107" s="59">
        <v>0</v>
      </c>
      <c r="F107" s="82" t="str">
        <f>$F$23</f>
        <v>U.S. Territories</v>
      </c>
      <c r="G107" s="59">
        <v>0</v>
      </c>
      <c r="I107" s="81" t="str">
        <f>$I$17</f>
        <v>Total Deep Impact Lending</v>
      </c>
      <c r="J107" s="64">
        <f>J108</f>
        <v>0</v>
      </c>
      <c r="L107" s="67"/>
      <c r="M107" s="68"/>
    </row>
    <row r="108" spans="3:13" x14ac:dyDescent="0.3">
      <c r="C108" s="82" t="str">
        <f>$C$20</f>
        <v>Mortgage Lending to Other Targeted Populations</v>
      </c>
      <c r="D108" s="59">
        <v>0</v>
      </c>
      <c r="F108" s="60" t="str">
        <f>$F$24</f>
        <v>Total Qualified Lending as % of Total Loan Originations</v>
      </c>
      <c r="G108" s="83">
        <f>IFERROR(G98/G97,0)</f>
        <v>0</v>
      </c>
      <c r="I108" s="82" t="str">
        <f>$I$18</f>
        <v>Underserved Small Businesses</v>
      </c>
      <c r="J108" s="59">
        <v>0</v>
      </c>
      <c r="L108" s="147" t="s">
        <v>314</v>
      </c>
      <c r="M108" s="148"/>
    </row>
    <row r="109" spans="3:13" x14ac:dyDescent="0.3">
      <c r="C109" s="60" t="s">
        <v>323</v>
      </c>
      <c r="D109" s="83">
        <f>IFERROR(D102/D101,0)</f>
        <v>0</v>
      </c>
      <c r="F109" s="67"/>
      <c r="G109" s="68"/>
      <c r="I109" s="60" t="str">
        <f>$I$19</f>
        <v>Total Qualified Lending as % of Total Loan Originations</v>
      </c>
      <c r="J109" s="83">
        <f>IFERROR(J104/J103,0)</f>
        <v>0</v>
      </c>
      <c r="L109" s="58" t="str">
        <f>$L$13</f>
        <v>Total Loan Originations</v>
      </c>
      <c r="M109" s="59">
        <v>0</v>
      </c>
    </row>
    <row r="110" spans="3:13" x14ac:dyDescent="0.3">
      <c r="C110" s="67"/>
      <c r="D110" s="68"/>
      <c r="F110" s="147" t="s">
        <v>313</v>
      </c>
      <c r="G110" s="148"/>
      <c r="I110" s="67"/>
      <c r="J110" s="68"/>
      <c r="L110" s="80" t="str">
        <f>$L$14</f>
        <v>Total Qualified Lending</v>
      </c>
      <c r="M110" s="61">
        <f>M111+M114</f>
        <v>0</v>
      </c>
    </row>
    <row r="111" spans="3:13" x14ac:dyDescent="0.3">
      <c r="C111" s="147" t="s">
        <v>315</v>
      </c>
      <c r="D111" s="148"/>
      <c r="F111" s="58" t="str">
        <f>$F$13</f>
        <v>Total Loan Originations</v>
      </c>
      <c r="G111" s="59">
        <v>0</v>
      </c>
      <c r="I111" s="147" t="s">
        <v>317</v>
      </c>
      <c r="J111" s="148"/>
      <c r="L111" s="81" t="str">
        <f>$L$15</f>
        <v>Total Qualified Lending (Excluding Deep Impact Lending)</v>
      </c>
      <c r="M111" s="62">
        <f>SUM(M112:M113)</f>
        <v>0</v>
      </c>
    </row>
    <row r="112" spans="3:13" x14ac:dyDescent="0.3">
      <c r="C112" s="58" t="s">
        <v>319</v>
      </c>
      <c r="D112" s="59">
        <v>0</v>
      </c>
      <c r="F112" s="80" t="str">
        <f>$F$14</f>
        <v>Total Qualified Lending</v>
      </c>
      <c r="G112" s="61">
        <f>G113+G118</f>
        <v>0</v>
      </c>
      <c r="I112" s="58" t="str">
        <f>$I$13</f>
        <v>Total Loan Originations</v>
      </c>
      <c r="J112" s="59">
        <f>SUM(J103,J94,J85,J76,J67,J58,J49,J40,J31,J22,J13)</f>
        <v>0</v>
      </c>
      <c r="L112" s="82" t="str">
        <f>$L$16</f>
        <v>Affordable Housing</v>
      </c>
      <c r="M112" s="59">
        <v>0</v>
      </c>
    </row>
    <row r="113" spans="3:13" x14ac:dyDescent="0.3">
      <c r="C113" s="80" t="s">
        <v>320</v>
      </c>
      <c r="D113" s="61">
        <f>D114+D117</f>
        <v>0</v>
      </c>
      <c r="F113" s="81" t="str">
        <f>$F$15</f>
        <v>Total Qualified Lending (Excluding Deep Impact Lending)</v>
      </c>
      <c r="G113" s="62">
        <f>G114+G117</f>
        <v>0</v>
      </c>
      <c r="I113" s="80" t="str">
        <f>$I$14</f>
        <v>Total Qualified Lending</v>
      </c>
      <c r="J113" s="61">
        <f t="shared" ref="J113:J117" si="0">SUM(J104,J95,J86,J77,J68,J59,J50,J41,J32,J23,J14)</f>
        <v>0</v>
      </c>
      <c r="L113" s="82" t="str">
        <f>$L$17</f>
        <v>Public Welfare and Community Development Investments1</v>
      </c>
      <c r="M113" s="59">
        <v>0</v>
      </c>
    </row>
    <row r="114" spans="3:13" x14ac:dyDescent="0.3">
      <c r="C114" s="81" t="s">
        <v>327</v>
      </c>
      <c r="D114" s="62">
        <f>D115+D116</f>
        <v>0</v>
      </c>
      <c r="F114" s="82" t="str">
        <f>$F$16</f>
        <v>Rural Communities</v>
      </c>
      <c r="G114" s="59">
        <v>0</v>
      </c>
      <c r="I114" s="81" t="str">
        <f>$I$15</f>
        <v>Total Qualified Lending (Excluding Deep Impact Lending)</v>
      </c>
      <c r="J114" s="62">
        <f t="shared" si="0"/>
        <v>0</v>
      </c>
      <c r="L114" s="81" t="str">
        <f>$L$18</f>
        <v>Total Deep Impact Lending</v>
      </c>
      <c r="M114" s="64">
        <f>M115+M116+M117</f>
        <v>0</v>
      </c>
    </row>
    <row r="115" spans="3:13" x14ac:dyDescent="0.3">
      <c r="C115" s="82" t="str">
        <f>$C$16</f>
        <v>LMI Borrowers</v>
      </c>
      <c r="D115" s="59">
        <v>0</v>
      </c>
      <c r="F115" s="82" t="str">
        <f>$F$17</f>
        <v>Urban Low-Income Communities</v>
      </c>
      <c r="G115" s="59">
        <v>0</v>
      </c>
      <c r="I115" s="82" t="str">
        <f>$I$16</f>
        <v>Small Businesses or Farms</v>
      </c>
      <c r="J115" s="59">
        <f t="shared" si="0"/>
        <v>0</v>
      </c>
      <c r="L115" s="82" t="str">
        <f>$L$19</f>
        <v>Community Service Facility</v>
      </c>
      <c r="M115" s="59">
        <v>0</v>
      </c>
    </row>
    <row r="116" spans="3:13" x14ac:dyDescent="0.3">
      <c r="C116" s="82" t="str">
        <f>$C$17</f>
        <v>Other Targeted Population</v>
      </c>
      <c r="D116" s="59">
        <v>0</v>
      </c>
      <c r="F116" s="82" t="str">
        <f>$F$18</f>
        <v>Underserved Communities</v>
      </c>
      <c r="G116" s="59">
        <v>0</v>
      </c>
      <c r="I116" s="81" t="str">
        <f>$I$17</f>
        <v>Total Deep Impact Lending</v>
      </c>
      <c r="J116" s="64">
        <f t="shared" si="0"/>
        <v>0</v>
      </c>
      <c r="L116" s="82" t="str">
        <f>$L$20</f>
        <v>Deeply Affordable Housing</v>
      </c>
      <c r="M116" s="59">
        <v>0</v>
      </c>
    </row>
    <row r="117" spans="3:13" x14ac:dyDescent="0.3">
      <c r="C117" s="81" t="s">
        <v>328</v>
      </c>
      <c r="D117" s="64">
        <f>D118+D119</f>
        <v>0</v>
      </c>
      <c r="F117" s="82" t="str">
        <f>$F$19</f>
        <v>Minority Communities</v>
      </c>
      <c r="G117" s="59">
        <v>0</v>
      </c>
      <c r="I117" s="82" t="str">
        <f>$I$18</f>
        <v>Underserved Small Businesses</v>
      </c>
      <c r="J117" s="59">
        <f t="shared" si="0"/>
        <v>0</v>
      </c>
      <c r="L117" s="82" t="str">
        <f>$L$21</f>
        <v>Public Welfare and Community Development Investments2</v>
      </c>
      <c r="M117" s="59">
        <v>0</v>
      </c>
    </row>
    <row r="118" spans="3:13" ht="15" thickBot="1" x14ac:dyDescent="0.35">
      <c r="C118" s="82" t="str">
        <f>$C$19</f>
        <v>Low-Income Borrowers</v>
      </c>
      <c r="D118" s="59">
        <v>0</v>
      </c>
      <c r="F118" s="81" t="str">
        <f>$F$20</f>
        <v>Total Deep Impact Lending</v>
      </c>
      <c r="G118" s="64">
        <f>G119+G121</f>
        <v>0</v>
      </c>
      <c r="I118" s="69" t="str">
        <f>$I$19</f>
        <v>Total Qualified Lending as % of Total Loan Originations</v>
      </c>
      <c r="J118" s="84">
        <f>IFERROR(J113/J112,0)</f>
        <v>0</v>
      </c>
      <c r="L118" s="60" t="str">
        <f>$L$22</f>
        <v>Total Qualified Lending as % of Total Loan Originations</v>
      </c>
      <c r="M118" s="83">
        <f>IFERROR(M110/M109,0)</f>
        <v>0</v>
      </c>
    </row>
    <row r="119" spans="3:13" x14ac:dyDescent="0.3">
      <c r="C119" s="82" t="str">
        <f>$C$20</f>
        <v>Mortgage Lending to Other Targeted Populations</v>
      </c>
      <c r="D119" s="59">
        <v>0</v>
      </c>
      <c r="F119" s="82" t="str">
        <f>$F$21</f>
        <v>Persistent Povery Counties</v>
      </c>
      <c r="G119" s="59">
        <v>0</v>
      </c>
      <c r="L119" s="67"/>
      <c r="M119" s="68"/>
    </row>
    <row r="120" spans="3:13" x14ac:dyDescent="0.3">
      <c r="C120" s="60" t="s">
        <v>323</v>
      </c>
      <c r="D120" s="83">
        <f>IFERROR(D113/D112,0)</f>
        <v>0</v>
      </c>
      <c r="F120" s="82" t="str">
        <f>$F$22</f>
        <v>[Indian Country] / 
[Indian Reservations and Native Hawaiian Homelands]</v>
      </c>
      <c r="G120" s="59">
        <v>0</v>
      </c>
      <c r="L120" s="147" t="s">
        <v>315</v>
      </c>
      <c r="M120" s="148"/>
    </row>
    <row r="121" spans="3:13" x14ac:dyDescent="0.3">
      <c r="C121" s="67"/>
      <c r="D121" s="68"/>
      <c r="F121" s="82" t="str">
        <f>$F$23</f>
        <v>U.S. Territories</v>
      </c>
      <c r="G121" s="59">
        <v>0</v>
      </c>
      <c r="L121" s="58" t="str">
        <f>$L$13</f>
        <v>Total Loan Originations</v>
      </c>
      <c r="M121" s="59">
        <v>0</v>
      </c>
    </row>
    <row r="122" spans="3:13" x14ac:dyDescent="0.3">
      <c r="C122" s="147" t="s">
        <v>316</v>
      </c>
      <c r="D122" s="148"/>
      <c r="F122" s="60" t="str">
        <f>$F$24</f>
        <v>Total Qualified Lending as % of Total Loan Originations</v>
      </c>
      <c r="G122" s="83">
        <f>IFERROR(G112/G111,0)</f>
        <v>0</v>
      </c>
      <c r="L122" s="80" t="str">
        <f>$L$14</f>
        <v>Total Qualified Lending</v>
      </c>
      <c r="M122" s="61">
        <f>M123+M126</f>
        <v>0</v>
      </c>
    </row>
    <row r="123" spans="3:13" x14ac:dyDescent="0.3">
      <c r="C123" s="58" t="s">
        <v>319</v>
      </c>
      <c r="D123" s="59">
        <v>0</v>
      </c>
      <c r="F123" s="67"/>
      <c r="G123" s="68"/>
      <c r="L123" s="81" t="str">
        <f>$L$15</f>
        <v>Total Qualified Lending (Excluding Deep Impact Lending)</v>
      </c>
      <c r="M123" s="62">
        <f>SUM(M124:M125)</f>
        <v>0</v>
      </c>
    </row>
    <row r="124" spans="3:13" x14ac:dyDescent="0.3">
      <c r="C124" s="80" t="s">
        <v>320</v>
      </c>
      <c r="D124" s="61">
        <f>D125+D128</f>
        <v>0</v>
      </c>
      <c r="F124" s="147" t="s">
        <v>314</v>
      </c>
      <c r="G124" s="148"/>
      <c r="L124" s="82" t="str">
        <f>$L$16</f>
        <v>Affordable Housing</v>
      </c>
      <c r="M124" s="59">
        <v>0</v>
      </c>
    </row>
    <row r="125" spans="3:13" x14ac:dyDescent="0.3">
      <c r="C125" s="81" t="s">
        <v>327</v>
      </c>
      <c r="D125" s="62">
        <f>D126+D127</f>
        <v>0</v>
      </c>
      <c r="F125" s="58" t="str">
        <f>$F$13</f>
        <v>Total Loan Originations</v>
      </c>
      <c r="G125" s="59">
        <v>0</v>
      </c>
      <c r="L125" s="82" t="str">
        <f>$L$17</f>
        <v>Public Welfare and Community Development Investments1</v>
      </c>
      <c r="M125" s="59">
        <v>0</v>
      </c>
    </row>
    <row r="126" spans="3:13" x14ac:dyDescent="0.3">
      <c r="C126" s="82" t="str">
        <f>$C$16</f>
        <v>LMI Borrowers</v>
      </c>
      <c r="D126" s="59">
        <v>0</v>
      </c>
      <c r="F126" s="80" t="str">
        <f>$F$14</f>
        <v>Total Qualified Lending</v>
      </c>
      <c r="G126" s="61">
        <f>G127+G132</f>
        <v>0</v>
      </c>
      <c r="L126" s="81" t="str">
        <f>$L$18</f>
        <v>Total Deep Impact Lending</v>
      </c>
      <c r="M126" s="64">
        <f>M127+M128+M129</f>
        <v>0</v>
      </c>
    </row>
    <row r="127" spans="3:13" x14ac:dyDescent="0.3">
      <c r="C127" s="82" t="str">
        <f>$C$17</f>
        <v>Other Targeted Population</v>
      </c>
      <c r="D127" s="59">
        <v>0</v>
      </c>
      <c r="F127" s="81" t="str">
        <f>$F$15</f>
        <v>Total Qualified Lending (Excluding Deep Impact Lending)</v>
      </c>
      <c r="G127" s="62">
        <f>G128+G131</f>
        <v>0</v>
      </c>
      <c r="L127" s="82" t="str">
        <f>$L$19</f>
        <v>Community Service Facility</v>
      </c>
      <c r="M127" s="59">
        <v>0</v>
      </c>
    </row>
    <row r="128" spans="3:13" x14ac:dyDescent="0.3">
      <c r="C128" s="81" t="s">
        <v>328</v>
      </c>
      <c r="D128" s="64">
        <f>D129+D130</f>
        <v>0</v>
      </c>
      <c r="F128" s="82" t="str">
        <f>$F$16</f>
        <v>Rural Communities</v>
      </c>
      <c r="G128" s="59">
        <v>0</v>
      </c>
      <c r="L128" s="82" t="str">
        <f>$L$20</f>
        <v>Deeply Affordable Housing</v>
      </c>
      <c r="M128" s="59">
        <v>0</v>
      </c>
    </row>
    <row r="129" spans="3:13" x14ac:dyDescent="0.3">
      <c r="C129" s="87" t="str">
        <f>$C$19</f>
        <v>Low-Income Borrowers</v>
      </c>
      <c r="D129" s="88">
        <v>0</v>
      </c>
      <c r="F129" s="82" t="str">
        <f>$F$17</f>
        <v>Urban Low-Income Communities</v>
      </c>
      <c r="G129" s="59">
        <v>0</v>
      </c>
      <c r="L129" s="82" t="str">
        <f>$L$21</f>
        <v>Public Welfare and Community Development Investments2</v>
      </c>
      <c r="M129" s="59">
        <v>0</v>
      </c>
    </row>
    <row r="130" spans="3:13" x14ac:dyDescent="0.3">
      <c r="C130" s="87" t="str">
        <f>$C$20</f>
        <v>Mortgage Lending to Other Targeted Populations</v>
      </c>
      <c r="D130" s="88">
        <v>0</v>
      </c>
      <c r="F130" s="82" t="str">
        <f>$F$18</f>
        <v>Underserved Communities</v>
      </c>
      <c r="G130" s="59">
        <v>0</v>
      </c>
      <c r="L130" s="60" t="str">
        <f>$L$22</f>
        <v>Total Qualified Lending as % of Total Loan Originations</v>
      </c>
      <c r="M130" s="83">
        <f>IFERROR(M122/M121,0)</f>
        <v>0</v>
      </c>
    </row>
    <row r="131" spans="3:13" x14ac:dyDescent="0.3">
      <c r="C131" s="60" t="s">
        <v>323</v>
      </c>
      <c r="D131" s="83">
        <f>IFERROR(D124/D123,0)</f>
        <v>0</v>
      </c>
      <c r="F131" s="82" t="str">
        <f>$F$19</f>
        <v>Minority Communities</v>
      </c>
      <c r="G131" s="59">
        <v>0</v>
      </c>
      <c r="L131" s="67"/>
      <c r="M131" s="68"/>
    </row>
    <row r="132" spans="3:13" x14ac:dyDescent="0.3">
      <c r="C132" s="67"/>
      <c r="D132" s="68"/>
      <c r="F132" s="81" t="str">
        <f>$F$20</f>
        <v>Total Deep Impact Lending</v>
      </c>
      <c r="G132" s="64">
        <f>G133+G135</f>
        <v>0</v>
      </c>
      <c r="L132" s="147" t="s">
        <v>316</v>
      </c>
      <c r="M132" s="148"/>
    </row>
    <row r="133" spans="3:13" x14ac:dyDescent="0.3">
      <c r="C133" s="147" t="s">
        <v>317</v>
      </c>
      <c r="D133" s="148"/>
      <c r="F133" s="82" t="str">
        <f>$F$21</f>
        <v>Persistent Povery Counties</v>
      </c>
      <c r="G133" s="59">
        <v>0</v>
      </c>
      <c r="L133" s="58" t="str">
        <f>$L$13</f>
        <v>Total Loan Originations</v>
      </c>
      <c r="M133" s="59">
        <v>0</v>
      </c>
    </row>
    <row r="134" spans="3:13" x14ac:dyDescent="0.3">
      <c r="C134" s="60" t="s">
        <v>319</v>
      </c>
      <c r="D134" s="61">
        <f>SUM(D123,D112,D101,D90,D79,D68,D57,D46,D35,D24,D13)</f>
        <v>0</v>
      </c>
      <c r="F134" s="82" t="str">
        <f>$F$22</f>
        <v>[Indian Country] / 
[Indian Reservations and Native Hawaiian Homelands]</v>
      </c>
      <c r="G134" s="59">
        <v>0</v>
      </c>
      <c r="L134" s="80" t="str">
        <f>$L$14</f>
        <v>Total Qualified Lending</v>
      </c>
      <c r="M134" s="61">
        <f>M135+M138</f>
        <v>0</v>
      </c>
    </row>
    <row r="135" spans="3:13" x14ac:dyDescent="0.3">
      <c r="C135" s="80" t="s">
        <v>320</v>
      </c>
      <c r="D135" s="61">
        <f>D136+D139</f>
        <v>0</v>
      </c>
      <c r="F135" s="82" t="str">
        <f>$F$23</f>
        <v>U.S. Territories</v>
      </c>
      <c r="G135" s="59">
        <v>0</v>
      </c>
      <c r="L135" s="81" t="str">
        <f>$L$15</f>
        <v>Total Qualified Lending (Excluding Deep Impact Lending)</v>
      </c>
      <c r="M135" s="62">
        <f>SUM(M136:M137)</f>
        <v>0</v>
      </c>
    </row>
    <row r="136" spans="3:13" x14ac:dyDescent="0.3">
      <c r="C136" s="81" t="s">
        <v>327</v>
      </c>
      <c r="D136" s="62">
        <f>D137+D138</f>
        <v>0</v>
      </c>
      <c r="F136" s="60" t="str">
        <f>$F$24</f>
        <v>Total Qualified Lending as % of Total Loan Originations</v>
      </c>
      <c r="G136" s="83">
        <f>IFERROR(G126/G125,0)</f>
        <v>0</v>
      </c>
      <c r="L136" s="82" t="str">
        <f>$L$16</f>
        <v>Affordable Housing</v>
      </c>
      <c r="M136" s="59">
        <v>0</v>
      </c>
    </row>
    <row r="137" spans="3:13" x14ac:dyDescent="0.3">
      <c r="C137" s="85" t="str">
        <f>$C$16</f>
        <v>LMI Borrowers</v>
      </c>
      <c r="D137" s="86">
        <f>SUM(D126,D115,D104,D93,D82,D71,D60,D49,D38,D27,D16)</f>
        <v>0</v>
      </c>
      <c r="F137" s="67"/>
      <c r="G137" s="68"/>
      <c r="L137" s="82" t="str">
        <f>$L$17</f>
        <v>Public Welfare and Community Development Investments1</v>
      </c>
      <c r="M137" s="59">
        <v>0</v>
      </c>
    </row>
    <row r="138" spans="3:13" x14ac:dyDescent="0.3">
      <c r="C138" s="85" t="str">
        <f>$C$17</f>
        <v>Other Targeted Population</v>
      </c>
      <c r="D138" s="86">
        <f>SUM(D127,D116,D105,D94,D83,D72,D61,D50,D39,D28,D17)</f>
        <v>0</v>
      </c>
      <c r="F138" s="147" t="s">
        <v>315</v>
      </c>
      <c r="G138" s="148"/>
      <c r="L138" s="81" t="str">
        <f>$L$18</f>
        <v>Total Deep Impact Lending</v>
      </c>
      <c r="M138" s="64">
        <f>M139+M140+M141</f>
        <v>0</v>
      </c>
    </row>
    <row r="139" spans="3:13" x14ac:dyDescent="0.3">
      <c r="C139" s="81" t="s">
        <v>328</v>
      </c>
      <c r="D139" s="64">
        <f>D140+D141</f>
        <v>0</v>
      </c>
      <c r="F139" s="58" t="str">
        <f>$F$13</f>
        <v>Total Loan Originations</v>
      </c>
      <c r="G139" s="59">
        <v>0</v>
      </c>
      <c r="L139" s="82" t="str">
        <f>$L$19</f>
        <v>Community Service Facility</v>
      </c>
      <c r="M139" s="59">
        <v>0</v>
      </c>
    </row>
    <row r="140" spans="3:13" x14ac:dyDescent="0.3">
      <c r="C140" s="85" t="str">
        <f>$C$19</f>
        <v>Low-Income Borrowers</v>
      </c>
      <c r="D140" s="86">
        <f t="shared" ref="D140:D141" si="1">SUM(D129,D118,D107,D96,D85,D74,D63,D52,D41,D30,D19)</f>
        <v>0</v>
      </c>
      <c r="F140" s="80" t="str">
        <f>$F$14</f>
        <v>Total Qualified Lending</v>
      </c>
      <c r="G140" s="61">
        <f>G141+G146</f>
        <v>0</v>
      </c>
      <c r="L140" s="82" t="str">
        <f>$L$20</f>
        <v>Deeply Affordable Housing</v>
      </c>
      <c r="M140" s="59">
        <v>0</v>
      </c>
    </row>
    <row r="141" spans="3:13" x14ac:dyDescent="0.3">
      <c r="C141" s="85" t="str">
        <f>$C$20</f>
        <v>Mortgage Lending to Other Targeted Populations</v>
      </c>
      <c r="D141" s="86">
        <f t="shared" si="1"/>
        <v>0</v>
      </c>
      <c r="F141" s="81" t="str">
        <f>$F$15</f>
        <v>Total Qualified Lending (Excluding Deep Impact Lending)</v>
      </c>
      <c r="G141" s="62">
        <f>G142+G145</f>
        <v>0</v>
      </c>
      <c r="L141" s="82" t="str">
        <f>$L$21</f>
        <v>Public Welfare and Community Development Investments2</v>
      </c>
      <c r="M141" s="59">
        <v>0</v>
      </c>
    </row>
    <row r="142" spans="3:13" ht="15" thickBot="1" x14ac:dyDescent="0.35">
      <c r="C142" s="69" t="s">
        <v>323</v>
      </c>
      <c r="D142" s="84">
        <f>IFERROR(D135/D134,0)</f>
        <v>0</v>
      </c>
      <c r="F142" s="82" t="str">
        <f>$F$16</f>
        <v>Rural Communities</v>
      </c>
      <c r="G142" s="59">
        <v>0</v>
      </c>
      <c r="L142" s="60" t="str">
        <f>$L$22</f>
        <v>Total Qualified Lending as % of Total Loan Originations</v>
      </c>
      <c r="M142" s="83">
        <f>IFERROR(M134/M133,0)</f>
        <v>0</v>
      </c>
    </row>
    <row r="143" spans="3:13" x14ac:dyDescent="0.3">
      <c r="F143" s="82" t="str">
        <f>$F$17</f>
        <v>Urban Low-Income Communities</v>
      </c>
      <c r="G143" s="59">
        <v>0</v>
      </c>
      <c r="L143" s="67"/>
      <c r="M143" s="68"/>
    </row>
    <row r="144" spans="3:13" x14ac:dyDescent="0.3">
      <c r="F144" s="82" t="str">
        <f>$F$18</f>
        <v>Underserved Communities</v>
      </c>
      <c r="G144" s="59">
        <v>0</v>
      </c>
      <c r="L144" s="147" t="s">
        <v>317</v>
      </c>
      <c r="M144" s="148"/>
    </row>
    <row r="145" spans="6:13" x14ac:dyDescent="0.3">
      <c r="F145" s="82" t="str">
        <f>$F$19</f>
        <v>Minority Communities</v>
      </c>
      <c r="G145" s="59">
        <v>0</v>
      </c>
      <c r="L145" s="58" t="str">
        <f>$L$13</f>
        <v>Total Loan Originations</v>
      </c>
      <c r="M145" s="59">
        <f>SUM(M133,M121,M109,M97,M85,M73,M61,M49,M37,M25,M13)</f>
        <v>0</v>
      </c>
    </row>
    <row r="146" spans="6:13" x14ac:dyDescent="0.3">
      <c r="F146" s="81" t="str">
        <f>$F$20</f>
        <v>Total Deep Impact Lending</v>
      </c>
      <c r="G146" s="64">
        <f>G147+G149</f>
        <v>0</v>
      </c>
      <c r="L146" s="80" t="str">
        <f>$L$14</f>
        <v>Total Qualified Lending</v>
      </c>
      <c r="M146" s="61">
        <f t="shared" ref="M146:M153" si="2">SUM(M134,M122,M110,M98,M86,M74,M62,M50,M38,M26,M14)</f>
        <v>0</v>
      </c>
    </row>
    <row r="147" spans="6:13" x14ac:dyDescent="0.3">
      <c r="F147" s="82" t="str">
        <f>$F$21</f>
        <v>Persistent Povery Counties</v>
      </c>
      <c r="G147" s="59">
        <v>0</v>
      </c>
      <c r="L147" s="81" t="str">
        <f>$L$15</f>
        <v>Total Qualified Lending (Excluding Deep Impact Lending)</v>
      </c>
      <c r="M147" s="62">
        <f t="shared" si="2"/>
        <v>0</v>
      </c>
    </row>
    <row r="148" spans="6:13" x14ac:dyDescent="0.3">
      <c r="F148" s="82" t="str">
        <f>$F$22</f>
        <v>[Indian Country] / 
[Indian Reservations and Native Hawaiian Homelands]</v>
      </c>
      <c r="G148" s="59">
        <v>0</v>
      </c>
      <c r="L148" s="82" t="str">
        <f>$L$16</f>
        <v>Affordable Housing</v>
      </c>
      <c r="M148" s="59">
        <f t="shared" si="2"/>
        <v>0</v>
      </c>
    </row>
    <row r="149" spans="6:13" x14ac:dyDescent="0.3">
      <c r="F149" s="82" t="str">
        <f>$F$23</f>
        <v>U.S. Territories</v>
      </c>
      <c r="G149" s="59">
        <v>0</v>
      </c>
      <c r="L149" s="82" t="str">
        <f>$L$17</f>
        <v>Public Welfare and Community Development Investments1</v>
      </c>
      <c r="M149" s="59">
        <f t="shared" si="2"/>
        <v>0</v>
      </c>
    </row>
    <row r="150" spans="6:13" x14ac:dyDescent="0.3">
      <c r="F150" s="60" t="str">
        <f>$F$24</f>
        <v>Total Qualified Lending as % of Total Loan Originations</v>
      </c>
      <c r="G150" s="83">
        <f>IFERROR(G140/G139,0)</f>
        <v>0</v>
      </c>
      <c r="L150" s="81" t="str">
        <f>$L$18</f>
        <v>Total Deep Impact Lending</v>
      </c>
      <c r="M150" s="64">
        <f t="shared" si="2"/>
        <v>0</v>
      </c>
    </row>
    <row r="151" spans="6:13" x14ac:dyDescent="0.3">
      <c r="F151" s="67"/>
      <c r="G151" s="68"/>
      <c r="L151" s="82" t="str">
        <f>$L$19</f>
        <v>Community Service Facility</v>
      </c>
      <c r="M151" s="59">
        <f t="shared" si="2"/>
        <v>0</v>
      </c>
    </row>
    <row r="152" spans="6:13" x14ac:dyDescent="0.3">
      <c r="F152" s="147" t="s">
        <v>316</v>
      </c>
      <c r="G152" s="148"/>
      <c r="L152" s="82" t="str">
        <f>$L$20</f>
        <v>Deeply Affordable Housing</v>
      </c>
      <c r="M152" s="59">
        <f t="shared" si="2"/>
        <v>0</v>
      </c>
    </row>
    <row r="153" spans="6:13" x14ac:dyDescent="0.3">
      <c r="F153" s="58" t="str">
        <f>$F$13</f>
        <v>Total Loan Originations</v>
      </c>
      <c r="G153" s="59">
        <v>0</v>
      </c>
      <c r="L153" s="82" t="str">
        <f>$L$21</f>
        <v>Public Welfare and Community Development Investments2</v>
      </c>
      <c r="M153" s="59">
        <f t="shared" si="2"/>
        <v>0</v>
      </c>
    </row>
    <row r="154" spans="6:13" ht="15" thickBot="1" x14ac:dyDescent="0.35">
      <c r="F154" s="80" t="str">
        <f>$F$14</f>
        <v>Total Qualified Lending</v>
      </c>
      <c r="G154" s="61">
        <f>G155+G160</f>
        <v>0</v>
      </c>
      <c r="L154" s="69" t="str">
        <f>$L$22</f>
        <v>Total Qualified Lending as % of Total Loan Originations</v>
      </c>
      <c r="M154" s="84">
        <f>IFERROR(M146/M145,0)</f>
        <v>0</v>
      </c>
    </row>
    <row r="155" spans="6:13" x14ac:dyDescent="0.3">
      <c r="F155" s="81" t="str">
        <f>$F$15</f>
        <v>Total Qualified Lending (Excluding Deep Impact Lending)</v>
      </c>
      <c r="G155" s="62">
        <f>G156+G159</f>
        <v>0</v>
      </c>
    </row>
    <row r="156" spans="6:13" x14ac:dyDescent="0.3">
      <c r="F156" s="82" t="str">
        <f>$F$16</f>
        <v>Rural Communities</v>
      </c>
      <c r="G156" s="59">
        <v>0</v>
      </c>
    </row>
    <row r="157" spans="6:13" x14ac:dyDescent="0.3">
      <c r="F157" s="82" t="str">
        <f>$F$17</f>
        <v>Urban Low-Income Communities</v>
      </c>
      <c r="G157" s="59">
        <v>0</v>
      </c>
    </row>
    <row r="158" spans="6:13" x14ac:dyDescent="0.3">
      <c r="F158" s="82" t="str">
        <f>$F$18</f>
        <v>Underserved Communities</v>
      </c>
      <c r="G158" s="59">
        <v>0</v>
      </c>
    </row>
    <row r="159" spans="6:13" x14ac:dyDescent="0.3">
      <c r="F159" s="82" t="str">
        <f>$F$19</f>
        <v>Minority Communities</v>
      </c>
      <c r="G159" s="59">
        <v>0</v>
      </c>
    </row>
    <row r="160" spans="6:13" x14ac:dyDescent="0.3">
      <c r="F160" s="81" t="str">
        <f>$F$20</f>
        <v>Total Deep Impact Lending</v>
      </c>
      <c r="G160" s="64">
        <f>G161+G163</f>
        <v>0</v>
      </c>
    </row>
    <row r="161" spans="6:7" x14ac:dyDescent="0.3">
      <c r="F161" s="82" t="str">
        <f>$F$21</f>
        <v>Persistent Povery Counties</v>
      </c>
      <c r="G161" s="59">
        <v>0</v>
      </c>
    </row>
    <row r="162" spans="6:7" x14ac:dyDescent="0.3">
      <c r="F162" s="82" t="str">
        <f>$F$22</f>
        <v>[Indian Country] / 
[Indian Reservations and Native Hawaiian Homelands]</v>
      </c>
      <c r="G162" s="59">
        <v>0</v>
      </c>
    </row>
    <row r="163" spans="6:7" x14ac:dyDescent="0.3">
      <c r="F163" s="82" t="str">
        <f>$F$23</f>
        <v>U.S. Territories</v>
      </c>
      <c r="G163" s="59">
        <v>0</v>
      </c>
    </row>
    <row r="164" spans="6:7" x14ac:dyDescent="0.3">
      <c r="F164" s="60" t="str">
        <f>$F$24</f>
        <v>Total Qualified Lending as % of Total Loan Originations</v>
      </c>
      <c r="G164" s="83">
        <f>IFERROR(G154/G153,0)</f>
        <v>0</v>
      </c>
    </row>
    <row r="165" spans="6:7" x14ac:dyDescent="0.3">
      <c r="F165" s="67"/>
      <c r="G165" s="68"/>
    </row>
    <row r="166" spans="6:7" x14ac:dyDescent="0.3">
      <c r="F166" s="147" t="s">
        <v>317</v>
      </c>
      <c r="G166" s="148"/>
    </row>
    <row r="167" spans="6:7" x14ac:dyDescent="0.3">
      <c r="F167" s="58" t="str">
        <f>$F$13</f>
        <v>Total Loan Originations</v>
      </c>
      <c r="G167" s="59">
        <f>SUM(G153,G139,G125,G111,G97,G83,G69,G55,G41,G27,G13)</f>
        <v>0</v>
      </c>
    </row>
    <row r="168" spans="6:7" x14ac:dyDescent="0.3">
      <c r="F168" s="80" t="str">
        <f>$F$14</f>
        <v>Total Qualified Lending</v>
      </c>
      <c r="G168" s="61">
        <f t="shared" ref="G168:G177" si="3">SUM(G154,G140,G126,G112,G98,G84,G70,G56,G42,G28,G14)</f>
        <v>0</v>
      </c>
    </row>
    <row r="169" spans="6:7" x14ac:dyDescent="0.3">
      <c r="F169" s="81" t="str">
        <f>$F$15</f>
        <v>Total Qualified Lending (Excluding Deep Impact Lending)</v>
      </c>
      <c r="G169" s="62">
        <f t="shared" si="3"/>
        <v>0</v>
      </c>
    </row>
    <row r="170" spans="6:7" x14ac:dyDescent="0.3">
      <c r="F170" s="85" t="str">
        <f>$F$16</f>
        <v>Rural Communities</v>
      </c>
      <c r="G170" s="86">
        <f t="shared" si="3"/>
        <v>0</v>
      </c>
    </row>
    <row r="171" spans="6:7" x14ac:dyDescent="0.3">
      <c r="F171" s="85" t="str">
        <f>$F$17</f>
        <v>Urban Low-Income Communities</v>
      </c>
      <c r="G171" s="86">
        <f t="shared" si="3"/>
        <v>0</v>
      </c>
    </row>
    <row r="172" spans="6:7" x14ac:dyDescent="0.3">
      <c r="F172" s="85" t="str">
        <f>$F$18</f>
        <v>Underserved Communities</v>
      </c>
      <c r="G172" s="86">
        <f t="shared" si="3"/>
        <v>0</v>
      </c>
    </row>
    <row r="173" spans="6:7" x14ac:dyDescent="0.3">
      <c r="F173" s="85" t="str">
        <f>$F$19</f>
        <v>Minority Communities</v>
      </c>
      <c r="G173" s="86">
        <f t="shared" si="3"/>
        <v>0</v>
      </c>
    </row>
    <row r="174" spans="6:7" x14ac:dyDescent="0.3">
      <c r="F174" s="81" t="str">
        <f>$F$20</f>
        <v>Total Deep Impact Lending</v>
      </c>
      <c r="G174" s="64">
        <f t="shared" si="3"/>
        <v>0</v>
      </c>
    </row>
    <row r="175" spans="6:7" x14ac:dyDescent="0.3">
      <c r="F175" s="85" t="str">
        <f>$F$21</f>
        <v>Persistent Povery Counties</v>
      </c>
      <c r="G175" s="86">
        <f t="shared" si="3"/>
        <v>0</v>
      </c>
    </row>
    <row r="176" spans="6:7" x14ac:dyDescent="0.3">
      <c r="F176" s="85" t="str">
        <f>$F$22</f>
        <v>[Indian Country] / 
[Indian Reservations and Native Hawaiian Homelands]</v>
      </c>
      <c r="G176" s="86">
        <f t="shared" si="3"/>
        <v>0</v>
      </c>
    </row>
    <row r="177" spans="6:7" x14ac:dyDescent="0.3">
      <c r="F177" s="85" t="str">
        <f>$F$23</f>
        <v>U.S. Territories</v>
      </c>
      <c r="G177" s="86">
        <f t="shared" si="3"/>
        <v>0</v>
      </c>
    </row>
    <row r="178" spans="6:7" ht="15" thickBot="1" x14ac:dyDescent="0.35">
      <c r="F178" s="69" t="str">
        <f>$F$24</f>
        <v>Total Qualified Lending as % of Total Loan Originations</v>
      </c>
      <c r="G178" s="84">
        <f>IFERROR(G168/G167,0)</f>
        <v>0</v>
      </c>
    </row>
  </sheetData>
  <mergeCells count="59">
    <mergeCell ref="C100:D100"/>
    <mergeCell ref="C78:D78"/>
    <mergeCell ref="C7:D7"/>
    <mergeCell ref="C12:D12"/>
    <mergeCell ref="C1:D1"/>
    <mergeCell ref="C2:D2"/>
    <mergeCell ref="C3:D3"/>
    <mergeCell ref="C4:D4"/>
    <mergeCell ref="C5:D5"/>
    <mergeCell ref="C6:D6"/>
    <mergeCell ref="C111:D111"/>
    <mergeCell ref="C122:D122"/>
    <mergeCell ref="C133:D133"/>
    <mergeCell ref="C10:D11"/>
    <mergeCell ref="F10:G11"/>
    <mergeCell ref="F12:G12"/>
    <mergeCell ref="F26:G26"/>
    <mergeCell ref="F40:G40"/>
    <mergeCell ref="F54:G54"/>
    <mergeCell ref="F68:G68"/>
    <mergeCell ref="C89:D89"/>
    <mergeCell ref="C23:D23"/>
    <mergeCell ref="C34:D34"/>
    <mergeCell ref="C45:D45"/>
    <mergeCell ref="C56:D56"/>
    <mergeCell ref="C67:D67"/>
    <mergeCell ref="F166:G166"/>
    <mergeCell ref="I10:J11"/>
    <mergeCell ref="I12:J12"/>
    <mergeCell ref="I21:J21"/>
    <mergeCell ref="I30:J30"/>
    <mergeCell ref="I39:J39"/>
    <mergeCell ref="I48:J48"/>
    <mergeCell ref="I57:J57"/>
    <mergeCell ref="I66:J66"/>
    <mergeCell ref="F82:G82"/>
    <mergeCell ref="F96:G96"/>
    <mergeCell ref="F110:G110"/>
    <mergeCell ref="F124:G124"/>
    <mergeCell ref="F138:G138"/>
    <mergeCell ref="F152:G152"/>
    <mergeCell ref="I75:J75"/>
    <mergeCell ref="L10:M11"/>
    <mergeCell ref="L12:M12"/>
    <mergeCell ref="L24:M24"/>
    <mergeCell ref="L36:M36"/>
    <mergeCell ref="L48:M48"/>
    <mergeCell ref="I84:J84"/>
    <mergeCell ref="I93:J93"/>
    <mergeCell ref="I102:J102"/>
    <mergeCell ref="I111:J111"/>
    <mergeCell ref="L132:M132"/>
    <mergeCell ref="L144:M144"/>
    <mergeCell ref="L60:M60"/>
    <mergeCell ref="L72:M72"/>
    <mergeCell ref="L84:M84"/>
    <mergeCell ref="L96:M96"/>
    <mergeCell ref="L108:M108"/>
    <mergeCell ref="L120:M12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7FD8D1772C294FB2D9B63D31A5CA22" ma:contentTypeVersion="2" ma:contentTypeDescription="Create a new document." ma:contentTypeScope="" ma:versionID="8b5c0b0a41ee919be6af5b5793ac7540">
  <xsd:schema xmlns:xsd="http://www.w3.org/2001/XMLSchema" xmlns:xs="http://www.w3.org/2001/XMLSchema" xmlns:p="http://schemas.microsoft.com/office/2006/metadata/properties" xmlns:ns2="52222ef0-b167-44f5-92f7-438fda0857cd" xmlns:ns3="661bca9a-d918-42a9-8344-574a9d3e982e" xmlns:ns4="http://schemas.microsoft.com/sharepoint/v4" targetNamespace="http://schemas.microsoft.com/office/2006/metadata/properties" ma:root="true" ma:fieldsID="2d2e98a57e5162f8618ec89dac6e1304" ns2:_="" ns3:_="" ns4:_="">
    <xsd:import namespace="52222ef0-b167-44f5-92f7-438fda0857cd"/>
    <xsd:import namespace="661bca9a-d918-42a9-8344-574a9d3e982e"/>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222ef0-b167-44f5-92f7-438fda0857cd" elementFormDefault="qualified">
    <xsd:import namespace="http://schemas.microsoft.com/office/2006/documentManagement/types"/>
    <xsd:import namespace="http://schemas.microsoft.com/office/infopath/2007/PartnerControls"/>
    <xsd:element name="_dlc_DocId" ma:index="7" nillable="true" ma:displayName="Document ID Value" ma:description="The value of the document ID assigned to this item." ma:internalName="_dlc_DocId" ma:readOnly="true">
      <xsd:simpleType>
        <xsd:restriction base="dms:Text"/>
      </xsd:simpleType>
    </xsd:element>
    <xsd:element name="_dlc_DocIdUrl" ma:index="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61bca9a-d918-42a9-8344-574a9d3e982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_dlc_DocId xmlns="52222ef0-b167-44f5-92f7-438fda0857cd">DODOMFIN-1306720476-14236</_dlc_DocId>
    <_dlc_DocIdUrl xmlns="52222ef0-b167-44f5-92f7-438fda0857cd">
      <Url>https://my.treasury.gov/Collab/domfin/FI/OCED/_layouts/15/DocIdRedir.aspx?ID=DODOMFIN-1306720476-14236</Url>
      <Description>DODOMFIN-1306720476-14236</Description>
    </_dlc_DocIdUrl>
    <SharedWithUsers xmlns="661bca9a-d918-42a9-8344-574a9d3e982e">
      <UserInfo>
        <DisplayName>Meyer, David</DisplayName>
        <AccountId>33281</AccountId>
        <AccountType/>
      </UserInfo>
    </SharedWithUsers>
  </documentManagement>
</p:properties>
</file>

<file path=customXml/itemProps1.xml><?xml version="1.0" encoding="utf-8"?>
<ds:datastoreItem xmlns:ds="http://schemas.openxmlformats.org/officeDocument/2006/customXml" ds:itemID="{C43825CC-406C-432C-B3F0-6AE63A1DE2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222ef0-b167-44f5-92f7-438fda0857cd"/>
    <ds:schemaRef ds:uri="661bca9a-d918-42a9-8344-574a9d3e982e"/>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5759D3-2AB6-4F9E-A376-ACFB57D0E50C}">
  <ds:schemaRefs>
    <ds:schemaRef ds:uri="http://schemas.microsoft.com/sharepoint/v3/contenttype/forms"/>
  </ds:schemaRefs>
</ds:datastoreItem>
</file>

<file path=customXml/itemProps3.xml><?xml version="1.0" encoding="utf-8"?>
<ds:datastoreItem xmlns:ds="http://schemas.openxmlformats.org/officeDocument/2006/customXml" ds:itemID="{E58245EA-E208-4C0B-BCF9-F8C8DBEE04B8}">
  <ds:schemaRefs>
    <ds:schemaRef ds:uri="http://schemas.microsoft.com/sharepoint/events"/>
  </ds:schemaRefs>
</ds:datastoreItem>
</file>

<file path=customXml/itemProps4.xml><?xml version="1.0" encoding="utf-8"?>
<ds:datastoreItem xmlns:ds="http://schemas.openxmlformats.org/officeDocument/2006/customXml" ds:itemID="{5918B40A-DFF6-40E8-A29D-DC9EEFDC789C}">
  <ds:schemaRefs>
    <ds:schemaRef ds:uri="661bca9a-d918-42a9-8344-574a9d3e982e"/>
    <ds:schemaRef ds:uri="http://schemas.microsoft.com/sharepoint/v4"/>
    <ds:schemaRef ds:uri="http://schemas.microsoft.com/office/2006/documentManagement/types"/>
    <ds:schemaRef ds:uri="http://purl.org/dc/elements/1.1/"/>
    <ds:schemaRef ds:uri="http://purl.org/dc/terms/"/>
    <ds:schemaRef ds:uri="http://www.w3.org/XML/1998/namespace"/>
    <ds:schemaRef ds:uri="http://purl.org/dc/dcmitype/"/>
    <ds:schemaRef ds:uri="http://schemas.microsoft.com/office/2006/metadata/properties"/>
    <ds:schemaRef ds:uri="52222ef0-b167-44f5-92f7-438fda0857cd"/>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ISR Summary Validations (B&amp;HC)</vt:lpstr>
      <vt:lpstr>ISR Summary Sch Form (B&amp;HC)</vt:lpstr>
      <vt:lpstr>Schedule A</vt:lpstr>
      <vt:lpstr>Schedule B</vt:lpstr>
      <vt:lpstr>ISR Alt Validations (B&amp;HC)</vt:lpstr>
      <vt:lpstr>ISR Alt Sch Form (B&amp;HC)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ECIP Staff</dc:creator>
  <cp:keywords/>
  <dc:description/>
  <cp:lastModifiedBy>Meyer, David</cp:lastModifiedBy>
  <cp:revision/>
  <dcterms:created xsi:type="dcterms:W3CDTF">2021-09-02T20:21:33Z</dcterms:created>
  <dcterms:modified xsi:type="dcterms:W3CDTF">2023-04-03T16:47:01Z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0x010100E37FD8D1772C294FB2D9B63D31A5CA22</vt:lpwstr>
  </property>
  <property fmtid="{D5CDD505-2E9C-101B-9397-08002B2CF9AE}" pid="3" name="_dlc_DocIdItemGuid">
    <vt:lpwstr>ff3dc93a-4aeb-4cad-bdeb-fb40c591a442</vt:lpwstr>
  </property>
</Properties>
</file>